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5.xml" ContentType="application/vnd.openxmlformats-officedocument.drawing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hidePivotFieldList="1" defaultThemeVersion="124226"/>
  <bookViews>
    <workbookView xWindow="0" yWindow="0" windowWidth="20490" windowHeight="8130" tabRatio="847" activeTab="5"/>
  </bookViews>
  <sheets>
    <sheet name="DTQ (Poste1)" sheetId="6" r:id="rId1"/>
    <sheet name="DTQ (Poste2)" sheetId="22" r:id="rId2"/>
    <sheet name="DTQ (Poste3)" sheetId="23" r:id="rId3"/>
    <sheet name="Indispo longue durée" sheetId="25" r:id="rId4"/>
    <sheet name="Nbre de pannes" sheetId="9" state="hidden" r:id="rId5"/>
    <sheet name="Dispo par poste" sheetId="19" r:id="rId6"/>
    <sheet name="DISPONIBILITE" sheetId="10" r:id="rId7"/>
    <sheet name="RESULTAT" sheetId="24" r:id="rId8"/>
    <sheet name="STATUT" sheetId="26" r:id="rId9"/>
  </sheets>
  <definedNames>
    <definedName name="_xlnm._FilterDatabase" localSheetId="5" hidden="1">'Dispo par poste'!$K$4:$S$4</definedName>
    <definedName name="_xlnm._FilterDatabase" localSheetId="0" hidden="1">'DTQ (Poste1)'!$U$7:$U$142</definedName>
    <definedName name="_xlnm._FilterDatabase" localSheetId="1" hidden="1">'DTQ (Poste2)'!$U$7:$U$142</definedName>
    <definedName name="_xlnm._FilterDatabase" localSheetId="2" hidden="1">'DTQ (Poste3)'!$U$7:$U$142</definedName>
    <definedName name="_xlnm._FilterDatabase" localSheetId="3" hidden="1">'Indispo longue durée'!$E$1:$E$4</definedName>
  </definedNames>
  <calcPr calcId="144525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  <pivotCache cacheId="6" r:id="rId16"/>
    <pivotCache cacheId="7" r:id="rId17"/>
    <pivotCache cacheId="8" r:id="rId18"/>
    <pivotCache cacheId="9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6" l="1"/>
  <c r="U6" i="24" l="1"/>
  <c r="U5" i="24"/>
  <c r="U4" i="24"/>
  <c r="H112" i="19"/>
  <c r="G112" i="19"/>
  <c r="H28" i="19"/>
  <c r="G28" i="19"/>
  <c r="H24" i="19"/>
  <c r="G24" i="19"/>
  <c r="H14" i="19"/>
  <c r="G14" i="19"/>
  <c r="H10" i="19"/>
  <c r="G10" i="19"/>
  <c r="AA113" i="19"/>
  <c r="AB113" i="19"/>
  <c r="AA112" i="19"/>
  <c r="AB112" i="19"/>
  <c r="AA111" i="19"/>
  <c r="AB111" i="19"/>
  <c r="AA110" i="19"/>
  <c r="AB110" i="19"/>
  <c r="AA109" i="19"/>
  <c r="AB109" i="19"/>
  <c r="AA108" i="19"/>
  <c r="AB108" i="19"/>
  <c r="AA107" i="19"/>
  <c r="AB107" i="19"/>
  <c r="AA106" i="19"/>
  <c r="AB106" i="19"/>
  <c r="AA105" i="19"/>
  <c r="AB105" i="19"/>
  <c r="AA104" i="19"/>
  <c r="AB104" i="19"/>
  <c r="AA103" i="19"/>
  <c r="AB103" i="19"/>
  <c r="AA102" i="19"/>
  <c r="AB102" i="19"/>
  <c r="AA101" i="19"/>
  <c r="AB101" i="19"/>
  <c r="AA100" i="19"/>
  <c r="AB100" i="19"/>
  <c r="AA99" i="19"/>
  <c r="AB99" i="19"/>
  <c r="AA98" i="19"/>
  <c r="AB98" i="19"/>
  <c r="AA97" i="19"/>
  <c r="AB97" i="19"/>
  <c r="AA96" i="19"/>
  <c r="AB96" i="19"/>
  <c r="AA95" i="19"/>
  <c r="AB95" i="19"/>
  <c r="AA94" i="19"/>
  <c r="AB94" i="19"/>
  <c r="AA93" i="19"/>
  <c r="AB93" i="19"/>
  <c r="AA92" i="19"/>
  <c r="AB92" i="19"/>
  <c r="AA91" i="19"/>
  <c r="AB91" i="19"/>
  <c r="AA90" i="19"/>
  <c r="AB90" i="19"/>
  <c r="AA89" i="19"/>
  <c r="AB89" i="19"/>
  <c r="AA88" i="19"/>
  <c r="AB88" i="19"/>
  <c r="AA87" i="19"/>
  <c r="AB87" i="19"/>
  <c r="AA86" i="19"/>
  <c r="AB86" i="19"/>
  <c r="AA85" i="19"/>
  <c r="AB85" i="19"/>
  <c r="AA84" i="19"/>
  <c r="AB84" i="19"/>
  <c r="AA83" i="19"/>
  <c r="AB83" i="19"/>
  <c r="AA82" i="19"/>
  <c r="AB82" i="19"/>
  <c r="AA81" i="19"/>
  <c r="AB81" i="19"/>
  <c r="AA80" i="19"/>
  <c r="AB80" i="19"/>
  <c r="AA79" i="19"/>
  <c r="AB79" i="19"/>
  <c r="AA78" i="19"/>
  <c r="AB78" i="19"/>
  <c r="AA77" i="19"/>
  <c r="AB77" i="19"/>
  <c r="AA76" i="19"/>
  <c r="AB76" i="19"/>
  <c r="AA75" i="19"/>
  <c r="AB75" i="19"/>
  <c r="AA74" i="19"/>
  <c r="AB74" i="19"/>
  <c r="AA73" i="19"/>
  <c r="AB73" i="19"/>
  <c r="AA72" i="19"/>
  <c r="AB72" i="19"/>
  <c r="AA71" i="19"/>
  <c r="AB71" i="19"/>
  <c r="AA70" i="19"/>
  <c r="AB70" i="19"/>
  <c r="AA69" i="19"/>
  <c r="AB69" i="19"/>
  <c r="AA68" i="19"/>
  <c r="AB68" i="19"/>
  <c r="AA67" i="19"/>
  <c r="AB67" i="19"/>
  <c r="AA66" i="19"/>
  <c r="AB66" i="19"/>
  <c r="AA65" i="19"/>
  <c r="AB65" i="19"/>
  <c r="AA64" i="19"/>
  <c r="AB64" i="19"/>
  <c r="AA63" i="19"/>
  <c r="AB63" i="19"/>
  <c r="AA62" i="19"/>
  <c r="AB62" i="19"/>
  <c r="AA61" i="19"/>
  <c r="AB61" i="19"/>
  <c r="AA60" i="19"/>
  <c r="AB60" i="19"/>
  <c r="AA59" i="19"/>
  <c r="AB59" i="19"/>
  <c r="AA58" i="19"/>
  <c r="AB58" i="19"/>
  <c r="AA57" i="19"/>
  <c r="AB57" i="19"/>
  <c r="AA56" i="19"/>
  <c r="AB56" i="19"/>
  <c r="AA55" i="19"/>
  <c r="AB55" i="19"/>
  <c r="AA54" i="19"/>
  <c r="AB54" i="19"/>
  <c r="AA53" i="19"/>
  <c r="AB53" i="19"/>
  <c r="AA52" i="19"/>
  <c r="AB52" i="19"/>
  <c r="AA51" i="19"/>
  <c r="AB51" i="19"/>
  <c r="AA50" i="19"/>
  <c r="AB50" i="19"/>
  <c r="AA49" i="19"/>
  <c r="AB49" i="19"/>
  <c r="AA48" i="19"/>
  <c r="AB48" i="19"/>
  <c r="AA47" i="19"/>
  <c r="AB47" i="19"/>
  <c r="AA46" i="19"/>
  <c r="AB46" i="19"/>
  <c r="AA45" i="19"/>
  <c r="AB45" i="19"/>
  <c r="AA44" i="19"/>
  <c r="AB44" i="19"/>
  <c r="AA43" i="19"/>
  <c r="AB43" i="19"/>
  <c r="AA42" i="19"/>
  <c r="AB42" i="19"/>
  <c r="AA41" i="19"/>
  <c r="AB41" i="19"/>
  <c r="AA40" i="19"/>
  <c r="AB40" i="19"/>
  <c r="AA39" i="19"/>
  <c r="AB39" i="19"/>
  <c r="AA38" i="19"/>
  <c r="AB38" i="19"/>
  <c r="AA37" i="19"/>
  <c r="AB37" i="19"/>
  <c r="AA36" i="19"/>
  <c r="AB36" i="19"/>
  <c r="AA35" i="19"/>
  <c r="AB35" i="19"/>
  <c r="AA34" i="19"/>
  <c r="AB34" i="19"/>
  <c r="AA33" i="19"/>
  <c r="AB33" i="19"/>
  <c r="AA32" i="19"/>
  <c r="AB32" i="19"/>
  <c r="AA31" i="19"/>
  <c r="AB31" i="19"/>
  <c r="AA30" i="19"/>
  <c r="AB30" i="19"/>
  <c r="AA29" i="19"/>
  <c r="AB29" i="19"/>
  <c r="AA28" i="19"/>
  <c r="AB28" i="19"/>
  <c r="AA27" i="19"/>
  <c r="AB27" i="19"/>
  <c r="AA26" i="19"/>
  <c r="AB26" i="19"/>
  <c r="AA25" i="19"/>
  <c r="AB25" i="19"/>
  <c r="AA24" i="19"/>
  <c r="AB24" i="19"/>
  <c r="AA23" i="19"/>
  <c r="AB23" i="19"/>
  <c r="AA22" i="19"/>
  <c r="AB22" i="19"/>
  <c r="AA21" i="19"/>
  <c r="AB21" i="19"/>
  <c r="AA20" i="19"/>
  <c r="AB20" i="19"/>
  <c r="AA19" i="19"/>
  <c r="AB19" i="19"/>
  <c r="AA18" i="19"/>
  <c r="AB18" i="19"/>
  <c r="AA17" i="19"/>
  <c r="AB17" i="19"/>
  <c r="AA16" i="19"/>
  <c r="AB16" i="19"/>
  <c r="AA15" i="19"/>
  <c r="AB15" i="19"/>
  <c r="AA14" i="19"/>
  <c r="AB14" i="19"/>
  <c r="AA13" i="19"/>
  <c r="AB13" i="19"/>
  <c r="AA12" i="19"/>
  <c r="AB12" i="19"/>
  <c r="AA11" i="19"/>
  <c r="AB11" i="19"/>
  <c r="AA10" i="19"/>
  <c r="AB10" i="19"/>
  <c r="AA9" i="19"/>
  <c r="AB9" i="19"/>
  <c r="AA8" i="19"/>
  <c r="AB8" i="19"/>
  <c r="AA7" i="19"/>
  <c r="AB7" i="19"/>
  <c r="AA6" i="19"/>
  <c r="AB6" i="19"/>
  <c r="Q111" i="19"/>
  <c r="R111" i="19"/>
  <c r="Q110" i="19"/>
  <c r="R110" i="19"/>
  <c r="Q109" i="19"/>
  <c r="R109" i="19"/>
  <c r="Q108" i="19"/>
  <c r="R108" i="19"/>
  <c r="Q107" i="19"/>
  <c r="R107" i="19"/>
  <c r="Q106" i="19"/>
  <c r="R106" i="19"/>
  <c r="Q105" i="19"/>
  <c r="R105" i="19"/>
  <c r="Q104" i="19"/>
  <c r="R104" i="19"/>
  <c r="Q103" i="19"/>
  <c r="R103" i="19"/>
  <c r="Q102" i="19"/>
  <c r="R102" i="19"/>
  <c r="Q101" i="19"/>
  <c r="R101" i="19"/>
  <c r="Q100" i="19"/>
  <c r="R100" i="19"/>
  <c r="Q99" i="19"/>
  <c r="R99" i="19"/>
  <c r="Q98" i="19"/>
  <c r="R98" i="19"/>
  <c r="Q97" i="19"/>
  <c r="R97" i="19"/>
  <c r="Q96" i="19"/>
  <c r="R96" i="19"/>
  <c r="Q95" i="19"/>
  <c r="R95" i="19"/>
  <c r="Q94" i="19"/>
  <c r="R94" i="19"/>
  <c r="Q93" i="19"/>
  <c r="R93" i="19"/>
  <c r="Q92" i="19"/>
  <c r="R92" i="19"/>
  <c r="Q91" i="19"/>
  <c r="R91" i="19"/>
  <c r="Q90" i="19"/>
  <c r="R90" i="19"/>
  <c r="Q89" i="19"/>
  <c r="R89" i="19"/>
  <c r="Q88" i="19"/>
  <c r="R88" i="19"/>
  <c r="Q87" i="19"/>
  <c r="R87" i="19"/>
  <c r="Q86" i="19"/>
  <c r="R86" i="19"/>
  <c r="Q85" i="19"/>
  <c r="R85" i="19"/>
  <c r="Q84" i="19"/>
  <c r="R84" i="19"/>
  <c r="Q83" i="19"/>
  <c r="R83" i="19"/>
  <c r="Q82" i="19"/>
  <c r="R82" i="19"/>
  <c r="Q81" i="19"/>
  <c r="R81" i="19"/>
  <c r="Q80" i="19"/>
  <c r="R80" i="19"/>
  <c r="Q79" i="19"/>
  <c r="R79" i="19"/>
  <c r="Q78" i="19"/>
  <c r="R78" i="19"/>
  <c r="Q77" i="19"/>
  <c r="R77" i="19"/>
  <c r="Q76" i="19"/>
  <c r="R76" i="19"/>
  <c r="Q75" i="19"/>
  <c r="R75" i="19"/>
  <c r="Q74" i="19"/>
  <c r="R74" i="19"/>
  <c r="Q73" i="19"/>
  <c r="R73" i="19"/>
  <c r="Q72" i="19"/>
  <c r="R72" i="19"/>
  <c r="Q71" i="19"/>
  <c r="R71" i="19"/>
  <c r="Q70" i="19"/>
  <c r="R70" i="19"/>
  <c r="Q69" i="19"/>
  <c r="R69" i="19"/>
  <c r="Q68" i="19"/>
  <c r="R68" i="19"/>
  <c r="Q67" i="19"/>
  <c r="R67" i="19"/>
  <c r="Q66" i="19"/>
  <c r="R66" i="19"/>
  <c r="Q65" i="19"/>
  <c r="R65" i="19"/>
  <c r="Q64" i="19"/>
  <c r="R64" i="19"/>
  <c r="Q63" i="19"/>
  <c r="R63" i="19"/>
  <c r="Q62" i="19"/>
  <c r="R62" i="19"/>
  <c r="Q61" i="19"/>
  <c r="R61" i="19"/>
  <c r="Q60" i="19"/>
  <c r="R60" i="19"/>
  <c r="Q59" i="19"/>
  <c r="R59" i="19"/>
  <c r="Q58" i="19"/>
  <c r="R58" i="19"/>
  <c r="Q57" i="19"/>
  <c r="R57" i="19"/>
  <c r="Q56" i="19"/>
  <c r="R56" i="19"/>
  <c r="Q55" i="19"/>
  <c r="R55" i="19"/>
  <c r="Q54" i="19"/>
  <c r="R54" i="19"/>
  <c r="Q53" i="19"/>
  <c r="R53" i="19"/>
  <c r="Q52" i="19"/>
  <c r="R52" i="19"/>
  <c r="Q51" i="19"/>
  <c r="R51" i="19"/>
  <c r="Q50" i="19"/>
  <c r="R50" i="19"/>
  <c r="Q49" i="19"/>
  <c r="R49" i="19"/>
  <c r="Q48" i="19"/>
  <c r="R48" i="19"/>
  <c r="Q47" i="19"/>
  <c r="R47" i="19"/>
  <c r="Q46" i="19"/>
  <c r="R46" i="19"/>
  <c r="Q45" i="19"/>
  <c r="R45" i="19"/>
  <c r="Q44" i="19"/>
  <c r="R44" i="19"/>
  <c r="Q43" i="19"/>
  <c r="R43" i="19"/>
  <c r="Q42" i="19"/>
  <c r="R42" i="19"/>
  <c r="Q41" i="19"/>
  <c r="R41" i="19"/>
  <c r="Q40" i="19"/>
  <c r="R40" i="19"/>
  <c r="Q39" i="19"/>
  <c r="R39" i="19"/>
  <c r="Q38" i="19"/>
  <c r="R38" i="19"/>
  <c r="Q37" i="19"/>
  <c r="R37" i="19"/>
  <c r="Q36" i="19"/>
  <c r="R36" i="19"/>
  <c r="Q35" i="19"/>
  <c r="R35" i="19"/>
  <c r="Q34" i="19"/>
  <c r="R34" i="19"/>
  <c r="Q33" i="19"/>
  <c r="R33" i="19"/>
  <c r="Q32" i="19"/>
  <c r="R32" i="19"/>
  <c r="Q31" i="19"/>
  <c r="R31" i="19"/>
  <c r="Q30" i="19"/>
  <c r="R30" i="19"/>
  <c r="Q29" i="19"/>
  <c r="R29" i="19"/>
  <c r="Q28" i="19"/>
  <c r="R28" i="19"/>
  <c r="Q27" i="19"/>
  <c r="R27" i="19"/>
  <c r="Q26" i="19"/>
  <c r="R26" i="19"/>
  <c r="Q25" i="19"/>
  <c r="R25" i="19"/>
  <c r="Q24" i="19"/>
  <c r="R24" i="19"/>
  <c r="Q23" i="19"/>
  <c r="R23" i="19"/>
  <c r="Q22" i="19"/>
  <c r="R22" i="19"/>
  <c r="Q21" i="19"/>
  <c r="R21" i="19"/>
  <c r="Q20" i="19"/>
  <c r="R20" i="19"/>
  <c r="Q19" i="19"/>
  <c r="R19" i="19"/>
  <c r="Q18" i="19"/>
  <c r="R18" i="19"/>
  <c r="Q17" i="19"/>
  <c r="R17" i="19"/>
  <c r="Q16" i="19"/>
  <c r="R16" i="19"/>
  <c r="Q15" i="19"/>
  <c r="R15" i="19"/>
  <c r="Q14" i="19"/>
  <c r="R14" i="19"/>
  <c r="Q13" i="19"/>
  <c r="R13" i="19"/>
  <c r="Q12" i="19"/>
  <c r="R12" i="19"/>
  <c r="Q11" i="19"/>
  <c r="R11" i="19"/>
  <c r="Q10" i="19"/>
  <c r="R10" i="19"/>
  <c r="Q9" i="19"/>
  <c r="R9" i="19"/>
  <c r="Q8" i="19"/>
  <c r="R8" i="19"/>
  <c r="Q7" i="19"/>
  <c r="R7" i="19"/>
  <c r="Q6" i="19"/>
  <c r="R6" i="19"/>
  <c r="G111" i="19"/>
  <c r="H111" i="19"/>
  <c r="G110" i="19"/>
  <c r="H110" i="19"/>
  <c r="G109" i="19"/>
  <c r="H109" i="19"/>
  <c r="G108" i="19"/>
  <c r="H108" i="19"/>
  <c r="G107" i="19"/>
  <c r="H107" i="19"/>
  <c r="G106" i="19"/>
  <c r="H106" i="19"/>
  <c r="G105" i="19"/>
  <c r="H105" i="19"/>
  <c r="G104" i="19"/>
  <c r="H104" i="19"/>
  <c r="G103" i="19"/>
  <c r="H103" i="19"/>
  <c r="G102" i="19"/>
  <c r="H102" i="19"/>
  <c r="G101" i="19"/>
  <c r="H101" i="19"/>
  <c r="G100" i="19"/>
  <c r="H100" i="19"/>
  <c r="G99" i="19"/>
  <c r="H99" i="19"/>
  <c r="G98" i="19"/>
  <c r="H98" i="19"/>
  <c r="G97" i="19"/>
  <c r="H97" i="19"/>
  <c r="G96" i="19"/>
  <c r="H96" i="19"/>
  <c r="G95" i="19"/>
  <c r="H95" i="19"/>
  <c r="G94" i="19"/>
  <c r="H94" i="19"/>
  <c r="G93" i="19"/>
  <c r="H93" i="19"/>
  <c r="G92" i="19"/>
  <c r="H92" i="19"/>
  <c r="G91" i="19"/>
  <c r="H91" i="19"/>
  <c r="G90" i="19"/>
  <c r="H90" i="19"/>
  <c r="G89" i="19"/>
  <c r="H89" i="19"/>
  <c r="G88" i="19"/>
  <c r="H88" i="19"/>
  <c r="G87" i="19"/>
  <c r="H87" i="19"/>
  <c r="G86" i="19"/>
  <c r="H86" i="19"/>
  <c r="G85" i="19"/>
  <c r="H85" i="19"/>
  <c r="G84" i="19"/>
  <c r="H84" i="19"/>
  <c r="G83" i="19"/>
  <c r="H83" i="19"/>
  <c r="G82" i="19"/>
  <c r="H82" i="19"/>
  <c r="G81" i="19"/>
  <c r="H81" i="19"/>
  <c r="G80" i="19"/>
  <c r="H80" i="19"/>
  <c r="G79" i="19"/>
  <c r="H79" i="19"/>
  <c r="G78" i="19"/>
  <c r="H78" i="19"/>
  <c r="G77" i="19"/>
  <c r="H77" i="19"/>
  <c r="G76" i="19"/>
  <c r="H76" i="19"/>
  <c r="G75" i="19"/>
  <c r="H75" i="19"/>
  <c r="G74" i="19"/>
  <c r="H74" i="19"/>
  <c r="G73" i="19"/>
  <c r="H73" i="19"/>
  <c r="G72" i="19"/>
  <c r="H72" i="19"/>
  <c r="G71" i="19"/>
  <c r="H71" i="19"/>
  <c r="G70" i="19"/>
  <c r="H70" i="19"/>
  <c r="G69" i="19"/>
  <c r="H69" i="19"/>
  <c r="G68" i="19"/>
  <c r="H68" i="19"/>
  <c r="G67" i="19"/>
  <c r="H67" i="19"/>
  <c r="G66" i="19"/>
  <c r="H66" i="19"/>
  <c r="G65" i="19"/>
  <c r="H65" i="19"/>
  <c r="G64" i="19"/>
  <c r="H64" i="19"/>
  <c r="G63" i="19"/>
  <c r="H63" i="19"/>
  <c r="G62" i="19"/>
  <c r="H62" i="19"/>
  <c r="G61" i="19"/>
  <c r="H61" i="19"/>
  <c r="G60" i="19"/>
  <c r="H60" i="19"/>
  <c r="G59" i="19"/>
  <c r="H59" i="19"/>
  <c r="G58" i="19"/>
  <c r="H58" i="19"/>
  <c r="G57" i="19"/>
  <c r="H57" i="19"/>
  <c r="G56" i="19"/>
  <c r="H56" i="19"/>
  <c r="G55" i="19"/>
  <c r="H55" i="19"/>
  <c r="G54" i="19"/>
  <c r="H54" i="19"/>
  <c r="G53" i="19"/>
  <c r="H53" i="19"/>
  <c r="G52" i="19"/>
  <c r="H52" i="19"/>
  <c r="G51" i="19"/>
  <c r="H51" i="19"/>
  <c r="G50" i="19"/>
  <c r="H50" i="19"/>
  <c r="G49" i="19"/>
  <c r="H49" i="19"/>
  <c r="G48" i="19"/>
  <c r="H48" i="19"/>
  <c r="G47" i="19"/>
  <c r="H47" i="19"/>
  <c r="G46" i="19"/>
  <c r="H46" i="19"/>
  <c r="G45" i="19"/>
  <c r="H45" i="19"/>
  <c r="G44" i="19"/>
  <c r="H44" i="19"/>
  <c r="G43" i="19"/>
  <c r="H43" i="19"/>
  <c r="G42" i="19"/>
  <c r="H42" i="19"/>
  <c r="G41" i="19"/>
  <c r="H41" i="19"/>
  <c r="G40" i="19"/>
  <c r="H40" i="19"/>
  <c r="G39" i="19"/>
  <c r="H39" i="19"/>
  <c r="G38" i="19"/>
  <c r="H38" i="19"/>
  <c r="G37" i="19"/>
  <c r="H37" i="19"/>
  <c r="G36" i="19"/>
  <c r="H36" i="19"/>
  <c r="G35" i="19"/>
  <c r="H35" i="19"/>
  <c r="G34" i="19"/>
  <c r="H34" i="19"/>
  <c r="G33" i="19"/>
  <c r="H33" i="19"/>
  <c r="G32" i="19"/>
  <c r="H32" i="19"/>
  <c r="G31" i="19"/>
  <c r="H31" i="19"/>
  <c r="G30" i="19"/>
  <c r="H30" i="19"/>
  <c r="G29" i="19"/>
  <c r="H29" i="19"/>
  <c r="G27" i="19"/>
  <c r="H27" i="19"/>
  <c r="G26" i="19"/>
  <c r="H26" i="19"/>
  <c r="G25" i="19"/>
  <c r="H25" i="19"/>
  <c r="G23" i="19"/>
  <c r="H23" i="19"/>
  <c r="G22" i="19"/>
  <c r="H22" i="19"/>
  <c r="G21" i="19"/>
  <c r="H21" i="19"/>
  <c r="G20" i="19"/>
  <c r="H20" i="19"/>
  <c r="G19" i="19"/>
  <c r="H19" i="19"/>
  <c r="G18" i="19"/>
  <c r="H18" i="19"/>
  <c r="G17" i="19"/>
  <c r="H17" i="19"/>
  <c r="G16" i="19"/>
  <c r="H16" i="19"/>
  <c r="G15" i="19"/>
  <c r="H15" i="19"/>
  <c r="G13" i="19"/>
  <c r="H13" i="19"/>
  <c r="G12" i="19"/>
  <c r="H12" i="19"/>
  <c r="G11" i="19"/>
  <c r="H11" i="19"/>
  <c r="G9" i="19"/>
  <c r="H9" i="19"/>
  <c r="G8" i="19"/>
  <c r="H8" i="19"/>
  <c r="G7" i="19"/>
  <c r="H7" i="19"/>
  <c r="G6" i="19"/>
  <c r="H6" i="19"/>
  <c r="AC113" i="19"/>
  <c r="AC112" i="19"/>
  <c r="AC111" i="19"/>
  <c r="I3" i="23"/>
  <c r="I3" i="22"/>
  <c r="P112" i="24"/>
  <c r="AC110" i="19"/>
  <c r="AC109" i="19"/>
  <c r="I112" i="19"/>
  <c r="I111" i="19"/>
  <c r="AC108" i="19"/>
  <c r="AC107" i="19"/>
  <c r="S111" i="19"/>
  <c r="G5" i="19"/>
  <c r="H5" i="19"/>
  <c r="AC106" i="19"/>
  <c r="AC105" i="19"/>
  <c r="AC104" i="19"/>
  <c r="S110" i="19"/>
  <c r="S109" i="19"/>
  <c r="P111" i="24"/>
  <c r="P110" i="24"/>
  <c r="AC103" i="19"/>
  <c r="AC102" i="19"/>
  <c r="AC101" i="19"/>
  <c r="AC100" i="19"/>
  <c r="S108" i="19"/>
  <c r="S107" i="19"/>
  <c r="S106" i="19"/>
  <c r="S105" i="19"/>
  <c r="I110" i="19"/>
  <c r="I109" i="19"/>
  <c r="P6" i="26"/>
  <c r="P2" i="26"/>
  <c r="S17" i="26"/>
  <c r="S16" i="26"/>
  <c r="S15" i="26"/>
  <c r="S14" i="26"/>
  <c r="S13" i="26"/>
  <c r="S12" i="26"/>
  <c r="I108" i="19"/>
  <c r="I107" i="19"/>
  <c r="AE6" i="26"/>
  <c r="AE2" i="26"/>
  <c r="AF6" i="26"/>
  <c r="AF2" i="26"/>
  <c r="AG6" i="26"/>
  <c r="AG2" i="26"/>
  <c r="AH6" i="26"/>
  <c r="AH2" i="26"/>
  <c r="AI6" i="26"/>
  <c r="AI2" i="26"/>
  <c r="G5" i="22"/>
  <c r="D2" i="19" s="1"/>
  <c r="N2" i="19" s="1"/>
  <c r="K6" i="26"/>
  <c r="K2" i="26"/>
  <c r="F6" i="26"/>
  <c r="F2" i="26"/>
  <c r="G6" i="26"/>
  <c r="G2" i="26"/>
  <c r="H6" i="26"/>
  <c r="H2" i="26"/>
  <c r="I6" i="26"/>
  <c r="I2" i="26"/>
  <c r="J6" i="26"/>
  <c r="J2" i="26"/>
  <c r="E6" i="26"/>
  <c r="E2" i="26"/>
  <c r="U7" i="24"/>
  <c r="AA5" i="19"/>
  <c r="AB5" i="19"/>
  <c r="F7" i="26"/>
  <c r="G7" i="26"/>
  <c r="H7" i="26"/>
  <c r="I7" i="26"/>
  <c r="J7" i="26"/>
  <c r="K7" i="26"/>
  <c r="L7" i="26"/>
  <c r="M7" i="26"/>
  <c r="N7" i="26"/>
  <c r="O7" i="26"/>
  <c r="P7" i="26"/>
  <c r="Q7" i="26"/>
  <c r="R7" i="26"/>
  <c r="S7" i="26"/>
  <c r="T7" i="26"/>
  <c r="U7" i="26"/>
  <c r="V7" i="26"/>
  <c r="W7" i="26"/>
  <c r="X7" i="26"/>
  <c r="Y7" i="26"/>
  <c r="Z7" i="26"/>
  <c r="AA7" i="26"/>
  <c r="AB7" i="26"/>
  <c r="AC7" i="26"/>
  <c r="AD7" i="26"/>
  <c r="AE7" i="26"/>
  <c r="AF7" i="26"/>
  <c r="AG7" i="26"/>
  <c r="AH7" i="26"/>
  <c r="E7" i="26"/>
  <c r="L6" i="26"/>
  <c r="L2" i="26" s="1"/>
  <c r="C2" i="26" s="1"/>
  <c r="C6" i="26" s="1"/>
  <c r="M6" i="26"/>
  <c r="M2" i="26"/>
  <c r="N6" i="26"/>
  <c r="N2" i="26"/>
  <c r="O6" i="26"/>
  <c r="O2" i="26"/>
  <c r="Q6" i="26"/>
  <c r="Q2" i="26"/>
  <c r="R6" i="26"/>
  <c r="R2" i="26"/>
  <c r="S6" i="26"/>
  <c r="S2" i="26"/>
  <c r="T6" i="26"/>
  <c r="T2" i="26"/>
  <c r="U6" i="26"/>
  <c r="U2" i="26"/>
  <c r="V6" i="26"/>
  <c r="V2" i="26"/>
  <c r="W6" i="26"/>
  <c r="W2" i="26"/>
  <c r="X6" i="26"/>
  <c r="X2" i="26"/>
  <c r="Y6" i="26"/>
  <c r="Y2" i="26"/>
  <c r="Z6" i="26"/>
  <c r="Z2" i="26"/>
  <c r="AA6" i="26"/>
  <c r="AA2" i="26"/>
  <c r="AB6" i="26"/>
  <c r="AB2" i="26"/>
  <c r="AC6" i="26"/>
  <c r="AC2" i="26"/>
  <c r="AD6" i="26"/>
  <c r="AD2" i="26"/>
  <c r="AE8" i="26"/>
  <c r="AF8" i="26"/>
  <c r="AG8" i="26"/>
  <c r="AH8" i="26"/>
  <c r="Y8" i="26"/>
  <c r="Z8" i="26"/>
  <c r="AA8" i="26"/>
  <c r="AB8" i="26"/>
  <c r="AC8" i="26"/>
  <c r="AD8" i="26"/>
  <c r="S8" i="26"/>
  <c r="T8" i="26"/>
  <c r="U8" i="26"/>
  <c r="V8" i="26"/>
  <c r="W8" i="26"/>
  <c r="X8" i="26"/>
  <c r="L8" i="26"/>
  <c r="M8" i="26"/>
  <c r="N8" i="26"/>
  <c r="O8" i="26"/>
  <c r="P8" i="26"/>
  <c r="Q8" i="26"/>
  <c r="R8" i="26"/>
  <c r="F8" i="26"/>
  <c r="G8" i="26"/>
  <c r="H8" i="26"/>
  <c r="I8" i="26"/>
  <c r="J8" i="26"/>
  <c r="K8" i="26"/>
  <c r="E3" i="26"/>
  <c r="AI9" i="26"/>
  <c r="AI5" i="26"/>
  <c r="AH9" i="26"/>
  <c r="AH5" i="26"/>
  <c r="AG9" i="26"/>
  <c r="AG5" i="26"/>
  <c r="AF9" i="26"/>
  <c r="AF5" i="26"/>
  <c r="AE9" i="26"/>
  <c r="AE5" i="26"/>
  <c r="AD9" i="26"/>
  <c r="AD5" i="26"/>
  <c r="AC9" i="26"/>
  <c r="AC5" i="26"/>
  <c r="AB9" i="26"/>
  <c r="AB5" i="26"/>
  <c r="AA9" i="26"/>
  <c r="AA5" i="26"/>
  <c r="Z9" i="26"/>
  <c r="Z5" i="26"/>
  <c r="Y9" i="26"/>
  <c r="Y5" i="26"/>
  <c r="X9" i="26"/>
  <c r="X5" i="26"/>
  <c r="W9" i="26"/>
  <c r="W5" i="26"/>
  <c r="V9" i="26"/>
  <c r="V5" i="26"/>
  <c r="U9" i="26"/>
  <c r="U5" i="26"/>
  <c r="T9" i="26"/>
  <c r="T5" i="26"/>
  <c r="S9" i="26"/>
  <c r="S5" i="26"/>
  <c r="R9" i="26"/>
  <c r="R5" i="26"/>
  <c r="Q9" i="26"/>
  <c r="Q5" i="26"/>
  <c r="P9" i="26"/>
  <c r="P5" i="26"/>
  <c r="O9" i="26"/>
  <c r="O5" i="26"/>
  <c r="N9" i="26"/>
  <c r="N5" i="26"/>
  <c r="M9" i="26"/>
  <c r="L9" i="26"/>
  <c r="L5" i="26"/>
  <c r="K9" i="26"/>
  <c r="K5" i="26"/>
  <c r="J9" i="26"/>
  <c r="J5" i="26"/>
  <c r="I9" i="26"/>
  <c r="I5" i="26"/>
  <c r="H9" i="26"/>
  <c r="H5" i="26"/>
  <c r="G9" i="26"/>
  <c r="G5" i="26"/>
  <c r="F9" i="26"/>
  <c r="F5" i="26"/>
  <c r="E9" i="26"/>
  <c r="E5" i="26"/>
  <c r="AI8" i="26"/>
  <c r="AI4" i="26"/>
  <c r="AH4" i="26"/>
  <c r="AG4" i="26"/>
  <c r="AE4" i="26"/>
  <c r="AD4" i="26"/>
  <c r="AC4" i="26"/>
  <c r="Z4" i="26"/>
  <c r="Y4" i="26"/>
  <c r="W4" i="26"/>
  <c r="V4" i="26"/>
  <c r="U4" i="26"/>
  <c r="R4" i="26"/>
  <c r="Q4" i="26"/>
  <c r="O4" i="26"/>
  <c r="N4" i="26"/>
  <c r="M4" i="26"/>
  <c r="J4" i="26"/>
  <c r="I4" i="26"/>
  <c r="G4" i="26"/>
  <c r="F4" i="26"/>
  <c r="E8" i="26"/>
  <c r="E4" i="26"/>
  <c r="AI7" i="26"/>
  <c r="AI3" i="26"/>
  <c r="AG3" i="26"/>
  <c r="AF3" i="26"/>
  <c r="AD3" i="26"/>
  <c r="AC3" i="26"/>
  <c r="AB3" i="26"/>
  <c r="Y3" i="26"/>
  <c r="X3" i="26"/>
  <c r="V3" i="26"/>
  <c r="U3" i="26"/>
  <c r="T3" i="26"/>
  <c r="Q3" i="26"/>
  <c r="P3" i="26"/>
  <c r="N3" i="26"/>
  <c r="M3" i="26"/>
  <c r="L3" i="26"/>
  <c r="I3" i="26"/>
  <c r="H3" i="26"/>
  <c r="G3" i="26"/>
  <c r="F3" i="26"/>
  <c r="M5" i="26"/>
  <c r="AF4" i="26"/>
  <c r="AB4" i="26"/>
  <c r="AA4" i="26"/>
  <c r="X4" i="26"/>
  <c r="T4" i="26"/>
  <c r="S4" i="26"/>
  <c r="P4" i="26"/>
  <c r="L4" i="26"/>
  <c r="K4" i="26"/>
  <c r="H4" i="26"/>
  <c r="AH3" i="26"/>
  <c r="AE3" i="26"/>
  <c r="AA3" i="26"/>
  <c r="Z3" i="26"/>
  <c r="W3" i="26"/>
  <c r="S3" i="26"/>
  <c r="R3" i="26"/>
  <c r="O3" i="26"/>
  <c r="K3" i="26"/>
  <c r="J3" i="26"/>
  <c r="C5" i="26"/>
  <c r="C4" i="26"/>
  <c r="C3" i="26"/>
  <c r="P87" i="24"/>
  <c r="P86" i="24"/>
  <c r="I94" i="19"/>
  <c r="P4" i="24"/>
  <c r="Y8" i="24"/>
  <c r="P102" i="24"/>
  <c r="P92" i="24"/>
  <c r="AC6" i="19"/>
  <c r="AC7" i="19"/>
  <c r="AC8" i="19"/>
  <c r="AC9" i="19"/>
  <c r="AC10" i="19"/>
  <c r="AC11" i="19"/>
  <c r="AC12" i="19"/>
  <c r="AC13" i="19"/>
  <c r="AC14" i="19"/>
  <c r="AC15" i="19"/>
  <c r="AC16" i="19"/>
  <c r="AC17" i="19"/>
  <c r="AC18" i="19"/>
  <c r="AC19" i="19"/>
  <c r="AC20" i="19"/>
  <c r="AC21" i="19"/>
  <c r="AC22" i="19"/>
  <c r="AC23" i="19"/>
  <c r="AC24" i="19"/>
  <c r="AC25" i="19"/>
  <c r="AC26" i="19"/>
  <c r="AC27" i="19"/>
  <c r="AC28" i="19"/>
  <c r="AC29" i="19"/>
  <c r="AC30" i="19"/>
  <c r="AC31" i="19"/>
  <c r="AC32" i="19"/>
  <c r="AC33" i="19"/>
  <c r="AC34" i="19"/>
  <c r="AC35" i="19"/>
  <c r="AC36" i="19"/>
  <c r="AC37" i="19"/>
  <c r="AC38" i="19"/>
  <c r="AC39" i="19"/>
  <c r="AC40" i="19"/>
  <c r="AC41" i="19"/>
  <c r="AC42" i="19"/>
  <c r="AC43" i="19"/>
  <c r="AC44" i="19"/>
  <c r="AC45" i="19"/>
  <c r="AC46" i="19"/>
  <c r="AC47" i="19"/>
  <c r="AC48" i="19"/>
  <c r="AC49" i="19"/>
  <c r="AC50" i="19"/>
  <c r="AC51" i="19"/>
  <c r="AC52" i="19"/>
  <c r="AC53" i="19"/>
  <c r="AC54" i="19"/>
  <c r="AC55" i="19"/>
  <c r="AC56" i="19"/>
  <c r="AC57" i="19"/>
  <c r="AC58" i="19"/>
  <c r="AC59" i="19"/>
  <c r="AC60" i="19"/>
  <c r="AC61" i="19"/>
  <c r="AC62" i="19"/>
  <c r="AC63" i="19"/>
  <c r="AC64" i="19"/>
  <c r="AC65" i="19"/>
  <c r="AC66" i="19"/>
  <c r="AC67" i="19"/>
  <c r="AC68" i="19"/>
  <c r="AC69" i="19"/>
  <c r="AC70" i="19"/>
  <c r="AC71" i="19"/>
  <c r="AC72" i="19"/>
  <c r="AC73" i="19"/>
  <c r="AC74" i="19"/>
  <c r="AC75" i="19"/>
  <c r="AC76" i="19"/>
  <c r="AC77" i="19"/>
  <c r="AC78" i="19"/>
  <c r="AC79" i="19"/>
  <c r="AC80" i="19"/>
  <c r="AC81" i="19"/>
  <c r="AC82" i="19"/>
  <c r="AC83" i="19"/>
  <c r="AC84" i="19"/>
  <c r="AC85" i="19"/>
  <c r="AC86" i="19"/>
  <c r="AC87" i="19"/>
  <c r="AC88" i="19"/>
  <c r="AC89" i="19"/>
  <c r="AC90" i="19"/>
  <c r="AC91" i="19"/>
  <c r="AC92" i="19"/>
  <c r="AC93" i="19"/>
  <c r="AC94" i="19"/>
  <c r="AC95" i="19"/>
  <c r="AC96" i="19"/>
  <c r="AC97" i="19"/>
  <c r="AC98" i="19"/>
  <c r="AC99" i="19"/>
  <c r="S7" i="19"/>
  <c r="S8" i="19"/>
  <c r="S9" i="19"/>
  <c r="S10" i="19"/>
  <c r="S11" i="19"/>
  <c r="S12" i="19"/>
  <c r="S13" i="19"/>
  <c r="S14" i="19"/>
  <c r="S15" i="19"/>
  <c r="S16" i="19"/>
  <c r="S17" i="19"/>
  <c r="S18" i="19"/>
  <c r="S19" i="19"/>
  <c r="S20" i="19"/>
  <c r="S21" i="19"/>
  <c r="S22" i="19"/>
  <c r="S23" i="19"/>
  <c r="S24" i="19"/>
  <c r="S25" i="19"/>
  <c r="S26" i="19"/>
  <c r="S27" i="19"/>
  <c r="S28" i="19"/>
  <c r="S29" i="19"/>
  <c r="S30" i="19"/>
  <c r="S31" i="19"/>
  <c r="S32" i="19"/>
  <c r="S33" i="19"/>
  <c r="S34" i="19"/>
  <c r="S35" i="19"/>
  <c r="S36" i="19"/>
  <c r="S37" i="19"/>
  <c r="S38" i="19"/>
  <c r="S39" i="19"/>
  <c r="S40" i="19"/>
  <c r="S41" i="19"/>
  <c r="S42" i="19"/>
  <c r="S43" i="19"/>
  <c r="S44" i="19"/>
  <c r="S45" i="19"/>
  <c r="S46" i="19"/>
  <c r="S47" i="19"/>
  <c r="S48" i="19"/>
  <c r="S49" i="19"/>
  <c r="S50" i="19"/>
  <c r="S51" i="19"/>
  <c r="S52" i="19"/>
  <c r="S53" i="19"/>
  <c r="S54" i="19"/>
  <c r="S55" i="19"/>
  <c r="S56" i="19"/>
  <c r="S57" i="19"/>
  <c r="S58" i="19"/>
  <c r="S59" i="19"/>
  <c r="S60" i="19"/>
  <c r="S61" i="19"/>
  <c r="S62" i="19"/>
  <c r="S63" i="19"/>
  <c r="S64" i="19"/>
  <c r="S65" i="19"/>
  <c r="S66" i="19"/>
  <c r="S67" i="19"/>
  <c r="S68" i="19"/>
  <c r="S69" i="19"/>
  <c r="S70" i="19"/>
  <c r="S71" i="19"/>
  <c r="S72" i="19"/>
  <c r="S73" i="19"/>
  <c r="S74" i="19"/>
  <c r="S75" i="19"/>
  <c r="S76" i="19"/>
  <c r="S77" i="19"/>
  <c r="S78" i="19"/>
  <c r="S79" i="19"/>
  <c r="S80" i="19"/>
  <c r="S81" i="19"/>
  <c r="S82" i="19"/>
  <c r="S83" i="19"/>
  <c r="S84" i="19"/>
  <c r="S85" i="19"/>
  <c r="S86" i="19"/>
  <c r="S87" i="19"/>
  <c r="S88" i="19"/>
  <c r="S89" i="19"/>
  <c r="S90" i="19"/>
  <c r="S91" i="19"/>
  <c r="S92" i="19"/>
  <c r="S93" i="19"/>
  <c r="S94" i="19"/>
  <c r="S95" i="19"/>
  <c r="S96" i="19"/>
  <c r="S97" i="19"/>
  <c r="S98" i="19"/>
  <c r="S99" i="19"/>
  <c r="S100" i="19"/>
  <c r="S101" i="19"/>
  <c r="S102" i="19"/>
  <c r="S103" i="19"/>
  <c r="S104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S6" i="19"/>
  <c r="X4" i="24"/>
  <c r="X5" i="24"/>
  <c r="X6" i="24"/>
  <c r="X7" i="24"/>
  <c r="X8" i="24"/>
  <c r="P11" i="24"/>
  <c r="I5" i="19"/>
  <c r="P109" i="24"/>
  <c r="P108" i="24"/>
  <c r="P107" i="24"/>
  <c r="P106" i="24"/>
  <c r="P105" i="24"/>
  <c r="P104" i="24"/>
  <c r="P103" i="24"/>
  <c r="P101" i="24"/>
  <c r="P100" i="24"/>
  <c r="P99" i="24"/>
  <c r="P98" i="24"/>
  <c r="P97" i="24"/>
  <c r="P96" i="24"/>
  <c r="P95" i="24"/>
  <c r="P94" i="24"/>
  <c r="P93" i="24"/>
  <c r="P91" i="24"/>
  <c r="P90" i="24"/>
  <c r="P89" i="24"/>
  <c r="P88" i="24"/>
  <c r="P85" i="24"/>
  <c r="P84" i="24"/>
  <c r="P83" i="24"/>
  <c r="P82" i="24"/>
  <c r="P81" i="24"/>
  <c r="P80" i="24"/>
  <c r="AC5" i="19"/>
  <c r="P79" i="24"/>
  <c r="P78" i="24"/>
  <c r="V4" i="24"/>
  <c r="V5" i="24"/>
  <c r="V7" i="24"/>
  <c r="V6" i="24"/>
  <c r="Z7" i="24"/>
  <c r="W7" i="24"/>
  <c r="P70" i="24"/>
  <c r="P77" i="24"/>
  <c r="P76" i="24"/>
  <c r="P75" i="24"/>
  <c r="P74" i="24"/>
  <c r="P73" i="24"/>
  <c r="P72" i="24"/>
  <c r="P71" i="24"/>
  <c r="P69" i="24"/>
  <c r="P68" i="24"/>
  <c r="P67" i="24"/>
  <c r="P66" i="24"/>
  <c r="P65" i="24"/>
  <c r="P64" i="24"/>
  <c r="P63" i="24"/>
  <c r="P62" i="24"/>
  <c r="P61" i="24"/>
  <c r="P60" i="24"/>
  <c r="P59" i="24"/>
  <c r="P58" i="24"/>
  <c r="P57" i="24"/>
  <c r="P56" i="24"/>
  <c r="P55" i="24"/>
  <c r="P54" i="24"/>
  <c r="P53" i="24"/>
  <c r="P52" i="24"/>
  <c r="P51" i="24"/>
  <c r="P50" i="24"/>
  <c r="P49" i="24"/>
  <c r="P48" i="24"/>
  <c r="P47" i="24"/>
  <c r="P46" i="24"/>
  <c r="P45" i="24"/>
  <c r="P44" i="24"/>
  <c r="P43" i="24"/>
  <c r="P42" i="24"/>
  <c r="P41" i="24"/>
  <c r="P40" i="24"/>
  <c r="P39" i="24"/>
  <c r="P38" i="24"/>
  <c r="P37" i="24"/>
  <c r="P36" i="24"/>
  <c r="P35" i="24"/>
  <c r="P34" i="24"/>
  <c r="P33" i="24"/>
  <c r="P32" i="24"/>
  <c r="P31" i="24"/>
  <c r="P30" i="24"/>
  <c r="P29" i="24"/>
  <c r="P28" i="24"/>
  <c r="P27" i="24"/>
  <c r="P26" i="24"/>
  <c r="P25" i="24"/>
  <c r="P24" i="24"/>
  <c r="T22" i="24"/>
  <c r="P23" i="24"/>
  <c r="T21" i="24"/>
  <c r="P22" i="24"/>
  <c r="P21" i="24"/>
  <c r="P20" i="24"/>
  <c r="P19" i="24"/>
  <c r="P18" i="24"/>
  <c r="P17" i="24"/>
  <c r="P16" i="24"/>
  <c r="P15" i="24"/>
  <c r="P14" i="24"/>
  <c r="P13" i="24"/>
  <c r="P12" i="24"/>
  <c r="P10" i="24"/>
  <c r="P9" i="24"/>
  <c r="P8" i="24"/>
  <c r="Z6" i="24"/>
  <c r="W6" i="24"/>
  <c r="P7" i="24"/>
  <c r="Z5" i="24"/>
  <c r="W5" i="24"/>
  <c r="P6" i="24"/>
  <c r="Z4" i="24"/>
  <c r="W4" i="24"/>
  <c r="P5" i="24"/>
  <c r="Q5" i="19"/>
  <c r="R5" i="19"/>
  <c r="S5" i="19"/>
  <c r="X2" i="19"/>
  <c r="U22" i="24"/>
  <c r="U21" i="24"/>
  <c r="U20" i="24"/>
  <c r="W12" i="24" s="1"/>
  <c r="T20" i="24"/>
  <c r="W11" i="24" s="1"/>
  <c r="U2" i="24"/>
  <c r="E2" i="25" l="1"/>
  <c r="G10" i="25" l="1"/>
  <c r="G8" i="25"/>
  <c r="G5" i="25"/>
  <c r="G6" i="25"/>
  <c r="G9" i="25"/>
  <c r="G7" i="25"/>
</calcChain>
</file>

<file path=xl/sharedStrings.xml><?xml version="1.0" encoding="utf-8"?>
<sst xmlns="http://schemas.openxmlformats.org/spreadsheetml/2006/main" count="7829" uniqueCount="574">
  <si>
    <t>N°</t>
  </si>
  <si>
    <t>Date:</t>
  </si>
  <si>
    <t>Poste:</t>
  </si>
  <si>
    <t>Arrêt</t>
  </si>
  <si>
    <t>Accidenté</t>
  </si>
  <si>
    <t>Temps:</t>
  </si>
  <si>
    <t>LEGENDE</t>
  </si>
  <si>
    <t>Dispo</t>
  </si>
  <si>
    <t>Nombre de Dispo</t>
  </si>
  <si>
    <t>Type</t>
  </si>
  <si>
    <t>RENAULT</t>
  </si>
  <si>
    <t>Entretien</t>
  </si>
  <si>
    <t>Equipements</t>
  </si>
  <si>
    <t>Flottes</t>
  </si>
  <si>
    <t>Pannes</t>
  </si>
  <si>
    <t>Lieu de panne</t>
  </si>
  <si>
    <t>TP</t>
  </si>
  <si>
    <t>IE</t>
  </si>
  <si>
    <t>IS</t>
  </si>
  <si>
    <t>IP</t>
  </si>
  <si>
    <t>PR</t>
  </si>
  <si>
    <t>IM</t>
  </si>
  <si>
    <t>Etat</t>
  </si>
  <si>
    <t>POSTE 1</t>
  </si>
  <si>
    <t>POSTE 2</t>
  </si>
  <si>
    <t>POSTE 3</t>
  </si>
  <si>
    <t>Date et heures de pannes</t>
  </si>
  <si>
    <t>Temps d'immobilisation</t>
  </si>
  <si>
    <t>Date et heures de dépannage</t>
  </si>
  <si>
    <t>Nombre de pannes Tolérie-Peinture</t>
  </si>
  <si>
    <t>Flotte</t>
  </si>
  <si>
    <t>SINOTRUK</t>
  </si>
  <si>
    <t>Valeurs</t>
  </si>
  <si>
    <t>N° Immat.</t>
  </si>
  <si>
    <t>IT 1601 A</t>
  </si>
  <si>
    <t>IT 1602 A</t>
  </si>
  <si>
    <t>IT 1603 A</t>
  </si>
  <si>
    <t>IT 1606 A</t>
  </si>
  <si>
    <t>IT 1607 A</t>
  </si>
  <si>
    <t>IT 1609 A</t>
  </si>
  <si>
    <t>IT 1610 A</t>
  </si>
  <si>
    <t>IT 1813 A</t>
  </si>
  <si>
    <t>IT 1818 A</t>
  </si>
  <si>
    <t>IT 1812 A</t>
  </si>
  <si>
    <t>IT 0879 A</t>
  </si>
  <si>
    <t>IT 0915 A</t>
  </si>
  <si>
    <t>IT 0917 A</t>
  </si>
  <si>
    <t>IT 0918 A</t>
  </si>
  <si>
    <t>IT 0919 A</t>
  </si>
  <si>
    <t>IT 0920 A</t>
  </si>
  <si>
    <t>IT 2349 A</t>
  </si>
  <si>
    <t>RC 6248 AF</t>
  </si>
  <si>
    <t>RC 6249 AF</t>
  </si>
  <si>
    <t>RC 6250 AF</t>
  </si>
  <si>
    <t>DISPONIBILITE TECHNIQUE QUOTIDIENNE PAR POSTE (Port 1)</t>
  </si>
  <si>
    <t>Arrêt inferieur à 3 jours</t>
  </si>
  <si>
    <t>Intervention Curative</t>
  </si>
  <si>
    <t>Arrêt supérieur  à 3 jours</t>
  </si>
  <si>
    <t>N° Châssis</t>
  </si>
  <si>
    <r>
      <t xml:space="preserve">IE: </t>
    </r>
    <r>
      <rPr>
        <sz val="11"/>
        <color theme="1"/>
        <rFont val="Calibri"/>
        <family val="2"/>
        <scheme val="minor"/>
      </rPr>
      <t>Electrique</t>
    </r>
  </si>
  <si>
    <r>
      <t xml:space="preserve">IS: </t>
    </r>
    <r>
      <rPr>
        <sz val="11"/>
        <color theme="1"/>
        <rFont val="Calibri"/>
        <family val="2"/>
        <scheme val="minor"/>
      </rPr>
      <t>Soudure</t>
    </r>
  </si>
  <si>
    <r>
      <t xml:space="preserve">IM: </t>
    </r>
    <r>
      <rPr>
        <sz val="11"/>
        <color theme="1"/>
        <rFont val="Calibri"/>
        <family val="2"/>
        <scheme val="minor"/>
      </rPr>
      <t>Mécanique</t>
    </r>
  </si>
  <si>
    <r>
      <t xml:space="preserve">PR: </t>
    </r>
    <r>
      <rPr>
        <sz val="11"/>
        <color theme="1"/>
        <rFont val="Calibri"/>
        <family val="2"/>
        <scheme val="minor"/>
      </rPr>
      <t>Panne de route</t>
    </r>
  </si>
  <si>
    <r>
      <t xml:space="preserve">IP: </t>
    </r>
    <r>
      <rPr>
        <sz val="11"/>
        <color theme="1"/>
        <rFont val="Calibri"/>
        <family val="2"/>
        <scheme val="minor"/>
      </rPr>
      <t>Pneumatique</t>
    </r>
  </si>
  <si>
    <r>
      <t xml:space="preserve">TP: </t>
    </r>
    <r>
      <rPr>
        <sz val="11"/>
        <color theme="1"/>
        <rFont val="Calibri"/>
        <family val="2"/>
        <scheme val="minor"/>
      </rPr>
      <t>Tôlerie-Peinture</t>
    </r>
  </si>
  <si>
    <t>Description</t>
  </si>
  <si>
    <t>6X4</t>
  </si>
  <si>
    <t>Tracteur</t>
  </si>
  <si>
    <t>IT 1604 A</t>
  </si>
  <si>
    <t>IT 1605 A</t>
  </si>
  <si>
    <t>IT 1608 A</t>
  </si>
  <si>
    <t>IT 1816 A</t>
  </si>
  <si>
    <t>IT 1814 A</t>
  </si>
  <si>
    <t>IT 1815</t>
  </si>
  <si>
    <t>IT 1817 A</t>
  </si>
  <si>
    <t>IT 1809 A</t>
  </si>
  <si>
    <t>IT 1810 A</t>
  </si>
  <si>
    <t>IT 1215 A</t>
  </si>
  <si>
    <t>IT 2350 A</t>
  </si>
  <si>
    <t>IT 2351 A</t>
  </si>
  <si>
    <t>IT 2356 A</t>
  </si>
  <si>
    <t>IT 2352 A</t>
  </si>
  <si>
    <t>IT 2354 A</t>
  </si>
  <si>
    <t>IT 2355 A</t>
  </si>
  <si>
    <t>IT 2357 A</t>
  </si>
  <si>
    <t>IT 2358 A</t>
  </si>
  <si>
    <t>IT 2360 A</t>
  </si>
  <si>
    <t>IT 2362 A</t>
  </si>
  <si>
    <t>IT 2363 A</t>
  </si>
  <si>
    <t>I. Prév</t>
  </si>
  <si>
    <r>
      <t xml:space="preserve">I. Prev: </t>
    </r>
    <r>
      <rPr>
        <sz val="10"/>
        <color theme="1"/>
        <rFont val="Calibri"/>
        <family val="2"/>
        <scheme val="minor"/>
      </rPr>
      <t>Intervention préventive</t>
    </r>
  </si>
  <si>
    <t>SEB 930</t>
  </si>
  <si>
    <t>SEB 931</t>
  </si>
  <si>
    <t>SEB 932</t>
  </si>
  <si>
    <t>SEB 933</t>
  </si>
  <si>
    <t>SEB 934</t>
  </si>
  <si>
    <t>SEB 935</t>
  </si>
  <si>
    <t>SEB 936</t>
  </si>
  <si>
    <t>SEB 937</t>
  </si>
  <si>
    <t>SEB 938</t>
  </si>
  <si>
    <t>SEB 939</t>
  </si>
  <si>
    <t>SEB 940</t>
  </si>
  <si>
    <t>SEB 941</t>
  </si>
  <si>
    <t>SEB 942</t>
  </si>
  <si>
    <t>SEB 943</t>
  </si>
  <si>
    <t>SEB 944</t>
  </si>
  <si>
    <t>SEB 945</t>
  </si>
  <si>
    <t>SEB 946</t>
  </si>
  <si>
    <t>SEB 948</t>
  </si>
  <si>
    <t>SEB 949</t>
  </si>
  <si>
    <t>SEB 2007</t>
  </si>
  <si>
    <t>SEB 2008</t>
  </si>
  <si>
    <t>SEB 2010</t>
  </si>
  <si>
    <t>SEB 2011</t>
  </si>
  <si>
    <t>SEB 2012</t>
  </si>
  <si>
    <t>SEB 2013</t>
  </si>
  <si>
    <t>SEB 2014</t>
  </si>
  <si>
    <t>SEB 2015</t>
  </si>
  <si>
    <t>SEB 2016</t>
  </si>
  <si>
    <t>SEB 2017</t>
  </si>
  <si>
    <t>SEB 2146</t>
  </si>
  <si>
    <t>SEB 2147</t>
  </si>
  <si>
    <t>SEB 2148</t>
  </si>
  <si>
    <t>SEB 2149</t>
  </si>
  <si>
    <t>SEB 2150</t>
  </si>
  <si>
    <t>SEB 2152</t>
  </si>
  <si>
    <t>SEB 2153</t>
  </si>
  <si>
    <t>SEB 2154</t>
  </si>
  <si>
    <t>SEB 2155</t>
  </si>
  <si>
    <t>SEB 2157</t>
  </si>
  <si>
    <t>SEB 2159</t>
  </si>
  <si>
    <t>SEB 2160</t>
  </si>
  <si>
    <t>Nombre de pannes Electricité</t>
  </si>
  <si>
    <t>Nombre de pannes Mécanique</t>
  </si>
  <si>
    <t>Nombre de pannes Soudure</t>
  </si>
  <si>
    <t>Nombre de Pannes Pneumatique</t>
  </si>
  <si>
    <t>Nombre de Pannes de Route</t>
  </si>
  <si>
    <t>Nombre de pannes Electrique</t>
  </si>
  <si>
    <t>Nombre de pannes pneumatique</t>
  </si>
  <si>
    <t>Nombre de pannes Tolerie-peinture</t>
  </si>
  <si>
    <t>Nombre de pannes de Route</t>
  </si>
  <si>
    <t>Nombre de pannes tolerie-peinture</t>
  </si>
  <si>
    <t>x</t>
  </si>
  <si>
    <t>Garage UMS</t>
  </si>
  <si>
    <t>Modèle</t>
  </si>
  <si>
    <t>KERAX K440</t>
  </si>
  <si>
    <t>Heures de pannes</t>
  </si>
  <si>
    <t>Durée de pannes</t>
  </si>
  <si>
    <t>Heures de dépannage</t>
  </si>
  <si>
    <t>Temps Dispo</t>
  </si>
  <si>
    <t>Total de disponibilité du jour</t>
  </si>
  <si>
    <t>Taux de disponibilité des équipements par jour</t>
  </si>
  <si>
    <r>
      <t>Taux de Disponibilité du poste3</t>
    </r>
    <r>
      <rPr>
        <b/>
        <sz val="13"/>
        <color theme="1"/>
        <rFont val="Calibri"/>
        <family val="2"/>
        <scheme val="minor"/>
      </rPr>
      <t xml:space="preserve"> (%)</t>
    </r>
  </si>
  <si>
    <r>
      <t>Taux de Disponibilité du poste 2</t>
    </r>
    <r>
      <rPr>
        <b/>
        <sz val="13"/>
        <color theme="1"/>
        <rFont val="Calibri"/>
        <family val="2"/>
        <scheme val="minor"/>
      </rPr>
      <t xml:space="preserve"> (%)</t>
    </r>
  </si>
  <si>
    <r>
      <t>Taux de Disponibilité du poste1</t>
    </r>
    <r>
      <rPr>
        <b/>
        <sz val="13"/>
        <color theme="1"/>
        <rFont val="Calibri"/>
        <family val="2"/>
        <scheme val="minor"/>
      </rPr>
      <t xml:space="preserve"> (%)</t>
    </r>
  </si>
  <si>
    <t>Modele</t>
  </si>
  <si>
    <t>LES CAMIONS DISPONIBLES PAR POSTE</t>
  </si>
  <si>
    <t>Date et Heures de pannes</t>
  </si>
  <si>
    <t>Nombre de Préventive</t>
  </si>
  <si>
    <t>16h - 00h</t>
  </si>
  <si>
    <t>TAUX DE DISPONIBILITE DES CAMIONS PAR JOUR</t>
  </si>
  <si>
    <t>Nbre de camion dispo des flottes par jour</t>
  </si>
  <si>
    <t>KERAX 500</t>
  </si>
  <si>
    <t>Route Mines</t>
  </si>
  <si>
    <t>Garage SINOTRUK</t>
  </si>
  <si>
    <t>Garage RENAULT</t>
  </si>
  <si>
    <t>Somme de Temps Dispo</t>
  </si>
  <si>
    <t>Total temps dispo</t>
  </si>
  <si>
    <t>Somme de Total temps dispo</t>
  </si>
  <si>
    <t>Total des heures travaillées par flotte</t>
  </si>
  <si>
    <t>Objectif par flotte (en heure)</t>
  </si>
  <si>
    <t>Taux de disponibilité par flotte</t>
  </si>
  <si>
    <t>Nbre total de camion par flotte</t>
  </si>
  <si>
    <t>²</t>
  </si>
  <si>
    <t>Total RENAULT</t>
  </si>
  <si>
    <t>Total général</t>
  </si>
  <si>
    <t>(Tous)</t>
  </si>
  <si>
    <t xml:space="preserve">Temps: </t>
  </si>
  <si>
    <t xml:space="preserve">Date: </t>
  </si>
  <si>
    <t>Port</t>
  </si>
  <si>
    <t>Affecté à conakry</t>
  </si>
  <si>
    <t>TMH</t>
  </si>
  <si>
    <t>Taux de réalisation des objectifs des flottes par jour</t>
  </si>
  <si>
    <t>Route port</t>
  </si>
  <si>
    <t>00h - 08h</t>
  </si>
  <si>
    <t>VF631E135HD000525</t>
  </si>
  <si>
    <t>VF631E133HD000541</t>
  </si>
  <si>
    <t>VF631E132HD000546</t>
  </si>
  <si>
    <t>VF631E134HD000547</t>
  </si>
  <si>
    <t>VF631E136HD000548</t>
  </si>
  <si>
    <t>VF631E138HD000549</t>
  </si>
  <si>
    <t>VF631E134HD000550</t>
  </si>
  <si>
    <t>VF631E136HD000551</t>
  </si>
  <si>
    <t>VF631E131HD000554</t>
  </si>
  <si>
    <t>VF631E133HD000555</t>
  </si>
  <si>
    <t>VF631E139HD000592</t>
  </si>
  <si>
    <t>VF631E138HD000602</t>
  </si>
  <si>
    <t>VF631E136HD000615</t>
  </si>
  <si>
    <t>VF631E138HD000616</t>
  </si>
  <si>
    <t>VF631E13XHD000617</t>
  </si>
  <si>
    <t>VF631E131HD000618</t>
  </si>
  <si>
    <t>VF631E133HD000619</t>
  </si>
  <si>
    <t>VF631E132HD000630</t>
  </si>
  <si>
    <t>VF631E135HD000637</t>
  </si>
  <si>
    <t>VF 631E137FD000264</t>
  </si>
  <si>
    <t>VF631E130FD000252</t>
  </si>
  <si>
    <t>VF631E13XFD000257</t>
  </si>
  <si>
    <t>VF631E131FD000258</t>
  </si>
  <si>
    <t>VF631E33FD000259</t>
  </si>
  <si>
    <t>VF631E13XFD000260</t>
  </si>
  <si>
    <t>VF631E132GD000264</t>
  </si>
  <si>
    <t>VF636KUA00000567</t>
  </si>
  <si>
    <t>VF636KUA000000566</t>
  </si>
  <si>
    <t>VF636KUA000000565</t>
  </si>
  <si>
    <t>VF631E136HD000842</t>
  </si>
  <si>
    <t>VF631E138HD000843</t>
  </si>
  <si>
    <t>VF631E135HD000847</t>
  </si>
  <si>
    <t>VF631E132HD000854</t>
  </si>
  <si>
    <t>VF631E134HD000855</t>
  </si>
  <si>
    <t>VF631E138HD000857</t>
  </si>
  <si>
    <t>VF631E13XHD000858</t>
  </si>
  <si>
    <t>VF631E131HD000862</t>
  </si>
  <si>
    <t>VF631E130HD000870</t>
  </si>
  <si>
    <t>VF631E133HD000877</t>
  </si>
  <si>
    <t>VF631E136HD000890</t>
  </si>
  <si>
    <t>VF631E13XHD000892</t>
  </si>
  <si>
    <t xml:space="preserve"> </t>
  </si>
  <si>
    <t>SEB 953</t>
  </si>
  <si>
    <t>Date panne</t>
  </si>
  <si>
    <t>Nbre OT ouverts</t>
  </si>
  <si>
    <t>Nbre OT fermés</t>
  </si>
  <si>
    <t>Nombre OT ouverts</t>
  </si>
  <si>
    <t>Nombre OT fermés</t>
  </si>
  <si>
    <t>TABLEAU RECAPITULATIF D'OUVERTURE ET FERMETURE OT</t>
  </si>
  <si>
    <t xml:space="preserve">Récap du </t>
  </si>
  <si>
    <t>Port-char</t>
  </si>
  <si>
    <t>SEB 2296</t>
  </si>
  <si>
    <t>Accidenté (Conakry)</t>
  </si>
  <si>
    <t>Etat actuel</t>
  </si>
  <si>
    <t>numero</t>
  </si>
  <si>
    <t>DA</t>
  </si>
  <si>
    <t>Date</t>
  </si>
  <si>
    <t>Temps de reparation ci pièces disponible</t>
  </si>
  <si>
    <t>VF631S33XJD000294</t>
  </si>
  <si>
    <t>VF631S330KD000306</t>
  </si>
  <si>
    <t>VF631S337KD000304</t>
  </si>
  <si>
    <t>VF631S331JD000300</t>
  </si>
  <si>
    <t>VF631S333KD000302</t>
  </si>
  <si>
    <t>VF631S335JD000297</t>
  </si>
  <si>
    <t>VF631S332KD000307</t>
  </si>
  <si>
    <t>VF631S334KD000300</t>
  </si>
  <si>
    <t>VF631S338JD000299</t>
  </si>
  <si>
    <t>VF631S339KD000305</t>
  </si>
  <si>
    <t>Cam Benne</t>
  </si>
  <si>
    <t>8X4</t>
  </si>
  <si>
    <t xml:space="preserve"> SEB 2297</t>
  </si>
  <si>
    <t>SEB 2298</t>
  </si>
  <si>
    <t>SEB 2299</t>
  </si>
  <si>
    <t>SEB 2300</t>
  </si>
  <si>
    <t>SEB 2301</t>
  </si>
  <si>
    <t>SEB 2302</t>
  </si>
  <si>
    <t>SEB 2303</t>
  </si>
  <si>
    <t>SEB 2304</t>
  </si>
  <si>
    <t>SEB 2305</t>
  </si>
  <si>
    <t>SEB 2306</t>
  </si>
  <si>
    <t>8h - 16h</t>
  </si>
  <si>
    <t>SEB 2307</t>
  </si>
  <si>
    <t>SEB 2308</t>
  </si>
  <si>
    <t>SEB 2309</t>
  </si>
  <si>
    <t>SEB 2310</t>
  </si>
  <si>
    <t>SEB 2315</t>
  </si>
  <si>
    <t>SEB 2314</t>
  </si>
  <si>
    <t>SEB 2313</t>
  </si>
  <si>
    <t>SEB 2312</t>
  </si>
  <si>
    <t>SEB 2311</t>
  </si>
  <si>
    <t>VF631S331KD000315</t>
  </si>
  <si>
    <t>VF631S331KD000301</t>
  </si>
  <si>
    <t>VF631S334KD000311</t>
  </si>
  <si>
    <t>VF631S331KD000317</t>
  </si>
  <si>
    <t>VF631S333KD000318</t>
  </si>
  <si>
    <t>VF631S336KD000309</t>
  </si>
  <si>
    <t>VF631S33XKD000314</t>
  </si>
  <si>
    <t>VF631S335KD000303</t>
  </si>
  <si>
    <t>VF631S338KD000303</t>
  </si>
  <si>
    <t>SEB 2316</t>
  </si>
  <si>
    <t>VF631S335KD000309</t>
  </si>
  <si>
    <t>KERAX 500 8X4</t>
  </si>
  <si>
    <t>KERAX K440 (6x4)</t>
  </si>
  <si>
    <t>KERAX 500 (6x4)</t>
  </si>
  <si>
    <t>KERAX 500 (8x4 )</t>
  </si>
  <si>
    <t>SEB 957</t>
  </si>
  <si>
    <t>VF634KPA8GD008094</t>
  </si>
  <si>
    <t>VF634KPAXGD008159</t>
  </si>
  <si>
    <t>SEB 961</t>
  </si>
  <si>
    <t>KERAX Dxi</t>
  </si>
  <si>
    <t>SEB 998</t>
  </si>
  <si>
    <t>IT 1008 A</t>
  </si>
  <si>
    <t>VF634KPA7GD008149</t>
  </si>
  <si>
    <t>KERAX Dxi (6x4)</t>
  </si>
  <si>
    <t>SEB 950</t>
  </si>
  <si>
    <t>SEB 955</t>
  </si>
  <si>
    <t>SEB 960</t>
  </si>
  <si>
    <t>SEB 956</t>
  </si>
  <si>
    <t>SEB 958</t>
  </si>
  <si>
    <t>LES CAMIONS INDISPONIBLES  SUPERIEUR A 3 JOURS</t>
  </si>
  <si>
    <t>Conakry</t>
  </si>
  <si>
    <t>RC 2416 R</t>
  </si>
  <si>
    <t>IT 4650 A</t>
  </si>
  <si>
    <t>VF631E333HD000648</t>
  </si>
  <si>
    <t>IT 4912 A</t>
  </si>
  <si>
    <t>IT 4911 A</t>
  </si>
  <si>
    <t>IT 4910 A</t>
  </si>
  <si>
    <t>IT 4909 A</t>
  </si>
  <si>
    <t>IT 4908 A</t>
  </si>
  <si>
    <t>IT 4907 A</t>
  </si>
  <si>
    <t>IT 4906 A</t>
  </si>
  <si>
    <t>IT 4905 A</t>
  </si>
  <si>
    <t>IT 4904 A</t>
  </si>
  <si>
    <t>IT 4903 A</t>
  </si>
  <si>
    <t>IT 4979 A</t>
  </si>
  <si>
    <t>IT 4974 A</t>
  </si>
  <si>
    <t>IT 4973 A</t>
  </si>
  <si>
    <t>IT 4982 A</t>
  </si>
  <si>
    <t>IT 4977 A</t>
  </si>
  <si>
    <t>IT 4976 A</t>
  </si>
  <si>
    <t>IT 4981 A</t>
  </si>
  <si>
    <t>IT 4975 A</t>
  </si>
  <si>
    <t>IT 4980 A</t>
  </si>
  <si>
    <t>IT 4978 A</t>
  </si>
  <si>
    <t>RC 2414 R</t>
  </si>
  <si>
    <t>SEB 2330</t>
  </si>
  <si>
    <t>SEB 2331</t>
  </si>
  <si>
    <t>RC 2413 R</t>
  </si>
  <si>
    <t>VF634KPA8GD008158</t>
  </si>
  <si>
    <t>RC 2408 R</t>
  </si>
  <si>
    <t>VF634KPA5GD008151</t>
  </si>
  <si>
    <t>RC 2415 R</t>
  </si>
  <si>
    <t>VF633KPA1GD008101</t>
  </si>
  <si>
    <t>RC 2441 R</t>
  </si>
  <si>
    <t>VF634KPA8GD008147</t>
  </si>
  <si>
    <t>SEB 2332</t>
  </si>
  <si>
    <t>SEB 2333</t>
  </si>
  <si>
    <t>SEB 2334</t>
  </si>
  <si>
    <t>SEB 2336</t>
  </si>
  <si>
    <t>SEB 2337</t>
  </si>
  <si>
    <t>SEB 2338</t>
  </si>
  <si>
    <t>SEB 2339</t>
  </si>
  <si>
    <t>SEB 2340</t>
  </si>
  <si>
    <t>SEB 954</t>
  </si>
  <si>
    <t>SEB 2360</t>
  </si>
  <si>
    <t>SEB 2361</t>
  </si>
  <si>
    <t>SEB 2362</t>
  </si>
  <si>
    <t>SEB 2363</t>
  </si>
  <si>
    <t>SEB 2364</t>
  </si>
  <si>
    <t>SEB 2365</t>
  </si>
  <si>
    <t>SEB 2367</t>
  </si>
  <si>
    <t>SEB 2368</t>
  </si>
  <si>
    <t>SEB 2369</t>
  </si>
  <si>
    <t>SEB 2370</t>
  </si>
  <si>
    <t>SEB 2371</t>
  </si>
  <si>
    <t>SEB 2372</t>
  </si>
  <si>
    <t>SEB 2373</t>
  </si>
  <si>
    <t>SEB 952</t>
  </si>
  <si>
    <t>SEB 959</t>
  </si>
  <si>
    <t>VF631S339KD000319</t>
  </si>
  <si>
    <t>VF631S335KD000320</t>
  </si>
  <si>
    <t>IT 5272 A</t>
  </si>
  <si>
    <t>VF631S337KD000318</t>
  </si>
  <si>
    <t>VF631S337KD000321</t>
  </si>
  <si>
    <t>VF631S339KD000322</t>
  </si>
  <si>
    <t>VF631S332KD000324</t>
  </si>
  <si>
    <t>VF631S334KD000325</t>
  </si>
  <si>
    <t>VF631S338KD000327</t>
  </si>
  <si>
    <t>VF631S331KD000329</t>
  </si>
  <si>
    <t>VF631S339KD000336</t>
  </si>
  <si>
    <t>IT 5273 A</t>
  </si>
  <si>
    <t>IT 5310 A</t>
  </si>
  <si>
    <t>IT 5271 A</t>
  </si>
  <si>
    <t>IT 5275 A</t>
  </si>
  <si>
    <t>IT 5274 A</t>
  </si>
  <si>
    <t>IT 5269 A</t>
  </si>
  <si>
    <t>IT 5311 A</t>
  </si>
  <si>
    <t>SEB 2366</t>
  </si>
  <si>
    <t>SEB 2377</t>
  </si>
  <si>
    <t>SEB 2378</t>
  </si>
  <si>
    <t>SEB 2379</t>
  </si>
  <si>
    <t>SEB 2380</t>
  </si>
  <si>
    <t>SEB 2381</t>
  </si>
  <si>
    <t>RC 2442 R</t>
  </si>
  <si>
    <t>VF634KPA8GD008148</t>
  </si>
  <si>
    <t>RC 2410 R</t>
  </si>
  <si>
    <t>VF634KPA2GD008153</t>
  </si>
  <si>
    <t>RC 2411 R</t>
  </si>
  <si>
    <t>VF634KPA4GD008156</t>
  </si>
  <si>
    <t>RC 2409 R</t>
  </si>
  <si>
    <t>VF634KPA7GD008152</t>
  </si>
  <si>
    <t>FLOTTE</t>
  </si>
  <si>
    <t>Taux de disponibilité mensuel</t>
  </si>
  <si>
    <t>KERAX K440(6x4)</t>
  </si>
  <si>
    <t>KERAX 500(6x4)</t>
  </si>
  <si>
    <t>KERAX 500(8X4)</t>
  </si>
  <si>
    <t>KERAX Dxi(6x4)</t>
  </si>
  <si>
    <t>Total</t>
  </si>
  <si>
    <t>Mois</t>
  </si>
  <si>
    <t>1er</t>
  </si>
  <si>
    <r>
      <t>1</t>
    </r>
    <r>
      <rPr>
        <b/>
        <vertAlign val="superscript"/>
        <sz val="11"/>
        <color theme="1"/>
        <rFont val="Calibri"/>
        <family val="2"/>
        <scheme val="minor"/>
      </rPr>
      <t>er</t>
    </r>
  </si>
  <si>
    <t>SEB 2394</t>
  </si>
  <si>
    <t>SEB 2403</t>
  </si>
  <si>
    <t>SEB 2395</t>
  </si>
  <si>
    <t>SEB 2396</t>
  </si>
  <si>
    <t>SEB 2383</t>
  </si>
  <si>
    <t>SEB 2384</t>
  </si>
  <si>
    <t>SEB 2392</t>
  </si>
  <si>
    <t>SEB 2399</t>
  </si>
  <si>
    <t>SEB 2385</t>
  </si>
  <si>
    <t>SEB 2401</t>
  </si>
  <si>
    <t>SEB 2398</t>
  </si>
  <si>
    <t>SEB 2402</t>
  </si>
  <si>
    <t>VF631E337KD000739</t>
  </si>
  <si>
    <t>VF631E337KD000742</t>
  </si>
  <si>
    <t>VF631E330KD000730</t>
  </si>
  <si>
    <t>SEB 2386</t>
  </si>
  <si>
    <t>SEB 2389</t>
  </si>
  <si>
    <t>SEB 2400</t>
  </si>
  <si>
    <t>Total KERAX K440</t>
  </si>
  <si>
    <t>Total KERAX 500</t>
  </si>
  <si>
    <t>Total KERAX 500 8X4</t>
  </si>
  <si>
    <t>SEB 2388</t>
  </si>
  <si>
    <t>SEB 2391</t>
  </si>
  <si>
    <t>SEB 2382</t>
  </si>
  <si>
    <t>SEB 2397</t>
  </si>
  <si>
    <t>SEB 2393</t>
  </si>
  <si>
    <t>SEB 2387</t>
  </si>
  <si>
    <t>SEB 2390</t>
  </si>
  <si>
    <t xml:space="preserve">Boite de vitesse </t>
  </si>
  <si>
    <t>SEB 2404</t>
  </si>
  <si>
    <t>SEB 2406</t>
  </si>
  <si>
    <t>SEB 2407</t>
  </si>
  <si>
    <t>SEB 2408</t>
  </si>
  <si>
    <t>SEB 2410</t>
  </si>
  <si>
    <t>SEB 2411</t>
  </si>
  <si>
    <t>SEB 2412</t>
  </si>
  <si>
    <t>SEB 2405</t>
  </si>
  <si>
    <t>SEB 2409</t>
  </si>
  <si>
    <t>SEB 2417</t>
  </si>
  <si>
    <t>IT 5511 A</t>
  </si>
  <si>
    <t>IT 5512 A</t>
  </si>
  <si>
    <t>IT 5513 A</t>
  </si>
  <si>
    <t>IT 5517 A</t>
  </si>
  <si>
    <t>IT 5514 A</t>
  </si>
  <si>
    <t>IT 5515 A</t>
  </si>
  <si>
    <t>IT 5887 A</t>
  </si>
  <si>
    <t>IT 5516 A</t>
  </si>
  <si>
    <t>IT 5519 A</t>
  </si>
  <si>
    <t>IT 5520 A</t>
  </si>
  <si>
    <t>IT 5521 A</t>
  </si>
  <si>
    <t>IT 5522 A</t>
  </si>
  <si>
    <t>IT 5523 A</t>
  </si>
  <si>
    <t>IT 5518 A</t>
  </si>
  <si>
    <t>VF631S336KD000326</t>
  </si>
  <si>
    <t>VF631S33XKD000328</t>
  </si>
  <si>
    <t>VF631S333KD000332</t>
  </si>
  <si>
    <t>VF631S332KD000338</t>
  </si>
  <si>
    <t>VF631S333KD000333</t>
  </si>
  <si>
    <t>VF631S335KD000334</t>
  </si>
  <si>
    <t>VF631S337KD000335</t>
  </si>
  <si>
    <t>VF631S330KD000337</t>
  </si>
  <si>
    <t>VF631S332KD000341</t>
  </si>
  <si>
    <t>VF631S332KD000342</t>
  </si>
  <si>
    <t>VF631S336KD000343</t>
  </si>
  <si>
    <t>VF631S338KD000344</t>
  </si>
  <si>
    <t>VF631S335KD000348</t>
  </si>
  <si>
    <t>VF631S334KD000339</t>
  </si>
  <si>
    <t>IT 5714 A</t>
  </si>
  <si>
    <t>IT 5715 A</t>
  </si>
  <si>
    <t>IT 5716 A</t>
  </si>
  <si>
    <t>IT 5717 A</t>
  </si>
  <si>
    <t>IT 5718 A</t>
  </si>
  <si>
    <t>VF631S338KD000330</t>
  </si>
  <si>
    <t>VF631S33XKD000331</t>
  </si>
  <si>
    <t>VF631S330KD000340</t>
  </si>
  <si>
    <t>VF631S33XKD000343</t>
  </si>
  <si>
    <t>VF631S331KD000346</t>
  </si>
  <si>
    <t>IT 5775 A</t>
  </si>
  <si>
    <t>IT 5693 A</t>
  </si>
  <si>
    <t>IT 5697 A</t>
  </si>
  <si>
    <t>IT 5767 A</t>
  </si>
  <si>
    <t>IT 5698 A</t>
  </si>
  <si>
    <t>IT 5695 A</t>
  </si>
  <si>
    <t>IT 5691 A</t>
  </si>
  <si>
    <t>IT 5692 A</t>
  </si>
  <si>
    <t>IT 5766 A</t>
  </si>
  <si>
    <t>IT 5696 A</t>
  </si>
  <si>
    <t>IT 5694 A</t>
  </si>
  <si>
    <t>IT 5778 A</t>
  </si>
  <si>
    <t>IT 5769 A</t>
  </si>
  <si>
    <t>IT 5773 A</t>
  </si>
  <si>
    <t>IT 5770 A</t>
  </si>
  <si>
    <t>IT 5772 A</t>
  </si>
  <si>
    <t>IT 5776 A</t>
  </si>
  <si>
    <t>IT 5771 A</t>
  </si>
  <si>
    <t>IT 5768 A</t>
  </si>
  <si>
    <t>IT 5774 A</t>
  </si>
  <si>
    <t>IT 5777 A</t>
  </si>
  <si>
    <t>IT 5699 A</t>
  </si>
  <si>
    <t>VF631E333KD000740</t>
  </si>
  <si>
    <t>VF631E333KD000723</t>
  </si>
  <si>
    <t>VF631E332KD000728</t>
  </si>
  <si>
    <t>VF631E334KD000732</t>
  </si>
  <si>
    <t>VF631E334KD000729</t>
  </si>
  <si>
    <t>VF631E339KD000726</t>
  </si>
  <si>
    <t>VF631E33XKD000721</t>
  </si>
  <si>
    <t>VF631E331KD000722</t>
  </si>
  <si>
    <t>VF631E332KD000731</t>
  </si>
  <si>
    <t>VF631E330KD000727</t>
  </si>
  <si>
    <t>VF631E335KD000724</t>
  </si>
  <si>
    <t>VF631E339KD000743</t>
  </si>
  <si>
    <t>VF631E338KD000734</t>
  </si>
  <si>
    <t>VF631E335KD000738</t>
  </si>
  <si>
    <t>VF631E33XKD000735</t>
  </si>
  <si>
    <t>VF631E333KD000737</t>
  </si>
  <si>
    <t>VF631E335KD000741</t>
  </si>
  <si>
    <t>VF631E331KD000736</t>
  </si>
  <si>
    <t>VF631E336KD000733</t>
  </si>
  <si>
    <t>IT 5898 A</t>
  </si>
  <si>
    <t>IT 5899 A</t>
  </si>
  <si>
    <t>IT 5900 A</t>
  </si>
  <si>
    <t>IT 5901 A</t>
  </si>
  <si>
    <t>IT 5902 A</t>
  </si>
  <si>
    <t>IT 5903 A</t>
  </si>
  <si>
    <t>IT 5904 A</t>
  </si>
  <si>
    <t>IT 5905 A</t>
  </si>
  <si>
    <t>IT 5906 A</t>
  </si>
  <si>
    <t>VF631E330KD000744</t>
  </si>
  <si>
    <t>VF632E332KD000745</t>
  </si>
  <si>
    <t>VF633E334KD000746</t>
  </si>
  <si>
    <t>VF634E336KD000747</t>
  </si>
  <si>
    <t>VF635E338KD000748</t>
  </si>
  <si>
    <t>VF636E33XKD000749</t>
  </si>
  <si>
    <t>VF637E336KD000750</t>
  </si>
  <si>
    <t>VF638E338KD000751</t>
  </si>
  <si>
    <t>VF639E33XKD000752</t>
  </si>
  <si>
    <t>IT 5911 A</t>
  </si>
  <si>
    <t>VF6314E339KD000757</t>
  </si>
  <si>
    <t>IT 5487 A</t>
  </si>
  <si>
    <t xml:space="preserve"> IT 5488 A</t>
  </si>
  <si>
    <t>VF634KPA7GD008166</t>
  </si>
  <si>
    <t xml:space="preserve">  IT 0998 A                </t>
  </si>
  <si>
    <t>*</t>
  </si>
  <si>
    <t xml:space="preserve">Faisceau moteur, fuite d'air et frein à main </t>
  </si>
  <si>
    <t>Mine colline</t>
  </si>
  <si>
    <t xml:space="preserve">Accidenté </t>
  </si>
  <si>
    <t>Dérapé (entretien général)</t>
  </si>
  <si>
    <t xml:space="preserve">  </t>
  </si>
  <si>
    <t xml:space="preserve">Transférer au Port2 </t>
  </si>
  <si>
    <t>Rature et entretien général</t>
  </si>
  <si>
    <t xml:space="preserve">Phares et frein </t>
  </si>
  <si>
    <t xml:space="preserve">Goujons de roues </t>
  </si>
  <si>
    <t xml:space="preserve">Flexible de benne </t>
  </si>
  <si>
    <t xml:space="preserve">Appareil de direction </t>
  </si>
  <si>
    <t>Appareil de direction</t>
  </si>
  <si>
    <t xml:space="preserve">Fuite du liquide de refroidissement </t>
  </si>
  <si>
    <t xml:space="preserve">Lame de ressort </t>
  </si>
  <si>
    <t>PK40</t>
  </si>
  <si>
    <t xml:space="preserve">Fuite d'air </t>
  </si>
  <si>
    <t>Pk14</t>
  </si>
  <si>
    <t xml:space="preserve">Levier de vitesse </t>
  </si>
  <si>
    <t xml:space="preserve">Ampoules phares et frein à main </t>
  </si>
  <si>
    <t xml:space="preserve">Essuie-glace </t>
  </si>
  <si>
    <t>1 Pneu remorque remplacé</t>
  </si>
  <si>
    <t>Barrière mine</t>
  </si>
  <si>
    <t xml:space="preserve">Serrage des goujons de roues </t>
  </si>
  <si>
    <t>Contrôle pression d'air</t>
  </si>
  <si>
    <t xml:space="preserve">Serrage des goujons de roues et contrôle pression d'air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</si>
</sst>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;@"/>
    <numFmt numFmtId="165" formatCode="hh&quot;h&quot;:mm&quot;mn&quot;"/>
    <numFmt numFmtId="166" formatCode="[h]&quot;h&quot;:mm&quot;mn&quot;"/>
    <numFmt numFmtId="167" formatCode="[$-F400]h:mm:ss\ AM/PM"/>
    <numFmt numFmtId="168" formatCode="h:mm:ss;@"/>
    <numFmt numFmtId="169" formatCode="[h]:mm:ss;@"/>
    <numFmt numFmtId="170" formatCode="dd/mmm/yy\ hh&quot;h&quot;:mm&quot;mn&quot;"/>
    <numFmt numFmtId="171" formatCode="dd/mm/yy;@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mbria"/>
      <family val="2"/>
      <scheme val="major"/>
    </font>
    <font>
      <sz val="12"/>
      <name val="宋体"/>
      <charset val="134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8"/>
      <color theme="1"/>
      <name val="Berlin Sans FB Demi"/>
      <family val="2"/>
    </font>
    <font>
      <b/>
      <sz val="11"/>
      <color theme="1"/>
      <name val="Copperplate Gothic Bold"/>
      <family val="2"/>
    </font>
    <font>
      <sz val="11"/>
      <name val="Copperplate Gothic Bold"/>
      <family val="2"/>
    </font>
    <font>
      <sz val="8"/>
      <color rgb="FF000000"/>
      <name val="Georgia"/>
      <family val="1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99D359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theme="1"/>
      <name val="Georgia"/>
      <family val="1"/>
    </font>
    <font>
      <sz val="13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gradientFill degree="45">
        <stop position="0">
          <color theme="0"/>
        </stop>
        <stop position="1">
          <color rgb="FFFF0000"/>
        </stop>
      </gradient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8B400"/>
        <bgColor indexed="64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auto="1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3366FF"/>
        <bgColor indexed="64"/>
      </patternFill>
    </fill>
    <fill>
      <patternFill patternType="solid">
        <fgColor theme="4" tint="-0.249977111117893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/>
      <top/>
      <bottom style="thin">
        <color theme="7" tint="0.39997558519241921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7" tint="0.79998168889431442"/>
      </top>
      <bottom style="thin">
        <color theme="7" tint="0.79998168889431442"/>
      </bottom>
      <diagonal/>
    </border>
    <border>
      <left/>
      <right/>
      <top style="thin">
        <color theme="7" tint="0.79998168889431442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79998168889431442"/>
      </top>
      <bottom style="thin">
        <color theme="7"/>
      </bottom>
      <diagonal/>
    </border>
    <border>
      <left/>
      <right/>
      <top style="thin">
        <color theme="7" tint="0.39997558519241921"/>
      </top>
      <bottom style="thin">
        <color theme="7" tint="0.79998168889431442"/>
      </bottom>
      <diagonal/>
    </border>
    <border>
      <left/>
      <right/>
      <top style="thin">
        <color theme="7" tint="0.7999816888943144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8">
    <xf numFmtId="0" fontId="0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14" fillId="0" borderId="0"/>
    <xf numFmtId="9" fontId="3" fillId="0" borderId="0" applyFont="0" applyFill="0" applyBorder="0" applyAlignment="0" applyProtection="0"/>
  </cellStyleXfs>
  <cellXfs count="38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pivotButton="1"/>
    <xf numFmtId="0" fontId="0" fillId="0" borderId="0" xfId="0" applyNumberFormat="1"/>
    <xf numFmtId="0" fontId="1" fillId="0" borderId="0" xfId="0" applyNumberFormat="1" applyFont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pivotButton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164" fontId="2" fillId="0" borderId="2" xfId="0" applyNumberFormat="1" applyFon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horizontal="center" vertical="top"/>
      <protection locked="0"/>
    </xf>
    <xf numFmtId="164" fontId="0" fillId="0" borderId="0" xfId="0" applyNumberFormat="1" applyProtection="1">
      <protection locked="0"/>
    </xf>
    <xf numFmtId="0" fontId="1" fillId="0" borderId="3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15" fillId="0" borderId="0" xfId="0" applyFont="1" applyFill="1" applyBorder="1" applyAlignment="1" applyProtection="1">
      <alignment vertical="center" textRotation="90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1" fillId="1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4" borderId="10" xfId="0" applyFont="1" applyFill="1" applyBorder="1" applyAlignment="1" applyProtection="1">
      <alignment horizontal="center" vertical="center" wrapText="1"/>
      <protection locked="0"/>
    </xf>
    <xf numFmtId="0" fontId="1" fillId="10" borderId="17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right"/>
      <protection locked="0"/>
    </xf>
    <xf numFmtId="14" fontId="0" fillId="0" borderId="0" xfId="0" applyNumberFormat="1" applyFont="1" applyAlignment="1" applyProtection="1">
      <alignment horizontal="left"/>
      <protection locked="0"/>
    </xf>
    <xf numFmtId="0" fontId="1" fillId="10" borderId="18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 applyProtection="1">
      <alignment horizontal="center" vertical="center"/>
      <protection locked="0"/>
    </xf>
    <xf numFmtId="0" fontId="1" fillId="11" borderId="19" xfId="0" applyFont="1" applyFill="1" applyBorder="1" applyAlignment="1" applyProtection="1">
      <alignment vertical="center" textRotation="90"/>
      <protection locked="0"/>
    </xf>
    <xf numFmtId="0" fontId="4" fillId="11" borderId="20" xfId="0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4" fillId="5" borderId="21" xfId="0" applyFont="1" applyFill="1" applyBorder="1" applyAlignment="1" applyProtection="1">
      <alignment horizontal="center" vertical="center"/>
      <protection locked="0"/>
    </xf>
    <xf numFmtId="0" fontId="4" fillId="5" borderId="22" xfId="0" applyFont="1" applyFill="1" applyBorder="1" applyAlignment="1" applyProtection="1">
      <alignment horizontal="center" vertical="center"/>
      <protection locked="0"/>
    </xf>
    <xf numFmtId="0" fontId="4" fillId="5" borderId="22" xfId="0" applyFont="1" applyFill="1" applyBorder="1" applyAlignment="1" applyProtection="1">
      <alignment horizontal="center" vertical="center" wrapText="1"/>
      <protection locked="0"/>
    </xf>
    <xf numFmtId="164" fontId="4" fillId="5" borderId="22" xfId="0" applyNumberFormat="1" applyFont="1" applyFill="1" applyBorder="1" applyAlignment="1" applyProtection="1">
      <alignment horizontal="center" vertical="center" wrapText="1"/>
      <protection locked="0"/>
    </xf>
    <xf numFmtId="0" fontId="4" fillId="5" borderId="23" xfId="0" applyFont="1" applyFill="1" applyBorder="1" applyAlignment="1" applyProtection="1">
      <alignment horizontal="center" vertical="center"/>
      <protection locked="0"/>
    </xf>
    <xf numFmtId="0" fontId="1" fillId="10" borderId="24" xfId="0" applyFont="1" applyFill="1" applyBorder="1" applyAlignment="1">
      <alignment horizontal="center" vertical="center"/>
    </xf>
    <xf numFmtId="0" fontId="1" fillId="11" borderId="25" xfId="0" applyFont="1" applyFill="1" applyBorder="1" applyAlignment="1" applyProtection="1">
      <alignment vertical="center" textRotation="90"/>
      <protection locked="0"/>
    </xf>
    <xf numFmtId="0" fontId="4" fillId="3" borderId="26" xfId="0" applyFont="1" applyFill="1" applyBorder="1" applyAlignment="1" applyProtection="1">
      <alignment horizontal="center" vertical="center" textRotation="90" wrapText="1"/>
      <protection locked="0"/>
    </xf>
    <xf numFmtId="0" fontId="4" fillId="4" borderId="16" xfId="0" applyFont="1" applyFill="1" applyBorder="1" applyAlignment="1" applyProtection="1">
      <alignment horizontal="center" vertical="center" textRotation="90" wrapText="1"/>
      <protection locked="0"/>
    </xf>
    <xf numFmtId="0" fontId="4" fillId="6" borderId="16" xfId="0" applyFont="1" applyFill="1" applyBorder="1" applyAlignment="1" applyProtection="1">
      <alignment horizontal="center" vertical="center" textRotation="90" wrapText="1"/>
      <protection locked="0"/>
    </xf>
    <xf numFmtId="0" fontId="4" fillId="2" borderId="16" xfId="0" applyFont="1" applyFill="1" applyBorder="1" applyAlignment="1" applyProtection="1">
      <alignment horizontal="center" vertical="center" textRotation="90" wrapText="1"/>
      <protection locked="0"/>
    </xf>
    <xf numFmtId="0" fontId="11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>
      <alignment horizontal="center" vertical="center"/>
    </xf>
    <xf numFmtId="10" fontId="0" fillId="0" borderId="1" xfId="0" applyNumberFormat="1" applyBorder="1"/>
    <xf numFmtId="0" fontId="18" fillId="0" borderId="0" xfId="0" applyFont="1" applyAlignment="1"/>
    <xf numFmtId="165" fontId="7" fillId="0" borderId="1" xfId="0" applyNumberFormat="1" applyFont="1" applyFill="1" applyBorder="1" applyAlignment="1" applyProtection="1">
      <alignment horizontal="center" vertical="center"/>
      <protection hidden="1"/>
    </xf>
    <xf numFmtId="2" fontId="7" fillId="0" borderId="1" xfId="0" applyNumberFormat="1" applyFont="1" applyBorder="1"/>
    <xf numFmtId="166" fontId="0" fillId="0" borderId="0" xfId="0" applyNumberFormat="1"/>
    <xf numFmtId="166" fontId="7" fillId="0" borderId="1" xfId="0" applyNumberFormat="1" applyFont="1" applyBorder="1"/>
    <xf numFmtId="0" fontId="1" fillId="15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6" fontId="10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0" fontId="0" fillId="17" borderId="0" xfId="0" applyFill="1"/>
    <xf numFmtId="0" fontId="1" fillId="0" borderId="0" xfId="0" applyFont="1"/>
    <xf numFmtId="0" fontId="1" fillId="16" borderId="29" xfId="0" applyFont="1" applyFill="1" applyBorder="1"/>
    <xf numFmtId="0" fontId="23" fillId="16" borderId="29" xfId="0" applyFont="1" applyFill="1" applyBorder="1"/>
    <xf numFmtId="0" fontId="0" fillId="16" borderId="29" xfId="0" applyFont="1" applyFill="1" applyBorder="1"/>
    <xf numFmtId="0" fontId="1" fillId="0" borderId="0" xfId="0" applyFont="1" applyAlignment="1">
      <alignment horizontal="center" vertical="center"/>
    </xf>
    <xf numFmtId="0" fontId="0" fillId="17" borderId="0" xfId="0" applyFill="1" applyAlignment="1">
      <alignment wrapText="1"/>
    </xf>
    <xf numFmtId="0" fontId="0" fillId="17" borderId="0" xfId="0" applyFill="1" applyAlignment="1">
      <alignment horizontal="center" vertical="center" wrapText="1"/>
    </xf>
    <xf numFmtId="166" fontId="0" fillId="17" borderId="0" xfId="0" applyNumberFormat="1" applyFill="1"/>
    <xf numFmtId="0" fontId="18" fillId="17" borderId="0" xfId="0" applyFont="1" applyFill="1" applyAlignment="1"/>
    <xf numFmtId="0" fontId="0" fillId="0" borderId="0" xfId="0" applyBorder="1"/>
    <xf numFmtId="10" fontId="0" fillId="0" borderId="0" xfId="0" applyNumberFormat="1" applyBorder="1"/>
    <xf numFmtId="0" fontId="4" fillId="17" borderId="27" xfId="0" applyFont="1" applyFill="1" applyBorder="1" applyAlignment="1" applyProtection="1">
      <alignment horizontal="center" vertical="center" wrapText="1"/>
      <protection locked="0"/>
    </xf>
    <xf numFmtId="0" fontId="10" fillId="0" borderId="0" xfId="0" applyNumberFormat="1" applyFont="1"/>
    <xf numFmtId="165" fontId="0" fillId="0" borderId="0" xfId="0" applyNumberFormat="1" applyAlignment="1">
      <alignment horizontal="left"/>
    </xf>
    <xf numFmtId="169" fontId="0" fillId="0" borderId="0" xfId="0" applyNumberFormat="1"/>
    <xf numFmtId="167" fontId="0" fillId="16" borderId="29" xfId="0" applyNumberFormat="1" applyFont="1" applyFill="1" applyBorder="1"/>
    <xf numFmtId="0" fontId="1" fillId="0" borderId="30" xfId="0" applyFont="1" applyBorder="1"/>
    <xf numFmtId="21" fontId="0" fillId="0" borderId="0" xfId="0" applyNumberFormat="1"/>
    <xf numFmtId="21" fontId="0" fillId="16" borderId="29" xfId="0" applyNumberFormat="1" applyFont="1" applyFill="1" applyBorder="1"/>
    <xf numFmtId="0" fontId="7" fillId="0" borderId="0" xfId="0" applyFont="1" applyFill="1" applyBorder="1" applyAlignment="1" applyProtection="1">
      <alignment horizontal="center" vertical="center"/>
      <protection locked="0"/>
    </xf>
    <xf numFmtId="170" fontId="7" fillId="0" borderId="1" xfId="0" applyNumberFormat="1" applyFont="1" applyFill="1" applyBorder="1" applyAlignment="1" applyProtection="1">
      <alignment horizontal="center" vertical="center"/>
      <protection locked="0"/>
    </xf>
    <xf numFmtId="170" fontId="7" fillId="2" borderId="1" xfId="0" applyNumberFormat="1" applyFont="1" applyFill="1" applyBorder="1" applyAlignment="1" applyProtection="1">
      <alignment horizontal="center" vertical="center"/>
      <protection locked="0"/>
    </xf>
    <xf numFmtId="170" fontId="7" fillId="6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Border="1"/>
    <xf numFmtId="169" fontId="0" fillId="0" borderId="0" xfId="0" applyNumberFormat="1" applyBorder="1"/>
    <xf numFmtId="0" fontId="0" fillId="0" borderId="0" xfId="0" applyNumberFormat="1" applyBorder="1"/>
    <xf numFmtId="0" fontId="1" fillId="10" borderId="31" xfId="0" applyFont="1" applyFill="1" applyBorder="1" applyAlignment="1">
      <alignment horizontal="center" vertical="center"/>
    </xf>
    <xf numFmtId="0" fontId="8" fillId="5" borderId="1" xfId="0" applyFont="1" applyFill="1" applyBorder="1" applyAlignment="1" applyProtection="1">
      <alignment horizontal="center" vertical="center"/>
      <protection locked="0"/>
    </xf>
    <xf numFmtId="0" fontId="8" fillId="5" borderId="1" xfId="0" applyFont="1" applyFill="1" applyBorder="1" applyAlignment="1" applyProtection="1">
      <alignment horizontal="center" vertical="center" wrapText="1"/>
      <protection locked="0"/>
    </xf>
    <xf numFmtId="164" fontId="8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/>
    <xf numFmtId="0" fontId="0" fillId="0" borderId="0" xfId="7" applyNumberFormat="1" applyFont="1" applyFill="1" applyAlignment="1" applyProtection="1">
      <alignment horizontal="center" vertical="top"/>
      <protection locked="0"/>
    </xf>
    <xf numFmtId="164" fontId="1" fillId="0" borderId="7" xfId="0" applyNumberFormat="1" applyFont="1" applyFill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14" fontId="1" fillId="0" borderId="0" xfId="0" applyNumberFormat="1" applyFont="1" applyAlignment="1" applyProtection="1">
      <alignment horizontal="left"/>
      <protection locked="0"/>
    </xf>
    <xf numFmtId="0" fontId="8" fillId="19" borderId="1" xfId="0" applyFont="1" applyFill="1" applyBorder="1" applyAlignment="1" applyProtection="1">
      <alignment horizontal="center" vertical="center"/>
      <protection locked="0"/>
    </xf>
    <xf numFmtId="0" fontId="0" fillId="0" borderId="34" xfId="0" applyFont="1" applyBorder="1"/>
    <xf numFmtId="0" fontId="25" fillId="20" borderId="35" xfId="0" applyFont="1" applyFill="1" applyBorder="1"/>
    <xf numFmtId="0" fontId="0" fillId="21" borderId="34" xfId="0" applyFont="1" applyFill="1" applyBorder="1"/>
    <xf numFmtId="0" fontId="25" fillId="20" borderId="36" xfId="0" applyFont="1" applyFill="1" applyBorder="1"/>
    <xf numFmtId="0" fontId="0" fillId="21" borderId="37" xfId="0" applyFont="1" applyFill="1" applyBorder="1"/>
    <xf numFmtId="0" fontId="25" fillId="20" borderId="38" xfId="0" applyFont="1" applyFill="1" applyBorder="1"/>
    <xf numFmtId="0" fontId="0" fillId="0" borderId="39" xfId="0" applyFont="1" applyBorder="1"/>
    <xf numFmtId="0" fontId="0" fillId="0" borderId="0" xfId="0" applyFill="1" applyBorder="1" applyAlignment="1"/>
    <xf numFmtId="0" fontId="7" fillId="22" borderId="0" xfId="0" applyFont="1" applyFill="1" applyBorder="1" applyAlignment="1" applyProtection="1">
      <alignment horizontal="center" vertical="center"/>
      <protection locked="0"/>
    </xf>
    <xf numFmtId="0" fontId="12" fillId="22" borderId="1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7" fillId="22" borderId="1" xfId="0" applyFont="1" applyFill="1" applyBorder="1" applyAlignment="1" applyProtection="1">
      <alignment horizontal="center" vertical="center"/>
      <protection locked="0"/>
    </xf>
    <xf numFmtId="170" fontId="7" fillId="22" borderId="1" xfId="0" applyNumberFormat="1" applyFont="1" applyFill="1" applyBorder="1" applyAlignment="1" applyProtection="1">
      <alignment horizontal="center" vertical="center"/>
      <protection locked="0"/>
    </xf>
    <xf numFmtId="0" fontId="11" fillId="22" borderId="1" xfId="0" applyNumberFormat="1" applyFont="1" applyFill="1" applyBorder="1" applyAlignment="1">
      <alignment horizontal="center" vertical="center"/>
    </xf>
    <xf numFmtId="0" fontId="0" fillId="17" borderId="40" xfId="0" applyFill="1" applyBorder="1"/>
    <xf numFmtId="169" fontId="0" fillId="0" borderId="34" xfId="0" applyNumberFormat="1" applyFont="1" applyBorder="1"/>
    <xf numFmtId="169" fontId="0" fillId="0" borderId="39" xfId="0" applyNumberFormat="1" applyFont="1" applyBorder="1"/>
    <xf numFmtId="0" fontId="0" fillId="0" borderId="0" xfId="0" applyAlignment="1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Fill="1" applyAlignment="1" applyProtection="1">
      <protection locked="0"/>
    </xf>
    <xf numFmtId="0" fontId="4" fillId="5" borderId="22" xfId="0" applyFont="1" applyFill="1" applyBorder="1" applyAlignment="1" applyProtection="1">
      <alignment vertical="center"/>
      <protection locked="0"/>
    </xf>
    <xf numFmtId="0" fontId="8" fillId="2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/>
    <xf numFmtId="0" fontId="1" fillId="0" borderId="1" xfId="0" applyNumberFormat="1" applyFont="1" applyBorder="1" applyAlignment="1"/>
    <xf numFmtId="10" fontId="0" fillId="0" borderId="1" xfId="0" applyNumberFormat="1" applyBorder="1" applyAlignment="1"/>
    <xf numFmtId="9" fontId="0" fillId="0" borderId="1" xfId="7" applyFont="1" applyBorder="1" applyAlignment="1">
      <alignment vertical="center"/>
    </xf>
    <xf numFmtId="0" fontId="11" fillId="0" borderId="0" xfId="0" applyFont="1" applyProtection="1">
      <protection locked="0"/>
    </xf>
    <xf numFmtId="0" fontId="11" fillId="0" borderId="0" xfId="0" applyFont="1" applyFill="1" applyProtection="1">
      <protection locked="0"/>
    </xf>
    <xf numFmtId="0" fontId="15" fillId="5" borderId="22" xfId="0" applyFont="1" applyFill="1" applyBorder="1" applyAlignment="1" applyProtection="1">
      <alignment horizontal="center" vertical="center" wrapText="1"/>
      <protection locked="0"/>
    </xf>
    <xf numFmtId="0" fontId="15" fillId="5" borderId="22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protection locked="0"/>
    </xf>
    <xf numFmtId="0" fontId="27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0" borderId="42" xfId="0" applyFont="1" applyFill="1" applyBorder="1" applyAlignment="1">
      <alignment horizontal="center" vertical="center"/>
    </xf>
    <xf numFmtId="171" fontId="7" fillId="2" borderId="1" xfId="0" applyNumberFormat="1" applyFont="1" applyFill="1" applyBorder="1" applyAlignment="1" applyProtection="1">
      <alignment horizontal="center" vertical="center"/>
      <protection locked="0"/>
    </xf>
    <xf numFmtId="171" fontId="7" fillId="22" borderId="1" xfId="0" applyNumberFormat="1" applyFont="1" applyFill="1" applyBorder="1" applyAlignment="1" applyProtection="1">
      <alignment horizontal="center" vertical="center"/>
      <protection locked="0"/>
    </xf>
    <xf numFmtId="0" fontId="25" fillId="0" borderId="0" xfId="0" applyFont="1"/>
    <xf numFmtId="0" fontId="1" fillId="10" borderId="4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2" fillId="0" borderId="44" xfId="0" applyFont="1" applyBorder="1" applyAlignment="1" applyProtection="1">
      <alignment horizontal="center" vertical="center"/>
      <protection locked="0"/>
    </xf>
    <xf numFmtId="0" fontId="1" fillId="0" borderId="46" xfId="0" applyFont="1" applyBorder="1" applyAlignment="1" applyProtection="1">
      <alignment horizontal="left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1" fillId="10" borderId="47" xfId="0" applyFont="1" applyFill="1" applyBorder="1" applyAlignment="1">
      <alignment horizontal="center" vertical="center"/>
    </xf>
    <xf numFmtId="0" fontId="1" fillId="10" borderId="49" xfId="0" applyFont="1" applyFill="1" applyBorder="1" applyAlignment="1">
      <alignment horizontal="center" vertical="center"/>
    </xf>
    <xf numFmtId="0" fontId="1" fillId="0" borderId="46" xfId="0" applyFont="1" applyBorder="1" applyAlignment="1" applyProtection="1">
      <alignment horizontal="center" vertical="center"/>
      <protection locked="0"/>
    </xf>
    <xf numFmtId="0" fontId="0" fillId="0" borderId="50" xfId="0" applyBorder="1" applyAlignment="1" applyProtection="1">
      <alignment horizontal="center"/>
      <protection locked="0"/>
    </xf>
    <xf numFmtId="0" fontId="1" fillId="0" borderId="51" xfId="0" applyFont="1" applyBorder="1" applyAlignment="1" applyProtection="1">
      <alignment horizontal="left" vertical="center"/>
      <protection locked="0"/>
    </xf>
    <xf numFmtId="0" fontId="1" fillId="0" borderId="52" xfId="0" applyFont="1" applyBorder="1" applyAlignment="1" applyProtection="1">
      <alignment horizontal="left" vertical="center"/>
      <protection locked="0"/>
    </xf>
    <xf numFmtId="0" fontId="1" fillId="0" borderId="53" xfId="0" applyFont="1" applyBorder="1" applyAlignment="1" applyProtection="1">
      <alignment horizontal="center"/>
      <protection locked="0"/>
    </xf>
    <xf numFmtId="0" fontId="1" fillId="0" borderId="45" xfId="0" applyFont="1" applyBorder="1" applyAlignment="1" applyProtection="1">
      <alignment horizontal="center"/>
      <protection locked="0"/>
    </xf>
    <xf numFmtId="14" fontId="0" fillId="0" borderId="54" xfId="0" applyNumberFormat="1" applyFont="1" applyBorder="1" applyAlignment="1" applyProtection="1">
      <alignment horizontal="left"/>
      <protection locked="0"/>
    </xf>
    <xf numFmtId="0" fontId="0" fillId="0" borderId="55" xfId="0" applyBorder="1" applyProtection="1">
      <protection locked="0"/>
    </xf>
    <xf numFmtId="0" fontId="1" fillId="0" borderId="56" xfId="0" applyFont="1" applyBorder="1" applyAlignment="1" applyProtection="1">
      <alignment horizontal="center"/>
      <protection locked="0"/>
    </xf>
    <xf numFmtId="0" fontId="1" fillId="22" borderId="0" xfId="0" applyFon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1" fillId="23" borderId="31" xfId="0" applyFont="1" applyFill="1" applyBorder="1" applyAlignment="1">
      <alignment horizontal="center" vertical="center"/>
    </xf>
    <xf numFmtId="0" fontId="1" fillId="23" borderId="24" xfId="0" applyFont="1" applyFill="1" applyBorder="1" applyAlignment="1">
      <alignment horizontal="center" vertical="center"/>
    </xf>
    <xf numFmtId="0" fontId="1" fillId="23" borderId="42" xfId="0" applyFont="1" applyFill="1" applyBorder="1" applyAlignment="1">
      <alignment horizontal="center" vertical="center"/>
    </xf>
    <xf numFmtId="169" fontId="18" fillId="0" borderId="0" xfId="0" applyNumberFormat="1" applyFont="1" applyAlignment="1"/>
    <xf numFmtId="169" fontId="0" fillId="0" borderId="0" xfId="0" applyNumberFormat="1" applyAlignment="1">
      <alignment horizontal="center" vertical="center" wrapText="1"/>
    </xf>
    <xf numFmtId="22" fontId="7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2" borderId="0" xfId="0" applyFill="1" applyProtection="1">
      <protection locked="0"/>
    </xf>
    <xf numFmtId="0" fontId="7" fillId="24" borderId="1" xfId="0" applyFont="1" applyFill="1" applyBorder="1" applyAlignment="1" applyProtection="1">
      <alignment horizontal="center" vertical="center"/>
      <protection locked="0"/>
    </xf>
    <xf numFmtId="0" fontId="0" fillId="0" borderId="1" xfId="0" applyNumberFormat="1" applyBorder="1"/>
    <xf numFmtId="0" fontId="13" fillId="22" borderId="1" xfId="3" applyFont="1" applyFill="1" applyBorder="1" applyAlignment="1">
      <alignment horizontal="center" vertical="center"/>
    </xf>
    <xf numFmtId="0" fontId="26" fillId="22" borderId="1" xfId="0" applyFont="1" applyFill="1" applyBorder="1" applyAlignment="1">
      <alignment horizontal="center" vertical="center"/>
    </xf>
    <xf numFmtId="0" fontId="11" fillId="2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0" fontId="7" fillId="22" borderId="1" xfId="0" applyFont="1" applyFill="1" applyBorder="1" applyAlignment="1">
      <alignment horizontal="left" vertical="top"/>
    </xf>
    <xf numFmtId="0" fontId="1" fillId="25" borderId="0" xfId="0" applyFont="1" applyFill="1" applyBorder="1" applyAlignment="1">
      <alignment horizontal="center"/>
    </xf>
    <xf numFmtId="0" fontId="1" fillId="25" borderId="0" xfId="0" applyFont="1" applyFill="1" applyBorder="1" applyAlignment="1">
      <alignment horizontal="right"/>
    </xf>
    <xf numFmtId="14" fontId="1" fillId="25" borderId="0" xfId="0" applyNumberFormat="1" applyFont="1" applyFill="1" applyBorder="1" applyAlignment="1">
      <alignment horizontal="left"/>
    </xf>
    <xf numFmtId="0" fontId="1" fillId="25" borderId="0" xfId="0" applyFont="1" applyFill="1" applyBorder="1" applyAlignment="1">
      <alignment horizontal="left" vertical="center"/>
    </xf>
    <xf numFmtId="0" fontId="21" fillId="7" borderId="1" xfId="0" applyFont="1" applyFill="1" applyBorder="1" applyAlignment="1" applyProtection="1">
      <alignment horizontal="center" vertical="center"/>
      <protection locked="0"/>
    </xf>
    <xf numFmtId="0" fontId="0" fillId="25" borderId="0" xfId="0" applyFill="1" applyAlignment="1"/>
    <xf numFmtId="0" fontId="21" fillId="7" borderId="1" xfId="0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9" fillId="22" borderId="1" xfId="0" applyFont="1" applyFill="1" applyBorder="1" applyAlignment="1" applyProtection="1">
      <alignment horizontal="center" vertical="center"/>
      <protection locked="0"/>
    </xf>
    <xf numFmtId="9" fontId="25" fillId="0" borderId="0" xfId="0" applyNumberFormat="1" applyFont="1"/>
    <xf numFmtId="0" fontId="1" fillId="25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5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7" applyFont="1" applyBorder="1" applyAlignment="1">
      <alignment horizontal="center"/>
    </xf>
    <xf numFmtId="0" fontId="15" fillId="0" borderId="46" xfId="0" applyFont="1" applyBorder="1" applyAlignment="1" applyProtection="1">
      <alignment horizontal="left" vertical="center"/>
      <protection locked="0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/>
    </xf>
    <xf numFmtId="0" fontId="0" fillId="0" borderId="1" xfId="0" applyFill="1" applyBorder="1" applyProtection="1">
      <protection locked="0"/>
    </xf>
    <xf numFmtId="22" fontId="7" fillId="22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41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  <xf numFmtId="0" fontId="0" fillId="22" borderId="0" xfId="0" applyFill="1" applyBorder="1"/>
    <xf numFmtId="0" fontId="12" fillId="0" borderId="65" xfId="0" applyFont="1" applyFill="1" applyBorder="1" applyAlignment="1">
      <alignment horizontal="center" vertical="center"/>
    </xf>
    <xf numFmtId="0" fontId="11" fillId="0" borderId="66" xfId="0" applyFont="1" applyFill="1" applyBorder="1" applyAlignment="1">
      <alignment horizontal="center" vertical="center"/>
    </xf>
    <xf numFmtId="0" fontId="11" fillId="0" borderId="67" xfId="0" applyFont="1" applyFill="1" applyBorder="1" applyAlignment="1">
      <alignment horizontal="center" vertical="center"/>
    </xf>
    <xf numFmtId="0" fontId="7" fillId="22" borderId="69" xfId="0" applyFont="1" applyFill="1" applyBorder="1" applyAlignment="1" applyProtection="1">
      <alignment horizontal="center" vertical="center"/>
      <protection locked="0"/>
    </xf>
    <xf numFmtId="169" fontId="0" fillId="13" borderId="0" xfId="0" applyNumberFormat="1" applyFill="1"/>
    <xf numFmtId="0" fontId="11" fillId="11" borderId="1" xfId="0" applyFont="1" applyFill="1" applyBorder="1" applyAlignment="1">
      <alignment horizontal="center" vertical="center"/>
    </xf>
    <xf numFmtId="0" fontId="11" fillId="0" borderId="0" xfId="0" applyFont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horizontal="center" vertical="center"/>
      <protection locked="0"/>
    </xf>
    <xf numFmtId="0" fontId="0" fillId="22" borderId="1" xfId="0" applyFill="1" applyBorder="1" applyProtection="1">
      <protection locked="0"/>
    </xf>
    <xf numFmtId="0" fontId="1" fillId="26" borderId="0" xfId="0" applyFont="1" applyFill="1"/>
    <xf numFmtId="0" fontId="0" fillId="0" borderId="0" xfId="0" applyFont="1"/>
    <xf numFmtId="168" fontId="0" fillId="0" borderId="0" xfId="0" applyNumberFormat="1" applyFont="1"/>
    <xf numFmtId="0" fontId="0" fillId="22" borderId="0" xfId="0" applyFill="1" applyBorder="1" applyProtection="1">
      <protection locked="0"/>
    </xf>
    <xf numFmtId="0" fontId="31" fillId="0" borderId="0" xfId="0" applyFont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8" fillId="12" borderId="0" xfId="0" applyFont="1" applyFill="1" applyBorder="1"/>
    <xf numFmtId="0" fontId="10" fillId="0" borderId="0" xfId="0" applyFont="1"/>
    <xf numFmtId="0" fontId="33" fillId="16" borderId="29" xfId="0" applyFont="1" applyFill="1" applyBorder="1"/>
    <xf numFmtId="9" fontId="1" fillId="0" borderId="68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7" fillId="0" borderId="0" xfId="0" applyNumberFormat="1" applyFont="1" applyAlignment="1">
      <alignment horizontal="center"/>
    </xf>
    <xf numFmtId="9" fontId="0" fillId="0" borderId="0" xfId="0" applyNumberFormat="1"/>
    <xf numFmtId="1" fontId="4" fillId="5" borderId="21" xfId="0" applyNumberFormat="1" applyFont="1" applyFill="1" applyBorder="1" applyAlignment="1" applyProtection="1">
      <alignment horizontal="center" vertical="center"/>
      <protection locked="0"/>
    </xf>
    <xf numFmtId="0" fontId="11" fillId="22" borderId="28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171" fontId="7" fillId="22" borderId="40" xfId="0" applyNumberFormat="1" applyFont="1" applyFill="1" applyBorder="1" applyAlignment="1" applyProtection="1">
      <alignment horizontal="center" vertical="center"/>
      <protection locked="0"/>
    </xf>
    <xf numFmtId="0" fontId="7" fillId="22" borderId="41" xfId="0" applyFont="1" applyFill="1" applyBorder="1" applyAlignment="1" applyProtection="1">
      <alignment horizontal="center" vertical="center"/>
      <protection locked="0"/>
    </xf>
    <xf numFmtId="170" fontId="7" fillId="22" borderId="40" xfId="0" applyNumberFormat="1" applyFont="1" applyFill="1" applyBorder="1" applyAlignment="1" applyProtection="1">
      <alignment horizontal="center" vertical="center"/>
      <protection locked="0"/>
    </xf>
    <xf numFmtId="0" fontId="7" fillId="22" borderId="64" xfId="0" applyFont="1" applyFill="1" applyBorder="1" applyAlignment="1" applyProtection="1">
      <alignment horizontal="center" vertical="center"/>
      <protection locked="0"/>
    </xf>
    <xf numFmtId="9" fontId="1" fillId="27" borderId="1" xfId="0" applyNumberFormat="1" applyFont="1" applyFill="1" applyBorder="1"/>
    <xf numFmtId="1" fontId="1" fillId="27" borderId="1" xfId="0" applyNumberFormat="1" applyFont="1" applyFill="1" applyBorder="1"/>
    <xf numFmtId="0" fontId="11" fillId="6" borderId="28" xfId="0" applyFont="1" applyFill="1" applyBorder="1" applyAlignment="1">
      <alignment horizontal="center" vertical="center"/>
    </xf>
    <xf numFmtId="171" fontId="7" fillId="6" borderId="40" xfId="0" applyNumberFormat="1" applyFont="1" applyFill="1" applyBorder="1" applyAlignment="1" applyProtection="1">
      <alignment horizontal="center" vertical="center"/>
      <protection locked="0"/>
    </xf>
    <xf numFmtId="0" fontId="7" fillId="6" borderId="41" xfId="0" applyFont="1" applyFill="1" applyBorder="1" applyAlignment="1" applyProtection="1">
      <alignment horizontal="center" vertical="center"/>
      <protection locked="0"/>
    </xf>
    <xf numFmtId="0" fontId="11" fillId="7" borderId="68" xfId="0" applyFont="1" applyFill="1" applyBorder="1" applyAlignment="1">
      <alignment horizontal="center" vertical="center"/>
    </xf>
    <xf numFmtId="0" fontId="12" fillId="0" borderId="68" xfId="0" applyFont="1" applyFill="1" applyBorder="1" applyAlignment="1">
      <alignment horizontal="center" vertical="center"/>
    </xf>
    <xf numFmtId="0" fontId="11" fillId="11" borderId="68" xfId="0" applyFont="1" applyFill="1" applyBorder="1" applyAlignment="1">
      <alignment horizontal="center" vertical="center"/>
    </xf>
    <xf numFmtId="0" fontId="12" fillId="22" borderId="0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68" fontId="0" fillId="0" borderId="0" xfId="0" applyNumberFormat="1"/>
    <xf numFmtId="167" fontId="0" fillId="0" borderId="0" xfId="0" applyNumberFormat="1"/>
    <xf numFmtId="9" fontId="32" fillId="22" borderId="1" xfId="0" applyNumberFormat="1" applyFont="1" applyFill="1" applyBorder="1"/>
    <xf numFmtId="9" fontId="0" fillId="22" borderId="1" xfId="0" applyNumberFormat="1" applyFill="1" applyBorder="1"/>
    <xf numFmtId="0" fontId="1" fillId="0" borderId="1" xfId="0" applyFont="1" applyBorder="1"/>
    <xf numFmtId="0" fontId="0" fillId="0" borderId="1" xfId="0" applyBorder="1"/>
    <xf numFmtId="169" fontId="0" fillId="0" borderId="1" xfId="0" applyNumberFormat="1" applyBorder="1"/>
    <xf numFmtId="0" fontId="0" fillId="0" borderId="1" xfId="0" applyBorder="1" applyAlignment="1">
      <alignment horizontal="left"/>
    </xf>
    <xf numFmtId="0" fontId="11" fillId="22" borderId="0" xfId="0" applyFont="1" applyFill="1" applyBorder="1" applyAlignment="1">
      <alignment horizontal="center" vertical="center"/>
    </xf>
    <xf numFmtId="170" fontId="7" fillId="22" borderId="0" xfId="0" applyNumberFormat="1" applyFont="1" applyFill="1" applyBorder="1" applyAlignment="1" applyProtection="1">
      <alignment horizontal="center" vertical="center"/>
      <protection locked="0"/>
    </xf>
    <xf numFmtId="165" fontId="7" fillId="22" borderId="0" xfId="0" applyNumberFormat="1" applyFont="1" applyFill="1" applyBorder="1" applyAlignment="1" applyProtection="1">
      <alignment horizontal="center" vertical="center"/>
      <protection hidden="1"/>
    </xf>
    <xf numFmtId="166" fontId="7" fillId="22" borderId="0" xfId="0" applyNumberFormat="1" applyFont="1" applyFill="1" applyBorder="1"/>
    <xf numFmtId="2" fontId="7" fillId="22" borderId="0" xfId="0" applyNumberFormat="1" applyFont="1" applyFill="1" applyBorder="1"/>
    <xf numFmtId="170" fontId="7" fillId="6" borderId="40" xfId="0" applyNumberFormat="1" applyFont="1" applyFill="1" applyBorder="1" applyAlignment="1" applyProtection="1">
      <alignment horizontal="center" vertical="center"/>
      <protection locked="0"/>
    </xf>
    <xf numFmtId="9" fontId="0" fillId="0" borderId="1" xfId="0" applyNumberFormat="1" applyBorder="1"/>
    <xf numFmtId="0" fontId="0" fillId="22" borderId="0" xfId="0" applyFill="1" applyBorder="1" applyAlignment="1">
      <alignment horizontal="center"/>
    </xf>
    <xf numFmtId="22" fontId="7" fillId="6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Protection="1">
      <protection locked="0"/>
    </xf>
    <xf numFmtId="0" fontId="0" fillId="22" borderId="0" xfId="0" applyFill="1" applyAlignment="1">
      <alignment horizontal="center" vertical="center"/>
    </xf>
    <xf numFmtId="0" fontId="36" fillId="0" borderId="0" xfId="0" applyFont="1"/>
    <xf numFmtId="0" fontId="35" fillId="0" borderId="0" xfId="0" applyFont="1"/>
    <xf numFmtId="0" fontId="11" fillId="22" borderId="67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/>
    </xf>
    <xf numFmtId="0" fontId="31" fillId="22" borderId="0" xfId="0" applyFont="1" applyFill="1" applyAlignment="1">
      <alignment horizontal="center" vertical="center"/>
    </xf>
    <xf numFmtId="0" fontId="37" fillId="0" borderId="66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7" fillId="0" borderId="68" xfId="0" applyFont="1" applyFill="1" applyBorder="1" applyAlignment="1">
      <alignment horizontal="center" vertical="center"/>
    </xf>
    <xf numFmtId="0" fontId="37" fillId="0" borderId="66" xfId="0" applyFont="1" applyBorder="1" applyAlignment="1">
      <alignment horizontal="center" vertical="center"/>
    </xf>
    <xf numFmtId="0" fontId="37" fillId="0" borderId="68" xfId="0" applyFont="1" applyBorder="1" applyAlignment="1">
      <alignment horizontal="center" vertical="center"/>
    </xf>
    <xf numFmtId="0" fontId="37" fillId="0" borderId="67" xfId="0" applyFont="1" applyBorder="1" applyAlignment="1">
      <alignment horizontal="center" vertical="center"/>
    </xf>
    <xf numFmtId="0" fontId="37" fillId="0" borderId="67" xfId="0" applyFont="1" applyFill="1" applyBorder="1" applyAlignment="1">
      <alignment horizontal="center" vertical="center"/>
    </xf>
    <xf numFmtId="0" fontId="1" fillId="27" borderId="1" xfId="0" applyFont="1" applyFill="1" applyBorder="1"/>
    <xf numFmtId="0" fontId="0" fillId="27" borderId="1" xfId="0" applyFill="1" applyBorder="1"/>
    <xf numFmtId="9" fontId="1" fillId="0" borderId="27" xfId="0" applyNumberFormat="1" applyFont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5" fillId="7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22" borderId="0" xfId="0" applyNumberFormat="1" applyFill="1" applyBorder="1"/>
    <xf numFmtId="0" fontId="1" fillId="22" borderId="0" xfId="0" applyFont="1" applyFill="1" applyBorder="1"/>
    <xf numFmtId="169" fontId="0" fillId="22" borderId="0" xfId="0" applyNumberFormat="1" applyFill="1" applyBorder="1"/>
    <xf numFmtId="10" fontId="0" fillId="22" borderId="0" xfId="0" applyNumberFormat="1" applyFill="1" applyBorder="1"/>
    <xf numFmtId="171" fontId="7" fillId="6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68" xfId="0" applyFont="1" applyFill="1" applyBorder="1" applyAlignment="1">
      <alignment horizontal="center" vertical="center"/>
    </xf>
    <xf numFmtId="0" fontId="11" fillId="0" borderId="1" xfId="0" applyFont="1" applyBorder="1"/>
    <xf numFmtId="169" fontId="1" fillId="0" borderId="1" xfId="0" applyNumberFormat="1" applyFont="1" applyBorder="1"/>
    <xf numFmtId="0" fontId="0" fillId="0" borderId="1" xfId="0" applyBorder="1" applyAlignment="1">
      <alignment horizontal="left" vertical="center"/>
    </xf>
    <xf numFmtId="0" fontId="13" fillId="6" borderId="1" xfId="3" applyFont="1" applyFill="1" applyBorder="1" applyAlignment="1">
      <alignment horizontal="center" vertical="center"/>
    </xf>
    <xf numFmtId="0" fontId="1" fillId="7" borderId="1" xfId="0" applyFont="1" applyFill="1" applyBorder="1" applyAlignment="1" applyProtection="1">
      <alignment horizontal="center" vertical="center"/>
      <protection locked="0"/>
    </xf>
    <xf numFmtId="0" fontId="7" fillId="2" borderId="41" xfId="0" applyFont="1" applyFill="1" applyBorder="1" applyAlignment="1" applyProtection="1">
      <alignment horizontal="center" vertical="center"/>
      <protection locked="0"/>
    </xf>
    <xf numFmtId="0" fontId="37" fillId="2" borderId="1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170" fontId="7" fillId="2" borderId="40" xfId="0" applyNumberFormat="1" applyFont="1" applyFill="1" applyBorder="1" applyAlignment="1" applyProtection="1">
      <alignment horizontal="center" vertical="center"/>
      <protection locked="0"/>
    </xf>
    <xf numFmtId="0" fontId="37" fillId="22" borderId="66" xfId="0" applyFont="1" applyFill="1" applyBorder="1" applyAlignment="1">
      <alignment horizontal="center" vertical="center"/>
    </xf>
    <xf numFmtId="0" fontId="37" fillId="22" borderId="1" xfId="0" applyFont="1" applyFill="1" applyBorder="1" applyAlignment="1">
      <alignment horizontal="center" vertical="center"/>
    </xf>
    <xf numFmtId="0" fontId="0" fillId="22" borderId="1" xfId="0" applyFill="1" applyBorder="1" applyAlignment="1" applyProtection="1">
      <alignment horizontal="center" vertical="center"/>
      <protection locked="0"/>
    </xf>
    <xf numFmtId="0" fontId="38" fillId="22" borderId="1" xfId="0" applyFont="1" applyFill="1" applyBorder="1" applyAlignment="1" applyProtection="1">
      <protection locked="0"/>
    </xf>
    <xf numFmtId="169" fontId="1" fillId="0" borderId="0" xfId="0" applyNumberFormat="1" applyFont="1" applyBorder="1"/>
    <xf numFmtId="0" fontId="12" fillId="14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1" fillId="14" borderId="28" xfId="0" applyFont="1" applyFill="1" applyBorder="1" applyAlignment="1">
      <alignment horizontal="center" vertical="center"/>
    </xf>
    <xf numFmtId="0" fontId="7" fillId="14" borderId="1" xfId="0" applyFont="1" applyFill="1" applyBorder="1" applyAlignment="1" applyProtection="1">
      <alignment horizontal="center" vertical="center"/>
      <protection locked="0"/>
    </xf>
    <xf numFmtId="170" fontId="7" fillId="14" borderId="1" xfId="0" applyNumberFormat="1" applyFont="1" applyFill="1" applyBorder="1" applyAlignment="1" applyProtection="1">
      <alignment horizontal="center" vertical="center"/>
      <protection locked="0"/>
    </xf>
    <xf numFmtId="171" fontId="7" fillId="14" borderId="40" xfId="0" applyNumberFormat="1" applyFont="1" applyFill="1" applyBorder="1" applyAlignment="1" applyProtection="1">
      <alignment horizontal="center" vertical="center"/>
      <protection locked="0"/>
    </xf>
    <xf numFmtId="0" fontId="7" fillId="14" borderId="41" xfId="0" applyFont="1" applyFill="1" applyBorder="1" applyAlignment="1" applyProtection="1">
      <alignment horizontal="center" vertical="center"/>
      <protection locked="0"/>
    </xf>
    <xf numFmtId="0" fontId="11" fillId="14" borderId="1" xfId="0" applyNumberFormat="1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171" fontId="7" fillId="14" borderId="1" xfId="0" applyNumberFormat="1" applyFont="1" applyFill="1" applyBorder="1" applyAlignment="1" applyProtection="1">
      <alignment horizontal="center" vertical="center"/>
      <protection locked="0"/>
    </xf>
    <xf numFmtId="0" fontId="7" fillId="14" borderId="68" xfId="0" applyFont="1" applyFill="1" applyBorder="1" applyAlignment="1" applyProtection="1">
      <alignment horizontal="center" vertical="center"/>
      <protection locked="0"/>
    </xf>
    <xf numFmtId="22" fontId="7" fillId="14" borderId="1" xfId="0" applyNumberFormat="1" applyFont="1" applyFill="1" applyBorder="1" applyAlignment="1" applyProtection="1">
      <alignment horizontal="center" vertical="center"/>
      <protection locked="0"/>
    </xf>
    <xf numFmtId="9" fontId="32" fillId="28" borderId="1" xfId="0" applyNumberFormat="1" applyFont="1" applyFill="1" applyBorder="1"/>
    <xf numFmtId="0" fontId="0" fillId="0" borderId="0" xfId="0" applyNumberFormat="1" applyFill="1" applyBorder="1"/>
    <xf numFmtId="0" fontId="11" fillId="14" borderId="1" xfId="0" applyFont="1" applyFill="1" applyBorder="1" applyAlignment="1">
      <alignment horizontal="left" vertical="center"/>
    </xf>
    <xf numFmtId="0" fontId="11" fillId="14" borderId="1" xfId="0" applyNumberFormat="1" applyFont="1" applyFill="1" applyBorder="1" applyAlignment="1" applyProtection="1">
      <alignment horizontal="center" vertical="center"/>
      <protection locked="0"/>
    </xf>
    <xf numFmtId="2" fontId="7" fillId="0" borderId="68" xfId="0" applyNumberFormat="1" applyFont="1" applyBorder="1"/>
    <xf numFmtId="0" fontId="0" fillId="0" borderId="1" xfId="0" applyNumberFormat="1" applyFill="1" applyBorder="1"/>
    <xf numFmtId="0" fontId="11" fillId="6" borderId="0" xfId="0" applyFont="1" applyFill="1" applyAlignment="1">
      <alignment vertical="center"/>
    </xf>
    <xf numFmtId="0" fontId="0" fillId="6" borderId="1" xfId="0" applyFill="1" applyBorder="1" applyProtection="1">
      <protection locked="0"/>
    </xf>
    <xf numFmtId="0" fontId="38" fillId="22" borderId="0" xfId="0" applyFont="1" applyFill="1" applyBorder="1" applyAlignment="1" applyProtection="1">
      <protection locked="0"/>
    </xf>
    <xf numFmtId="9" fontId="0" fillId="0" borderId="0" xfId="7" applyFont="1"/>
    <xf numFmtId="0" fontId="16" fillId="5" borderId="8" xfId="0" applyFont="1" applyFill="1" applyBorder="1" applyAlignment="1" applyProtection="1">
      <alignment horizontal="center" vertical="center"/>
      <protection locked="0"/>
    </xf>
    <xf numFmtId="0" fontId="16" fillId="5" borderId="9" xfId="0" applyFont="1" applyFill="1" applyBorder="1" applyAlignment="1" applyProtection="1">
      <alignment horizontal="center" vertical="center"/>
      <protection locked="0"/>
    </xf>
    <xf numFmtId="0" fontId="2" fillId="5" borderId="11" xfId="0" applyFont="1" applyFill="1" applyBorder="1" applyAlignment="1" applyProtection="1">
      <alignment horizontal="center" vertical="center"/>
      <protection locked="0"/>
    </xf>
    <xf numFmtId="0" fontId="2" fillId="5" borderId="12" xfId="0" applyFont="1" applyFill="1" applyBorder="1" applyAlignment="1" applyProtection="1">
      <alignment horizontal="center" vertical="center"/>
      <protection locked="0"/>
    </xf>
    <xf numFmtId="0" fontId="2" fillId="5" borderId="13" xfId="0" applyFont="1" applyFill="1" applyBorder="1" applyAlignment="1" applyProtection="1">
      <alignment horizontal="center" vertical="center"/>
      <protection locked="0"/>
    </xf>
    <xf numFmtId="0" fontId="1" fillId="11" borderId="23" xfId="0" applyFont="1" applyFill="1" applyBorder="1" applyAlignment="1" applyProtection="1">
      <alignment horizontal="center" vertical="center"/>
      <protection locked="0"/>
    </xf>
    <xf numFmtId="0" fontId="1" fillId="11" borderId="6" xfId="0" applyFont="1" applyFill="1" applyBorder="1" applyAlignment="1" applyProtection="1">
      <alignment horizontal="center" vertical="center"/>
      <protection locked="0"/>
    </xf>
    <xf numFmtId="0" fontId="1" fillId="11" borderId="7" xfId="0" applyFont="1" applyFill="1" applyBorder="1" applyAlignment="1" applyProtection="1">
      <alignment horizontal="center" vertical="center"/>
      <protection locked="0"/>
    </xf>
    <xf numFmtId="0" fontId="1" fillId="11" borderId="5" xfId="0" applyFont="1" applyFill="1" applyBorder="1" applyAlignment="1" applyProtection="1">
      <alignment horizontal="center" vertical="center"/>
      <protection locked="0"/>
    </xf>
    <xf numFmtId="0" fontId="16" fillId="5" borderId="58" xfId="0" applyFont="1" applyFill="1" applyBorder="1" applyAlignment="1" applyProtection="1">
      <alignment horizontal="center" vertical="center"/>
      <protection locked="0"/>
    </xf>
    <xf numFmtId="0" fontId="16" fillId="5" borderId="59" xfId="0" applyFont="1" applyFill="1" applyBorder="1" applyAlignment="1" applyProtection="1">
      <alignment horizontal="center" vertical="center"/>
      <protection locked="0"/>
    </xf>
    <xf numFmtId="0" fontId="16" fillId="5" borderId="60" xfId="0" applyFont="1" applyFill="1" applyBorder="1" applyAlignment="1" applyProtection="1">
      <alignment horizontal="center" vertical="center"/>
      <protection locked="0"/>
    </xf>
    <xf numFmtId="0" fontId="2" fillId="5" borderId="32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22" fillId="2" borderId="0" xfId="0" applyFont="1" applyFill="1" applyAlignment="1">
      <alignment horizontal="center"/>
    </xf>
    <xf numFmtId="0" fontId="1" fillId="7" borderId="1" xfId="0" applyFont="1" applyFill="1" applyBorder="1" applyAlignment="1" applyProtection="1">
      <alignment horizontal="center" vertical="center"/>
      <protection locked="0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7" fillId="13" borderId="0" xfId="0" applyFont="1" applyFill="1" applyAlignment="1">
      <alignment horizontal="center"/>
    </xf>
    <xf numFmtId="0" fontId="18" fillId="18" borderId="0" xfId="0" applyFont="1" applyFill="1" applyAlignment="1">
      <alignment horizontal="center"/>
    </xf>
    <xf numFmtId="0" fontId="19" fillId="14" borderId="0" xfId="0" applyFont="1" applyFill="1" applyAlignment="1">
      <alignment horizontal="center"/>
    </xf>
    <xf numFmtId="0" fontId="20" fillId="13" borderId="0" xfId="0" applyFont="1" applyFill="1" applyBorder="1" applyAlignment="1">
      <alignment horizontal="center"/>
    </xf>
    <xf numFmtId="0" fontId="19" fillId="8" borderId="0" xfId="0" applyFont="1" applyFill="1" applyBorder="1" applyAlignment="1">
      <alignment horizontal="center"/>
    </xf>
    <xf numFmtId="0" fontId="21" fillId="8" borderId="0" xfId="0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4" fillId="13" borderId="0" xfId="0" applyFont="1" applyFill="1" applyAlignment="1">
      <alignment horizontal="center" vertical="center"/>
    </xf>
    <xf numFmtId="0" fontId="1" fillId="0" borderId="57" xfId="0" applyFont="1" applyBorder="1" applyAlignment="1">
      <alignment horizontal="right"/>
    </xf>
    <xf numFmtId="0" fontId="30" fillId="2" borderId="1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0" fontId="29" fillId="0" borderId="28" xfId="0" applyFont="1" applyBorder="1" applyAlignment="1">
      <alignment horizontal="center"/>
    </xf>
    <xf numFmtId="0" fontId="29" fillId="0" borderId="40" xfId="0" applyFont="1" applyBorder="1" applyAlignment="1">
      <alignment horizontal="center"/>
    </xf>
    <xf numFmtId="0" fontId="29" fillId="0" borderId="41" xfId="0" applyFont="1" applyBorder="1" applyAlignment="1">
      <alignment horizontal="center"/>
    </xf>
    <xf numFmtId="0" fontId="28" fillId="7" borderId="61" xfId="0" applyFont="1" applyFill="1" applyBorder="1" applyAlignment="1">
      <alignment horizontal="center" vertical="center"/>
    </xf>
    <xf numFmtId="0" fontId="28" fillId="7" borderId="3" xfId="0" applyFont="1" applyFill="1" applyBorder="1" applyAlignment="1">
      <alignment horizontal="center" vertical="center"/>
    </xf>
    <xf numFmtId="0" fontId="28" fillId="7" borderId="62" xfId="0" applyFont="1" applyFill="1" applyBorder="1" applyAlignment="1">
      <alignment horizontal="center" vertical="center"/>
    </xf>
    <xf numFmtId="0" fontId="28" fillId="7" borderId="63" xfId="0" applyFont="1" applyFill="1" applyBorder="1" applyAlignment="1">
      <alignment horizontal="center" vertical="center"/>
    </xf>
    <xf numFmtId="0" fontId="28" fillId="7" borderId="57" xfId="0" applyFont="1" applyFill="1" applyBorder="1" applyAlignment="1">
      <alignment horizontal="center" vertical="center"/>
    </xf>
    <xf numFmtId="0" fontId="28" fillId="7" borderId="64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1" fillId="27" borderId="0" xfId="0" applyFont="1" applyFill="1" applyBorder="1" applyAlignment="1">
      <alignment horizontal="center"/>
    </xf>
    <xf numFmtId="0" fontId="1" fillId="27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7" fontId="0" fillId="12" borderId="0" xfId="0" applyNumberFormat="1" applyFill="1" applyAlignment="1">
      <alignment horizontal="center"/>
    </xf>
    <xf numFmtId="10" fontId="0" fillId="0" borderId="61" xfId="0" applyNumberFormat="1" applyBorder="1" applyAlignment="1">
      <alignment horizontal="center"/>
    </xf>
    <xf numFmtId="10" fontId="0" fillId="0" borderId="62" xfId="0" applyNumberFormat="1" applyBorder="1" applyAlignment="1">
      <alignment horizontal="center"/>
    </xf>
    <xf numFmtId="10" fontId="0" fillId="0" borderId="33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1" fillId="11" borderId="70" xfId="0" applyFont="1" applyFill="1" applyBorder="1" applyAlignment="1" applyProtection="1">
      <alignment horizontal="center" vertical="center"/>
      <protection locked="0"/>
    </xf>
    <xf numFmtId="0" fontId="1" fillId="11" borderId="71" xfId="0" applyFont="1" applyFill="1" applyBorder="1" applyAlignment="1" applyProtection="1">
      <alignment horizontal="center" vertical="center"/>
      <protection locked="0"/>
    </xf>
  </cellXfs>
  <cellStyles count="8">
    <cellStyle name="Normal" xfId="0" builtinId="0"/>
    <cellStyle name="Normal 10" xfId="2"/>
    <cellStyle name="Normal 2" xfId="1"/>
    <cellStyle name="Normal 3" xfId="3"/>
    <cellStyle name="Normal 5" xfId="4"/>
    <cellStyle name="Pourcentage" xfId="7" builtinId="5"/>
    <cellStyle name="常规 2" xfId="6"/>
    <cellStyle name="常规 3" xfId="5"/>
  </cellStyles>
  <dxfs count="7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color auto="1"/>
      </font>
      <fill>
        <patternFill>
          <fgColor rgb="FFFF0000"/>
          <bgColor rgb="FFFF0000"/>
        </patternFill>
      </fill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color auto="1"/>
      </font>
      <fill>
        <patternFill>
          <fgColor rgb="FFFF0000"/>
          <bgColor rgb="FFFF0000"/>
        </patternFill>
      </fill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color auto="1"/>
      </font>
      <fill>
        <patternFill>
          <fgColor rgb="FFFF0000"/>
          <bgColor rgb="FFFF0000"/>
        </patternFill>
      </fill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color auto="1"/>
      </font>
      <fill>
        <patternFill>
          <fgColor rgb="FFFF0000"/>
          <bgColor rgb="FFFF0000"/>
        </patternFill>
      </fill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color auto="1"/>
      </font>
      <fill>
        <patternFill>
          <fgColor rgb="FFFF0000"/>
          <bgColor rgb="FFFF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b/>
        <i/>
        <color rgb="FFFF0000"/>
      </font>
    </dxf>
    <dxf>
      <font>
        <b/>
        <i/>
        <color rgb="FFC00000"/>
      </font>
    </dxf>
    <dxf>
      <font>
        <b/>
        <i/>
        <color rgb="FFFF0000"/>
      </font>
    </dxf>
    <dxf>
      <font>
        <color auto="1"/>
      </font>
      <fill>
        <patternFill>
          <fgColor rgb="FFFF0000"/>
          <bgColor rgb="FFFF0000"/>
        </patternFill>
      </fill>
    </dxf>
    <dxf>
      <alignment horizontal="left" readingOrder="0"/>
    </dxf>
    <dxf>
      <numFmt numFmtId="169" formatCode="[h]:mm:ss;@"/>
    </dxf>
    <dxf>
      <numFmt numFmtId="169" formatCode="[h]:mm:ss;@"/>
    </dxf>
    <dxf>
      <alignment wrapText="1" readingOrder="0"/>
    </dxf>
    <dxf>
      <alignment vertical="center" readingOrder="0"/>
    </dxf>
    <dxf>
      <alignment horizontal="center" readingOrder="0"/>
    </dxf>
    <dxf>
      <font>
        <color auto="1"/>
      </font>
    </dxf>
    <dxf>
      <font>
        <color auto="1"/>
      </font>
    </dxf>
    <dxf>
      <numFmt numFmtId="167" formatCode="[$-F400]h:mm:ss\ AM/PM"/>
    </dxf>
    <dxf>
      <alignment vertical="center" readingOrder="0"/>
    </dxf>
    <dxf>
      <alignment horizontal="center" readingOrder="0"/>
    </dxf>
    <dxf>
      <font>
        <b/>
      </font>
    </dxf>
    <dxf>
      <alignment vertical="center" readingOrder="0"/>
    </dxf>
    <dxf>
      <alignment horizontal="center" readingOrder="0"/>
    </dxf>
    <dxf>
      <alignment wrapText="1" readingOrder="0"/>
    </dxf>
    <dxf>
      <numFmt numFmtId="169" formatCode="[h]:mm:ss;@"/>
    </dxf>
    <dxf>
      <alignment vertical="center" readingOrder="0"/>
    </dxf>
    <dxf>
      <alignment horizontal="center" readingOrder="0"/>
    </dxf>
    <dxf>
      <font>
        <b/>
      </font>
    </dxf>
    <dxf>
      <alignment vertical="center" readingOrder="0"/>
    </dxf>
    <dxf>
      <alignment horizontal="center" readingOrder="0"/>
    </dxf>
    <dxf>
      <alignment wrapText="1" readingOrder="0"/>
    </dxf>
    <dxf>
      <font>
        <color theme="4"/>
      </font>
    </dxf>
    <dxf>
      <numFmt numFmtId="168" formatCode="h:mm:ss;@"/>
    </dxf>
    <dxf>
      <alignment vertical="center" readingOrder="0"/>
    </dxf>
    <dxf>
      <alignment horizontal="center" readingOrder="0"/>
    </dxf>
    <dxf>
      <font>
        <b/>
      </font>
    </dxf>
    <dxf>
      <alignment vertical="center" readingOrder="0"/>
    </dxf>
    <dxf>
      <alignment horizontal="center" readingOrder="0"/>
    </dxf>
    <dxf>
      <alignment wrapText="1" readingOrder="0"/>
    </dxf>
    <dxf>
      <font>
        <color rgb="FF7030A0"/>
      </font>
    </dxf>
    <dxf>
      <font>
        <color auto="1"/>
      </font>
    </dxf>
    <dxf>
      <font>
        <color auto="1"/>
      </font>
    </dxf>
    <dxf>
      <alignment vertic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font>
        <b/>
      </font>
    </dxf>
    <dxf>
      <alignment vertical="center" readingOrder="0"/>
    </dxf>
    <dxf>
      <alignment horizontal="center" readingOrder="0"/>
    </dxf>
    <dxf>
      <alignment wrapText="1" readingOrder="0"/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ont>
        <b/>
      </font>
    </dxf>
    <dxf>
      <alignment wrapText="1" readingOrder="0"/>
    </dxf>
    <dxf>
      <font>
        <b/>
      </font>
    </dxf>
    <dxf>
      <alignment vertic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ont>
        <b/>
      </font>
    </dxf>
  </dxfs>
  <tableStyles count="0" defaultTableStyle="TableStyleMedium2" defaultPivotStyle="PivotStyleLight16"/>
  <colors>
    <mruColors>
      <color rgb="FF99D359"/>
      <color rgb="FF9999FF"/>
      <color rgb="FFB8B400"/>
      <color rgb="FFCCCCFF"/>
      <color rgb="FF9DAA7E"/>
      <color rgb="FF988D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pivotCacheDefinition" Target="pivotCache/pivotCacheDefinition9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19" Type="http://schemas.openxmlformats.org/officeDocument/2006/relationships/pivotCacheDefinition" Target="pivotCache/pivotCacheDefinition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21167</xdr:rowOff>
    </xdr:from>
    <xdr:to>
      <xdr:col>3</xdr:col>
      <xdr:colOff>306713</xdr:colOff>
      <xdr:row>2</xdr:row>
      <xdr:rowOff>828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39570" cy="4192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21167</xdr:rowOff>
    </xdr:from>
    <xdr:to>
      <xdr:col>3</xdr:col>
      <xdr:colOff>306713</xdr:colOff>
      <xdr:row>2</xdr:row>
      <xdr:rowOff>828</xdr:rowOff>
    </xdr:to>
    <xdr:pic>
      <xdr:nvPicPr>
        <xdr:cNvPr id="4" name="Imag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167"/>
          <a:ext cx="1935488" cy="4178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21169</xdr:rowOff>
    </xdr:from>
    <xdr:ext cx="1408544" cy="337552"/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169"/>
          <a:ext cx="1421788" cy="342514"/>
        </a:xfrm>
        <a:prstGeom prst="rect">
          <a:avLst/>
        </a:prstGeom>
      </xdr:spPr>
    </xdr:pic>
    <xdr:clientData/>
  </xdr:oneCellAnchor>
  <xdr:oneCellAnchor>
    <xdr:from>
      <xdr:col>0</xdr:col>
      <xdr:colOff>1</xdr:colOff>
      <xdr:row>0</xdr:row>
      <xdr:rowOff>21169</xdr:rowOff>
    </xdr:from>
    <xdr:ext cx="1408544" cy="337552"/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169"/>
          <a:ext cx="1408544" cy="33755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2684</xdr:rowOff>
    </xdr:from>
    <xdr:to>
      <xdr:col>2</xdr:col>
      <xdr:colOff>355775</xdr:colOff>
      <xdr:row>1</xdr:row>
      <xdr:rowOff>143867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84"/>
          <a:ext cx="1166545" cy="3835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2684</xdr:rowOff>
    </xdr:from>
    <xdr:to>
      <xdr:col>2</xdr:col>
      <xdr:colOff>355775</xdr:colOff>
      <xdr:row>1</xdr:row>
      <xdr:rowOff>143867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84"/>
          <a:ext cx="1184450" cy="3888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137583</xdr:colOff>
      <xdr:row>0</xdr:row>
      <xdr:rowOff>84664</xdr:rowOff>
    </xdr:from>
    <xdr:to>
      <xdr:col>9</xdr:col>
      <xdr:colOff>582085</xdr:colOff>
      <xdr:row>3</xdr:row>
      <xdr:rowOff>158747</xdr:rowOff>
    </xdr:to>
    <xdr:sp macro="[0]!Actualiser_donnees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/>
      </xdr:nvSpPr>
      <xdr:spPr>
        <a:xfrm>
          <a:off x="6667500" y="84664"/>
          <a:ext cx="1640418" cy="645583"/>
        </a:xfrm>
        <a:prstGeom prst="rect">
          <a:avLst/>
        </a:prstGeom>
        <a:solidFill>
          <a:schemeClr val="bg2"/>
        </a:solidFill>
        <a:ln w="57150"/>
        <a:effectLst>
          <a:glow rad="139700">
            <a:schemeClr val="accent1">
              <a:satMod val="175000"/>
              <a:alpha val="40000"/>
            </a:schemeClr>
          </a:glow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600" b="1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Actualiser toutes</a:t>
          </a:r>
          <a:r>
            <a:rPr lang="fr-FR" sz="1600" b="1" baseline="0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les données</a:t>
          </a:r>
          <a:endParaRPr lang="fr-FR" sz="1600" b="1"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9</xdr:row>
      <xdr:rowOff>47625</xdr:rowOff>
    </xdr:from>
    <xdr:to>
      <xdr:col>7</xdr:col>
      <xdr:colOff>945092</xdr:colOff>
      <xdr:row>12</xdr:row>
      <xdr:rowOff>121708</xdr:rowOff>
    </xdr:to>
    <xdr:sp macro="[0]!Actualiser_donnees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/>
      </xdr:nvSpPr>
      <xdr:spPr>
        <a:xfrm>
          <a:off x="4895850" y="3124200"/>
          <a:ext cx="1926167" cy="645583"/>
        </a:xfrm>
        <a:prstGeom prst="rect">
          <a:avLst/>
        </a:prstGeom>
        <a:solidFill>
          <a:schemeClr val="bg2"/>
        </a:solidFill>
        <a:ln w="57150"/>
        <a:effectLst>
          <a:glow rad="139700">
            <a:schemeClr val="accent1">
              <a:satMod val="175000"/>
              <a:alpha val="40000"/>
            </a:schemeClr>
          </a:glow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600" b="1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Actualiser toutes</a:t>
          </a:r>
          <a:r>
            <a:rPr lang="fr-FR" sz="1600" b="1" baseline="0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les données</a:t>
          </a:r>
          <a:endParaRPr lang="fr-FR" sz="1600" b="1"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714375</xdr:colOff>
      <xdr:row>0</xdr:row>
      <xdr:rowOff>76200</xdr:rowOff>
    </xdr:from>
    <xdr:to>
      <xdr:col>9</xdr:col>
      <xdr:colOff>0</xdr:colOff>
      <xdr:row>1</xdr:row>
      <xdr:rowOff>142875</xdr:rowOff>
    </xdr:to>
    <xdr:sp macro="[0]!Actualiser_donnees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/>
      </xdr:nvSpPr>
      <xdr:spPr>
        <a:xfrm>
          <a:off x="4019550" y="76200"/>
          <a:ext cx="3152775" cy="361950"/>
        </a:xfrm>
        <a:prstGeom prst="rect">
          <a:avLst/>
        </a:prstGeom>
        <a:solidFill>
          <a:schemeClr val="bg2"/>
        </a:solidFill>
        <a:ln w="57150"/>
        <a:effectLst>
          <a:glow rad="139700">
            <a:schemeClr val="accent1">
              <a:satMod val="175000"/>
              <a:alpha val="40000"/>
            </a:schemeClr>
          </a:glow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600" b="1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Actualiser toutes</a:t>
          </a:r>
          <a:r>
            <a:rPr lang="fr-FR" sz="1600" b="1" baseline="0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les données</a:t>
          </a:r>
          <a:endParaRPr lang="fr-FR" sz="1600" b="1"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microsoft.com/office/2006/relationships/xlExternalLinkPath/xlPathMissing" Target="DTQ%20par%20poste%20(Port1)%20du%2025%2004%202019.xlsm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mine Condé" refreshedDate="43140.53783587963" createdVersion="5" refreshedVersion="5" minRefreshableVersion="3" recordCount="372">
  <cacheSource type="worksheet">
    <worksheetSource ref="B8:E8" sheet="DTQ (Poste3)"/>
  </cacheSource>
  <cacheFields count="22">
    <cacheField name="N°" numFmtId="0">
      <sharedItems containsSemiMixedTypes="0" containsString="0" containsNumber="1" containsInteger="1" minValue="1" maxValue="225"/>
    </cacheField>
    <cacheField name="Flottes" numFmtId="0">
      <sharedItems count="2">
        <s v="SINOTRUK"/>
        <s v="RENAULT"/>
      </sharedItems>
    </cacheField>
    <cacheField name="Modèle" numFmtId="0">
      <sharedItems containsBlank="1"/>
    </cacheField>
    <cacheField name="Type" numFmtId="0">
      <sharedItems/>
    </cacheField>
    <cacheField name="Equipements" numFmtId="0">
      <sharedItems/>
    </cacheField>
    <cacheField name="N° Immat." numFmtId="0">
      <sharedItems containsBlank="1"/>
    </cacheField>
    <cacheField name="N° Châssis" numFmtId="0">
      <sharedItems/>
    </cacheField>
    <cacheField name="Description" numFmtId="0">
      <sharedItems/>
    </cacheField>
    <cacheField name="Pannes" numFmtId="0">
      <sharedItems containsBlank="1"/>
    </cacheField>
    <cacheField name="Date et heures de pannes" numFmtId="170">
      <sharedItems containsNonDate="0" containsDate="1" containsString="0" containsBlank="1" minDate="1900-01-27T00:00:00" maxDate="2018-12-04T00:00:00" count="1230">
        <d v="2018-01-10T08:00:00"/>
        <d v="2017-12-20T08:00:00"/>
        <d v="2018-01-16T00:00:00"/>
        <d v="2018-01-27T08:00:00"/>
        <d v="2018-01-17T08:00:00"/>
        <d v="2017-10-12T08:01:00"/>
        <d v="2017-11-03T08:00:00"/>
        <d v="2017-10-24T08:00:00"/>
        <d v="2017-10-15T00:15:00"/>
        <d v="2017-10-25T08:00:00"/>
        <d v="2017-11-13T08:00:00"/>
        <m/>
        <d v="2018-02-08T12:58:00"/>
        <d v="2017-09-06T07:00:00"/>
        <d v="2017-10-09T08:00:00"/>
        <d v="2017-11-02T08:00:00"/>
        <d v="2018-01-26T00:00:00"/>
        <d v="2018-01-09T00:00:00"/>
        <d v="2018-02-02T16:00:00"/>
        <d v="2017-12-27T08:00:00"/>
        <d v="2017-10-03T08:13:00"/>
        <d v="2017-10-09T16:00:00"/>
        <d v="2017-10-09T00:00:00"/>
        <d v="2018-01-04T16:00:00"/>
        <d v="2017-11-23T00:00:00"/>
        <d v="2018-01-10T09:00:00"/>
        <d v="2017-08-15T07:00:00"/>
        <d v="2017-11-22T00:00:00"/>
        <d v="2018-01-30T00:00:00"/>
        <d v="2017-12-03T01:26:00"/>
        <d v="2017-12-26T00:00:00"/>
        <d v="2017-11-07T08:00:00"/>
        <d v="2017-11-27T21:00:00"/>
        <d v="2018-02-09T00:00:00"/>
        <d v="2017-06-24T08:00:00"/>
        <d v="2018-02-05T08:00:00"/>
        <d v="2018-02-01T16:00:00"/>
        <d v="2017-12-06T08:00:00"/>
        <d v="2017-12-19T00:00:00"/>
        <d v="2018-02-07T08:00:00"/>
        <d v="2018-02-08T17:16:00"/>
        <d v="2018-02-09T01:00:00"/>
        <d v="2018-02-09T01:36:00"/>
        <d v="2018-01-23T04:00:00"/>
        <d v="2017-11-16T00:00:00"/>
        <d v="2018-02-08T08:00:00"/>
        <d v="2017-11-14T16:00:00"/>
        <d v="2017-12-27T00:00:00"/>
        <d v="2017-11-16T16:00:00"/>
        <d v="2018-02-08T00:00:00"/>
        <d v="2018-02-08T16:00:00"/>
        <d v="2017-12-16T00:00:00"/>
        <d v="2018-02-08T11:24:00"/>
        <d v="2017-12-18T00:00:00"/>
        <d v="2018-01-17T16:00:00"/>
        <d v="2018-01-03T08:00:00"/>
        <d v="2018-02-09T01:12:00"/>
        <d v="2018-01-24T16:00:00"/>
        <d v="2017-11-01T08:00:00"/>
        <d v="2018-02-07T00:00:00"/>
        <d v="2018-02-08T19:45:00"/>
        <d v="2018-02-08T09:00:00"/>
        <d v="2018-02-09T01:26:00"/>
        <d v="2018-02-01T09:36:00"/>
        <d v="2017-12-23T00:00:00"/>
        <d v="2018-02-04T16:00:00"/>
        <d v="2018-02-06T00:00:00"/>
        <d v="2018-01-07T00:00:00"/>
        <d v="2018-02-09T02:00:00"/>
        <d v="2017-12-17T00:00:00"/>
        <d v="2017-12-20T00:00:00"/>
        <d v="2017-11-29T00:00:00"/>
        <d v="2017-12-13T00:00:00"/>
        <d v="2017-12-08T00:00:00"/>
        <d v="2017-10-03T11:00:00"/>
        <d v="2017-10-19T08:00:00"/>
        <d v="2017-10-03T10:16:00"/>
        <d v="2017-10-03T13:20:00"/>
        <d v="2017-10-03T08:26:00"/>
        <d v="2017-10-30T08:00:00"/>
        <d v="2018-02-09T01:25:00"/>
        <d v="2018-02-08T02:00:00"/>
        <d v="2018-01-15T00:00:00"/>
        <d v="2017-10-06T04:05:00" u="1"/>
        <d v="2017-10-03T07:17:00" u="1"/>
        <d v="2017-11-19T13:00:00" u="1"/>
        <d v="2017-10-04T08:13:00" u="1"/>
        <d v="2017-10-23T16:00:00" u="1"/>
        <d v="2017-10-04T09:13:00" u="1"/>
        <d v="2017-10-18T17:20:00" u="1"/>
        <d v="2017-11-19T16:00:00" u="1"/>
        <d v="2017-11-19T17:00:00" u="1"/>
        <d v="2017-11-19T21:00:00" u="1"/>
        <d v="2017-10-04T17:13:00" u="1"/>
        <d v="2017-11-24T00:51:00" u="1"/>
        <d v="2017-11-25T04:47:00" u="1"/>
        <d v="2017-12-29T03:15:00" u="1"/>
        <d v="2017-10-25T00:00:00" u="1"/>
        <d v="2017-11-21T00:00:00" u="1"/>
        <d v="2017-11-16T01:20:00" u="1"/>
        <d v="2017-12-15T00:08:00" u="1"/>
        <d v="2017-12-17T01:00:00" u="1"/>
        <d v="2017-11-21T05:00:00" u="1"/>
        <d v="2017-12-16T03:04:00" u="1"/>
        <d v="2017-10-06T00:13:00" u="1"/>
        <d v="2018-02-01T02:35:00" u="1"/>
        <d v="2018-02-04T04:23:00" u="1"/>
        <d v="2017-10-06T08:13:00" u="1"/>
        <d v="2017-10-06T09:13:00" u="1"/>
        <d v="2017-10-04T17:21:00" u="1"/>
        <d v="2017-12-07T21:40:00" u="1"/>
        <d v="2017-12-29T01:23:00" u="1"/>
        <d v="2017-10-19T02:32:00" u="1"/>
        <d v="2017-10-27T08:00:00" u="1"/>
        <d v="2018-02-03T00:35:00" u="1"/>
        <d v="2018-02-01T05:43:00" u="1"/>
        <d v="2017-11-27T00:55:00" u="1"/>
        <d v="2017-12-30T00:27:00" u="1"/>
        <d v="2018-01-11T20:19:00" u="1"/>
        <d v="2018-01-31T00:10:00" u="1"/>
        <d v="2017-10-18T00:44:00" u="1"/>
        <d v="2018-01-28T01:22:00" u="1"/>
        <d v="2017-10-19T01:40:00" u="1"/>
        <d v="2017-11-25T00:00:00" u="1"/>
        <d v="2017-10-19T03:40:00" u="1"/>
        <d v="2017-11-25T02:00:00" u="1"/>
        <d v="2017-12-21T00:00:00" u="1"/>
        <d v="2017-12-18T01:12:00" u="1"/>
        <d v="2017-12-14T02:28:00" u="1"/>
        <d v="2017-10-10T00:13:00" u="1"/>
        <d v="2017-10-29T08:00:00" u="1"/>
        <d v="2017-12-11T04:40:00" u="1"/>
        <d v="2017-12-16T04:20:00" u="1"/>
        <d v="2017-12-13T06:32:00" u="1"/>
        <d v="2017-12-21T08:00:00" u="1"/>
        <d v="2017-12-27T16:39:00" u="1"/>
        <d v="2017-01-02T00:00:00" u="1"/>
        <d v="2018-01-02T00:00:00" u="1"/>
        <d v="2017-10-29T16:00:00" u="1"/>
        <d v="2018-01-24T19:38:00" u="1"/>
        <d v="2017-12-21T16:00:00" u="1"/>
        <d v="2017-12-21T17:00:00" u="1"/>
        <d v="2018-01-28T00:30:00" u="1"/>
        <d v="2017-10-31T00:00:00" u="1"/>
        <d v="2017-11-27T00:00:00" u="1"/>
        <d v="2018-01-28T04:30:00" u="1"/>
        <d v="2017-11-26T03:04:00" u="1"/>
        <d v="2017-10-11T00:17:00" u="1"/>
        <d v="2017-10-21T08:40:00" u="1"/>
        <d v="2017-12-11T04:48:00" u="1"/>
        <d v="2017-11-27T08:00:00" u="1"/>
        <d v="2017-12-16T09:28:00" u="1"/>
        <d v="2017-01-04T00:00:00" u="1"/>
        <d v="2017-11-27T12:00:00" u="1"/>
        <d v="2018-01-04T00:00:00" u="1"/>
        <d v="2018-01-03T01:04:00" u="1"/>
        <d v="2018-01-04T01:00:00" u="1"/>
        <d v="2018-01-04T02:00:00" u="1"/>
        <d v="2017-11-27T16:00:00" u="1"/>
        <d v="2018-01-01T03:12:00" u="1"/>
        <d v="2017-11-27T17:00:00" u="1"/>
        <d v="2017-12-13T18:40:00" u="1"/>
        <d v="2018-01-04T08:00:00" u="1"/>
        <d v="2017-10-12T16:13:00" u="1"/>
        <d v="2007-12-25T00:00:00" u="1"/>
        <d v="2017-12-07T14:01:00" u="1"/>
        <d v="2017-11-24T00:20:00" u="1"/>
        <d v="2017-11-29T01:00:00" u="1"/>
        <d v="2017-12-25T00:00:00" u="1"/>
        <d v="2017-11-24T04:20:00" u="1"/>
        <d v="2017-12-25T02:00:00" u="1"/>
        <d v="2017-11-22T05:28:00" u="1"/>
        <d v="2017-11-29T05:00:00" u="1"/>
        <d v="2017-12-15T03:40:00" u="1"/>
        <d v="2018-01-17T00:19:00" u="1"/>
        <d v="2018-01-16T01:23:00" u="1"/>
        <d v="2018-01-18T01:15:00" u="1"/>
        <d v="2017-11-29T08:00:00" u="1"/>
        <d v="2018-01-16T03:23:00" u="1"/>
        <d v="2017-12-21T07:16:00" u="1"/>
        <d v="2017-11-06T03:29:00" u="1"/>
        <d v="2018-01-06T00:00:00" u="1"/>
        <d v="2018-02-02T00:00:00" u="1"/>
        <d v="2017-10-14T17:13:00" u="1"/>
        <d v="2017-12-29T01:55:00" u="1"/>
        <d v="2018-01-27T04:50:00" u="1"/>
        <d v="2017-12-14T00:52:00" u="1"/>
        <d v="2008-01-08T00:00:00" u="1"/>
        <d v="2017-12-14T01:52:00" u="1"/>
        <d v="2017-12-17T01:40:00" u="1"/>
        <d v="2017-10-16T00:13:00" u="1"/>
        <d v="2017-10-19T00:01:00" u="1"/>
        <d v="2017-12-17T04:40:00" u="1"/>
        <d v="2017-11-28T07:12:00" u="1"/>
        <d v="2017-12-27T05:00:00" u="1"/>
        <d v="2018-01-08T00:00:00" u="1"/>
        <d v="2017-10-15T08:17:00" u="1"/>
        <d v="2017-10-19T08:01:00" u="1"/>
        <d v="2017-12-27T12:00:00" u="1"/>
        <d v="2017-10-18T09:05:00" u="1"/>
        <d v="2017-11-19T15:48:00" u="1"/>
        <d v="2018-02-04T00:00:00" u="1"/>
        <d v="2017-07-15T08:02:00" u="1"/>
        <d v="2017-12-27T16:00:00" u="1"/>
        <d v="2018-01-28T01:54:00" u="1"/>
        <d v="2018-01-04T17:16:00" u="1"/>
        <d v="2017-11-24T00:36:00" u="1"/>
        <d v="2018-01-31T03:42:00" u="1"/>
        <d v="2017-12-15T00:56:00" u="1"/>
        <d v="2017-12-29T00:00:00" u="1"/>
        <d v="2017-11-24T03:36:00" u="1"/>
        <d v="2017-11-23T05:40:00" u="1"/>
        <d v="2018-01-15T00:43:00" u="1"/>
        <d v="2017-10-18T00:13:00" u="1"/>
        <d v="2017-11-09T00:33:00" u="1"/>
        <d v="2018-01-11T05:59:00" u="1"/>
        <d v="2018-01-10T00:00:00" u="1"/>
        <d v="2017-11-06T06:45:00" u="1"/>
        <d v="2018-01-10T04:00:00" u="1"/>
        <d v="2018-02-06T02:00:00" u="1"/>
        <d v="2017-12-29T16:00:00" u="1"/>
        <d v="2018-02-01T03:20:00" u="1"/>
        <d v="2018-02-06T04:00:00" u="1"/>
        <d v="2017-10-03T07:10:00" u="1"/>
        <d v="2017-10-16T16:21:00" u="1"/>
        <d v="2017-10-03T12:10:00" u="1"/>
        <d v="2018-01-10T16:00:00" u="1"/>
        <d v="2018-01-30T04:54:00" u="1"/>
        <d v="2017-12-20T03:44:00" u="1"/>
        <d v="2017-10-15T00:33:00" u="1"/>
        <d v="2017-10-20T00:13:00" u="1"/>
        <d v="2018-01-15T02:51:00" u="1"/>
        <d v="2018-01-16T05:47:00" u="1"/>
        <d v="2017-12-15T03:01:00" u="1"/>
        <d v="2018-01-12T00:00:00" u="1"/>
        <d v="2017-10-18T08:21:00" u="1"/>
        <d v="2017-10-20T08:13:00" u="1"/>
        <d v="2018-02-03T00:20:00" u="1"/>
        <d v="2018-02-05T01:12:00" u="1"/>
        <d v="2018-01-12T05:00:00" u="1"/>
        <d v="2017-10-03T07:18:00" u="1"/>
        <d v="2017-10-04T09:14:00" u="1"/>
        <d v="2017-10-04T10:14:00" u="1"/>
        <d v="2017-11-19T16:01:00" u="1"/>
        <d v="2017-12-07T21:33:00" u="1"/>
        <d v="2017-11-25T05:48:00" u="1"/>
        <d v="2017-11-27T05:40:00" u="1"/>
        <d v="2017-12-28T04:20:00" u="1"/>
        <d v="2017-10-19T03:25:00" u="1"/>
        <d v="2017-10-19T06:25:00" u="1"/>
        <d v="2017-12-14T03:13:00" u="1"/>
        <d v="2018-01-14T00:00:00" u="1"/>
        <d v="2017-10-06T00:14:00" u="1"/>
        <d v="2018-01-04T01:40:00" u="1"/>
        <d v="2018-01-11T02:12:00" u="1"/>
        <d v="2018-02-02T00:32:00" u="1"/>
        <d v="2018-02-03T00:28:00" u="1"/>
        <d v="2017-12-06T09:45:00" u="1"/>
        <d v="2017-11-27T21:40:00" u="1"/>
        <d v="2017-10-03T11:26:00" u="1"/>
        <d v="2017-10-04T17:22:00" u="1"/>
        <d v="2018-01-28T00:15:00" u="1"/>
        <d v="2017-10-06T00:22:00" u="1"/>
        <d v="2018-02-03T00:36:00" u="1"/>
        <d v="2017-12-13T06:25:00" u="1"/>
        <d v="2018-01-16T05:00:00" u="1"/>
        <d v="2017-10-04T07:30:00" u="1"/>
        <d v="2017-10-17T16:41:00" u="1"/>
        <d v="2017-10-04T16:30:00" u="1"/>
        <d v="2017-10-04T23:30:00" u="1"/>
        <d v="2017-11-19T01:25:00" u="1"/>
        <d v="2018-01-30T05:15:00" u="1"/>
        <d v="2018-01-17T00:04:00" u="1"/>
        <d v="2018-01-18T00:00:00" u="1"/>
        <d v="2017-10-06T00:30:00" u="1"/>
        <d v="2018-01-18T01:00:00" u="1"/>
        <d v="2017-11-17T07:33:00" u="1"/>
        <d v="2018-01-18T02:00:00" u="1"/>
        <d v="2018-02-02T04:48:00" u="1"/>
        <d v="2017-12-03T02:10:00" u="1"/>
        <d v="2018-01-18T08:00:00" u="1"/>
        <d v="2017-10-06T08:30:00" u="1"/>
        <d v="2018-01-18T16:00:00" u="1"/>
        <d v="2017-12-29T00:40:00" u="1"/>
        <d v="2018-01-18T22:00:00" u="1"/>
        <d v="2018-01-27T00:35:00" u="1"/>
        <d v="2018-01-28T00:31:00" u="1"/>
        <d v="2018-01-31T01:19:00" u="1"/>
        <d v="2017-11-24T00:13:00" u="1"/>
        <d v="2017-10-19T05:49:00" u="1"/>
        <d v="2017-12-14T02:37:00" u="1"/>
        <d v="2018-01-20T00:00:00" u="1"/>
        <d v="2018-01-16T01:16:00" u="1"/>
        <d v="2017-10-13T01:10:00" u="1"/>
        <d v="2018-01-10T02:40:00" u="1"/>
        <d v="1900-01-27T00:00:00" u="1"/>
        <d v="2017-10-12T16:14:00" u="1"/>
        <d v="2018-01-28T00:39:00" u="1"/>
        <d v="2017-12-07T21:02:00" u="1"/>
        <d v="2018-01-30T05:31:00" u="1"/>
        <d v="2017-11-28T04:05:00" u="1"/>
        <d v="2017-11-23T05:25:00" u="1"/>
        <d v="2018-01-22T00:00:00" u="1"/>
        <d v="2017-11-24T06:21:00" u="1"/>
        <d v="2017-12-17T06:33:00" u="1"/>
        <d v="2017-11-08T02:22:00" u="1"/>
        <d v="2017-11-06T05:30:00" u="1"/>
        <d v="2018-01-31T16:27:00" u="1"/>
        <d v="2017-10-17T16:02:00" u="1"/>
        <d v="2017-12-30T00:52:00" u="1"/>
        <d v="2018-01-27T00:51:00" u="1"/>
        <d v="2018-01-31T04:35:00" u="1"/>
        <d v="2017-12-13T00:57:00" u="1"/>
        <d v="2017-12-27T02:01:00" u="1"/>
        <d v="2018-01-14T00:40:00" u="1"/>
        <d v="2018-01-15T00:36:00" u="1"/>
        <d v="2018-01-24T00:00:00" u="1"/>
        <d v="2017-10-15T00:18:00" u="1"/>
        <d v="2018-01-24T01:00:00" u="1"/>
        <d v="2018-01-16T02:32:00" u="1"/>
        <d v="2018-01-24T04:00:00" u="1"/>
        <d v="2017-12-11T02:02:00" u="1"/>
        <d v="2018-01-24T08:00:00" u="1"/>
        <d v="2018-02-01T00:13:00" u="1"/>
        <d v="2018-02-03T00:05:00" u="1"/>
        <d v="2017-10-03T07:03:00" u="1"/>
        <d v="2017-10-17T16:10:00" u="1"/>
        <d v="2018-01-11T19:52:00" u="1"/>
        <d v="2017-11-24T02:37:00" u="1"/>
        <d v="2017-10-18T00:14:00" u="1"/>
        <d v="2018-01-21T01:20:00" u="1"/>
        <d v="2017-11-10T01:30:00" u="1"/>
        <d v="2018-01-14T04:48:00" u="1"/>
        <d v="2018-01-16T05:40:00" u="1"/>
        <d v="2017-11-10T04:30:00" u="1"/>
        <d v="2017-10-14T08:30:00" u="1"/>
        <d v="2017-10-21T08:02:00" u="1"/>
        <d v="2017-10-19T09:10:00" u="1"/>
        <d v="2017-10-03T07:11:00" u="1"/>
        <d v="2017-10-03T09:11:00" u="1"/>
        <d v="2017-10-03T10:11:00" u="1"/>
        <d v="2017-10-03T13:11:00" u="1"/>
        <d v="2017-10-03T17:11:00" u="1"/>
        <d v="2017-11-26T01:37:00" u="1"/>
        <d v="2017-11-24T04:45:00" u="1"/>
        <d v="2018-01-28T00:00:00" u="1"/>
        <d v="2018-01-15T01:52:00" u="1"/>
        <d v="2018-01-16T01:48:00" u="1"/>
        <d v="2017-12-15T03:02:00" u="1"/>
        <d v="2017-10-03T07:19:00" u="1"/>
        <d v="2017-10-16T16:30:00" u="1"/>
        <d v="2017-10-18T16:22:00" u="1"/>
        <d v="2017-10-21T16:10:00" u="1"/>
        <d v="2017-11-26T00:45:00" u="1"/>
        <d v="2017-10-04T21:15:00" u="1"/>
        <d v="2017-11-23T05:57:00" u="1"/>
        <d v="2017-10-19T00:26:00" u="1"/>
        <d v="2017-11-16T01:22:00" u="1"/>
        <d v="2017-12-16T00:06:00" u="1"/>
        <d v="2017-11-10T03:46:00" u="1"/>
        <d v="2017-12-13T03:18:00" u="1"/>
        <d v="2018-02-02T01:33:00" u="1"/>
        <d v="2018-02-03T01:29:00" u="1"/>
        <d v="2017-10-06T08:15:00" u="1"/>
        <d v="2017-08-02T07:00:00" u="1"/>
        <d v="2017-10-06T16:15:00" u="1"/>
        <d v="2017-11-25T01:57:00" u="1"/>
        <d v="2018-01-22T01:40:00" u="1"/>
        <d v="2018-01-27T01:20:00" u="1"/>
        <d v="2017-10-19T03:34:00" u="1"/>
        <d v="2017-11-16T01:30:00" u="1"/>
        <d v="2017-12-14T01:22:00" u="1"/>
        <d v="2017-12-16T01:14:00" u="1"/>
        <d v="2017-12-17T04:10:00" u="1"/>
        <d v="2018-01-16T01:01:00" u="1"/>
        <d v="2017-05-16T03:00:00" u="1"/>
        <d v="2017-12-12T05:30:00" u="1"/>
        <d v="2018-01-10T03:25:00" u="1"/>
        <d v="2017-10-03T08:35:00" u="1"/>
        <d v="2018-01-11T21:21:00" u="1"/>
        <d v="2018-01-31T04:12:00" u="1"/>
        <d v="2017-12-18T02:14:00" u="1"/>
        <d v="2017-11-25T06:02:00" u="1"/>
        <d v="2017-10-11T01:11:00" u="1"/>
        <d v="2018-01-12T04:25:00" u="1"/>
        <d v="2017-11-06T03:15:00" u="1"/>
        <d v="2017-11-08T03:07:00" u="1"/>
        <d v="2017-09-02T07:00:00" u="1"/>
        <d v="2017-10-10T16:15:00" u="1"/>
        <d v="2017-10-10T19:15:00" u="1"/>
        <d v="2017-12-27T00:49:00" u="1"/>
        <d v="2018-02-01T19:53:00" u="1"/>
        <d v="2018-01-31T01:20:00" u="1"/>
        <d v="2018-01-27T04:36:00" u="1"/>
        <d v="2017-12-13T02:42:00" u="1"/>
        <d v="2017-11-24T05:14:00" u="1"/>
        <d v="2017-11-27T05:02:00" u="1"/>
        <d v="2018-01-16T00:17:00" u="1"/>
        <d v="2017-10-13T00:11:00" u="1"/>
        <d v="2018-02-03T00:53:00" u="1"/>
        <d v="2018-01-19T04:05:00" u="1"/>
        <d v="2018-01-11T05:37:00" u="1"/>
        <d v="2018-01-19T05:05:00" u="1"/>
        <d v="2017-10-17T16:58:00" u="1"/>
        <d v="2017-11-27T16:02:00" u="1"/>
        <d v="2017-08-08T07:00:00" u="1"/>
        <d v="2018-02-07T12:37:00" u="1"/>
        <d v="2018-01-27T04:44:00" u="1"/>
        <d v="2017-12-18T00:30:00" u="1"/>
        <d v="2017-12-13T02:50:00" u="1"/>
        <d v="2017-11-22T05:30:00" u="1"/>
        <d v="2017-11-25T05:18:00" u="1"/>
        <d v="2018-01-17T00:21:00" u="1"/>
        <d v="2017-10-12T00:23:00" u="1"/>
        <d v="2017-10-15T00:11:00" u="1"/>
        <d v="2017-10-14T01:15:00" u="1"/>
        <d v="2017-07-14T00:00:00" u="1"/>
        <d v="2017-11-06T01:31:00" u="1"/>
        <d v="2018-01-17T04:21:00" u="1"/>
        <d v="2017-06-18T07:00:00" u="1"/>
        <d v="2017-06-18T08:00:00" u="1"/>
        <d v="2017-10-04T08:55:00" u="1"/>
        <d v="2017-10-14T08:15:00" u="1"/>
        <d v="2017-10-15T08:11:00" u="1"/>
        <d v="2018-02-02T04:02:00" u="1"/>
        <d v="2017-11-13T13:03:00" u="1"/>
        <d v="2017-07-14T15:00:00" u="1"/>
        <d v="2017-10-04T23:55:00" u="1"/>
        <d v="2017-11-26T00:22:00" u="1"/>
        <d v="2017-12-15T00:50:00" u="1"/>
        <d v="2017-12-17T00:42:00" u="1"/>
        <d v="2017-10-17T00:11:00" u="1"/>
        <d v="2018-01-19T03:21:00" u="1"/>
        <d v="2017-06-20T07:00:00" u="1"/>
        <d v="2017-09-20T09:15:00" u="1"/>
        <d v="2017-06-20T08:00:00" u="1"/>
        <d v="2017-10-17T08:11:00" u="1"/>
        <d v="2018-01-05T01:14:00" u="1"/>
        <d v="2017-08-12T07:00:00" u="1"/>
        <d v="2017-11-19T19:50:00" u="1"/>
        <d v="2017-12-27T17:02:00" u="1"/>
        <d v="2017-12-20T18:30:00" u="1"/>
        <d v="2017-12-27T18:02:00" u="1"/>
        <d v="2017-10-03T07:04:00" u="1"/>
        <d v="2017-10-04T07:00:00" u="1"/>
        <d v="2017-10-06T16:55:00" u="1"/>
        <d v="2017-10-17T16:11:00" u="1"/>
        <d v="2017-10-03T09:04:00" u="1"/>
        <d v="2018-01-11T18:53:00" u="1"/>
        <d v="2017-10-03T12:04:00" u="1"/>
        <d v="2017-10-04T16:00:00" u="1"/>
        <d v="2018-01-30T02:48:00" u="1"/>
        <d v="2017-10-04T18:00:00" u="1"/>
        <d v="2017-10-04T19:00:00" u="1"/>
        <d v="2017-12-16T02:54:00" u="1"/>
        <d v="2017-10-04T23:00:00" u="1"/>
        <d v="2017-10-18T00:15:00" u="1"/>
        <d v="2017-10-19T00:11:00" u="1"/>
        <d v="2017-10-06T00:00:00" u="1"/>
        <d v="2018-01-01T02:38:00" u="1"/>
        <d v="2018-02-03T00:14:00" u="1"/>
        <d v="2017-11-02T00:00:00" u="1"/>
        <d v="2018-02-01T01:22:00" u="1"/>
        <d v="2017-10-06T03:00:00" u="1"/>
        <d v="2017-11-02T01:00:00" u="1"/>
        <d v="2017-11-02T02:00:00" u="1"/>
        <d v="2018-02-04T04:10:00" u="1"/>
        <d v="2017-10-03T07:12:00" u="1"/>
        <d v="2017-11-02T05:00:00" u="1"/>
        <d v="2017-10-06T08:00:00" u="1"/>
        <d v="2017-10-03T09:12:00" u="1"/>
        <d v="2017-10-06T09:00:00" u="1"/>
        <d v="2017-11-02T07:00:00" u="1"/>
        <d v="2017-10-03T10:12:00" u="1"/>
        <d v="2017-10-06T10:00:00" u="1"/>
        <d v="2017-10-03T11:12:00" u="1"/>
        <d v="2018-01-31T01:52:00" u="1"/>
        <d v="2017-10-06T16:00:00" u="1"/>
        <d v="2017-10-06T17:00:00" u="1"/>
        <d v="2017-11-26T00:38:00" u="1"/>
        <d v="2017-11-28T00:30:00" u="1"/>
        <d v="2017-10-06T20:00:00" u="1"/>
        <d v="2017-12-18T01:54:00" u="1"/>
        <d v="2017-10-06T22:00:00" u="1"/>
        <d v="2017-11-23T05:50:00" u="1"/>
        <d v="2017-10-18T00:23:00" u="1"/>
        <d v="2017-10-20T00:15:00" u="1"/>
        <d v="2018-01-28T01:01:00" u="1"/>
        <d v="2017-12-28T05:14:00" u="1"/>
        <d v="2018-01-28T04:01:00" u="1"/>
        <d v="2017-06-24T07:00:00" u="1"/>
        <d v="2017-10-04T00:16:00" u="1"/>
        <d v="2017-10-08T00:00:00" u="1"/>
        <d v="2017-10-20T08:15:00" u="1"/>
        <d v="2017-07-20T07:00:00" u="1"/>
        <d v="2017-11-04T00:00:00" u="1"/>
        <d v="2018-01-03T04:38:00" u="1"/>
        <d v="2018-02-01T03:30:00" u="1"/>
        <d v="2017-11-04T04:00:00" u="1"/>
        <d v="2017-10-03T07:20:00" u="1"/>
        <d v="2017-10-03T08:20:00" u="1"/>
        <d v="2017-10-04T08:16:00" u="1"/>
        <d v="2017-10-08T08:00:00" u="1"/>
        <d v="2017-12-27T20:18:00" u="1"/>
        <d v="2017-10-03T11:20:00" u="1"/>
        <d v="2017-10-04T12:16:00" u="1"/>
        <d v="2017-10-08T16:00:00" u="1"/>
        <d v="2017-12-22T00:46:00" u="1"/>
        <d v="2018-01-10T21:10:00" u="1"/>
        <d v="2017-10-04T23:16:00" u="1"/>
        <d v="2018-01-16T04:57:00" u="1"/>
        <d v="2017-06-26T07:00:00" u="1"/>
        <d v="2017-10-06T00:16:00" u="1"/>
        <d v="2017-10-10T00:00:00" u="1"/>
        <d v="2018-01-11T02:14:00" u="1"/>
        <d v="2017-10-10T02:00:00" u="1"/>
        <d v="2017-11-06T00:00:00" u="1"/>
        <d v="2017-11-19T08:11:00" u="1"/>
        <d v="2017-11-06T02:00:00" u="1"/>
        <d v="2017-12-02T00:00:00" u="1"/>
        <d v="2017-12-01T01:04:00" u="1"/>
        <d v="2018-12-02T00:00:00" u="1"/>
        <d v="2017-12-02T02:00:00" u="1"/>
        <d v="2017-10-03T07:28:00" u="1"/>
        <d v="2017-10-06T08:16:00" u="1"/>
        <d v="2017-10-10T08:00:00" u="1"/>
        <d v="2017-11-06T08:00:00" u="1"/>
        <d v="2017-12-14T19:15:00" u="1"/>
        <d v="2017-10-06T16:16:00" u="1"/>
        <d v="2017-10-10T16:00:00" u="1"/>
        <d v="2018-01-04T17:42:00" u="1"/>
        <d v="2017-11-28T00:46:00" u="1"/>
        <d v="2017-12-02T16:00:00" u="1"/>
        <d v="2018-02-01T19:38:00" u="1"/>
        <d v="2017-11-25T05:58:00" u="1"/>
        <d v="2018-01-27T00:21:00" u="1"/>
        <d v="2018-01-21T02:45:00" u="1"/>
        <d v="2017-11-10T01:55:00" u="1"/>
        <d v="2018-01-27T04:21:00" u="1"/>
        <d v="2017-12-18T00:07:00" u="1"/>
        <d v="2017-10-12T00:00:00" u="1"/>
        <d v="2017-12-13T04:27:00" u="1"/>
        <d v="2017-12-10T05:39:00" u="1"/>
        <d v="2018-01-04T02:50:00" u="1"/>
        <d v="2017-11-08T00:00:00" u="1"/>
        <d v="2017-11-06T01:08:00" u="1"/>
        <d v="2017-12-04T00:00:00" u="1"/>
        <d v="2017-11-08T03:00:00" u="1"/>
        <d v="2017-10-20T14:31:00" u="1"/>
        <d v="2017-10-04T08:32:00" u="1"/>
        <d v="2017-10-12T08:00:00" u="1"/>
        <d v="2017-12-04T04:00:00" u="1"/>
        <d v="2017-12-04T05:00:00" u="1"/>
        <d v="2017-11-08T08:00:00" u="1"/>
        <d v="2017-12-04T06:00:00" u="1"/>
        <d v="2017-12-04T07:00:00" u="1"/>
        <d v="2017-10-12T16:00:00" u="1"/>
        <d v="2017-11-27T00:58:00" u="1"/>
        <d v="2018-01-24T03:41:00" u="1"/>
        <d v="2017-12-16T00:23:00" u="1"/>
        <d v="2017-10-14T00:00:00" u="1"/>
        <d v="2017-11-24T06:07:00" u="1"/>
        <d v="2017-12-16T04:23:00" u="1"/>
        <d v="2017-12-16T05:23:00" u="1"/>
        <d v="2017-11-10T00:00:00" u="1"/>
        <d v="2017-11-10T02:00:00" u="1"/>
        <d v="2017-12-06T00:00:00" u="1"/>
        <d v="2018-01-16T05:10:00" u="1"/>
        <d v="2017-12-06T02:00:00" u="1"/>
        <d v="2017-10-10T08:16:00" u="1"/>
        <d v="2017-10-14T08:00:00" u="1"/>
        <d v="2017-10-14T10:00:00" u="1"/>
        <d v="2017-11-10T08:00:00" u="1"/>
        <d v="2017-12-06T06:00:00" u="1"/>
        <d v="2017-10-14T11:00:00" u="1"/>
        <d v="2017-12-06T07:00:00" u="1"/>
        <d v="2017-10-14T12:00:00" u="1"/>
        <d v="2017-10-14T16:00:00" u="1"/>
        <d v="2017-10-04T17:40:00" u="1"/>
        <d v="2017-11-29T01:58:00" u="1"/>
        <d v="2018-02-07T17:30:00" u="1"/>
        <d v="2017-12-06T16:00:00" u="1"/>
        <d v="2018-01-28T00:33:00" u="1"/>
        <d v="2017-10-04T23:40:00" u="1"/>
        <d v="2017-10-18T00:55:00" u="1"/>
        <d v="2017-10-11T00:20:00" u="1"/>
        <d v="2017-10-15T00:04:00" u="1"/>
        <d v="2017-10-16T00:00:00" u="1"/>
        <d v="2018-01-18T01:10:00" u="1"/>
        <d v="2017-12-10T05:55:00" u="1"/>
        <d v="2018-02-02T00:58:00" u="1"/>
        <d v="2017-11-12T00:00:00" u="1"/>
        <d v="2017-08-24T08:00:00" u="1"/>
        <d v="2017-12-03T02:20:00" u="1"/>
        <d v="2017-12-03T03:20:00" u="1"/>
        <d v="2017-10-16T08:00:00" u="1"/>
        <d v="2017-11-12T08:00:00" u="1"/>
        <d v="2017-10-06T16:40:00" u="1"/>
        <d v="2017-10-16T16:00:00" u="1"/>
        <d v="2017-10-30T00:15:00" u="1"/>
        <d v="2018-01-27T01:45:00" u="1"/>
        <d v="2017-11-24T00:23:00" u="1"/>
        <d v="2017-11-28T03:07:00" u="1"/>
        <d v="2017-10-15T00:12:00" u="1"/>
        <d v="2017-10-18T00:00:00" u="1"/>
        <d v="2018-01-15T02:30:00" u="1"/>
        <d v="2017-11-14T00:00:00" u="1"/>
        <d v="2018-01-10T03:50:00" u="1"/>
        <d v="2017-12-10T00:00:00" u="1"/>
        <d v="2017-12-10T02:00:00" u="1"/>
        <d v="2017-10-15T08:12:00" u="1"/>
        <d v="2017-10-18T08:00:00" u="1"/>
        <d v="2017-12-10T04:00:00" u="1"/>
        <d v="2017-10-14T09:16:00" u="1"/>
        <d v="2017-11-26T17:15:00" u="1"/>
        <d v="2017-12-10T08:00:00" u="1"/>
        <d v="2017-10-18T16:00:00" u="1"/>
        <d v="2018-01-03T09:15:00" u="1"/>
        <d v="2017-10-18T17:00:00" u="1"/>
        <d v="2017-10-18T18:00:00" u="1"/>
        <d v="2017-12-29T04:58:00" u="1"/>
        <d v="2017-12-16T00:47:00" u="1"/>
        <d v="2017-10-15T00:20:00" u="1"/>
        <d v="2017-10-17T00:12:00" u="1"/>
        <d v="2017-10-20T00:00:00" u="1"/>
        <d v="2017-11-06T02:40:00" u="1"/>
        <d v="2017-12-12T00:00:00" u="1"/>
        <d v="2017-10-15T08:20:00" u="1"/>
        <d v="2017-10-20T08:00:00" u="1"/>
        <d v="2017-11-16T06:00:00" u="1"/>
        <d v="2017-10-20T14:00:00" u="1"/>
        <d v="2017-11-19T20:51:00" u="1"/>
        <d v="2017-10-20T15:00:00" u="1"/>
        <d v="2017-10-20T16:00:00" u="1"/>
        <d v="2017-10-17T18:12:00" u="1"/>
        <d v="2017-10-04T17:01:00" u="1"/>
        <d v="2017-11-27T00:27:00" u="1"/>
        <d v="2017-11-27T03:27:00" u="1"/>
        <d v="2017-11-25T05:35:00" u="1"/>
        <d v="2017-10-11T00:44:00" u="1"/>
        <d v="2017-10-17T00:20:00" u="1"/>
        <d v="2017-10-19T00:12:00" u="1"/>
        <d v="2017-10-22T00:00:00" u="1"/>
        <d v="2017-11-26T06:31:00" u="1"/>
        <d v="2018-01-18T01:34:00" u="1"/>
        <d v="2017-10-11T01:44:00" u="1"/>
        <d v="2018-01-18T02:34:00" u="1"/>
        <d v="2017-11-18T00:00:00" u="1"/>
        <d v="2018-01-14T03:50:00" u="1"/>
        <d v="2018-01-20T04:26:00" u="1"/>
        <d v="2017-10-13T04:36:00" u="1"/>
        <d v="2017-12-14T00:00:00" u="1"/>
        <d v="2017-10-22T08:00:00" u="1"/>
        <d v="2017-11-06T06:48:00" u="1"/>
        <d v="2017-11-18T06:00:00" u="1"/>
        <d v="2017-12-14T08:00:00" u="1"/>
        <d v="2017-10-03T07:13:00" u="1"/>
        <d v="2017-10-06T08:01:00" u="1"/>
        <d v="2017-10-22T16:00:00" u="1"/>
        <d v="2017-10-03T09:13:00" u="1"/>
        <d v="2017-12-14T16:00:00" u="1"/>
        <d v="2017-12-14T21:00:00" u="1"/>
        <d v="2017-12-14T22:00:00" u="1"/>
        <d v="2017-10-15T00:36:00" u="1"/>
        <d v="2017-10-24T00:00:00" u="1"/>
        <d v="2018-01-16T01:50:00" u="1"/>
        <d v="2017-11-20T00:00:00" u="1"/>
        <d v="2018-02-03T00:23:00" u="1"/>
        <d v="2017-12-16T08:00:00" u="1"/>
        <d v="2017-10-04T07:17:00" u="1"/>
        <d v="2017-10-24T15:00:00" u="1"/>
        <d v="2007-11-22T00:00:00" u="1"/>
        <d v="2017-12-30T01:15:00" u="1"/>
        <d v="2017-11-24T04:55:00" u="1"/>
        <d v="2018-01-18T00:50:00" u="1"/>
        <d v="2017-10-15T00:44:00" u="1"/>
        <d v="2017-12-27T05:27:00" u="1"/>
        <d v="2018-01-16T02:58:00" u="1"/>
        <d v="2018-01-23T03:30:00" u="1"/>
        <d v="2017-10-16T03:40:00" u="1"/>
        <d v="2017-10-19T03:28:00" u="1"/>
        <d v="2018-01-18T04:50:00" u="1"/>
        <d v="2017-11-22T02:00:00" u="1"/>
        <d v="2018-01-18T05:50:00" u="1"/>
        <d v="2017-11-22T03:00:00" u="1"/>
        <d v="2017-12-17T01:04:00" u="1"/>
        <d v="2017-12-18T02:00:00" u="1"/>
        <d v="2017-10-23T08:12:00" u="1"/>
        <d v="2017-12-18T04:00:00" u="1"/>
        <d v="2017-11-19T08:12:00" u="1"/>
        <d v="2017-12-18T08:00:00" u="1"/>
        <d v="2017-12-29T00:27:00" u="1"/>
        <d v="2017-10-17T00:44:00" u="1"/>
        <d v="2018-01-27T02:22:00" u="1"/>
        <d v="2017-11-24T00:00:00" u="1"/>
        <d v="2017-11-19T01:20:00" u="1"/>
        <d v="2017-11-23T01:04:00" u="1"/>
        <d v="2017-11-24T02:00:00" u="1"/>
        <d v="2017-12-10T03:40:00" u="1"/>
        <d v="2017-12-13T03:28:00" u="1"/>
        <d v="2017-10-06T00:25:00" u="1"/>
        <d v="2017-10-28T08:00:00" u="1"/>
        <d v="2018-01-11T01:23:00" u="1"/>
        <d v="2017-12-10T05:40:00" u="1"/>
        <d v="2018-01-11T02:23:00" u="1"/>
        <d v="2018-02-01T01:47:00" u="1"/>
        <d v="2018-01-01T00:00:00" u="1"/>
        <d v="2017-12-03T04:05:00" u="1"/>
        <d v="2017-12-02T05:09:00" u="1"/>
        <d v="2017-12-20T16:00:00" u="1"/>
        <d v="2017-10-06T16:25:00" u="1"/>
        <d v="2017-10-12T17:01:00" u="1"/>
        <d v="2017-12-20T21:00:00" u="1"/>
        <d v="2017-01-01T16:00:00" u="1"/>
        <d v="2018-01-01T16:00:00" u="1"/>
        <d v="2017-11-26T00:00:00" u="1"/>
        <d v="2017-12-17T00:20:00" u="1"/>
        <d v="2017-12-18T00:16:00" u="1"/>
        <d v="2017-12-22T00:00:00" u="1"/>
        <d v="2017-12-17T01:20:00" u="1"/>
        <d v="2017-12-14T04:32:00" u="1"/>
        <d v="2017-11-26T08:00:00" u="1"/>
        <d v="2018-01-03T00:00:00" u="1"/>
        <d v="2017-10-06T09:33:00" u="1"/>
        <d v="2017-11-26T15:00:00" u="1"/>
        <d v="2018-01-03T02:00:00" u="1"/>
        <d v="2017-11-26T16:00:00" u="1"/>
        <d v="2018-01-03T03:00:00" u="1"/>
        <d v="2018-01-03T06:00:00" u="1"/>
        <d v="2018-02-07T17:31:00" u="1"/>
        <d v="2018-01-28T00:34:00" u="1"/>
        <d v="2018-01-03T16:00:00" u="1"/>
        <d v="2018-01-28T01:34:00" u="1"/>
        <d v="2017-11-28T00:00:00" u="1"/>
        <d v="2018-01-03T19:00:00" u="1"/>
        <d v="2017-12-19T00:20:00" u="1"/>
        <d v="2017-12-24T00:00:00" u="1"/>
        <d v="2017-12-13T01:44:00" u="1"/>
        <d v="2017-12-18T01:24:00" u="1"/>
        <d v="2017-12-19T02:20:00" u="1"/>
        <d v="2017-12-20T02:16:00" u="1"/>
        <d v="2018-01-14T00:27:00" u="1"/>
        <d v="2017-10-13T00:13:00" u="1"/>
        <d v="2017-12-24T04:00:00" u="1"/>
        <d v="2017-12-02T03:25:00" u="1"/>
        <d v="2018-01-05T00:00:00" u="1"/>
        <d v="2018-01-05T01:00:00" u="1"/>
        <d v="2018-02-01T00:00:00" u="1"/>
        <d v="2017-11-28T16:00:00" u="1"/>
        <d v="2018-01-05T03:00:00" u="1"/>
        <d v="2017-10-16T16:01:00" u="1"/>
        <d v="2017-12-14T21:40:00" u="1"/>
        <d v="2018-01-10T18:43:00" u="1"/>
        <d v="2018-02-01T08:00:00" u="1"/>
        <d v="2018-01-05T16:00:00" u="1"/>
        <d v="2018-02-01T14:00:00" u="1"/>
        <d v="2017-11-30T00:00:00" u="1"/>
        <d v="2017-12-20T00:24:00" u="1"/>
        <d v="2018-01-26T05:50:00" u="1"/>
        <d v="2017-11-24T04:24:00" u="1"/>
        <d v="2018-02-01T20:00:00" u="1"/>
        <d v="2017-12-26T03:00:00" u="1"/>
        <d v="2017-10-13T00:21:00" u="1"/>
        <d v="2017-10-15T01:13:00" u="1"/>
        <d v="2017-12-26T05:00:00" u="1"/>
        <d v="2017-11-09T01:21:00" u="1"/>
        <d v="2017-10-14T08:17:00" u="1"/>
        <d v="2017-10-15T08:13:00" u="1"/>
        <d v="2017-10-15T09:13:00" u="1"/>
        <d v="2018-02-03T00:00:00" u="1"/>
        <d v="2017-11-30T16:00:00" u="1"/>
        <d v="2018-02-03T04:00:00" u="1"/>
        <d v="2018-02-03T05:00:00" u="1"/>
        <d v="2018-01-11T18:47:00" u="1"/>
        <d v="2017-10-04T23:57:00" u="1"/>
        <d v="2017-11-24T00:32:00" u="1"/>
        <d v="2018-02-03T16:00:00" u="1"/>
        <d v="2017-12-18T00:40:00" u="1"/>
        <d v="2017-12-28T00:00:00" u="1"/>
        <d v="2017-12-18T02:40:00" u="1"/>
        <d v="2017-12-28T02:00:00" u="1"/>
        <d v="2017-10-19T00:05:00" u="1"/>
        <d v="2017-12-28T04:00:00" u="1"/>
        <d v="2018-01-16T03:35:00" u="1"/>
        <d v="2017-12-28T08:00:00" u="1"/>
        <d v="2017-12-21T11:28:00" u="1"/>
        <d v="2017-10-17T08:13:00" u="1"/>
        <d v="2018-02-05T00:00:00" u="1"/>
        <d v="2018-02-05T01:00:00" u="1"/>
        <d v="2018-02-01T02:16:00" u="1"/>
        <d v="2017-12-28T16:00:00" u="1"/>
        <d v="2018-02-05T03:00:00" u="1"/>
        <d v="2017-10-03T07:06:00" u="1"/>
        <d v="2017-10-03T08:06:00" u="1"/>
        <d v="2017-10-04T08:02:00" u="1"/>
        <d v="2017-10-17T16:13:00" u="1"/>
        <d v="2018-02-07T19:55:00" u="1"/>
        <d v="2017-11-24T02:40:00" u="1"/>
        <d v="2017-12-30T00:00:00" u="1"/>
        <d v="2017-11-27T04:28:00" u="1"/>
        <d v="2017-12-20T02:40:00" u="1"/>
        <d v="2017-10-19T00:13:00" u="1"/>
        <d v="2017-10-16T03:25:00" u="1"/>
        <d v="2017-12-03T01:45:00" u="1"/>
        <d v="2017-12-03T02:45:00" u="1"/>
        <d v="2018-01-11T00:00:00" u="1"/>
        <d v="2017-10-06T00:02:00" u="1"/>
        <d v="2018-01-11T01:00:00" u="1"/>
        <d v="2018-01-11T03:00:00" u="1"/>
        <d v="2018-02-02T01:20:00" u="1"/>
        <d v="2017-10-19T11:13:00" u="1"/>
        <d v="2018-01-11T04:00:00" u="1"/>
        <d v="2017-12-20T19:40:00" u="1"/>
        <d v="2018-01-11T08:00:00" u="1"/>
        <d v="2017-10-04T08:10:00" u="1"/>
        <d v="2017-10-06T08:02:00" u="1"/>
        <d v="2017-10-14T16:33:00" u="1"/>
        <d v="2017-10-03T09:14:00" u="1"/>
        <d v="2017-10-03T10:14:00" u="1"/>
        <d v="2018-01-11T16:00:00" u="1"/>
        <d v="2018-02-07T17:00:00" u="1"/>
        <d v="2017-12-27T01:20:00" u="1"/>
        <d v="2017-11-28T04:32:00" u="1"/>
        <d v="2018-02-07T20:00:00" u="1"/>
        <d v="2017-10-19T00:21:00" u="1"/>
        <d v="2017-12-28T05:16:00" u="1"/>
        <d v="2018-01-17T02:47:00" u="1"/>
        <d v="2018-01-18T02:43:00" u="1"/>
        <d v="2017-11-16T03:17:00" u="1"/>
        <d v="2017-12-15T03:05:00" u="1"/>
        <d v="2018-01-13T00:00:00" u="1"/>
        <d v="2017-10-06T00:10:00" u="1"/>
        <d v="2018-02-01T00:32:00" u="1"/>
        <d v="2018-02-05T01:16:00" u="1"/>
        <d v="2018-01-13T04:00:00" u="1"/>
        <d v="2017-11-19T12:05:00" u="1"/>
        <d v="2018-02-04T05:20:00" u="1"/>
        <d v="2017-10-03T08:22:00" u="1"/>
        <d v="2017-10-06T08:10:00" u="1"/>
        <d v="2017-10-16T16:33:00" u="1"/>
        <d v="2017-10-21T16:13:00" u="1"/>
        <d v="2017-11-26T00:48:00" u="1"/>
        <d v="2017-11-28T00:40:00" u="1"/>
        <d v="2017-10-04T18:18:00" u="1"/>
        <d v="2017-12-20T00:56:00" u="1"/>
        <d v="2017-12-30T00:16:00" u="1"/>
        <d v="2018-01-11T20:08:00" u="1"/>
        <d v="2017-11-25T05:52:00" u="1"/>
        <d v="2018-01-26T00:19:00" u="1"/>
        <d v="2017-12-29T04:20:00" u="1"/>
        <d v="2017-11-22T01:01:00" u="1"/>
        <d v="2017-12-21T10:52:00" u="1"/>
        <d v="2017-12-12T05:25:00" u="1"/>
        <d v="2018-02-03T04:32:00" u="1"/>
        <d v="2017-10-03T08:30:00" u="1"/>
        <d v="2018-01-17T19:55:00" u="1"/>
        <d v="2017-10-03T12:30:00" u="1"/>
        <d v="2018-01-15T16:00:00" u="1"/>
        <d v="2017-10-03T16:30:00" u="1"/>
        <d v="2017-10-04T16:26:00" u="1"/>
        <d v="2017-12-14T22:17:00" u="1"/>
        <d v="2017-11-26T02:56:00" u="1"/>
        <d v="2018-01-28T00:19:00" u="1"/>
        <d v="2017-12-26T04:40:00" u="1"/>
        <d v="2017-12-09T01:45:00" u="1"/>
        <d v="2018-01-17T00:00:00" u="1"/>
        <d v="2017-10-06T00:26:00" u="1"/>
        <d v="2017-12-12T05:33:00" u="1"/>
        <d v="2018-02-08T01:20:00" u="1"/>
        <d v="2018-01-17T09:00:00" u="1"/>
        <d v="2018-01-17T17:00:00" u="1"/>
        <d v="2017-12-29T00:36:00" u="1"/>
        <d v="2017-12-28T01:40:00" u="1"/>
        <d v="2017-12-30T01:32:00" u="1"/>
        <d v="2017-12-29T04:36:00" u="1"/>
        <d v="2017-12-24T05:56:00" u="1"/>
        <d v="2017-12-16T00:25:00" u="1"/>
        <d v="2018-01-26T05:35:00" u="1"/>
        <d v="2017-12-16T01:25:00" u="1"/>
        <d v="2017-12-16T02:25:00" u="1"/>
        <d v="2018-01-19T00:00:00" u="1"/>
        <d v="2017-10-11T00:14:00" u="1"/>
        <d v="2017-11-16T06:41:00" u="1"/>
        <d v="2018-01-19T01:00:00" u="1"/>
        <d v="2017-02-05T01:40:00" u="1"/>
        <d v="2018-02-01T02:56:00" u="1"/>
        <d v="2018-01-19T05:00:00" u="1"/>
        <d v="2017-11-08T03:10:00" u="1"/>
        <d v="2017-12-28T18:40:00" u="1"/>
        <d v="2017-12-04T07:10:00" u="1"/>
        <d v="2017-10-11T16:14:00" u="1"/>
        <d v="2018-01-10T18:36:00" u="1"/>
        <d v="2017-12-05T21:06:00" u="1"/>
        <d v="2018-01-21T00:00:00" u="1"/>
        <d v="2017-10-11T00:22:00" u="1"/>
        <d v="2017-11-25T06:13:00" u="1"/>
        <d v="2017-12-24T04:01:00" u="1"/>
        <d v="2018-01-17T03:16:00" u="1"/>
        <d v="2017-11-06T01:26:00" u="1"/>
        <d v="2017-10-11T16:22:00" u="1"/>
        <d v="2017-10-16T17:02:00" u="1"/>
        <d v="2017-12-30T01:48:00" u="1"/>
        <d v="2017-12-05T17:14:00" u="1"/>
        <d v="2017-12-30T03:48:00" u="1"/>
        <d v="2018-01-30T00:35:00" u="1"/>
        <d v="2017-11-24T00:25:00" u="1"/>
        <d v="2017-11-26T00:17:00" u="1"/>
        <d v="2017-11-16T01:57:00" u="1"/>
        <d v="2018-01-27T04:47:00" u="1"/>
        <d v="2017-12-14T01:49:00" u="1"/>
        <d v="2017-12-14T02:49:00" u="1"/>
        <d v="2018-01-16T00:28:00" u="1"/>
        <d v="2018-01-23T00:00:00" u="1"/>
        <d v="2017-10-15T00:14:00" u="1"/>
        <d v="2017-10-16T00:10:00" u="1"/>
        <d v="2018-01-14T01:36:00" u="1"/>
        <d v="2018-01-23T02:00:00" u="1"/>
        <d v="2017-11-07T04:30:00" u="1"/>
        <d v="2017-12-03T02:30:00" u="1"/>
        <d v="2017-12-20T11:25:00" u="1"/>
        <d v="2017-10-18T08:02:00" u="1"/>
        <d v="2018-01-04T01:13:00" u="1"/>
        <d v="2017-10-18T09:02:00" u="1"/>
        <d v="2017-11-27T16:13:00" u="1"/>
        <d v="2018-02-02T01:05:00" u="1"/>
        <d v="2017-10-04T23:58:00" u="1"/>
        <d v="2018-01-31T03:39:00" u="1"/>
        <d v="2018-01-15T00:40:00" u="1"/>
        <d v="2018-01-25T00:00:00" u="1"/>
        <d v="2017-10-13T00:30:00" u="1"/>
        <d v="2018-01-25T01:00:00" u="1"/>
        <d v="2018-01-25T02:00:00" u="1"/>
        <d v="2017-11-13T14:14:00" u="1"/>
        <d v="2018-02-04T19:05:00" u="1"/>
        <d v="2017-11-23T05:45:00" u="1"/>
        <d v="2018-01-27T00:00:00" u="1"/>
        <d v="2017-10-15T00:30:00" u="1"/>
        <d v="2018-01-14T03:52:00" u="1"/>
        <d v="2017-11-06T01:50:00" u="1"/>
        <d v="2017-10-06T00:03:00" u="1"/>
        <d v="2018-01-10T04:05:00" u="1"/>
        <d v="2017-10-03T07:15:00" u="1"/>
        <d v="2017-10-03T08:15:00" u="1"/>
        <d v="2017-10-04T08:11:00" u="1"/>
        <d v="2017-10-06T08:03:00" u="1"/>
        <d v="2017-10-19T16:14:00" u="1"/>
        <d v="2017-10-19T18:14:00" u="1"/>
        <d v="2017-10-20T19:10:00" u="1"/>
        <d v="2017-11-25T00:45:00" u="1"/>
        <d v="2017-12-21T00:45:00" u="1"/>
        <d v="2018-01-16T00:52:00" u="1"/>
        <d v="2017-10-17T00:30:00" u="1"/>
        <d v="2018-01-17T02:48:00" u="1"/>
        <d v="2018-01-19T02:40:00" u="1"/>
        <d v="2017-10-17T03:30:00" u="1"/>
        <d v="2017-11-09T01:46:00" u="1"/>
        <d v="2018-01-16T05:52:00" u="1"/>
        <d v="2018-01-23T05:24:00" u="1"/>
        <d v="2017-11-20T03:02:00" u="1"/>
        <d v="2017-12-16T01:02:00" u="1"/>
        <d v="2017-12-14T02:10:00" u="1"/>
        <d v="2017-12-13T03:14:00" u="1"/>
        <d v="2017-10-06T00:11:00" u="1"/>
        <d v="2018-01-11T01:09:00" u="1"/>
        <d v="2017-12-04T05:50:00" u="1"/>
        <d v="2017-12-09T05:30:00" u="1"/>
        <d v="2018-01-11T04:09:00" u="1"/>
        <d v="2018-01-24T13:20:00" u="1"/>
        <d v="2017-10-04T08:19:00" u="1"/>
        <d v="2017-10-06T08:11:00" u="1"/>
        <d v="2017-10-17T16:30:00" u="1"/>
        <d v="2017-12-14T17:10:00" u="1"/>
        <d v="2017-10-06T16:11:00" u="1"/>
        <d v="2017-11-25T01:53:00" u="1"/>
        <d v="2017-12-30T03:17:00" u="1"/>
        <d v="2018-01-31T00:00:00" u="1"/>
        <d v="2017-10-19T00:30:00" u="1"/>
        <d v="2018-01-31T01:00:00" u="1"/>
        <d v="2017-12-27T05:29:00" u="1"/>
        <d v="2018-01-27T02:16:00" u="1"/>
        <d v="2018-01-30T04:04:00" u="1"/>
        <d v="2017-12-16T00:10:00" u="1"/>
        <d v="2017-12-16T01:10:00" u="1"/>
        <d v="2017-12-11T03:30:00" u="1"/>
        <d v="2018-01-31T08:00:00" u="1"/>
        <d v="2018-01-01T02:57:00" u="1"/>
        <d v="2018-02-03T00:33:00" u="1"/>
        <d v="2018-01-31T16:00:00" u="1"/>
        <d v="2017-07-07T07:00:00" u="1"/>
        <d v="2017-12-30T00:25:00" u="1"/>
        <d v="2018-01-28T01:20:00" u="1"/>
        <d v="2018-01-23T03:40:00" u="1"/>
        <d v="2018-01-26T05:28:00" u="1"/>
        <d v="2017-10-10T00:11:00" u="1"/>
        <d v="2017-10-10T01:11:00" u="1"/>
        <d v="2017-11-28T00:57:00" u="1"/>
        <d v="2017-10-08T00:27:00" u="1"/>
        <d v="2017-12-10T05:50:00" u="1"/>
        <d v="2018-01-18T04:05:00" u="1"/>
        <d v="2017-11-07T06:15:00" u="1"/>
        <d v="2017-07-11T07:00:00" u="1"/>
        <d v="2017-07-11T08:00:00" u="1"/>
        <d v="2018-01-31T03:24:00" u="1"/>
        <d v="2017-12-13T01:46:00" u="1"/>
        <d v="2017-12-15T02:38:00" u="1"/>
        <d v="2017-12-17T03:30:00" u="1"/>
        <d v="2017-12-19T03:22:00" u="1"/>
        <d v="2018-02-06T00:45:00" u="1"/>
        <d v="2017-10-03T07:55:00" u="1"/>
        <d v="2017-10-14T08:11:00" u="1"/>
        <d v="2017-12-05T07:15:00" u="1"/>
        <d v="2017-10-14T16:11:00" u="1"/>
        <d v="2017-11-24T01:26:00" u="1"/>
        <d v="2017-11-24T02:26:00" u="1"/>
        <d v="2018-01-27T05:48:00" u="1"/>
        <d v="2017-10-13T00:23:00" u="1"/>
        <d v="2017-10-16T00:11:00" u="1"/>
        <d v="2017-12-24T05:10:00" u="1"/>
        <d v="2018-01-11T02:49:00" u="1"/>
        <d v="2017-11-09T00:23:00" u="1"/>
        <d v="2018-01-11T05:49:00" u="1"/>
        <d v="2017-10-06T10:51:00" u="1"/>
        <d v="2017-10-03T07:00:00" u="1"/>
        <d v="2017-10-03T08:00:00" u="1"/>
        <d v="2017-10-03T09:00:00" u="1"/>
        <d v="2017-10-16T17:11:00" u="1"/>
        <d v="2017-10-03T12:00:00" u="1"/>
        <d v="2017-10-03T14:00:00" u="1"/>
        <d v="2017-10-04T23:59:00" u="1"/>
        <d v="2017-10-03T18:00:00" u="1"/>
        <d v="2017-12-16T01:50:00" u="1"/>
        <d v="2017-11-23T05:38:00" u="1"/>
        <d v="2018-01-12T01:53:00" u="1"/>
        <d v="2017-12-24T05:18:00" u="1"/>
        <d v="2018-01-14T02:45:00" u="1"/>
        <d v="2018-01-20T04:21:00" u="1"/>
        <d v="2017-06-21T09:00:00" u="1"/>
        <d v="2018-02-03T00:10:00" u="1"/>
        <d v="2017-11-01T00:00:00" u="1"/>
        <d v="2017-08-13T07:00:00" u="1"/>
        <d v="2017-08-13T08:00:00" u="1"/>
        <d v="2017-11-01T04:00:00" u="1"/>
        <d v="2018-01-24T17:05:00" u="1"/>
        <d v="2017-10-18T17:11:00" u="1"/>
        <d v="2017-10-18T18:11:00" u="1"/>
        <d v="2017-11-27T02:30:00" u="1"/>
        <d v="2017-12-16T00:58:00" u="1"/>
        <d v="2017-12-30T01:02:00" u="1"/>
        <d v="2017-10-19T00:15:00" u="1"/>
        <d v="2017-12-28T04:10:00" u="1"/>
        <d v="2018-01-23T03:17:00" u="1"/>
        <d v="2018-01-27T04:01:00" u="1"/>
        <d v="2017-10-06T00:04:00" u="1"/>
        <d v="2017-12-14T04:03:00" u="1"/>
        <d v="2017-11-03T00:00:00" u="1"/>
        <d v="2018-01-10T03:06:00" u="1"/>
        <d v="2017-11-03T01:00:00" u="1"/>
        <d v="2017-11-03T02:00:00" u="1"/>
        <d v="2017-11-03T03:00:00" u="1"/>
        <d v="2017-11-03T04:00:00" u="1"/>
        <d v="2017-11-03T05:00:00" u="1"/>
        <d v="2017-10-04T08:12:00" u="1"/>
        <d v="2017-10-06T08:04:00" u="1"/>
        <d v="2017-11-03T06:00:00" u="1"/>
        <d v="2017-10-03T09:16:00" u="1"/>
        <d v="2017-10-04T09:12:00" u="1"/>
        <d v="2017-10-03T11:16:00" u="1"/>
        <d v="2017-10-03T13:16:00" u="1"/>
        <d v="2017-10-04T16:12:00" u="1"/>
        <d v="2017-11-24T05:50:00" u="1"/>
        <d v="2017-10-04T23:12:00" u="1"/>
        <d v="2017-12-30T04:10:00" u="1"/>
        <d v="2018-01-17T01:49:00" u="1"/>
        <d v="2018-01-27T02:09:00" u="1"/>
        <d v="2018-01-16T04:53:00" u="1"/>
        <d v="2017-11-08T03:51:00" u="1"/>
        <d v="2017-12-13T02:15:00" u="1"/>
        <d v="2017-10-06T00:12:00" u="1"/>
        <d v="2017-10-09T01:00:00" u="1"/>
        <d v="2018-01-01T02:50:00" u="1"/>
        <d v="2018-01-11T04:10:00" u="1"/>
        <d v="2017-12-01T00:00:00" u="1"/>
        <d v="2017-10-09T07:00:00" u="1"/>
        <d v="2017-10-06T08:12:00" u="1"/>
        <d v="2017-11-05T08:00:00" u="1"/>
        <d v="2017-11-05T16:00:00" u="1"/>
        <d v="2017-12-01T16:00:00" u="1"/>
        <d v="2017-12-27T05:30:00" u="1"/>
        <d v="2017-12-16T01:11:00" u="1"/>
        <d v="2017-10-11T00:00:00" u="1"/>
        <d v="2017-07-23T07:00:00" u="1"/>
        <d v="2017-07-23T08:00:00" u="1"/>
        <d v="2017-11-07T00:00:00" u="1"/>
        <d v="2017-12-05T06:55:00" u="1"/>
        <d v="2017-11-07T01:00:00" u="1"/>
        <d v="2017-12-03T00:00:00" u="1"/>
        <d v="2018-12-03T00:00:00" u="1"/>
        <d v="2017-12-03T02:00:00" u="1"/>
        <d v="2017-10-06T08:20:00" u="1"/>
        <d v="2017-10-11T08:00:00" u="1"/>
        <d v="2017-12-03T08:00:00" u="1"/>
        <d v="2017-10-06T16:20:00" u="1"/>
        <d v="2017-10-11T16:00:00" u="1"/>
        <d v="2017-11-26T00:58:00" u="1"/>
        <d v="2017-10-10T20:04:00" u="1"/>
        <d v="2017-11-26T03:58:00" u="1"/>
        <d v="2017-12-03T16:00:00" u="1"/>
        <d v="2018-01-27T00:25:00" u="1"/>
        <d v="2017-12-14T01:27:00" u="1"/>
        <d v="2017-10-13T00:00:00" u="1"/>
        <d v="2017-11-09T00:00:00" u="1"/>
        <d v="2017-10-13T03:00:00" u="1"/>
        <d v="2017-11-09T01:00:00" u="1"/>
        <d v="2017-12-05T00:00:00" u="1"/>
        <d v="2018-01-17T05:02:00" u="1"/>
        <d v="2017-10-03T07:40:00" u="1"/>
        <d v="2017-10-13T08:00:00" u="1"/>
        <d v="2017-11-09T08:00:00" u="1"/>
        <d v="2017-12-05T08:00:00" u="1"/>
        <d v="2017-12-05T09:00:00" u="1"/>
        <d v="2017-12-05T16:00:00" u="1"/>
        <d v="2017-10-04T23:36:00" u="1"/>
        <d v="2017-12-24T04:58:00" u="1"/>
        <d v="2017-12-05T21:00:00" u="1"/>
        <d v="2018-01-30T03:21:00" u="1"/>
        <d v="2017-11-20T01:27:00" u="1"/>
        <d v="2018-01-26T05:37:00" u="1"/>
        <d v="2017-12-16T02:27:00" u="1"/>
        <d v="2017-10-10T00:20:00" u="1"/>
        <d v="2017-10-15T00:00:00" u="1"/>
        <d v="2017-11-24T06:11:00" u="1"/>
        <d v="2018-02-03T00:50:00" u="1"/>
        <d v="2017-11-11T00:00:00" u="1"/>
        <d v="2018-01-17T04:10:00" u="1"/>
        <d v="2017-12-07T00:00:00" u="1"/>
        <d v="2017-11-11T03:00:00" u="1"/>
        <d v="2017-10-15T08:00:00" u="1"/>
        <d v="2017-10-17T17:55:00" u="1"/>
        <d v="2017-12-07T08:00:00" u="1"/>
        <d v="2017-10-12T16:12:00" u="1"/>
        <d v="2017-10-15T16:00:00" u="1"/>
        <d v="2017-10-15T18:00:00" u="1"/>
        <d v="2018-01-17T20:10:00" u="1"/>
        <d v="2017-12-07T16:00:00" u="1"/>
        <d v="2017-12-28T01:50:00" u="1"/>
        <d v="2017-12-29T04:46:00" u="1"/>
        <d v="2018-01-30T04:29:00" u="1"/>
        <d v="2017-12-10T01:59:00" u="1"/>
        <d v="2017-12-13T01:47:00" u="1"/>
        <d v="2017-12-13T02:47:00" u="1"/>
        <d v="2018-01-16T00:22:00" u="1"/>
        <d v="2017-10-17T00:00:00" u="1"/>
        <d v="2017-10-17T01:00:00" u="1"/>
        <d v="2017-11-13T00:00:00" u="1"/>
        <d v="2017-12-09T00:00:00" u="1"/>
        <d v="2017-12-28T16:50:00" u="1"/>
        <d v="2017-11-13T03:00:00" u="1"/>
        <d v="2017-10-17T08:00:00" u="1"/>
        <d v="2017-11-07T06:24:00" u="1"/>
        <d v="2017-12-09T04:00:00" u="1"/>
        <d v="2017-10-17T09:00:00" u="1"/>
        <d v="2017-12-09T05:00:00" u="1"/>
        <d v="2017-10-12T16:20:00" u="1"/>
        <d v="2017-10-17T16:00:00" u="1"/>
        <d v="2017-10-17T18:00:00" u="1"/>
        <d v="2018-01-17T00:26:00" u="1"/>
        <d v="2017-10-14T00:20:00" u="1"/>
        <d v="2017-10-16T00:12:00" u="1"/>
        <d v="2017-10-19T00:00:00" u="1"/>
        <d v="2017-11-24T06:27:00" u="1"/>
        <d v="2017-11-06T00:36:00" u="1"/>
        <d v="2017-11-15T00:00:00" u="1"/>
        <d v="2017-11-10T01:20:00" u="1"/>
        <d v="2018-01-21T04:10:00" u="1"/>
        <d v="2017-12-11T00:00:00" u="1"/>
        <d v="2017-12-01T02:40:00" u="1"/>
        <d v="2017-10-15T08:16:00" u="1"/>
        <d v="2017-10-19T09:00:00" u="1"/>
        <d v="2017-12-11T05:00:00" u="1"/>
        <d v="2017-10-19T10:00:00" u="1"/>
        <d v="2017-12-04T07:28:00" u="1"/>
        <d v="2017-10-19T16:00:00" u="1"/>
        <d v="2017-10-19T17:00:00" u="1"/>
        <d v="2017-12-30T00:58:00" u="1"/>
        <d v="2018-02-07T19:50:00" u="1"/>
        <d v="2017-12-14T00:59:00" u="1"/>
        <d v="2017-12-28T03:03:00" u="1"/>
        <d v="2018-01-14T00:46:00" u="1"/>
        <d v="2017-10-10T00:44:00" u="1"/>
        <d v="2017-10-15T00:24:00" u="1"/>
        <d v="2017-10-16T00:20:00" u="1"/>
        <d v="2017-10-18T00:12:00" u="1"/>
        <d v="2017-10-21T00:00:00" u="1"/>
        <d v="2018-01-11T01:58:00" u="1"/>
        <d v="2017-11-17T00:00:00" u="1"/>
        <d v="2017-08-29T07:00:00" u="1"/>
        <d v="2017-08-29T08:00:00" u="1"/>
        <d v="2017-12-13T03:00:00" u="1"/>
        <d v="2017-10-21T08:00:00" u="1"/>
        <d v="2017-11-06T06:44:00" u="1"/>
        <d v="2017-10-21T09:00:00" u="1"/>
        <d v="2017-11-17T07:00:00" u="1"/>
        <d v="2017-12-06T06:28:00" u="1"/>
        <d v="2017-12-13T08:00:00" u="1"/>
        <d v="2018-02-02T03:15:00" u="1"/>
        <d v="2017-10-21T13:00:00" u="1"/>
        <d v="2017-12-13T09:00:00" u="1"/>
        <d v="2017-10-11T16:40:00" u="1"/>
        <d v="2017-10-21T16:00:00" u="1"/>
        <d v="2017-10-21T17:00:00" u="1"/>
        <d v="2017-12-13T16:00:00" u="1"/>
        <d v="2018-01-18T21:30:00" u="1"/>
        <d v="2017-12-13T17:00:00" u="1"/>
        <d v="2017-12-13T18:00:00" u="1"/>
        <d v="2018-01-30T04:53:00" u="1"/>
        <d v="2017-11-24T03:43:00" u="1"/>
        <d v="2017-10-20T00:12:00" u="1"/>
        <d v="2017-10-23T00:00:00" u="1"/>
        <d v="2017-10-19T02:16:00" u="1"/>
        <d v="2017-11-06T00:52:00" u="1"/>
        <d v="2017-11-19T00:00:00" u="1"/>
        <d v="2017-12-15T00:00:00" u="1"/>
        <d v="2018-01-16T05:46:00" u="1"/>
        <d v="2017-12-10T03:20:00" u="1"/>
        <d v="2017-10-22T08:04:00" u="1"/>
        <d v="2017-10-23T08:00:00" u="1"/>
        <d v="2017-11-19T06:00:00" u="1"/>
        <d v="2017-10-18T09:20:00" u="1"/>
        <d v="2017-10-23T10:00:00" u="1"/>
        <d v="2017-11-19T08:00:00" u="1"/>
      </sharedItems>
    </cacheField>
    <cacheField name="Date et heures de dépannage" numFmtId="170">
      <sharedItems containsNonDate="0" containsDate="1" containsString="0" containsBlank="1" minDate="2018-02-08T01:09:00" maxDate="2018-02-09T01:38:00"/>
    </cacheField>
    <cacheField name="Lieu de panne" numFmtId="0">
      <sharedItems containsBlank="1" count="53">
        <s v=" Garage UMS"/>
        <s v="Garage UMS"/>
        <s v="Mines"/>
        <m/>
        <s v="Route Mines"/>
        <s v="Barrière mine"/>
        <s v="C14"/>
        <s v="Garage SINOTRUK"/>
        <s v="PK34"/>
        <s v="C12"/>
        <s v="TMH"/>
        <s v="Port"/>
        <s v="Mine"/>
        <s v="Route mine"/>
        <s v="PK39"/>
        <s v="Garage RENAULT"/>
        <s v="Route Port" u="1"/>
        <s v="Route mine " u="1"/>
        <s v="Barriere mine" u="1"/>
        <s v="Barriere Mines" u="1"/>
        <s v="Colline mine" u="1"/>
        <s v="PK17" u="1"/>
        <s v="PK37" u="1"/>
        <s v="Garage UMS " u="1"/>
        <s v="Jonction" u="1"/>
        <s v="P6" u="1"/>
        <s v="Pk36" u="1"/>
        <s v="Route" u="1"/>
        <s v="PK15" u="1"/>
        <s v="Pk25" u="1"/>
        <s v="PK1" u="1"/>
        <s v="PK35" u="1"/>
        <s v="PK2" u="1"/>
        <s v="Pk14" u="1"/>
        <s v="PK3" u="1"/>
        <s v="Pk4" u="1"/>
        <s v="Garage TMH" u="1"/>
        <s v="PK6" u="1"/>
        <s v="Barrière mine " u="1"/>
        <s v="Pk23" u="1"/>
        <s v="Barrière mines" u="1"/>
        <s v="PK8" u="1"/>
        <s v="Park" u="1"/>
        <s v=" Pk17 " u="1"/>
        <s v="Barrire mines" u="1"/>
        <s v="Pk32" u="1"/>
        <s v="PK11" u="1"/>
        <s v="Colline Dabis" u="1"/>
        <s v="PK20" u="1"/>
        <s v="Kakissa" u="1"/>
        <s v="Pk30" u="1"/>
        <s v="Pk19" u="1"/>
        <s v="PK 34" u="1"/>
      </sharedItems>
    </cacheField>
    <cacheField name="IM" numFmtId="0">
      <sharedItems containsBlank="1"/>
    </cacheField>
    <cacheField name="IE" numFmtId="0">
      <sharedItems containsBlank="1"/>
    </cacheField>
    <cacheField name="IS" numFmtId="0">
      <sharedItems containsBlank="1"/>
    </cacheField>
    <cacheField name="IP" numFmtId="0">
      <sharedItems containsBlank="1"/>
    </cacheField>
    <cacheField name="TP" numFmtId="0">
      <sharedItems containsNonDate="0" containsString="0" containsBlank="1"/>
    </cacheField>
    <cacheField name="PR" numFmtId="0">
      <sharedItems containsBlank="1"/>
    </cacheField>
    <cacheField name="I. Prév" numFmtId="0">
      <sharedItems containsBlank="1"/>
    </cacheField>
    <cacheField name="Dispo" numFmtId="0">
      <sharedItems containsBlank="1"/>
    </cacheField>
    <cacheField name="Entretien" numFmtId="0">
      <sharedItems containsBlank="1"/>
    </cacheField>
    <cacheField name="Arrê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ierno Amadou BAH" refreshedDate="43152.502576620369" createdVersion="5" refreshedVersion="5" minRefreshableVersion="3" recordCount="368">
  <cacheSource type="worksheet">
    <worksheetSource ref="R12:T12" sheet="DTQ (Poste2)"/>
  </cacheSource>
  <cacheFields count="22">
    <cacheField name="N°" numFmtId="0">
      <sharedItems containsSemiMixedTypes="0" containsString="0" containsNumber="1" containsInteger="1" minValue="1" maxValue="225"/>
    </cacheField>
    <cacheField name="Flottes" numFmtId="0">
      <sharedItems count="2">
        <s v="SINOTRUK"/>
        <s v="RENAULT"/>
      </sharedItems>
    </cacheField>
    <cacheField name="Modèle" numFmtId="0">
      <sharedItems containsBlank="1"/>
    </cacheField>
    <cacheField name="Type" numFmtId="0">
      <sharedItems/>
    </cacheField>
    <cacheField name="Equipements" numFmtId="0">
      <sharedItems/>
    </cacheField>
    <cacheField name="N° Immat." numFmtId="0">
      <sharedItems containsBlank="1"/>
    </cacheField>
    <cacheField name="N° Châssis" numFmtId="0">
      <sharedItems/>
    </cacheField>
    <cacheField name="Description" numFmtId="0">
      <sharedItems/>
    </cacheField>
    <cacheField name="Pannes" numFmtId="0">
      <sharedItems containsBlank="1"/>
    </cacheField>
    <cacheField name="Date et heures de pannes" numFmtId="170">
      <sharedItems containsNonDate="0" containsDate="1" containsString="0" containsBlank="1" minDate="2007-12-16T16:00:00" maxDate="2018-02-20T23:10:00" count="1592">
        <d v="2018-01-10T08:00:00"/>
        <d v="2017-12-20T08:00:00"/>
        <d v="2018-01-16T00:00:00"/>
        <d v="2018-01-27T08:00:00"/>
        <d v="2018-02-18T16:00:00"/>
        <d v="2017-10-12T08:01:00"/>
        <d v="2017-11-03T08:00:00"/>
        <d v="2017-10-24T08:00:00"/>
        <d v="2017-10-15T00:15:00"/>
        <d v="2017-10-25T08:00:00"/>
        <d v="2017-11-13T08:00:00"/>
        <d v="2018-02-20T16:00:00"/>
        <d v="2017-10-09T08:00:00"/>
        <d v="2017-11-02T08:00:00"/>
        <d v="2018-01-26T00:00:00"/>
        <d v="2018-01-09T00:00:00"/>
        <d v="2018-02-02T16:00:00"/>
        <d v="2017-12-27T08:00:00"/>
        <d v="2017-10-09T16:00:00"/>
        <d v="2017-10-09T00:00:00"/>
        <d v="2018-01-04T16:00:00"/>
        <d v="2017-11-23T00:00:00"/>
        <d v="2018-01-10T09:00:00"/>
        <d v="2017-08-15T07:00:00"/>
        <d v="2017-11-22T00:00:00"/>
        <d v="2018-01-30T00:00:00"/>
        <d v="2017-12-03T01:26:00"/>
        <d v="2017-12-26T00:00:00"/>
        <d v="2017-11-07T08:00:00"/>
        <d v="2017-11-27T21:00:00"/>
        <d v="2017-06-24T08:00:00"/>
        <d v="2018-02-05T08:00:00"/>
        <d v="2018-02-01T16:00:00"/>
        <d v="2017-12-06T08:00:00"/>
        <d v="2017-12-19T00:00:00"/>
        <d v="2018-02-07T08:00:00"/>
        <d v="2018-02-19T16:00:00"/>
        <m/>
        <d v="2018-02-17T16:00:00"/>
        <d v="2017-11-16T00:00:00"/>
        <d v="2018-02-20T21:00:00"/>
        <d v="2017-11-14T16:00:00"/>
        <d v="2017-12-27T00:00:00"/>
        <d v="2018-02-20T17:57:00"/>
        <d v="2017-12-16T00:00:00"/>
        <d v="2018-02-20T23:10:00"/>
        <d v="2017-12-18T00:00:00"/>
        <d v="2018-01-17T16:00:00"/>
        <d v="2018-01-03T08:00:00"/>
        <d v="2017-11-01T08:00:00"/>
        <d v="2018-02-20T18:30:00"/>
        <d v="2018-02-20T16:30:00"/>
        <d v="2018-02-20T20:00:00"/>
        <d v="2018-02-07T00:00:00"/>
        <d v="2018-02-20T19:00:00"/>
        <d v="2018-02-20T23:00:00"/>
        <d v="2018-02-11T08:00:00"/>
        <d v="2018-02-01T09:36:00"/>
        <d v="2017-12-23T00:00:00"/>
        <d v="2018-02-04T16:00:00"/>
        <d v="2018-02-20T22:05:00"/>
        <d v="2018-01-03T00:00:00"/>
        <d v="2018-02-08T08:00:00"/>
        <d v="2017-12-17T00:00:00"/>
        <d v="2017-12-20T00:00:00"/>
        <d v="2017-11-29T00:00:00"/>
        <d v="2017-12-08T00:00:00"/>
        <d v="2017-10-03T11:00:00"/>
        <d v="2017-10-19T08:00:00"/>
        <d v="2017-10-03T10:16:00"/>
        <d v="2017-10-03T13:20:00"/>
        <d v="2017-10-03T08:26:00"/>
        <d v="2017-10-30T08:00:00"/>
        <d v="2017-12-22T16:35:00" u="1"/>
        <d v="2017-10-03T07:17:00" u="1"/>
        <d v="2017-11-19T13:00:00" u="1"/>
        <d v="2017-10-04T08:13:00" u="1"/>
        <d v="2017-10-23T16:00:00" u="1"/>
        <d v="2017-12-25T20:23:00" u="1"/>
        <d v="2017-10-04T09:13:00" u="1"/>
        <d v="2017-10-18T17:20:00" u="1"/>
        <d v="2017-11-19T16:00:00" u="1"/>
        <d v="2018-01-15T19:50:00" u="1"/>
        <d v="2018-02-16T17:30:00" u="1"/>
        <d v="2017-11-19T17:00:00" u="1"/>
        <d v="2018-01-27T20:02:00" u="1"/>
        <d v="2018-02-13T18:42:00" u="1"/>
        <d v="2017-12-15T16:00:00" u="1"/>
        <d v="2018-02-12T19:46:00" u="1"/>
        <d v="2018-01-24T22:14:00" u="1"/>
        <d v="2018-02-14T21:38:00" u="1"/>
        <d v="2017-11-19T21:00:00" u="1"/>
        <d v="2017-12-15T19:00:00" u="1"/>
        <d v="2017-10-06T16:05:00" u="1"/>
        <d v="2017-12-15T20:00:00" u="1"/>
        <d v="2017-10-04T17:13:00" u="1"/>
        <d v="2017-12-14T21:04:00" u="1"/>
        <d v="2017-12-15T21:00:00" u="1"/>
        <d v="2017-12-14T22:04:00" u="1"/>
        <d v="2017-12-15T22:00:00" u="1"/>
        <d v="2018-01-06T19:23:00" u="1"/>
        <d v="2017-10-25T00:00:00" u="1"/>
        <d v="2017-11-21T00:00:00" u="1"/>
        <d v="2017-10-06T00:13:00" u="1"/>
        <d v="2017-10-14T08:44:00" u="1"/>
        <d v="2017-12-22T16:43:00" u="1"/>
        <d v="2017-10-06T08:13:00" u="1"/>
        <d v="2017-10-06T09:13:00" u="1"/>
        <d v="2017-12-24T21:35:00" u="1"/>
        <d v="2017-11-21T16:00:00" u="1"/>
        <d v="2018-01-17T19:50:00" u="1"/>
        <d v="2018-01-25T20:18:00" u="1"/>
        <d v="2018-02-11T18:58:00" u="1"/>
        <d v="2017-12-17T16:00:00" u="1"/>
        <d v="2018-02-14T20:46:00" u="1"/>
        <d v="2018-02-18T21:30:00" u="1"/>
        <d v="2017-12-17T19:00:00" u="1"/>
        <d v="2018-01-12T16:07:00" u="1"/>
        <d v="2017-10-04T17:21:00" u="1"/>
        <d v="2017-12-07T21:40:00" u="1"/>
        <d v="2018-01-07T19:27:00" u="1"/>
        <d v="2018-01-12T19:07:00" u="1"/>
        <d v="2018-01-09T21:19:00" u="1"/>
        <d v="2017-10-27T08:00:00" u="1"/>
        <d v="2017-11-28T19:43:00" u="1"/>
        <d v="2017-10-17T16:40:00" u="1"/>
        <d v="2017-12-07T12:48:00" u="1"/>
        <d v="2018-01-24T18:30:00" u="1"/>
        <d v="2017-11-23T16:00:00" u="1"/>
        <d v="2017-11-23T17:00:00" u="1"/>
        <d v="2017-11-23T18:00:00" u="1"/>
        <d v="2017-12-19T16:00:00" u="1"/>
        <d v="2018-01-20T21:46:00" u="1"/>
        <d v="2018-02-14T19:54:00" u="1"/>
        <d v="2017-11-23T21:00:00" u="1"/>
        <d v="2017-11-23T22:00:00" u="1"/>
        <d v="2017-12-08T21:44:00" u="1"/>
        <d v="2017-12-14T21:20:00" u="1"/>
        <d v="2018-01-11T20:19:00" u="1"/>
        <d v="2018-01-15T21:03:00" u="1"/>
        <d v="2018-02-09T20:11:00" u="1"/>
        <d v="2017-11-25T00:00:00" u="1"/>
        <d v="2017-10-19T03:40:00" u="1"/>
        <d v="2017-12-21T00:00:00" u="1"/>
        <d v="2017-10-29T08:00:00" u="1"/>
        <d v="2017-12-21T08:00:00" u="1"/>
        <d v="2017-12-27T16:39:00" u="1"/>
        <d v="2018-01-02T00:00:00" u="1"/>
        <d v="2017-11-22T16:12:00" u="1"/>
        <d v="2017-11-25T16:00:00" u="1"/>
        <d v="2018-01-24T19:38:00" u="1"/>
        <d v="2018-01-26T19:30:00" u="1"/>
        <d v="2018-01-22T20:46:00" u="1"/>
        <d v="2017-12-21T16:00:00" u="1"/>
        <d v="2008-01-02T16:00:00" u="1"/>
        <d v="2017-12-21T17:00:00" u="1"/>
        <d v="2017-11-24T21:04:00" u="1"/>
        <d v="2017-10-10T16:13:00" u="1"/>
        <d v="2017-11-24T22:04:00" u="1"/>
        <d v="2017-12-09T20:48:00" u="1"/>
        <d v="2018-01-07T17:43:00" u="1"/>
        <d v="2018-01-04T19:55:00" u="1"/>
        <d v="2018-01-07T19:43:00" u="1"/>
        <d v="2018-01-09T19:35:00" u="1"/>
        <d v="2018-01-16T20:07:00" u="1"/>
        <d v="2017-01-02T16:00:00" u="1"/>
        <d v="2018-01-02T16:00:00" u="1"/>
        <d v="2018-01-02T18:00:00" u="1"/>
        <d v="2018-01-02T20:00:00" u="1"/>
        <d v="2018-01-02T22:00:00" u="1"/>
        <d v="2017-10-21T08:40:00" u="1"/>
        <d v="2017-11-27T08:00:00" u="1"/>
        <d v="2017-11-27T12:00:00" u="1"/>
        <d v="2018-01-04T00:00:00" u="1"/>
        <d v="2018-01-31T16:18:00" u="1"/>
        <d v="2017-10-31T16:00:00" u="1"/>
        <d v="2018-01-26T17:38:00" u="1"/>
        <d v="2018-01-31T17:18:00" u="1"/>
        <d v="2018-01-04T02:00:00" u="1"/>
        <d v="2017-11-27T16:00:00" u="1"/>
        <d v="2018-01-26T19:38:00" u="1"/>
        <d v="2017-11-27T17:00:00" u="1"/>
        <d v="2017-11-17T18:40:00" u="1"/>
        <d v="2017-12-13T16:40:00" u="1"/>
        <d v="2017-12-23T16:00:00" u="1"/>
        <d v="2017-11-17T19:40:00" u="1"/>
        <d v="2017-12-09T17:56:00" u="1"/>
        <d v="2017-12-13T18:40:00" u="1"/>
        <d v="2017-12-23T19:00:00" u="1"/>
        <d v="2018-01-04T08:00:00" u="1"/>
        <d v="2017-10-12T16:13:00" u="1"/>
        <d v="2017-12-23T20:00:00" u="1"/>
        <d v="2018-01-09T17:43:00" u="1"/>
        <d v="2017-12-23T21:00:00" u="1"/>
        <d v="2018-01-04T10:00:00" u="1"/>
        <d v="2018-01-06T18:55:00" u="1"/>
        <d v="2018-01-16T18:15:00" u="1"/>
        <d v="2017-12-14T22:36:00" u="1"/>
        <d v="2018-01-16T19:15:00" u="1"/>
        <d v="2018-02-13T20:11:00" u="1"/>
        <d v="2018-02-06T21:39:00" u="1"/>
        <d v="2018-01-04T17:00:00" u="1"/>
        <d v="2018-01-04T18:00:00" u="1"/>
        <d v="2017-12-25T00:00:00" u="1"/>
        <d v="2018-01-04T21:00:00" u="1"/>
        <d v="2017-12-21T07:16:00" u="1"/>
        <d v="2018-01-30T16:30:00" u="1"/>
        <d v="2017-11-29T16:00:00" u="1"/>
        <d v="2017-11-29T17:00:00" u="1"/>
        <d v="2017-12-25T16:00:00" u="1"/>
        <d v="2018-01-25T21:50:00" u="1"/>
        <d v="2017-11-29T20:00:00" u="1"/>
        <d v="2017-12-22T18:12:00" u="1"/>
        <d v="2017-11-19T21:40:00" u="1"/>
        <d v="2017-11-29T22:00:00" u="1"/>
        <d v="2017-10-14T17:13:00" u="1"/>
        <d v="2017-11-29T23:00:00" u="1"/>
        <d v="2017-12-15T21:40:00" u="1"/>
        <d v="2018-02-06T18:47:00" u="1"/>
        <d v="2018-01-09T21:51:00" u="1"/>
        <d v="2018-01-13T21:35:00" u="1"/>
        <d v="2018-02-11T20:27:00" u="1"/>
        <d v="2018-01-06T16:00:00" u="1"/>
        <d v="2017-12-09T21:01:00" u="1"/>
        <d v="2018-01-06T18:00:00" u="1"/>
        <d v="2018-01-06T19:00:00" u="1"/>
        <d v="2018-02-02T21:00:00" u="1"/>
        <d v="2017-12-20T10:28:00" u="1"/>
        <d v="2018-01-08T00:00:00" u="1"/>
        <d v="2018-01-25T16:58:00" u="1"/>
        <d v="2017-10-15T08:17:00" u="1"/>
        <d v="2017-10-19T08:01:00" u="1"/>
        <d v="2017-12-27T12:00:00" u="1"/>
        <d v="2018-01-25T17:58:00" u="1"/>
        <d v="2017-10-18T09:05:00" u="1"/>
        <d v="2017-11-19T15:48:00" u="1"/>
        <d v="2017-12-27T13:00:00" u="1"/>
        <d v="2017-07-15T08:02:00" u="1"/>
        <d v="2018-01-26T19:54:00" u="1"/>
        <d v="2017-12-27T16:00:00" u="1"/>
        <d v="2008-01-08T16:00:00" u="1"/>
        <d v="2017-12-24T17:12:00" u="1"/>
        <d v="2017-12-25T17:08:00" u="1"/>
        <d v="2017-09-20T16:13:00" u="1"/>
        <d v="2017-12-24T18:12:00" u="1"/>
        <d v="2017-11-19T21:48:00" u="1"/>
        <d v="2017-12-24T20:12:00" u="1"/>
        <d v="2018-02-10T16:39:00" u="1"/>
        <d v="2018-01-09T19:59:00" u="1"/>
        <d v="2018-01-22T19:07:00" u="1"/>
        <d v="2018-01-08T16:00:00" u="1"/>
        <d v="2018-01-04T17:16:00" u="1"/>
        <d v="2018-01-07T18:04:00" u="1"/>
        <d v="2018-01-08T18:00:00" u="1"/>
        <d v="2018-01-08T20:00:00" u="1"/>
        <d v="2018-01-10T00:00:00" u="1"/>
        <d v="2018-02-06T00:00:00" u="1"/>
        <d v="2017-11-21T16:48:00" u="1"/>
        <d v="2017-12-29T16:00:00" u="1"/>
        <d v="2018-01-27T21:58:00" u="1"/>
        <d v="2017-10-03T07:10:00" u="1"/>
        <d v="2017-10-16T16:21:00" u="1"/>
        <d v="2017-12-29T20:00:00" u="1"/>
        <d v="2017-10-03T09:10:00" u="1"/>
        <d v="2017-10-04T09:06:00" u="1"/>
        <d v="2017-12-23T21:24:00" u="1"/>
        <d v="2017-12-29T21:00:00" u="1"/>
        <d v="2017-10-03T10:10:00" u="1"/>
        <d v="2017-11-17T17:01:00" u="1"/>
        <d v="2017-10-03T12:10:00" u="1"/>
        <d v="2017-12-08T16:21:00" u="1"/>
        <d v="2017-12-08T17:21:00" u="1"/>
        <d v="2018-02-14T21:31:00" u="1"/>
        <d v="2018-01-10T16:00:00" u="1"/>
        <d v="2017-10-03T17:10:00" u="1"/>
        <d v="2018-02-01T16:20:00" u="1"/>
        <d v="2018-02-06T16:00:00" u="1"/>
        <d v="2017-12-11T22:09:00" u="1"/>
        <d v="2018-02-06T17:00:00" u="1"/>
        <d v="2018-01-09T20:04:00" u="1"/>
        <d v="2018-02-06T19:00:00" u="1"/>
        <d v="2018-02-06T20:00:00" u="1"/>
        <d v="2018-02-06T22:00:00" u="1"/>
        <d v="2017-12-31T08:00:00" u="1"/>
        <d v="2017-10-18T08:21:00" u="1"/>
        <d v="2017-10-20T08:13:00" u="1"/>
        <d v="2018-02-08T00:00:00" u="1"/>
        <d v="2017-11-30T16:20:00" u="1"/>
        <d v="2017-11-22T17:52:00" u="1"/>
        <d v="2017-12-31T16:00:00" u="1"/>
        <d v="2008-01-12T16:00:00" u="1"/>
        <d v="2017-11-21T20:56:00" u="1"/>
        <d v="2017-10-03T07:18:00" u="1"/>
        <d v="2017-12-31T20:00:00" u="1"/>
        <d v="2017-10-04T09:14:00" u="1"/>
        <d v="2017-10-04T10:14:00" u="1"/>
        <d v="2017-11-19T16:01:00" u="1"/>
        <d v="2018-02-08T09:00:00" u="1"/>
        <d v="2018-01-21T21:27:00" u="1"/>
        <d v="2017-12-10T19:21:00" u="1"/>
        <d v="2018-01-12T16:00:00" u="1"/>
        <d v="2017-02-08T16:00:00" u="1"/>
        <d v="2018-01-09T17:12:00" u="1"/>
        <d v="2017-12-07T21:33:00" u="1"/>
        <d v="2018-02-08T16:00:00" u="1"/>
        <d v="2018-02-08T17:00:00" u="1"/>
        <d v="2018-02-08T19:00:00" u="1"/>
        <d v="2017-10-19T03:25:00" u="1"/>
        <d v="2017-12-20T11:52:00" u="1"/>
        <d v="2018-01-14T00:00:00" u="1"/>
        <d v="2017-11-27T16:40:00" u="1"/>
        <d v="2017-11-28T17:36:00" u="1"/>
        <d v="2017-12-21T16:48:00" u="1"/>
        <d v="2017-12-06T09:45:00" u="1"/>
        <d v="2017-11-27T21:40:00" u="1"/>
        <d v="2017-12-06T11:45:00" u="1"/>
        <d v="2017-10-04T08:22:00" u="1"/>
        <d v="2017-12-25T21:32:00" u="1"/>
        <d v="2017-11-19T16:09:00" u="1"/>
        <d v="2018-02-13T17:51:00" u="1"/>
        <d v="2017-10-03T11:26:00" u="1"/>
        <d v="2017-12-09T19:33:00" u="1"/>
        <d v="2018-01-14T16:00:00" u="1"/>
        <d v="2017-10-04T17:22:00" u="1"/>
        <d v="2018-02-10T16:00:00" u="1"/>
        <d v="2018-01-14T20:00:00" u="1"/>
        <d v="2018-02-09T20:04:00" u="1"/>
        <d v="2017-12-28T16:28:00" u="1"/>
        <d v="2017-10-04T07:30:00" u="1"/>
        <d v="2017-11-29T21:40:00" u="1"/>
        <d v="2017-12-27T19:32:00" u="1"/>
        <d v="2017-10-17T16:41:00" u="1"/>
        <d v="2018-02-19T16:35:00" u="1"/>
        <d v="2008-01-16T21:00:00" u="1"/>
        <d v="2017-11-22T17:05:00" u="1"/>
        <d v="2018-01-16T16:00:00" u="1"/>
        <d v="2018-02-15T22:51:00" u="1"/>
        <d v="2018-02-19T22:35:00" u="1"/>
        <d v="2017-10-04T16:30:00" u="1"/>
        <d v="2017-12-10T20:37:00" u="1"/>
        <d v="2018-01-11T17:20:00" u="1"/>
        <d v="2018-01-09T18:28:00" u="1"/>
        <d v="2018-01-16T18:00:00" u="1"/>
        <d v="2018-02-12T16:00:00" u="1"/>
        <d v="2018-01-16T19:00:00" u="1"/>
        <d v="2018-02-07T17:20:00" u="1"/>
        <d v="2018-02-08T17:16:00" u="1"/>
        <d v="2018-01-11T20:20:00" u="1"/>
        <d v="2018-01-16T22:00:00" u="1"/>
        <d v="2017-10-06T00:30:00" u="1"/>
        <d v="2018-02-14T00:00:00" u="1"/>
        <d v="2017-12-24T18:52:00" u="1"/>
        <d v="2018-01-18T08:00:00" u="1"/>
        <d v="2018-01-26T16:31:00" u="1"/>
        <d v="2017-10-06T08:30:00" u="1"/>
        <d v="2017-12-25T20:48:00" u="1"/>
        <d v="2018-01-18T09:00:00" u="1"/>
        <d v="2018-02-14T08:00:00" u="1"/>
        <d v="2018-01-27T19:27:00" u="1"/>
        <d v="2018-02-14T09:00:00" u="1"/>
        <d v="2018-01-21T20:51:00" u="1"/>
        <d v="2018-01-22T20:47:00" u="1"/>
        <d v="2018-02-14T10:00:00" u="1"/>
        <d v="2018-01-21T21:51:00" u="1"/>
        <d v="2018-02-08T11:24:00" u="1"/>
        <d v="2017-12-10T18:45:00" u="1"/>
        <d v="2018-01-18T16:00:00" u="1"/>
        <d v="2017-12-10T20:45:00" u="1"/>
        <d v="2018-01-09T17:36:00" u="1"/>
        <d v="2018-01-12T17:24:00" u="1"/>
        <d v="2018-01-18T17:00:00" u="1"/>
        <d v="2017-12-15T21:25:00" u="1"/>
        <d v="2018-02-12T16:08:00" u="1"/>
        <d v="2018-02-14T16:00:00" u="1"/>
        <d v="2018-01-18T19:00:00" u="1"/>
        <d v="2018-01-18T20:00:00" u="1"/>
        <d v="2018-01-11T21:28:00" u="1"/>
        <d v="2018-01-18T22:00:00" u="1"/>
        <d v="2018-02-11T20:12:00" u="1"/>
        <d v="2018-02-14T22:00:00" u="1"/>
        <d v="2017-12-29T19:40:00" u="1"/>
        <d v="2018-01-20T08:00:00" u="1"/>
        <d v="2017-11-22T16:21:00" u="1"/>
        <d v="2018-01-26T19:39:00" u="1"/>
        <d v="2018-02-08T13:32:00" u="1"/>
        <d v="2017-12-09T19:57:00" u="1"/>
        <d v="2017-12-23T19:01:00" u="1"/>
        <d v="2018-01-20T16:00:00" u="1"/>
        <d v="2017-10-08T16:30:00" u="1"/>
        <d v="2017-10-12T16:14:00" u="1"/>
        <d v="2018-01-20T17:00:00" u="1"/>
        <d v="2018-02-16T16:00:00" u="1"/>
        <d v="2018-02-13T17:12:00" u="1"/>
        <d v="2018-02-16T17:00:00" u="1"/>
        <d v="2018-01-18T20:08:00" u="1"/>
        <d v="2018-02-06T20:40:00" u="1"/>
        <d v="2018-01-20T23:00:00" u="1"/>
        <d v="2018-02-16T21:00:00" u="1"/>
        <d v="2018-02-16T22:00:00" u="1"/>
        <d v="2017-12-07T21:02:00" u="1"/>
        <d v="2018-01-03T21:05:00" u="1"/>
        <d v="2018-01-22T00:00:00" u="1"/>
        <d v="2018-02-18T00:00:00" u="1"/>
        <d v="2017-12-31T16:40:00" u="1"/>
        <d v="2018-01-22T08:00:00" u="1"/>
        <d v="2018-01-31T16:27:00" u="1"/>
        <d v="2018-01-25T17:51:00" u="1"/>
        <d v="2017-11-18T16:45:00" u="1"/>
        <d v="2017-11-22T17:29:00" u="1"/>
        <d v="2017-11-28T21:05:00" u="1"/>
        <d v="2018-01-22T16:00:00" u="1"/>
        <d v="2017-10-10T16:30:00" u="1"/>
        <d v="2017-10-15T16:10:00" u="1"/>
        <d v="2017-10-17T16:02:00" u="1"/>
        <d v="2018-01-22T17:00:00" u="1"/>
        <d v="2017-12-14T22:45:00" u="1"/>
        <d v="2018-02-08T17:40:00" u="1"/>
        <d v="2018-02-18T17:00:00" u="1"/>
        <d v="2018-02-10T18:32:00" u="1"/>
        <d v="2018-02-13T18:20:00" u="1"/>
        <d v="2018-01-12T21:40:00" u="1"/>
        <d v="2017-12-09T17:02:00" u="1"/>
        <d v="2017-12-09T18:02:00" u="1"/>
        <d v="2018-01-24T00:00:00" u="1"/>
        <d v="2018-01-24T08:00:00" u="1"/>
        <d v="2017-11-18T19:53:00" u="1"/>
        <d v="2017-10-03T07:03:00" u="1"/>
        <d v="2018-01-12T16:48:00" u="1"/>
        <d v="2018-01-24T16:00:00" u="1"/>
        <d v="2017-10-17T16:10:00" u="1"/>
        <d v="2017-10-17T17:10:00" u="1"/>
        <d v="2018-01-11T19:52:00" u="1"/>
        <d v="2018-01-24T19:00:00" u="1"/>
        <d v="2018-02-11T17:36:00" u="1"/>
        <d v="2018-02-12T17:32:00" u="1"/>
        <d v="2018-01-14T20:40:00" u="1"/>
        <d v="2018-02-12T18:32:00" u="1"/>
        <d v="2018-01-04T13:17:00" u="1"/>
        <d v="2018-01-19T21:20:00" u="1"/>
        <d v="2018-02-11T20:36:00" u="1"/>
        <d v="2017-12-11T20:02:00" u="1"/>
        <d v="2017-12-08T21:14:00" u="1"/>
        <d v="2018-02-01T17:13:00" u="1"/>
        <d v="2017-10-14T08:30:00" u="1"/>
        <d v="2017-10-21T08:02:00" u="1"/>
        <d v="2017-10-19T09:10:00" u="1"/>
        <d v="2017-10-03T07:11:00" u="1"/>
        <d v="2018-01-26T16:00:00" u="1"/>
        <d v="2017-10-18T16:14:00" u="1"/>
        <d v="2017-10-19T16:10:00" u="1"/>
        <d v="2017-12-26T20:13:00" u="1"/>
        <d v="2017-10-03T09:11:00" u="1"/>
        <d v="2017-10-19T17:10:00" u="1"/>
        <d v="2017-10-03T10:11:00" u="1"/>
        <d v="2018-01-16T19:40:00" u="1"/>
        <d v="2018-02-13T18:36:00" u="1"/>
        <d v="2018-01-26T21:00:00" u="1"/>
        <d v="2017-10-03T13:11:00" u="1"/>
        <d v="2018-01-26T22:00:00" u="1"/>
        <d v="2017-12-09T19:18:00" u="1"/>
        <d v="2017-10-03T17:11:00" u="1"/>
        <d v="2017-12-11T22:10:00" u="1"/>
        <d v="2018-01-06T21:17:00" u="1"/>
        <d v="2018-02-05T19:05:00" u="1"/>
        <d v="2017-11-24T04:45:00" u="1"/>
        <d v="2018-02-06T20:01:00" u="1"/>
        <d v="2018-02-06T22:01:00" u="1"/>
        <d v="2017-11-27T12:33:00" u="1"/>
        <d v="2017-12-26T17:21:00" u="1"/>
        <d v="2017-12-22T18:37:00" u="1"/>
        <d v="2017-12-26T18:21:00" u="1"/>
        <d v="2017-10-03T07:19:00" u="1"/>
        <d v="2017-11-21T21:57:00" u="1"/>
        <d v="2018-01-28T16:00:00" u="1"/>
        <d v="2017-10-16T16:30:00" u="1"/>
        <d v="2017-10-18T16:22:00" u="1"/>
        <d v="2017-10-21T16:10:00" u="1"/>
        <d v="2017-12-24T20:29:00" u="1"/>
        <d v="2017-12-26T20:21:00" u="1"/>
        <d v="2017-12-20T21:45:00" u="1"/>
        <d v="2017-12-24T21:29:00" u="1"/>
        <d v="2017-12-26T21:21:00" u="1"/>
        <d v="2018-01-21T18:28:00" u="1"/>
        <d v="2017-11-19T17:02:00" u="1"/>
        <d v="2018-02-12T18:48:00" u="1"/>
        <d v="2018-02-19T18:20:00" u="1"/>
        <d v="2017-12-08T16:30:00" u="1"/>
        <d v="2017-12-08T21:30:00" u="1"/>
        <d v="2017-12-14T22:06:00" u="1"/>
        <d v="2018-01-08T21:17:00" u="1"/>
        <d v="2018-01-09T21:13:00" u="1"/>
        <d v="2018-01-10T21:09:00" u="1"/>
        <d v="2017-10-04T21:15:00" u="1"/>
        <d v="2018-01-30T08:00:00" u="1"/>
        <d v="2017-10-18T08:30:00" u="1"/>
        <d v="2018-01-30T16:00:00" u="1"/>
        <d v="2017-10-06T08:15:00" u="1"/>
        <d v="2018-01-30T17:00:00" u="1"/>
        <d v="2017-12-24T21:37:00" u="1"/>
        <d v="2018-01-30T18:00:00" u="1"/>
        <d v="2018-01-30T19:00:00" u="1"/>
        <d v="2018-02-09T09:05:00" u="1"/>
        <d v="2017-08-02T07:00:00" u="1"/>
        <d v="2018-01-30T20:00:00" u="1"/>
        <d v="2018-01-25T21:20:00" u="1"/>
        <d v="2017-12-12T18:22:00" u="1"/>
        <d v="2018-02-16T21:40:00" u="1"/>
        <d v="2017-12-05T19:50:00" u="1"/>
        <d v="2017-10-06T16:15:00" u="1"/>
        <d v="2017-12-08T21:38:00" u="1"/>
        <d v="2018-01-03T18:45:00" u="1"/>
        <d v="2018-02-09T16:05:00" u="1"/>
        <d v="2018-02-10T16:01:00" u="1"/>
        <d v="2018-01-09T21:21:00" u="1"/>
        <d v="2018-01-12T21:09:00" u="1"/>
        <d v="2017-11-02T21:15:00" u="1"/>
        <d v="2017-05-16T03:00:00" u="1"/>
        <d v="2017-12-26T16:37:00" u="1"/>
        <d v="2017-10-03T08:35:00" u="1"/>
        <d v="2018-01-27T18:20:00" u="1"/>
        <d v="2018-01-27T19:20:00" u="1"/>
        <d v="2017-12-12T16:30:00" u="1"/>
        <d v="2018-02-18T21:40:00" u="1"/>
        <d v="2018-01-05T19:45:00" u="1"/>
        <d v="2018-01-15T19:05:00" u="1"/>
        <d v="2018-01-06T21:41:00" u="1"/>
        <d v="2018-01-11T21:21:00" u="1"/>
        <d v="2018-02-11T20:05:00" u="1"/>
        <d v="2018-02-06T21:25:00" u="1"/>
        <d v="2017-12-25T19:49:00" u="1"/>
        <d v="2018-01-24T16:40:00" u="1"/>
        <d v="2017-12-26T20:45:00" u="1"/>
        <d v="2017-09-02T07:00:00" u="1"/>
        <d v="2017-12-21T17:02:00" u="1"/>
        <d v="2017-12-14T19:30:00" u="1"/>
        <d v="2017-10-10T16:15:00" u="1"/>
        <d v="2018-02-10T17:17:00" u="1"/>
        <d v="2017-10-10T19:15:00" u="1"/>
        <d v="2017-11-06T18:15:00" u="1"/>
        <d v="2018-02-01T19:53:00" u="1"/>
        <d v="2018-02-09T19:21:00" u="1"/>
        <d v="2018-02-10T20:17:00" u="1"/>
        <d v="2017-12-04T21:07:00" u="1"/>
        <d v="2017-12-05T21:03:00" u="1"/>
        <d v="2017-10-13T00:11:00" u="1"/>
        <d v="2018-01-24T16:48:00" u="1"/>
        <d v="2018-01-30T16:24:00" u="1"/>
        <d v="2017-10-04T08:47:00" u="1"/>
        <d v="2017-10-17T16:58:00" u="1"/>
        <d v="2018-01-28T17:32:00" u="1"/>
        <d v="2017-11-22T16:22:00" u="1"/>
        <d v="2017-11-27T16:02:00" u="1"/>
        <d v="2017-08-08T07:00:00" u="1"/>
        <d v="2018-01-29T21:28:00" u="1"/>
        <d v="2018-02-07T12:37:00" u="1"/>
        <d v="2018-01-12T16:33:00" u="1"/>
        <d v="2017-11-18T22:38:00" u="1"/>
        <d v="2018-01-11T17:37:00" u="1"/>
        <d v="2018-01-08T20:49:00" u="1"/>
        <d v="2018-02-11T19:21:00" u="1"/>
        <d v="2018-02-14T22:09:00" u="1"/>
        <d v="2017-10-15T00:11:00" u="1"/>
        <d v="2017-07-14T00:00:00" u="1"/>
        <d v="2017-06-18T07:00:00" u="1"/>
        <d v="2017-06-18T08:00:00" u="1"/>
        <d v="2017-10-04T08:55:00" u="1"/>
        <d v="2017-10-14T08:15:00" u="1"/>
        <d v="2017-10-15T08:11:00" u="1"/>
        <d v="2018-01-25T17:52:00" u="1"/>
        <d v="2017-11-22T16:30:00" u="1"/>
        <d v="2018-01-25T20:52:00" u="1"/>
        <d v="2017-09-06T07:00:00" u="1"/>
        <d v="2017-11-13T13:03:00" u="1"/>
        <d v="2018-01-21T16:05:00" u="1"/>
        <d v="2017-12-25T20:02:00" u="1"/>
        <d v="2017-07-14T15:00:00" u="1"/>
        <d v="2017-10-17T17:03:00" u="1"/>
        <d v="2018-02-13T17:21:00" u="1"/>
        <d v="2018-01-21T20:05:00" u="1"/>
        <d v="2018-02-09T19:37:00" u="1"/>
        <d v="2018-01-22T22:01:00" u="1"/>
        <d v="2018-01-04T16:10:00" u="1"/>
        <d v="2017-12-07T22:11:00" u="1"/>
        <d v="2017-06-20T07:00:00" u="1"/>
        <d v="2017-06-20T08:00:00" u="1"/>
        <d v="2017-10-17T08:11:00" u="1"/>
        <d v="2017-11-22T16:38:00" u="1"/>
        <d v="2017-08-12T07:00:00" u="1"/>
        <d v="2017-11-23T18:34:00" u="1"/>
        <d v="2017-12-27T16:02:00" u="1"/>
        <d v="2017-11-19T19:50:00" u="1"/>
        <d v="2017-12-27T17:02:00" u="1"/>
        <d v="2017-11-19T20:50:00" u="1"/>
        <d v="2017-12-20T18:30:00" u="1"/>
        <d v="2017-12-27T18:02:00" u="1"/>
        <d v="2017-10-03T07:04:00" u="1"/>
        <d v="2017-10-04T07:00:00" u="1"/>
        <d v="2017-10-06T16:55:00" u="1"/>
        <d v="2017-10-17T16:11:00" u="1"/>
        <d v="2017-10-03T09:04:00" u="1"/>
        <d v="2018-01-11T18:53:00" u="1"/>
        <d v="2017-10-04T10:00:00" u="1"/>
        <d v="2017-10-03T12:04:00" u="1"/>
        <d v="2018-01-04T13:18:00" u="1"/>
        <d v="2018-01-24T21:01:00" u="1"/>
        <d v="2018-02-11T21:37:00" u="1"/>
        <d v="2018-02-19T22:05:00" u="1"/>
        <d v="2017-10-04T16:00:00" u="1"/>
        <d v="2018-01-06T18:10:00" u="1"/>
        <d v="2017-10-04T18:00:00" u="1"/>
        <d v="2017-10-04T19:00:00" u="1"/>
        <d v="2017-10-04T21:00:00" u="1"/>
        <d v="2017-10-06T00:00:00" u="1"/>
        <d v="2017-10-21T08:03:00" u="1"/>
        <d v="2017-10-19T10:11:00" u="1"/>
        <d v="2017-11-21T19:50:00" u="1"/>
        <d v="2017-10-03T07:12:00" u="1"/>
        <d v="2017-12-25T19:18:00" u="1"/>
        <d v="2017-10-03T08:12:00" u="1"/>
        <d v="2017-10-06T08:00:00" u="1"/>
        <d v="2017-10-19T16:11:00" u="1"/>
        <d v="2017-12-25T20:18:00" u="1"/>
        <d v="2017-10-03T09:12:00" u="1"/>
        <d v="2017-10-06T09:00:00" u="1"/>
        <d v="2017-10-03T10:12:00" u="1"/>
        <d v="2017-10-06T10:00:00" u="1"/>
        <d v="2017-10-03T11:12:00" u="1"/>
        <d v="2018-01-21T21:21:00" u="1"/>
        <d v="2018-01-23T21:13:00" u="1"/>
        <d v="2018-01-26T21:01:00" u="1"/>
        <d v="2017-12-08T17:23:00" u="1"/>
        <d v="2017-10-06T16:00:00" u="1"/>
        <d v="2017-10-06T17:00:00" u="1"/>
        <d v="2017-11-26T00:38:00" u="1"/>
        <d v="2017-10-03T18:12:00" u="1"/>
        <d v="2017-11-02T16:00:00" u="1"/>
        <d v="2018-01-10T19:02:00" u="1"/>
        <d v="2017-10-06T19:00:00" u="1"/>
        <d v="2018-01-05T20:22:00" u="1"/>
        <d v="2018-01-10T20:02:00" u="1"/>
        <d v="2017-10-06T20:00:00" u="1"/>
        <d v="2017-10-06T22:00:00" u="1"/>
        <d v="2017-10-06T23:00:00" u="1"/>
        <d v="2017-06-24T07:00:00" u="1"/>
        <d v="2017-10-08T00:00:00" u="1"/>
        <d v="2017-10-20T08:15:00" u="1"/>
        <d v="2017-10-23T08:03:00" u="1"/>
        <d v="2017-07-20T07:00:00" u="1"/>
        <d v="2017-11-28T17:30:00" u="1"/>
        <d v="2017-12-24T16:30:00" u="1"/>
        <d v="2017-11-28T20:30:00" u="1"/>
        <d v="2017-10-03T07:20:00" u="1"/>
        <d v="2017-11-24T21:46:00" u="1"/>
        <d v="2018-01-26T16:09:00" u="1"/>
        <d v="2017-10-03T08:20:00" u="1"/>
        <d v="2017-10-04T08:16:00" u="1"/>
        <d v="2017-10-08T08:00:00" u="1"/>
        <d v="2017-12-27T20:18:00" u="1"/>
        <d v="2017-12-23T21:34:00" u="1"/>
        <d v="2018-01-15T18:53:00" u="1"/>
        <d v="2018-01-04T11:34:00" u="1"/>
        <d v="2017-10-03T11:20:00" u="1"/>
        <d v="2017-10-04T12:16:00" u="1"/>
        <d v="2018-01-16T21:49:00" u="1"/>
        <d v="2017-10-04T16:16:00" u="1"/>
        <d v="2017-10-08T16:00:00" u="1"/>
        <d v="2017-12-04T20:47:00" u="1"/>
        <d v="2018-01-12T17:02:00" u="1"/>
        <d v="2017-10-03T17:20:00" u="1"/>
        <d v="2017-12-11T22:19:00" u="1"/>
        <d v="2017-12-15T22:03:00" u="1"/>
        <d v="2018-01-12T20:02:00" u="1"/>
        <d v="2018-01-10T21:10:00" u="1"/>
        <d v="2018-02-06T22:10:00" u="1"/>
        <d v="2017-06-26T07:00:00" u="1"/>
        <d v="2017-10-10T00:00:00" u="1"/>
        <d v="2017-11-19T08:11:00" u="1"/>
        <d v="2017-12-02T00:00:00" u="1"/>
        <d v="2017-10-03T07:28:00" u="1"/>
        <d v="2017-11-30T21:30:00" u="1"/>
        <d v="2017-12-25T19:34:00" u="1"/>
        <d v="2017-10-06T08:16:00" u="1"/>
        <d v="2017-10-10T08:00:00" u="1"/>
        <d v="2017-10-10T09:00:00" u="1"/>
        <d v="2017-12-24T21:38:00" u="1"/>
        <d v="2017-11-06T08:00:00" u="1"/>
        <d v="2017-11-19T16:11:00" u="1"/>
        <d v="2018-01-26T19:17:00" u="1"/>
        <d v="2018-01-23T21:29:00" u="1"/>
        <d v="2017-12-09T19:35:00" u="1"/>
        <d v="2017-12-14T19:15:00" u="1"/>
        <d v="2017-10-06T16:16:00" u="1"/>
        <d v="2017-10-10T16:00:00" u="1"/>
        <d v="2017-12-11T20:27:00" u="1"/>
        <d v="2018-01-04T17:42:00" u="1"/>
        <d v="2018-01-07T18:30:00" u="1"/>
        <d v="2017-11-06T16:00:00" u="1"/>
        <d v="2018-01-09T19:22:00" u="1"/>
        <d v="2018-01-06T20:34:00" u="1"/>
        <d v="2017-12-02T16:00:00" u="1"/>
        <d v="2018-02-01T19:38:00" u="1"/>
        <d v="2018-02-10T20:02:00" u="1"/>
        <d v="2017-12-02T19:00:00" u="1"/>
        <d v="2018-02-10T22:02:00" u="1"/>
        <d v="2017-10-12T00:00:00" u="1"/>
        <d v="2017-12-04T00:00:00" u="1"/>
        <d v="2017-10-20T14:31:00" u="1"/>
        <d v="2017-12-25T18:42:00" u="1"/>
        <d v="2017-12-29T18:26:00" u="1"/>
        <d v="2017-10-03T07:36:00" u="1"/>
        <d v="2017-10-04T08:32:00" u="1"/>
        <d v="2017-10-12T08:00:00" u="1"/>
        <d v="2017-12-25T21:42:00" u="1"/>
        <d v="2017-12-26T21:38:00" u="1"/>
        <d v="2018-01-28T18:17:00" u="1"/>
        <d v="2017-11-08T08:00:00" u="1"/>
        <d v="2018-01-26T19:25:00" u="1"/>
        <d v="2018-01-24T21:33:00" u="1"/>
        <d v="2017-11-21T19:11:00" u="1"/>
        <d v="2017-12-08T19:47:00" u="1"/>
        <d v="2018-01-15T16:06:00" u="1"/>
        <d v="2017-10-12T16:00:00" u="1"/>
        <d v="2017-12-05T20:59:00" u="1"/>
        <d v="2017-12-10T20:39:00" u="1"/>
        <d v="2017-10-12T17:00:00" u="1"/>
        <d v="2017-11-08T16:00:00" u="1"/>
        <d v="2018-02-12T18:02:00" u="1"/>
        <d v="2017-12-04T16:00:00" u="1"/>
        <d v="2018-01-05T21:46:00" u="1"/>
        <d v="2018-02-12T20:02:00" u="1"/>
        <d v="2017-12-04T20:00:00" u="1"/>
        <d v="2018-01-24T03:41:00" u="1"/>
        <d v="2017-10-10T08:16:00" u="1"/>
        <d v="2017-10-14T08:00:00" u="1"/>
        <d v="2017-10-04T09:40:00" u="1"/>
        <d v="2017-10-14T10:00:00" u="1"/>
        <d v="2017-11-10T08:00:00" u="1"/>
        <d v="2017-11-22T16:15:00" u="1"/>
        <d v="2017-10-14T11:00:00" u="1"/>
        <d v="2017-10-14T12:00:00" u="1"/>
        <d v="2017-11-21T21:19:00" u="1"/>
        <d v="2017-10-11T16:12:00" u="1"/>
        <d v="2017-10-14T16:00:00" u="1"/>
        <d v="2017-12-11T20:43:00" u="1"/>
        <d v="2017-10-04T17:40:00" u="1"/>
        <d v="2017-10-14T17:00:00" u="1"/>
        <d v="2018-02-11T16:14:00" u="1"/>
        <d v="2017-11-10T16:00:00" u="1"/>
        <d v="2018-02-07T17:30:00" u="1"/>
        <d v="2018-02-08T17:26:00" u="1"/>
        <d v="2018-01-05T20:54:00" u="1"/>
        <d v="2017-12-06T16:00:00" u="1"/>
        <d v="2018-01-16T21:10:00" u="1"/>
        <d v="2017-12-06T18:00:00" u="1"/>
        <d v="2017-12-06T20:00:00" u="1"/>
        <d v="2017-12-06T22:00:00" u="1"/>
        <d v="2017-10-15T00:04:00" u="1"/>
        <d v="2017-10-16T00:00:00" u="1"/>
        <d v="2017-11-29T20:58:00" u="1"/>
        <d v="2017-10-16T08:00:00" u="1"/>
        <d v="2017-12-25T20:58:00" u="1"/>
        <d v="2017-10-16T09:00:00" u="1"/>
        <d v="2017-11-12T08:00:00" u="1"/>
        <d v="2018-01-18T11:10:00" u="1"/>
        <d v="2017-11-22T17:23:00" u="1"/>
        <d v="2017-12-08T08:00:00" u="1"/>
        <d v="2018-01-26T21:41:00" u="1"/>
        <d v="2017-12-22T17:07:00" u="1"/>
        <d v="2017-12-20T19:15:00" u="1"/>
        <d v="2017-10-06T16:40:00" u="1"/>
        <d v="2017-10-16T16:00:00" u="1"/>
        <d v="2017-10-16T17:00:00" u="1"/>
        <d v="2018-02-10T16:26:00" u="1"/>
        <d v="2018-02-14T16:10:00" u="1"/>
        <d v="2017-11-12T16:00:00" u="1"/>
        <d v="2018-01-11T19:38:00" u="1"/>
        <d v="2018-02-14T17:10:00" u="1"/>
        <d v="2017-12-08T16:00:00" u="1"/>
        <d v="2018-01-13T21:30:00" u="1"/>
        <d v="2018-02-11T21:22:00" u="1"/>
        <d v="2017-12-08T21:00:00" u="1"/>
        <d v="2017-12-10T00:00:00" u="1"/>
        <d v="2017-10-15T08:12:00" u="1"/>
        <d v="2017-10-18T08:00:00" u="1"/>
        <d v="2017-10-14T09:16:00" u="1"/>
        <d v="2017-10-18T09:00:00" u="1"/>
        <d v="2017-11-26T17:15:00" u="1"/>
        <d v="2018-01-25T20:53:00" u="1"/>
        <d v="2017-11-18T18:47:00" u="1"/>
        <d v="2017-12-10T08:00:00" u="1"/>
        <d v="2017-12-21T16:19:00" u="1"/>
        <d v="2017-10-18T16:00:00" u="1"/>
        <d v="2017-12-11T20:59:00" u="1"/>
        <d v="2018-01-03T09:15:00" u="1"/>
        <d v="2017-10-18T17:00:00" u="1"/>
        <d v="2018-01-11T18:46:00" u="1"/>
        <d v="2018-01-16T18:26:00" u="1"/>
        <d v="2017-10-18T18:00:00" u="1"/>
        <d v="2018-02-06T17:50:00" u="1"/>
        <d v="2017-10-18T19:00:00" u="1"/>
        <d v="2017-11-14T17:00:00" u="1"/>
        <d v="2017-12-10T16:00:00" u="1"/>
        <d v="2017-12-08T17:08:00" u="1"/>
        <d v="2018-01-22T22:02:00" u="1"/>
        <d v="2017-11-14T20:00:00" u="1"/>
        <d v="2017-11-14T21:00:00" u="1"/>
        <d v="2017-11-14T23:00:00" u="1"/>
        <d v="2017-12-10T22:00:00" u="1"/>
        <d v="2018-01-03T21:15:00" u="1"/>
        <d v="2018-01-06T21:03:00" u="1"/>
        <d v="2017-10-20T00:00:00" u="1"/>
        <d v="2017-12-12T00:00:00" u="1"/>
        <d v="2018-02-15T04:22:00" u="1"/>
        <d v="2017-10-15T08:20:00" u="1"/>
        <d v="2017-10-20T08:00:00" u="1"/>
        <d v="2017-11-16T06:00:00" u="1"/>
        <d v="2017-12-21T13:27:00" u="1"/>
        <d v="2017-10-20T12:00:00" u="1"/>
        <d v="2017-12-27T17:03:00" u="1"/>
        <d v="2017-10-20T14:00:00" u="1"/>
        <d v="2017-11-19T20:51:00" u="1"/>
        <d v="2017-10-04T07:01:00" u="1"/>
        <d v="2017-10-20T15:00:00" u="1"/>
        <d v="2017-10-20T16:00:00" u="1"/>
        <d v="2017-10-17T17:12:00" u="1"/>
        <d v="2018-02-11T16:38:00" u="1"/>
        <d v="2017-10-17T18:12:00" u="1"/>
        <d v="2017-11-16T16:00:00" u="1"/>
        <d v="2017-11-16T18:00:00" u="1"/>
        <d v="2017-12-11T16:04:00" u="1"/>
        <d v="2017-12-12T16:00:00" u="1"/>
        <d v="2018-02-09T19:46:00" u="1"/>
        <d v="2018-02-17T19:14:00" u="1"/>
        <d v="2017-12-09T17:12:00" u="1"/>
        <d v="2017-10-20T22:00:00" u="1"/>
        <d v="2018-02-13T21:30:00" u="1"/>
        <d v="2017-12-12T20:00:00" u="1"/>
        <d v="2017-10-04T17:01:00" u="1"/>
        <d v="2018-02-01T16:15:00" u="1"/>
        <d v="2017-11-27T03:27:00" u="1"/>
        <d v="2017-10-17T00:20:00" u="1"/>
        <d v="2017-10-19T00:12:00" u="1"/>
        <d v="2017-12-14T00:00:00" u="1"/>
        <d v="2017-10-22T08:00:00" u="1"/>
        <d v="2017-10-19T11:12:00" u="1"/>
        <d v="2017-12-14T08:00:00" u="1"/>
        <d v="2017-12-22T16:31:00" u="1"/>
        <d v="2018-02-08T12:58:00" u="1"/>
        <d v="2017-12-24T18:23:00" u="1"/>
        <d v="2017-10-03T07:13:00" u="1"/>
        <d v="2018-01-12T16:58:00" u="1"/>
        <d v="2018-01-26T16:02:00" u="1"/>
        <d v="2017-10-03T08:13:00" u="1"/>
        <d v="2017-10-06T08:01:00" u="1"/>
        <d v="2017-10-12T16:40:00" u="1"/>
        <d v="2017-10-17T16:20:00" u="1"/>
        <d v="2017-10-19T16:12:00" u="1"/>
        <d v="2017-10-22T16:00:00" u="1"/>
        <d v="2018-01-12T17:58:00" u="1"/>
        <d v="2017-10-03T09:13:00" u="1"/>
        <d v="2017-10-19T18:12:00" u="1"/>
        <d v="2017-11-18T16:00:00" u="1"/>
        <d v="2017-12-14T16:00:00" u="1"/>
        <d v="2018-01-26T22:02:00" u="1"/>
        <d v="2018-02-08T20:58:00" u="1"/>
        <d v="2018-02-11T21:46:00" u="1"/>
        <d v="2018-02-12T21:42:00" u="1"/>
        <d v="2017-10-03T17:13:00" u="1"/>
        <d v="2017-12-14T21:00:00" u="1"/>
        <d v="2017-12-14T22:00:00" u="1"/>
        <d v="2017-11-20T00:00:00" u="1"/>
        <d v="2007-12-16T16:00:00" u="1"/>
        <d v="2017-12-16T08:00:00" u="1"/>
        <d v="2017-10-04T07:17:00" u="1"/>
        <d v="2017-10-24T15:00:00" u="1"/>
        <d v="2017-10-03T08:21:00" u="1"/>
        <d v="2017-10-04T08:17:00" u="1"/>
        <d v="2017-10-24T16:00:00" u="1"/>
        <d v="2017-10-24T17:00:00" u="1"/>
        <d v="2018-02-17T16:30:00" u="1"/>
        <d v="2017-11-20T16:00:00" u="1"/>
        <d v="2018-02-10T17:58:00" u="1"/>
        <d v="2017-11-20T17:00:00" u="1"/>
        <d v="2017-12-16T16:00:00" u="1"/>
        <d v="2017-10-24T21:00:00" u="1"/>
        <d v="2017-12-08T17:32:00" u="1"/>
        <d v="2017-12-09T17:28:00" u="1"/>
        <d v="2017-10-24T22:00:00" u="1"/>
        <d v="2017-11-18T20:08:00" u="1"/>
        <d v="2017-12-08T18:32:00" u="1"/>
        <d v="2018-01-05T20:31:00" u="1"/>
        <d v="2017-10-23T08:12:00" u="1"/>
        <d v="2017-11-19T08:12:00" u="1"/>
        <d v="2017-12-18T08:00:00" u="1"/>
        <d v="2017-11-22T16:00:00" u="1"/>
        <d v="2018-01-26T19:18:00" u="1"/>
        <d v="2017-11-22T18:00:00" u="1"/>
        <d v="2017-12-08T16:40:00" u="1"/>
        <d v="2017-12-18T16:00:00" u="1"/>
        <d v="2017-12-08T17:40:00" u="1"/>
        <d v="2017-12-09T17:36:00" u="1"/>
        <d v="2018-02-19T22:30:00" u="1"/>
        <d v="2017-12-10T21:32:00" u="1"/>
        <d v="2018-01-11T18:15:00" u="1"/>
        <d v="2018-01-08T21:27:00" u="1"/>
        <d v="2017-11-24T00:00:00" u="1"/>
        <d v="2017-12-25T15:43:00" u="1"/>
        <d v="2018-01-01T00:00:00" u="1"/>
        <d v="2017-12-25T20:43:00" u="1"/>
        <d v="2017-11-19T16:20:00" u="1"/>
        <d v="2017-11-24T16:00:00" u="1"/>
        <d v="2017-12-20T15:00:00" u="1"/>
        <d v="2018-01-23T20:38:00" u="1"/>
        <d v="2017-11-19T18:20:00" u="1"/>
        <d v="2017-12-20T16:00:00" u="1"/>
        <d v="2018-02-14T19:58:00" u="1"/>
        <d v="2017-11-18T19:24:00" u="1"/>
        <d v="2017-12-09T17:44:00" u="1"/>
        <d v="2017-11-24T20:00:00" u="1"/>
        <d v="2017-12-20T18:00:00" u="1"/>
        <d v="2017-11-24T21:00:00" u="1"/>
        <d v="2017-10-04T16:33:00" u="1"/>
        <d v="2017-10-06T16:25:00" u="1"/>
        <d v="2017-11-24T22:00:00" u="1"/>
        <d v="2017-12-07T20:52:00" u="1"/>
        <d v="2017-10-12T17:01:00" u="1"/>
        <d v="2017-12-15T21:20:00" u="1"/>
        <d v="2017-12-20T21:00:00" u="1"/>
        <d v="2018-01-09T18:31:00" u="1"/>
        <d v="2017-01-01T16:00:00" u="1"/>
        <d v="2018-01-01T16:00:00" u="1"/>
        <d v="2017-11-26T00:00:00" u="1"/>
        <d v="2018-01-01T19:00:00" u="1"/>
        <d v="2017-12-22T00:00:00" u="1"/>
        <d v="2018-01-01T20:00:00" u="1"/>
        <d v="2017-11-26T08:00:00" u="1"/>
        <d v="2017-11-26T12:00:00" u="1"/>
        <d v="2017-12-26T18:47:00" u="1"/>
        <d v="2017-10-30T16:00:00" u="1"/>
        <d v="2017-11-26T14:00:00" u="1"/>
        <d v="2018-01-26T17:34:00" u="1"/>
        <d v="2017-10-06T09:33:00" u="1"/>
        <d v="2017-11-26T15:00:00" u="1"/>
        <d v="2018-01-03T02:00:00" u="1"/>
        <d v="2017-11-21T16:20:00" u="1"/>
        <d v="2017-11-26T16:00:00" u="1"/>
        <d v="2017-10-30T20:00:00" u="1"/>
        <d v="2017-12-12T16:40:00" u="1"/>
        <d v="2017-12-22T16:00:00" u="1"/>
        <d v="2018-01-22T21:50:00" u="1"/>
        <d v="2018-01-24T21:42:00" u="1"/>
        <d v="2017-01-03T08:00:00" u="1"/>
        <d v="2017-11-18T20:32:00" u="1"/>
        <d v="2017-11-21T20:20:00" u="1"/>
        <d v="2017-11-21T21:20:00" u="1"/>
        <d v="2017-12-12T20:40:00" u="1"/>
        <d v="2018-02-11T16:15:00" u="1"/>
        <d v="2018-02-07T17:31:00" u="1"/>
        <d v="2018-01-10T20:35:00" u="1"/>
        <d v="2018-01-16T20:11:00" u="1"/>
        <d v="2018-02-11T20:15:00" u="1"/>
        <d v="2017-01-03T16:00:00" u="1"/>
        <d v="2018-02-06T21:35:00" u="1"/>
        <d v="2018-01-03T16:00:00" u="1"/>
        <d v="2017-11-28T00:00:00" u="1"/>
        <d v="2017-12-04T21:09:00" u="1"/>
        <d v="2018-01-03T19:00:00" u="1"/>
        <d v="2017-12-24T00:00:00" u="1"/>
        <d v="2018-01-03T21:00:00" u="1"/>
        <d v="2017-12-24T08:00:00" u="1"/>
        <d v="2018-01-24T16:50:00" u="1"/>
        <d v="2018-01-22T18:58:00" u="1"/>
        <d v="2018-02-01T00:00:00" u="1"/>
        <d v="2017-11-28T16:00:00" u="1"/>
        <d v="2017-12-24T16:00:00" u="1"/>
        <d v="2017-11-28T19:00:00" u="1"/>
        <d v="2017-12-24T17:00:00" u="1"/>
        <d v="2017-11-28T20:00:00" u="1"/>
        <d v="2017-10-16T16:01:00" u="1"/>
        <d v="2017-11-28T22:00:00" u="1"/>
        <d v="2017-11-28T23:00:00" u="1"/>
        <d v="2017-12-14T21:40:00" u="1"/>
        <d v="2018-01-10T18:43:00" u="1"/>
        <d v="2018-02-01T08:00:00" u="1"/>
        <d v="2017-11-06T16:25:00" u="1"/>
        <d v="2017-12-14T22:40:00" u="1"/>
        <d v="2018-01-17T20:15:00" u="1"/>
        <d v="2018-01-05T16:00:00" u="1"/>
        <d v="2018-02-01T14:00:00" u="1"/>
        <d v="2017-11-30T00:00:00" u="1"/>
        <d v="2018-01-05T18:00:00" u="1"/>
        <d v="2018-01-05T19:00:00" u="1"/>
        <d v="2018-02-01T18:00:00" u="1"/>
        <d v="2018-01-05T21:00:00" u="1"/>
        <d v="2018-02-01T20:00:00" u="1"/>
        <d v="2017-10-15T01:13:00" u="1"/>
        <d v="2018-01-07T00:00:00" u="1"/>
        <d v="2017-10-14T08:17:00" u="1"/>
        <d v="2017-10-15T08:13:00" u="1"/>
        <d v="2017-10-15T09:13:00" u="1"/>
        <d v="2018-02-03T00:00:00" u="1"/>
        <d v="2017-11-30T16:00:00" u="1"/>
        <d v="2018-01-31T19:30:00" u="1"/>
        <d v="2017-11-18T18:48:00" u="1"/>
        <d v="2017-12-26T16:00:00" u="1"/>
        <d v="2017-11-18T19:48:00" u="1"/>
        <d v="2017-11-17T20:52:00" u="1"/>
        <d v="2017-11-30T21:00:00" u="1"/>
        <d v="2017-11-30T22:00:00" u="1"/>
        <d v="2018-01-04T10:12:00" u="1"/>
        <d v="2018-01-11T18:47:00" u="1"/>
        <d v="2018-02-11T16:31:00" u="1"/>
        <d v="2017-12-08T17:09:00" u="1"/>
        <d v="2018-01-07T16:00:00" u="1"/>
        <d v="2018-02-03T16:00:00" u="1"/>
        <d v="2018-02-03T18:00:00" u="1"/>
        <d v="2017-12-28T08:00:00" u="1"/>
        <d v="2017-12-21T11:28:00" u="1"/>
        <d v="2017-10-17T08:13:00" u="1"/>
        <d v="2017-12-28T16:00:00" u="1"/>
        <d v="2017-10-03T07:06:00" u="1"/>
        <d v="2018-02-19T14:07:00" u="1"/>
        <d v="2017-10-03T08:06:00" u="1"/>
        <d v="2017-10-04T08:02:00" u="1"/>
        <d v="2017-10-12T16:33:00" u="1"/>
        <d v="2017-10-17T16:13:00" u="1"/>
        <d v="2017-12-28T20:00:00" u="1"/>
        <d v="2017-10-17T17:13:00" u="1"/>
        <d v="2018-01-10T18:59:00" u="1"/>
        <d v="2018-02-10T17:43:00" u="1"/>
        <d v="2018-02-07T19:55:00" u="1"/>
        <d v="2018-02-09T20:47:00" u="1"/>
        <d v="2018-02-13T20:31:00" u="1"/>
        <d v="2018-01-09T16:00:00" u="1"/>
        <d v="2018-02-14T22:27:00" u="1"/>
        <d v="2017-12-03T20:37:00" u="1"/>
        <d v="2017-12-11T21:05:00" u="1"/>
        <d v="2018-02-05T16:00:00" u="1"/>
        <d v="2018-01-09T19:00:00" u="1"/>
        <d v="2017-12-30T00:00:00" u="1"/>
        <d v="2018-01-09T20:00:00" u="1"/>
        <d v="2017-10-19T00:13:00" u="1"/>
        <d v="2018-01-11T00:00:00" u="1"/>
        <d v="2018-01-11T01:00:00" u="1"/>
        <d v="2017-11-22T16:48:00" u="1"/>
        <d v="2017-10-19T11:13:00" u="1"/>
        <d v="2018-01-11T04:00:00" u="1"/>
        <d v="2017-11-22T18:48:00" u="1"/>
        <d v="2017-12-22T16:32:00" u="1"/>
        <d v="2017-12-27T16:12:00" u="1"/>
        <d v="2017-11-23T21:44:00" u="1"/>
        <d v="2017-12-20T19:40:00" u="1"/>
        <d v="2018-01-11T08:00:00" u="1"/>
        <d v="2017-10-04T08:10:00" u="1"/>
        <d v="2017-10-06T08:02:00" u="1"/>
        <d v="2017-10-14T16:33:00" u="1"/>
        <d v="2017-10-19T16:13:00" u="1"/>
        <d v="2018-01-11T09:00:00" u="1"/>
        <d v="2017-10-03T09:14:00" u="1"/>
        <d v="2017-12-20T21:40:00" u="1"/>
        <d v="2017-10-03T10:14:00" u="1"/>
        <d v="2018-01-11T11:00:00" u="1"/>
        <d v="2017-10-03T13:14:00" u="1"/>
        <d v="2018-01-11T16:00:00" u="1"/>
        <d v="2018-02-19T22:15:00" u="1"/>
        <d v="2018-02-07T15:00:00" u="1"/>
        <d v="2018-02-19T23:15:00" u="1"/>
        <d v="2018-02-07T16:00:00" u="1"/>
        <d v="2018-01-10T19:04:00" u="1"/>
        <d v="2018-02-07T17:00:00" u="1"/>
        <d v="2018-01-01T20:40:00" u="1"/>
        <d v="2018-02-07T19:00:00" u="1"/>
        <d v="2018-02-07T20:00:00" u="1"/>
        <d v="2017-11-01T20:06:00" u="1"/>
        <d v="2018-01-13T00:00:00" u="1"/>
        <d v="2017-10-21T08:13:00" u="1"/>
        <d v="2017-11-19T12:05:00" u="1"/>
        <d v="2017-10-03T08:22:00" u="1"/>
        <d v="2017-10-06T08:10:00" u="1"/>
        <d v="2017-10-16T16:33:00" u="1"/>
        <d v="2017-10-21T16:13:00" u="1"/>
        <d v="2017-10-04T09:18:00" u="1"/>
        <d v="2017-12-25T21:28:00" u="1"/>
        <d v="2018-02-09T08:00:00" u="1"/>
        <d v="2017-10-21T18:13:00" u="1"/>
        <d v="2017-11-19T16:05:00" u="1"/>
        <d v="2018-02-12T17:51:00" u="1"/>
        <d v="2018-02-19T18:23:00" u="1"/>
        <d v="2017-12-11T16:21:00" u="1"/>
        <d v="2017-01-13T16:00:00" u="1"/>
        <d v="2017-12-15T19:05:00" u="1"/>
        <d v="2018-01-13T16:00:00" u="1"/>
        <d v="2017-12-11T20:21:00" u="1"/>
        <d v="2018-02-09T16:00:00" u="1"/>
        <d v="2017-10-04T18:18:00" u="1"/>
        <d v="2018-01-13T19:00:00" u="1"/>
        <d v="2018-01-11T20:08:00" u="1"/>
        <d v="2018-01-10T21:12:00" u="1"/>
        <d v="2018-01-13T21:00:00" u="1"/>
        <d v="2018-02-09T22:00:00" u="1"/>
        <d v="2017-12-21T10:52:00" u="1"/>
        <d v="2018-01-15T00:00:00" u="1"/>
        <d v="2018-02-11T00:00:00" u="1"/>
        <d v="2017-12-26T18:32:00" u="1"/>
        <d v="2018-01-15T08:00:00" u="1"/>
        <d v="2017-10-03T08:30:00" u="1"/>
        <d v="2018-01-17T19:55:00" u="1"/>
        <d v="2017-10-03T12:30:00" u="1"/>
        <d v="2018-01-15T16:00:00" u="1"/>
        <d v="2017-10-03T16:30:00" u="1"/>
        <d v="2017-10-04T16:26:00" u="1"/>
        <d v="2018-01-15T17:00:00" u="1"/>
        <d v="2018-01-05T18:40:00" u="1"/>
        <d v="2018-02-01T16:40:00" u="1"/>
        <d v="2018-02-11T16:00:00" u="1"/>
        <d v="2017-11-06T16:02:00" u="1"/>
        <d v="2017-12-14T22:17:00" u="1"/>
        <d v="2018-01-05T19:40:00" u="1"/>
        <d v="2018-02-11T17:00:00" u="1"/>
        <d v="2018-01-15T20:00:00" u="1"/>
        <d v="2018-01-15T21:00:00" u="1"/>
        <d v="2018-01-17T00:00:00" u="1"/>
        <d v="2018-01-17T08:00:00" u="1"/>
        <d v="2017-10-06T08:26:00" u="1"/>
        <d v="2018-01-17T09:00:00" u="1"/>
        <d v="2017-12-24T21:48:00" u="1"/>
        <d v="2018-01-17T11:00:00" u="1"/>
        <d v="2018-02-15T18:55:00" u="1"/>
        <d v="2017-10-24T20:17:00" u="1"/>
        <d v="2017-12-09T16:45:00" u="1"/>
        <d v="2018-02-07T13:24:00" u="1"/>
        <d v="2017-10-06T16:26:00" u="1"/>
        <d v="2018-01-09T17:32:00" u="1"/>
        <d v="2018-01-17T17:00:00" u="1"/>
        <d v="2017-12-15T21:21:00" u="1"/>
        <d v="2018-01-17T18:00:00" u="1"/>
        <d v="2018-02-13T16:00:00" u="1"/>
        <d v="2018-01-17T19:00:00" u="1"/>
        <d v="2018-02-13T17:00:00" u="1"/>
        <d v="2018-01-10T20:28:00" u="1"/>
        <d v="2018-02-13T18:00:00" u="1"/>
        <d v="2018-01-07T21:40:00" u="1"/>
        <d v="2018-02-01T19:48:00" u="1"/>
        <d v="2018-02-08T19:20:00" u="1"/>
        <d v="2018-02-10T20:12:00" u="1"/>
        <d v="2018-02-15T00:00:00" u="1"/>
        <d v="2017-12-28T18:40:00" u="1"/>
        <d v="2018-01-19T08:00:00" u="1"/>
        <d v="2018-01-21T16:55:00" u="1"/>
        <d v="2018-02-15T08:00:00" u="1"/>
        <d v="2017-11-17T16:37:00" u="1"/>
        <d v="2018-01-27T20:31:00" u="1"/>
        <d v="2018-02-19T18:47:00" u="1"/>
        <d v="2017-12-08T18:57:00" u="1"/>
        <d v="2018-01-19T16:00:00" u="1"/>
        <d v="2017-10-11T16:14:00" u="1"/>
        <d v="2017-12-11T20:45:00" u="1"/>
        <d v="2018-01-10T18:36:00" u="1"/>
        <d v="2018-02-15T16:00:00" u="1"/>
        <d v="2018-02-11T17:16:00" u="1"/>
        <d v="2018-02-15T17:00:00" u="1"/>
        <d v="2018-01-14T20:20:00" u="1"/>
        <d v="2018-02-12T18:12:00" u="1"/>
        <d v="2018-02-15T18:00:00" u="1"/>
        <d v="2018-01-11T21:32:00" u="1"/>
        <d v="2018-01-19T21:00:00" u="1"/>
        <d v="2018-02-09T19:24:00" u="1"/>
        <d v="2017-12-05T21:06:00" u="1"/>
        <d v="2017-12-27T16:52:00" u="1"/>
        <d v="2018-01-22T18:59:00" u="1"/>
        <d v="2017-11-18T18:41:00" u="1"/>
        <d v="2017-11-23T19:21:00" u="1"/>
        <d v="2017-11-24T19:17:00" u="1"/>
        <d v="2018-01-21T16:00:00" u="1"/>
        <d v="2017-10-11T16:22:00" u="1"/>
        <d v="2018-01-11T17:40:00" u="1"/>
        <d v="2017-10-16T17:02:00" u="1"/>
        <d v="2017-12-23T21:05:00" u="1"/>
        <d v="2018-01-21T18:00:00" u="1"/>
        <d v="2018-01-21T20:00:00" u="1"/>
        <d v="2018-02-17T18:00:00" u="1"/>
        <d v="2018-02-17T19:00:00" u="1"/>
        <d v="2017-12-05T17:14:00" u="1"/>
        <d v="2018-02-13T20:16:00" u="1"/>
        <d v="2018-02-07T21:40:00" u="1"/>
        <d v="2018-02-17T21:00:00" u="1"/>
        <d v="2018-02-14T22:12:00" u="1"/>
        <d v="2018-02-17T22:00:00" u="1"/>
        <d v="2018-01-04T17:05:00" u="1"/>
        <d v="2018-01-23T00:00:00" u="1"/>
        <d v="2018-01-23T04:00:00" u="1"/>
        <d v="2017-12-20T11:25:00" u="1"/>
        <d v="2017-10-15T08:14:00" u="1"/>
        <d v="2017-10-18T08:02:00" u="1"/>
        <d v="2017-10-18T09:02:00" u="1"/>
        <d v="2018-02-19T08:00:00" u="1"/>
        <d v="2017-11-21T16:37:00" u="1"/>
        <d v="2017-11-22T16:33:00" u="1"/>
        <d v="2017-11-27T16:13:00" u="1"/>
        <d v="2017-12-22T16:17:00" u="1"/>
        <d v="2018-01-24T21:59:00" u="1"/>
        <d v="2018-01-23T16:00:00" u="1"/>
        <d v="2017-02-19T16:00:00" u="1"/>
        <d v="2018-01-23T17:00:00" u="1"/>
        <d v="2018-01-23T18:00:00" u="1"/>
        <d v="2018-02-11T16:32:00" u="1"/>
        <d v="2018-01-10T19:52:00" u="1"/>
        <d v="2018-01-11T19:48:00" u="1"/>
        <d v="2018-02-09T17:40:00" u="1"/>
        <d v="2018-02-14T17:20:00" u="1"/>
        <d v="2018-02-19T17:00:00" u="1"/>
        <d v="2018-02-12T18:28:00" u="1"/>
        <d v="2017-12-10T16:02:00" u="1"/>
        <d v="2017-11-02T21:50:00" u="1"/>
        <d v="2017-12-09T20:06:00" u="1"/>
        <d v="2017-12-10T20:02:00" u="1"/>
        <d v="2017-12-07T21:14:00" u="1"/>
        <d v="2018-01-06T18:05:00" u="1"/>
        <d v="2018-01-04T21:13:00" u="1"/>
        <d v="2018-01-06T21:05:00" u="1"/>
        <d v="2017-10-20T08:02:00" u="1"/>
        <d v="2017-11-22T19:41:00" u="1"/>
        <d v="2018-01-25T16:00:00" u="1"/>
        <d v="2017-11-13T14:14:00" u="1"/>
        <d v="2018-01-23T17:08:00" u="1"/>
        <d v="2018-02-09T17:48:00" u="1"/>
        <d v="2018-02-11T17:40:00" u="1"/>
        <d v="2018-02-17T19:16:00" u="1"/>
        <d v="2018-02-09T21:48:00" u="1"/>
        <d v="2017-12-09T21:14:00" u="1"/>
        <d v="2018-02-04T19:05:00" u="1"/>
        <d v="2008-01-27T16:00:00" u="1"/>
        <d v="2017-10-19T08:14:00" u="1"/>
        <d v="2017-11-23T17:45:00" u="1"/>
        <d v="2017-11-23T19:45:00" u="1"/>
        <d v="2017-10-03T07:15:00" u="1"/>
        <d v="2017-10-04T07:11:00" u="1"/>
        <d v="2018-01-27T16:00:00" u="1"/>
        <d v="2017-10-03T08:15:00" u="1"/>
        <d v="2017-10-04T08:11:00" u="1"/>
        <d v="2017-10-06T08:03:00" u="1"/>
        <d v="2017-10-15T16:30:00" u="1"/>
        <d v="2017-10-19T16:14:00" u="1"/>
        <d v="2017-10-19T18:14:00" u="1"/>
        <d v="2018-01-22T19:20:00" u="1"/>
        <d v="2017-10-20T19:10:00" u="1"/>
        <d v="2018-02-10T18:52:00" u="1"/>
        <d v="2017-11-18T19:02:00" u="1"/>
        <d v="2018-02-11T20:48:00" u="1"/>
        <d v="2018-02-09T21:56:00" u="1"/>
        <d v="2017-12-07T19:30:00" u="1"/>
        <d v="2017-10-06T16:03:00" u="1"/>
        <d v="2017-12-07T20:30:00" u="1"/>
        <d v="2017-12-07T22:30:00" u="1"/>
        <d v="2018-01-11T19:01:00" u="1"/>
        <d v="2018-02-07T21:01:00" u="1"/>
        <d v="2017-10-17T08:30:00" u="1"/>
        <d v="2018-01-24T13:20:00" u="1"/>
        <d v="2018-01-29T16:00:00" u="1"/>
        <d v="2017-10-04T08:19:00" u="1"/>
        <d v="2017-10-06T08:11:00" u="1"/>
        <d v="2017-10-17T16:30:00" u="1"/>
        <d v="2018-01-26T18:12:00" u="1"/>
        <d v="2017-11-18T16:10:00" u="1"/>
        <d v="2018-02-12T17:52:00" u="1"/>
        <d v="2018-01-29T20:00:00" u="1"/>
        <d v="2017-12-08T16:34:00" u="1"/>
        <d v="2017-12-08T17:34:00" u="1"/>
        <d v="2017-12-14T17:10:00" u="1"/>
        <d v="2018-01-29T22:00:00" u="1"/>
        <d v="2017-10-06T16:11:00" u="1"/>
        <d v="2017-11-16T22:18:00" u="1"/>
        <d v="2017-12-05T20:46:00" u="1"/>
        <d v="2017-12-08T20:34:00" u="1"/>
        <d v="2017-12-09T21:30:00" u="1"/>
        <d v="2018-01-06T19:29:00" u="1"/>
        <d v="2018-01-08T21:21:00" u="1"/>
        <d v="2018-02-08T20:05:00" u="1"/>
        <d v="2018-01-31T00:00:00" u="1"/>
        <d v="2018-02-06T22:13:00" u="1"/>
        <d v="2018-02-09T22:01:00" u="1"/>
        <d v="2018-01-31T08:00:00" u="1"/>
        <d v="2017-10-14T08:50:00" u="1"/>
        <d v="2018-01-31T09:00:00" u="1"/>
        <d v="2018-01-31T14:00:00" u="1"/>
        <d v="2018-01-31T16:00:00" u="1"/>
        <d v="2018-01-31T17:00:00" u="1"/>
        <d v="2017-07-07T07:00:00" u="1"/>
        <d v="2017-12-22T21:49:00" u="1"/>
        <d v="2017-12-24T21:41:00" u="1"/>
        <d v="2018-01-31T18:00:00" u="1"/>
        <d v="2018-01-21T21:40:00" u="1"/>
        <d v="2017-11-15T21:30:00" u="1"/>
        <d v="2017-11-21T21:06:00" u="1"/>
        <d v="2017-12-09T21:38:00" u="1"/>
        <d v="2018-01-14T20:05:00" u="1"/>
        <d v="2018-01-14T21:05:00" u="1"/>
        <d v="2017-12-20T08:02:00" u="1"/>
        <d v="2017-11-26T20:57:00" u="1"/>
        <d v="2017-10-03T07:39:00" u="1"/>
        <d v="2017-11-18T16:26:00" u="1"/>
        <d v="2017-11-19T16:22:00" u="1"/>
        <d v="2018-01-22T20:44:00" u="1"/>
        <d v="2018-01-23T20:40:00" u="1"/>
        <d v="2018-01-25T20:32:00" u="1"/>
        <d v="2018-01-23T22:40:00" u="1"/>
        <d v="2017-12-13T18:30:00" u="1"/>
        <d v="2017-10-06T16:27:00" u="1"/>
        <d v="2017-10-10T16:11:00" u="1"/>
        <d v="2017-11-06T16:11:00" u="1"/>
        <d v="2018-02-07T17:25:00" u="1"/>
        <d v="2018-02-01T19:49:00" u="1"/>
        <d v="2018-01-16T22:05:00" u="1"/>
        <d v="2017-07-11T07:00:00" u="1"/>
        <d v="2017-07-11T08:00:00" u="1"/>
        <d v="2017-11-19T16:30:00" u="1"/>
        <d v="2017-12-08T17:58:00" u="1"/>
        <d v="2017-11-21T21:22:00" u="1"/>
        <d v="2017-12-22T20:02:00" u="1"/>
        <d v="2017-12-20T21:10:00" u="1"/>
        <d v="2018-02-07T17:33:00" u="1"/>
        <d v="2018-01-18T20:05:00" u="1"/>
        <d v="2017-12-06T16:03:00" u="1"/>
        <d v="2017-10-03T07:55:00" u="1"/>
        <d v="2017-11-30T21:57:00" u="1"/>
        <d v="2017-12-28T19:49:00" u="1"/>
        <d v="2017-12-29T19:45:00" u="1"/>
        <d v="2017-10-14T08:11:00" u="1"/>
        <d v="2018-01-25T17:48:00" u="1"/>
        <d v="2018-01-25T19:48:00" u="1"/>
        <d v="2017-12-10T19:58:00" u="1"/>
        <d v="2018-01-10T16:45:00" u="1"/>
        <d v="2018-01-11T16:41:00" u="1"/>
        <d v="2018-01-12T16:37:00" u="1"/>
        <d v="2018-02-19T22:56:00" u="1"/>
        <d v="2017-10-14T16:11:00" u="1"/>
        <d v="2018-01-21T17:01:00" u="1"/>
        <d v="2018-02-08T17:37:00" u="1"/>
        <d v="2018-01-12T20:37:00" u="1"/>
        <d v="2018-02-11T18:25:00" u="1"/>
        <d v="2018-02-08T19:37:00" u="1"/>
        <d v="2017-10-15T08:15:00" u="1"/>
        <d v="2018-01-25T18:56:00" u="1"/>
        <d v="2018-01-26T18:52:00" u="1"/>
        <d v="2017-10-06T10:51:00" u="1"/>
        <d v="2018-01-27T21:48:00" u="1"/>
        <d v="2017-12-22T17:18:00" u="1"/>
        <d v="2017-10-03T07:00:00" u="1"/>
        <d v="2017-10-03T08:00:00" u="1"/>
        <d v="2017-11-23T22:30:00" u="1"/>
        <d v="2017-10-03T09:00:00" u="1"/>
        <d v="2017-10-16T17:11:00" u="1"/>
        <d v="2017-12-14T22:50:00" u="1"/>
        <d v="2017-12-23T22:14:00" u="1"/>
        <d v="2017-10-03T12:00:00" u="1"/>
        <d v="2018-02-08T19:45:00" u="1"/>
        <d v="2017-10-03T14:00:00" u="1"/>
        <d v="2017-12-05T20:23:00" u="1"/>
        <d v="2018-01-05T18:10:00" u="1"/>
        <d v="2017-10-03T18:00:00" u="1"/>
        <d v="2017-10-18T08:11:00" u="1"/>
        <d v="2017-06-21T09:00:00" u="1"/>
        <d v="2017-11-18T16:58:00" u="1"/>
        <d v="2017-08-13T07:00:00" u="1"/>
        <d v="2017-11-22T17:42:00" u="1"/>
        <d v="2017-08-13T08:00:00" u="1"/>
        <d v="2017-12-24T18:18:00" u="1"/>
        <d v="2017-11-30T22:10:00" u="1"/>
        <d v="2018-01-17T17:33:00" u="1"/>
        <d v="2018-01-24T17:05:00" u="1"/>
        <d v="2017-10-18T17:11:00" u="1"/>
        <d v="2017-10-18T18:11:00" u="1"/>
        <d v="2018-01-11T19:57:00" u="1"/>
        <d v="2018-01-19T21:25:00" u="1"/>
        <d v="2018-02-09T20:49:00" u="1"/>
        <d v="2017-11-01T15:00:00" u="1"/>
        <d v="2018-01-09T18:02:00" u="1"/>
        <d v="2017-11-01T16:00:00" u="1"/>
        <d v="2018-01-07T20:10:00" u="1"/>
        <d v="2018-01-09T20:02:00" u="1"/>
        <d v="2017-11-01T20:00:00" u="1"/>
        <d v="2017-11-01T23:00:00" u="1"/>
        <d v="2018-01-30T18:52:00" u="1"/>
        <d v="2017-11-21T21:54:00" u="1"/>
        <d v="2017-10-04T08:12:00" u="1"/>
        <d v="2017-10-06T08:04:00" u="1"/>
        <d v="2017-10-03T09:16:00" u="1"/>
        <d v="2017-10-04T09:12:00" u="1"/>
        <d v="2018-01-04T10:30:00" u="1"/>
        <d v="2017-10-03T11:16:00" u="1"/>
        <d v="2017-12-14T16:03:00" u="1"/>
        <d v="2018-01-22T21:21:00" u="1"/>
        <d v="2018-02-07T11:02:00" u="1"/>
        <d v="2017-10-03T13:16:00" u="1"/>
        <d v="2017-10-04T16:12:00" u="1"/>
        <d v="2017-10-04T17:12:00" u="1"/>
        <d v="2017-11-03T16:00:00" u="1"/>
        <d v="2017-11-03T17:00:00" u="1"/>
        <d v="2018-01-10T20:06:00" u="1"/>
        <d v="2017-11-22T16:58:00" u="1"/>
        <d v="2017-11-29T17:30:00" u="1"/>
        <d v="2017-12-21T16:46:00" u="1"/>
        <d v="2017-12-20T18:50:00" u="1"/>
        <d v="2017-10-09T07:00:00" u="1"/>
        <d v="2018-01-23T16:25:00" u="1"/>
        <d v="2017-10-06T08:12:00" u="1"/>
        <d v="2018-02-14T16:45:00" u="1"/>
        <d v="2017-11-05T08:00:00" u="1"/>
        <d v="2018-02-14T19:45:00" u="1"/>
        <d v="2017-10-04T16:20:00" u="1"/>
        <d v="2017-10-06T17:12:00" u="1"/>
        <d v="2018-01-09T18:18:00" u="1"/>
        <d v="2018-01-12T18:06:00" u="1"/>
        <d v="2017-11-05T16:00:00" u="1"/>
        <d v="2017-10-09T19:00:00" u="1"/>
        <d v="2017-12-01T16:00:00" u="1"/>
        <d v="2018-01-08T21:22:00" u="1"/>
        <d v="2017-12-01T21:00:00" u="1"/>
        <d v="2017-12-01T22:00:00" u="1"/>
        <d v="2017-10-11T00:00:00" u="1"/>
        <d v="2017-07-23T07:00:00" u="1"/>
        <d v="2017-07-23T08:00:00" u="1"/>
        <d v="2017-12-03T00:00:00" u="1"/>
        <d v="2018-01-18T13:53:00" u="1"/>
        <d v="2017-12-24T18:42:00" u="1"/>
        <d v="2017-10-03T08:32:00" u="1"/>
        <d v="2017-10-06T08:20:00" u="1"/>
        <d v="2017-10-11T08:00:00" u="1"/>
        <d v="2017-11-19T16:15:00" u="1"/>
        <d v="2018-01-27T19:17:00" u="1"/>
        <d v="2017-11-21T18:07:00" u="1"/>
        <d v="2017-12-03T08:00:00" u="1"/>
        <d v="2017-12-10T17:35:00" u="1"/>
        <d v="2017-10-06T16:20:00" u="1"/>
        <d v="2017-10-11T16:00:00" u="1"/>
        <d v="2017-10-11T17:00:00" u="1"/>
        <d v="2017-11-07T16:00:00" u="1"/>
        <d v="2018-01-09T19:26:00" u="1"/>
        <d v="2018-02-11T18:02:00" u="1"/>
        <d v="2017-10-10T20:04:00" u="1"/>
        <d v="2017-12-03T16:00:00" u="1"/>
        <d v="2017-12-03T17:00:00" u="1"/>
        <d v="2017-12-03T21:00:00" u="1"/>
        <d v="2017-12-05T00:00:00" u="1"/>
        <d v="2017-10-03T07:40:00" u="1"/>
        <d v="2017-10-13T08:00:00" u="1"/>
        <d v="2017-10-04T09:36:00" u="1"/>
        <d v="2017-11-09T08:00:00" u="1"/>
        <d v="2017-11-19T16:23:00" u="1"/>
        <d v="2017-12-05T08:00:00" u="1"/>
        <d v="2017-12-10T16:43:00" u="1"/>
        <d v="2017-12-05T09:00:00" u="1"/>
        <d v="2017-11-17T20:31:00" u="1"/>
        <d v="2017-11-21T21:15:00" u="1"/>
        <d v="2017-10-04T16:36:00" u="1"/>
        <d v="2017-10-08T16:20:00" u="1"/>
        <d v="2017-10-13T16:00:00" u="1"/>
        <d v="2017-12-10T20:43:00" u="1"/>
        <d v="2017-12-11T20:39:00" u="1"/>
        <d v="2017-10-13T17:00:00" u="1"/>
        <d v="2017-10-13T18:00:00" u="1"/>
        <d v="2017-11-09T16:00:00" u="1"/>
        <d v="2017-12-05T16:00:00" u="1"/>
        <d v="2018-01-15T21:10:00" u="1"/>
        <d v="2017-10-13T21:00:00" u="1"/>
        <d v="2017-12-05T17:00:00" u="1"/>
        <d v="2017-12-05T19:00:00" u="1"/>
        <d v="2017-12-05T20:00:00" u="1"/>
        <d v="2017-12-05T21:00:00" u="1"/>
        <d v="2017-10-15T00:00:00" u="1"/>
        <d v="2017-12-07T00:00:00" u="1"/>
        <d v="2017-10-15T08:00:00" u="1"/>
        <d v="2017-10-17T17:55:00" u="1"/>
        <d v="2017-11-18T15:35:00" u="1"/>
        <d v="2018-01-23T20:49:00" u="1"/>
        <d v="2017-12-07T08:00:00" u="1"/>
        <d v="2018-01-22T21:53:00" u="1"/>
        <d v="2018-01-25T21:41:00" u="1"/>
        <d v="2017-12-22T17:03:00" u="1"/>
        <d v="2018-01-17T16:10:00" u="1"/>
        <d v="2017-10-12T16:12:00" u="1"/>
        <d v="2017-10-15T16:00:00" u="1"/>
        <d v="2017-11-18T22:35:00" u="1"/>
        <d v="2017-10-14T17:04:00" u="1"/>
        <d v="2017-10-15T17:00:00" u="1"/>
        <d v="2018-01-09T18:42:00" u="1"/>
        <d v="2017-10-15T18:00:00" u="1"/>
        <d v="2017-12-07T15:00:00" u="1"/>
        <d v="2018-01-17T20:10:00" u="1"/>
        <d v="2018-02-12T18:14:00" u="1"/>
        <d v="2017-12-07T16:00:00" u="1"/>
        <d v="2017-12-28T16:50:00" u="1"/>
        <d v="2017-12-27T19:54:00" u="1"/>
        <d v="2017-10-15T08:08:00" u="1"/>
        <d v="2017-10-17T08:00:00" u="1"/>
        <d v="2018-01-26T17:45:00" u="1"/>
        <d v="2017-10-17T09:00:00" u="1"/>
        <d v="2018-01-27T18:41:00" u="1"/>
        <d v="2017-11-22T16:27:00" u="1"/>
        <d v="2018-01-26T19:45:00" u="1"/>
        <d v="2017-11-13T13:00:00" u="1"/>
        <d v="2017-10-12T16:20:00" u="1"/>
        <d v="2017-10-17T16:00:00" u="1"/>
        <d v="2018-01-14T17:30:00" u="1"/>
        <d v="2017-12-15T21:39:00" u="1"/>
        <d v="2017-12-24T21:03:00" u="1"/>
        <d v="2018-02-15T16:10:00" u="1"/>
        <d v="2017-10-17T18:00:00" u="1"/>
        <d v="2017-11-13T16:00:00" u="1"/>
        <d v="2017-10-17T19:00:00" u="1"/>
        <d v="2017-12-09T16:00:00" u="1"/>
        <d v="2018-01-14T21:30:00" u="1"/>
        <d v="2018-02-08T19:38:00" u="1"/>
        <d v="2018-02-14T19:14:00" u="1"/>
        <d v="2017-10-12T22:20:00" u="1"/>
        <d v="2017-12-09T19:00:00" u="1"/>
        <d v="2017-10-19T00:00:00" u="1"/>
        <d v="2017-11-24T06:27:00" u="1"/>
        <d v="2017-11-15T00:00:00" u="1"/>
        <d v="2017-12-11T00:00:00" u="1"/>
        <d v="2017-10-15T08:16:00" u="1"/>
        <d v="2017-10-19T09:00:00" u="1"/>
        <d v="2018-01-25T18:57:00" u="1"/>
        <d v="2017-10-19T10:00:00" u="1"/>
        <d v="2017-10-19T13:00:00" u="1"/>
        <d v="2017-10-19T14:00:00" u="1"/>
        <d v="2017-11-19T20:47:00" u="1"/>
        <d v="2017-09-20T18:12:00" u="1"/>
        <d v="2017-10-19T16:00:00" u="1"/>
        <d v="2017-11-29T22:07:00" u="1"/>
        <d v="2018-01-12T17:46:00" u="1"/>
        <d v="2017-10-19T17:00:00" u="1"/>
        <d v="2017-11-15T16:00:00" u="1"/>
        <d v="2018-01-12T20:46:00" u="1"/>
        <d v="2018-01-16T20:30:00" u="1"/>
        <d v="2017-12-11T16:00:00" u="1"/>
        <d v="2018-01-16T21:30:00" u="1"/>
        <d v="2018-01-22T21:06:00" u="1"/>
        <d v="2018-02-07T19:50:00" u="1"/>
        <d v="2017-12-06T17:20:00" u="1"/>
        <d v="2017-11-15T20:00:00" u="1"/>
        <d v="2017-11-15T21:00:00" u="1"/>
        <d v="2017-11-15T22:00:00" u="1"/>
        <d v="2018-01-04T17:15:00" u="1"/>
        <d v="2017-11-15T23:00:00" u="1"/>
        <d v="2017-12-08T21:12:00" u="1"/>
        <d v="2017-10-16T00:20:00" u="1"/>
        <d v="2017-10-21T00:00:00" u="1"/>
        <d v="2017-11-17T00:00:00" u="1"/>
        <d v="2017-08-29T07:00:00" u="1"/>
        <d v="2017-08-29T08:00:00" u="1"/>
        <d v="2017-12-13T00:00:00" u="1"/>
        <d v="2017-12-13T03:00:00" u="1"/>
        <d v="2017-10-21T08:00:00" u="1"/>
        <d v="2017-10-21T09:00:00" u="1"/>
        <d v="2017-11-17T07:00:00" u="1"/>
        <d v="2018-02-12T20:20:27" u="1"/>
        <d v="2017-12-13T08:00:00" u="1"/>
        <d v="2018-01-18T13:30:00" u="1"/>
        <d v="2017-10-21T13:00:00" u="1"/>
        <d v="2017-12-13T09:00:00" u="1"/>
        <d v="2017-10-11T16:40:00" u="1"/>
        <d v="2017-10-21T16:00:00" u="1"/>
        <d v="2018-01-11T17:58:00" u="1"/>
        <d v="2018-01-12T17:54:00" u="1"/>
        <d v="2017-10-21T17:00:00" u="1"/>
        <d v="2017-11-17T16:00:00" u="1"/>
        <d v="2018-01-25T19:02:00" u="1"/>
        <d v="2017-12-13T16:00:00" u="1"/>
        <d v="2018-01-18T21:30:00" u="1"/>
        <d v="2018-01-21T21:18:00" u="1"/>
        <d v="2017-11-17T19:00:00" u="1"/>
        <d v="2017-12-03T17:40:00" u="1"/>
        <d v="2017-12-13T17:00:00" u="1"/>
        <d v="2017-12-13T18:00:00" u="1"/>
        <d v="2018-02-14T21:30:00" u="1"/>
        <d v="2017-12-09T19:16:00" u="1"/>
        <d v="2017-11-15T22:08:00" u="1"/>
        <d v="2017-12-10T20:12:00" u="1"/>
        <d v="2018-02-19T23:10:00" u="1"/>
        <d v="2017-11-17T23:00:00" u="1"/>
        <d v="2017-12-10T21:12:00" u="1"/>
        <d v="2017-12-13T21:00:00" u="1"/>
        <d v="2018-02-02T17:15:00" u="1"/>
        <d v="2018-01-05T20:19:00" u="1"/>
        <d v="2017-10-23T00:00:00" u="1"/>
        <d v="2017-11-19T00:00:00" u="1"/>
        <d v="2017-10-22T08:04:00" u="1"/>
        <d v="2017-10-23T08:00:00" u="1"/>
        <d v="2017-10-18T09:20:00" u="1"/>
        <d v="2017-10-23T10:00:00" u="1"/>
        <d v="2017-11-19T08:00:00" u="1"/>
      </sharedItems>
    </cacheField>
    <cacheField name="Date et heures de dépannage" numFmtId="170">
      <sharedItems containsNonDate="0" containsDate="1" containsString="0" containsBlank="1" minDate="2018-02-20T16:17:00" maxDate="2018-02-20T23:20:00"/>
    </cacheField>
    <cacheField name="Lieu de panne" numFmtId="0">
      <sharedItems containsBlank="1" count="58">
        <s v=" Garage UMS"/>
        <s v="Garage UMS"/>
        <s v="Mines"/>
        <s v="Barrière mine"/>
        <s v="TMH"/>
        <s v="Route Mines"/>
        <m/>
        <s v="Garage SINOTRUK"/>
        <s v="PK34"/>
        <s v="Route mine"/>
        <s v="PK39"/>
        <s v="Garage RENAULT"/>
        <s v="Route port" u="1"/>
        <s v="Barriere mine" u="1"/>
        <s v="Mine" u="1"/>
        <s v="Barriere Mines" u="1"/>
        <s v="Port" u="1"/>
        <s v="Port " u="1"/>
        <s v="Pk28" u="1"/>
        <s v="Colline" u="1"/>
        <s v="Pk17" u="1"/>
        <s v="PK37" u="1"/>
        <s v="Garage UMS " u="1"/>
        <s v="Garage UMS Port1" u="1"/>
        <s v="Pk36" u="1"/>
        <s v="Route" u="1"/>
        <s v="Pk1" u="1"/>
        <s v="PK35" u="1"/>
        <s v="PK2" u="1"/>
        <s v="Parc" u="1"/>
        <s v="Pk14" u="1"/>
        <s v="PK3" u="1"/>
        <s v="Pk24" u="1"/>
        <s v="Garage TMH" u="1"/>
        <s v="PK6" u="1"/>
        <s v="Barrière mine " u="1"/>
        <s v="Pk7" u="1"/>
        <s v="PK23" u="1"/>
        <s v="Barrière mines" u="1"/>
        <s v="PK8" u="1"/>
        <s v="Pk9" u="1"/>
        <s v="Park" u="1"/>
        <s v="Barrire mines" u="1"/>
        <s v="Pk22" u="1"/>
        <s v="Pk32" u="1"/>
        <s v="C12" u="1"/>
        <s v="C14" u="1"/>
        <s v="Port 1" u="1"/>
        <s v="Colline Dabis" u="1"/>
        <s v="Pk41" u="1"/>
        <s v="Parck" u="1"/>
        <s v="PK20" u="1"/>
        <s v="Kakissa" u="1"/>
        <s v="Pk30" u="1"/>
        <s v="Pk40" u="1"/>
        <s v="Pk19" u="1"/>
        <s v="Pk29" u="1"/>
        <s v="PK 34" u="1"/>
      </sharedItems>
    </cacheField>
    <cacheField name="IM" numFmtId="0">
      <sharedItems containsBlank="1"/>
    </cacheField>
    <cacheField name="IE" numFmtId="0">
      <sharedItems containsBlank="1"/>
    </cacheField>
    <cacheField name="IS" numFmtId="0">
      <sharedItems containsBlank="1"/>
    </cacheField>
    <cacheField name="IP" numFmtId="0">
      <sharedItems containsBlank="1"/>
    </cacheField>
    <cacheField name="TP" numFmtId="0">
      <sharedItems containsNonDate="0" containsString="0" containsBlank="1"/>
    </cacheField>
    <cacheField name="PR" numFmtId="0">
      <sharedItems containsBlank="1"/>
    </cacheField>
    <cacheField name="I. Prév" numFmtId="0">
      <sharedItems containsNonDate="0" containsString="0" containsBlank="1"/>
    </cacheField>
    <cacheField name="Dispo" numFmtId="0">
      <sharedItems containsBlank="1"/>
    </cacheField>
    <cacheField name="Entretien" numFmtId="0">
      <sharedItems containsBlank="1"/>
    </cacheField>
    <cacheField name="Arrê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hierno Amadou BAH" refreshedDate="43152.502577314815" createdVersion="5" refreshedVersion="5" minRefreshableVersion="3" recordCount="387">
  <cacheSource type="worksheet">
    <worksheetSource ref="I23:T23" sheet="DTQ (Poste1)"/>
  </cacheSource>
  <cacheFields count="23">
    <cacheField name="N°" numFmtId="0">
      <sharedItems containsSemiMixedTypes="0" containsString="0" containsNumber="1" containsInteger="1" minValue="1" maxValue="225"/>
    </cacheField>
    <cacheField name="Flottes" numFmtId="0">
      <sharedItems count="2">
        <s v="SINOTRUK"/>
        <s v="RENAULT"/>
      </sharedItems>
    </cacheField>
    <cacheField name="Modèle" numFmtId="0">
      <sharedItems containsBlank="1" count="11">
        <s v="DUMPER"/>
        <s v="SITRAK"/>
        <m/>
        <s v="KERAX K440"/>
        <s v="KERAX 500"/>
        <s v="SINOTRUK" u="1"/>
        <s v="DUMPER " u="1"/>
        <s v="HOWO" u="1"/>
        <s v=" DUMPER " u="1"/>
        <s v="KERAX K439" u="1"/>
        <s v="KERAX Dxi" u="1"/>
      </sharedItems>
    </cacheField>
    <cacheField name="Type" numFmtId="0">
      <sharedItems/>
    </cacheField>
    <cacheField name="Equipements" numFmtId="0">
      <sharedItems containsBlank="1" count="471">
        <s v="SINO 01"/>
        <s v="SINO 02"/>
        <s v="SINO 03"/>
        <s v="SINO 04"/>
        <s v="SINO 05"/>
        <s v="SINO 06"/>
        <s v="SINO 07"/>
        <s v="SINO 08"/>
        <s v="SINO 09"/>
        <s v="SINO 10"/>
        <s v="SINO 11"/>
        <s v="SINO 12"/>
        <s v="SINO 13"/>
        <s v="SINO 15"/>
        <s v="SINO 17"/>
        <s v="SINO 18"/>
        <s v="SINO 19"/>
        <s v="SINO 20"/>
        <s v="SINO 21"/>
        <s v="SINO 22"/>
        <s v="SINO 23"/>
        <s v="SINO 25"/>
        <s v="SINO 27"/>
        <s v="SINO 29"/>
        <s v="SINO 30"/>
        <s v="SINO 31"/>
        <s v="SINO 33"/>
        <s v="SINO 35"/>
        <s v="SINO 36"/>
        <s v="SINO 37"/>
        <s v="SINO 38"/>
        <s v="SINO 39"/>
        <s v="SINO 40"/>
        <s v="SINO 41"/>
        <s v="SINO 42"/>
        <s v="SINO 43"/>
        <s v="SINO 44"/>
        <s v="SINO 45"/>
        <s v="SINO 46"/>
        <s v="SINO 47"/>
        <s v="SINO 48"/>
        <s v="SINO 50"/>
        <s v="SINO 51"/>
        <s v="SINO 52"/>
        <s v="SINO 53"/>
        <s v="SINO 54"/>
        <s v="SINO 55"/>
        <s v="SEB 2053"/>
        <s v="SEB 2054"/>
        <s v="SEB 2055"/>
        <s v="SEB 2056"/>
        <s v="SEB 2057"/>
        <s v="SEB 2058"/>
        <s v="SEB 2059"/>
        <s v="SEB 2060"/>
        <s v="SEB 2062"/>
        <s v="SEB 2063"/>
        <s v="SEB 2064"/>
        <s v="SEB 2065"/>
        <s v="SEB 2066"/>
        <s v="SEB 2067"/>
        <s v="SEB 2068"/>
        <s v="SEB 2069"/>
        <s v="SEB 2071"/>
        <s v="SEB 2072"/>
        <s v="SEB 2073"/>
        <s v="SEB 2086"/>
        <s v="SEB 2088"/>
        <s v="SEB 2094"/>
        <s v="SEB 2097"/>
        <s v="SEB 2101"/>
        <s v="SEB 2106"/>
        <s v="SEB 2117"/>
        <s v="SEB 2118"/>
        <s v="SEB 2171"/>
        <s v="SEB 2186"/>
        <s v="SEB 2215"/>
        <s v="SEB 2217"/>
        <s v="SEB 2219"/>
        <s v="SEB 2221"/>
        <s v="SEB 2222"/>
        <s v="SEB 2224"/>
        <s v="SEB 2225"/>
        <s v="SEB 2226"/>
        <s v="SEB 2227"/>
        <s v="SEB 2228"/>
        <s v="SEB 2230"/>
        <s v="SEB 2231"/>
        <s v="SEB 2233"/>
        <s v="SEB 2234"/>
        <s v="SEB 2235"/>
        <s v="SEB 2236"/>
        <s v="SEB 2237"/>
        <s v="SEB 2238"/>
        <s v="SEB 2243"/>
        <s v="SEB 2244"/>
        <s v="SEB 2245"/>
        <s v="SEB 2246"/>
        <s v="SEB 2247"/>
        <s v="SEB 2248"/>
        <s v="SEB 2250"/>
        <s v="SEB 2251"/>
        <s v="SEB 2252"/>
        <s v="SEB 2253"/>
        <s v="SEB 2254"/>
        <s v="SEB 2255"/>
        <s v="SEB 2256"/>
        <s v="SEB 2257"/>
        <s v="SEB 2258"/>
        <s v="SEB 2259"/>
        <s v="SEB 2260"/>
        <s v="SEB 2261"/>
        <s v="SEB 2262"/>
        <s v="SEB 2263"/>
        <s v="SEB 2264"/>
        <s v="SEB 2265"/>
        <s v="SEB 2266"/>
        <s v="SEB 2267"/>
        <s v="SEB 2268"/>
        <s v="SEB 2269"/>
        <s v="SEB 2270"/>
        <s v="SEB 2271"/>
        <s v="SEB 2272"/>
        <s v="SEB 2273"/>
        <s v="SEB 2274"/>
        <s v="SEB 2275"/>
        <s v="SEB 2276"/>
        <s v="SEB 2277"/>
        <s v="SEB 2278"/>
        <s v="SEB 2279"/>
        <s v="SEB 2280"/>
        <s v="SEB 2281"/>
        <s v="SEB 2282"/>
        <s v="SEB 2283"/>
        <s v="SEB 2284"/>
        <s v="SEB 2285"/>
        <s v="SEB 2286"/>
        <s v="SEB 2287"/>
        <s v="SEB 2288"/>
        <s v="SEB 2289"/>
        <s v="SEB 2290"/>
        <s v="SEB 2291"/>
        <s v="SEB 2292"/>
        <s v="SEB 2293"/>
        <s v="SEB 2552"/>
        <s v="SEB 2553"/>
        <s v="SEB 2554"/>
        <s v="SEB 2555"/>
        <s v="SEB 2562"/>
        <s v="SEB 2563"/>
        <s v="SEB 2566"/>
        <s v="SEB 2568"/>
        <s v="SEB 2570"/>
        <s v="SEB 2571"/>
        <s v="SEB 2572"/>
        <s v="SEB 2575"/>
        <s v="SEB 2577"/>
        <s v="SEB 2578"/>
        <s v="SEB 2579"/>
        <s v="SEB 2580"/>
        <s v="SEB 2587"/>
        <s v="SEB 2589"/>
        <s v="SEB 2590"/>
        <s v="SEB 2591"/>
        <s v="SEB 2592"/>
        <s v="SEB 2593"/>
        <s v="SEB 2622"/>
        <s v="SEB 2624"/>
        <s v="SEB 2629"/>
        <s v="SEB 2647"/>
        <s v="SEB 2676"/>
        <s v="SEB 2677"/>
        <s v="SEB 2678"/>
        <s v="SEB 2679"/>
        <s v="SEB 2680"/>
        <s v="SEB 2681"/>
        <s v="SEB 2682"/>
        <s v="SEB 2683"/>
        <s v="SEB 2684"/>
        <s v="SEB 2685"/>
        <s v="SEB 2686"/>
        <s v="SEB 2687"/>
        <s v="SEB 2688"/>
        <s v="SEB 2689"/>
        <s v="SEB 2690"/>
        <s v="SEB 2691"/>
        <s v="SEB 2692"/>
        <s v="SEB 2693"/>
        <s v="SEB 2694"/>
        <s v="SEB 2695"/>
        <s v="SEB 2696"/>
        <s v="SEB 2697"/>
        <s v="SEB 2698"/>
        <s v="SEB 2699"/>
        <s v="SEB 2700"/>
        <s v="SEB 2701"/>
        <s v="SEB 2702"/>
        <s v="SEB 2703"/>
        <s v="SEB 2704"/>
        <s v="SEB 2705"/>
        <s v="SEB 2706"/>
        <s v="SEB 2707"/>
        <s v="SEB 2708"/>
        <s v="SEB 2709"/>
        <s v="SEB 2710"/>
        <s v="SEB 2711"/>
        <s v="SEB 2712"/>
        <s v="SEB 2713"/>
        <s v="SEB 2714"/>
        <s v="SEB 2715"/>
        <s v="SEB 2716"/>
        <s v="SEB 2717"/>
        <s v="SEB 2722"/>
        <s v="SEB 2723"/>
        <s v="SEB 2724"/>
        <s v="SEB 2725"/>
        <s v="SEB 2726"/>
        <s v="SEB 2727"/>
        <s v="SEB 2728"/>
        <s v="SEB 2729"/>
        <s v="SEB 2730"/>
        <s v="SEB 2731"/>
        <s v="SEB 2732"/>
        <s v="SEB 2733"/>
        <s v="SEB 2734"/>
        <s v="SEB 2735"/>
        <s v="SEB 2736"/>
        <s v="SEB 2737"/>
        <s v="SEB 2738"/>
        <s v="SEB 2739"/>
        <s v="SEB 2740"/>
        <s v="SEB 2741"/>
        <s v="SEB 2742"/>
        <s v="SEB 2743"/>
        <s v="SEB 2744"/>
        <s v="SEB 2745"/>
        <s v="SEB 2746"/>
        <s v="SEB 2747"/>
        <s v="SEB 2748"/>
        <s v="SEB 2749"/>
        <s v="SEB 2750"/>
        <s v="SEB 2751"/>
        <s v="SEB 2752"/>
        <s v="SEB 2753"/>
        <s v="SEB 2754"/>
        <s v="SEB 2755"/>
        <s v="SEB 2756"/>
        <s v="SEB 2757"/>
        <s v="SEB 2758"/>
        <s v="SEB 2759"/>
        <s v="SEB 2760"/>
        <s v="SEB 2761"/>
        <s v="SEB 2762"/>
        <s v="SEB 2763"/>
        <s v="SEB 2764"/>
        <s v="SEB 2765"/>
        <s v="SEB 2766"/>
        <s v="SEB 2767"/>
        <s v="SEB 2768"/>
        <s v="SEB 2769"/>
        <s v="SEB 2770"/>
        <s v="SEB 2771"/>
        <s v="SEB 2772"/>
        <s v="SEB 930"/>
        <s v="SEB 931"/>
        <s v="SEB 932"/>
        <s v="SEB 933"/>
        <s v="SEB 934"/>
        <s v="SEB 935"/>
        <s v="SEB 936"/>
        <s v="SEB 937"/>
        <s v="SEB 938"/>
        <s v="SEB 939"/>
        <s v="SEB 940"/>
        <s v="SEB 941"/>
        <s v="SEB 942"/>
        <s v="SEB 943"/>
        <s v="SEB 944"/>
        <s v="SEB 945"/>
        <s v="SEB 946"/>
        <s v="SEB 947"/>
        <s v="SEB 948"/>
        <s v="SEB 949"/>
        <s v="SEB 2007"/>
        <s v="SEB 2008"/>
        <s v="SEB 2010"/>
        <s v="SEB 2011"/>
        <s v="SEB 2012"/>
        <s v="SEB 2013"/>
        <s v="SEB 2014"/>
        <s v="SEB 2015"/>
        <s v="SEB 2016"/>
        <s v="SEB 2017"/>
        <s v="SEB 2146"/>
        <s v="SEB 2147"/>
        <s v="SEB 2148"/>
        <s v="SEB 2149"/>
        <s v="SEB 2150"/>
        <s v="SEB 2151"/>
        <s v="SEB 2152"/>
        <s v="SEB 2153"/>
        <s v="SEB 2154"/>
        <s v="SEB 2155"/>
        <s v="SEB 2156"/>
        <s v="SEB 2157"/>
        <s v="SEB 2158"/>
        <s v="SEB 2159"/>
        <s v="SEB 2160"/>
        <s v="SEB 962"/>
        <s v="SEB 963"/>
        <s v="SEB 964"/>
        <s v="SEB 965"/>
        <s v="SEB 966"/>
        <s v="SEB 967"/>
        <s v="SEB 968"/>
        <s v="SEB 969"/>
        <s v="SEB 970"/>
        <s v="SEB 971"/>
        <s v="SEB 972"/>
        <s v="SEB 973"/>
        <s v="SEB 974"/>
        <s v="SEB 975"/>
        <s v="SEB 976"/>
        <s v="SEB 977"/>
        <s v="SEB 978"/>
        <s v="SEB 979"/>
        <s v="SEB 980"/>
        <s v="SEB 981"/>
        <s v="SEB 982"/>
        <s v="SEB 983"/>
        <s v="SEB 984"/>
        <s v="SEB 985"/>
        <s v="SEB 986"/>
        <s v="SEB 987"/>
        <s v="SEB 988"/>
        <s v="SEB 989"/>
        <s v="SEB 990"/>
        <s v="SEB 991"/>
        <s v="SEB 992"/>
        <s v="SEB 993"/>
        <s v="SEB 994"/>
        <s v="SEB 995"/>
        <s v="SEB 996"/>
        <s v="SEB 997"/>
        <s v="SEB 928"/>
        <s v="SEB 929"/>
        <s v="SEB 2506"/>
        <s v="SEB 2507"/>
        <s v="SEB 2508"/>
        <s v="SEB 2509"/>
        <s v="SEB 2510"/>
        <s v="SEB 2511"/>
        <s v="SEB 2512"/>
        <s v="SEB 2513"/>
        <s v="SEB 2514"/>
        <s v="SEB 2515"/>
        <s v="SEB 2516"/>
        <s v="SEB 2517"/>
        <s v="SEB 2518"/>
        <s v="SEB 2519"/>
        <s v="SEB 2520"/>
        <s v="SEB 2521"/>
        <s v="SEB 2522"/>
        <s v="SEB 2523"/>
        <s v="SEB 2524"/>
        <s v="SEB 2525"/>
        <s v="SEB 2526"/>
        <s v="SEB 2527"/>
        <s v="SEB 2528"/>
        <s v="SEB 2529"/>
        <s v="SEB 2530"/>
        <s v="SEB 2531"/>
        <s v="SEB 2532"/>
        <s v="SEB 2533"/>
        <s v="SEB 2534"/>
        <s v="SEB 2535"/>
        <s v="SEB 2536"/>
        <s v="SEB 2537"/>
        <s v="SEB 2538"/>
        <s v="SEB 2539"/>
        <s v="SEB 2540"/>
        <s v="SEB 2541"/>
        <s v="SEB 2542"/>
        <s v="SEB 2543"/>
        <s v="SEB 2544"/>
        <s v="SEB 2545"/>
        <s v="SEB 2546"/>
        <m u="1"/>
        <s v="SEB 2034" u="1"/>
        <s v="SEB 2070" u="1"/>
        <s v="SEB 2165" u="1"/>
        <s v="SEB 2003" u="1"/>
        <s v="SEB 2075" u="1"/>
        <s v="SEB 2229" u="1"/>
        <s v="SEB 2504" u="1"/>
        <s v="SEB 2576" u="1"/>
        <s v="SEB 2170" u="1"/>
        <s v="SEB 2080" u="1"/>
        <s v="SEB 2103" u="1"/>
        <s v="SEB 2108" u="1"/>
        <s v="SEB 2581" u="1"/>
        <s v="SEB 2586" u="1"/>
        <s v="SEB 2550" u="1"/>
        <s v="SEB 2090" u="1"/>
        <s v="SEB 2113" u="1"/>
        <s v="SEB 2185" u="1"/>
        <s v="SEB 2249" u="1"/>
        <s v="SEB 2218" u="1"/>
        <s v="SEB 2164" u="1"/>
        <s v="SEB 2002" u="1"/>
        <s v="SEB 2074" u="1"/>
        <s v="SEB 2223" u="1"/>
        <s v="SEB 2079" u="1"/>
        <s v="SEB 2503" u="1"/>
        <s v="SEB 2107" u="1"/>
        <s v="SEB 2549" u="1"/>
        <s v="SEB 2089" u="1"/>
        <s v="SEB 2585" u="1"/>
        <s v="SEB 2163" u="1"/>
        <s v="SINO 32" u="1"/>
        <s v="SEB 2001" u="1"/>
        <s v="SEB 2006" u="1"/>
        <s v="SEB 2078" u="1"/>
        <s v="SEB 2502" u="1"/>
        <s v="SEB 2574" u="1"/>
        <s v="SINO 14" u="1"/>
        <s v="SEB 2178" u="1"/>
        <s v="SEB 2232" u="1"/>
        <s v="SEB 2548" u="1"/>
        <s v="SINO 24" u="1"/>
        <s v="SEB 2584" u="1"/>
        <s v="SEB 2052" u="1"/>
        <s v="SEB 2206" u="1"/>
        <s v="SINO 34" u="1"/>
        <s v="SEB 2116" u="1"/>
        <s v="SEB 2188" u="1"/>
        <s v="SEB 2242" u="1"/>
        <s v="SEB 2098" u="1"/>
        <s v="SINO 16" u="1"/>
        <s v="SINO 26" u="1"/>
        <s v="SEB 2005" u="1"/>
        <s v="SEB 2501" u="1"/>
        <s v="SEB 2105" u="1"/>
        <s v="SEB 2177" u="1"/>
        <s v="SEB 2547" u="1"/>
        <s v="SEB 2583" u="1"/>
        <s v="SEB 2051" u="1"/>
        <s v="SEB 2588" u="1"/>
        <s v="SINO 28" u="1"/>
        <s v="SEB 2110" u="1"/>
        <s v="SEB 2092" u="1"/>
        <s v="SEB 2115" u="1"/>
        <s v="SEB 2187" u="1"/>
        <s v="SEB 2025" u="1"/>
        <s v="SEB 2061" u="1"/>
        <s v="SEB 2166" u="1"/>
        <s v="SEB 2220" u="1"/>
        <s v="SEB 2004" u="1"/>
        <s v="SEB 2076" u="1"/>
        <s v="SEB 2009" u="1"/>
        <s v="SEB 2505" u="1"/>
        <s v="SINO 49" u="1"/>
        <s v="SEB 2081" u="1"/>
        <s v="SEB 2104" u="1"/>
        <s v="SEB 2109" u="1"/>
        <s v="SEB 2582" u="1"/>
        <s v="SEB 2050" u="1"/>
        <s v="SEB 2204" u="1"/>
        <s v="SEB 2091" u="1"/>
        <s v="SEB 2096" u="1"/>
        <s v="SEB 2119" u="1"/>
      </sharedItems>
    </cacheField>
    <cacheField name="N° Immat." numFmtId="0">
      <sharedItems containsBlank="1"/>
    </cacheField>
    <cacheField name="N° Châssis" numFmtId="0">
      <sharedItems/>
    </cacheField>
    <cacheField name="Description" numFmtId="0">
      <sharedItems/>
    </cacheField>
    <cacheField name="Pannes" numFmtId="0">
      <sharedItems containsBlank="1"/>
    </cacheField>
    <cacheField name="Date et heures de pannes" numFmtId="170">
      <sharedItems containsNonDate="0" containsDate="1" containsString="0" containsBlank="1" minDate="2007-11-29T12:46:00" maxDate="2018-12-31T08:00:00" count="1338">
        <d v="2018-01-10T08:00:00"/>
        <d v="2017-12-20T08:00:00"/>
        <d v="2018-01-16T00:00:00"/>
        <d v="2018-01-27T08:00:00"/>
        <d v="2018-02-19T08:00:00"/>
        <d v="2017-10-12T08:01:00"/>
        <d v="2017-11-03T08:00:00"/>
        <d v="2017-10-24T08:00:00"/>
        <d v="2017-10-15T00:15:00"/>
        <d v="2017-10-25T08:00:00"/>
        <d v="2017-11-13T08:00:00"/>
        <d v="2017-10-09T08:00:00"/>
        <d v="2017-11-02T08:00:00"/>
        <d v="2018-01-26T00:00:00"/>
        <d v="2018-01-09T00:00:00"/>
        <d v="2018-02-02T16:00:00"/>
        <d v="2017-12-27T08:00:00"/>
        <d v="2017-10-09T16:00:00"/>
        <d v="2017-10-09T00:00:00"/>
        <d v="2018-01-04T16:00:00"/>
        <d v="2017-11-23T00:00:00"/>
        <d v="2018-01-10T09:00:00"/>
        <d v="2017-08-15T07:00:00"/>
        <d v="2017-11-22T00:00:00"/>
        <d v="2018-01-30T00:00:00"/>
        <d v="2017-12-03T01:26:00"/>
        <d v="2017-12-26T00:00:00"/>
        <d v="2017-11-07T08:00:00"/>
        <d v="2017-11-27T21:00:00"/>
        <d v="2018-02-20T08:00:00"/>
        <d v="2017-06-24T08:00:00"/>
        <d v="2018-02-05T08:00:00"/>
        <d v="2018-02-01T16:00:00"/>
        <d v="2017-12-06T08:00:00"/>
        <d v="2017-12-19T00:00:00"/>
        <m/>
        <d v="2018-02-07T08:00:00"/>
        <d v="2018-02-20T12:01:00"/>
        <d v="2018-02-20T14:53:00"/>
        <d v="2018-02-18T08:00:00"/>
        <d v="2017-11-16T00:00:00"/>
        <d v="2017-11-14T16:00:00"/>
        <d v="2017-12-27T00:00:00"/>
        <d v="2018-02-20T11:00:00"/>
        <d v="2018-02-20T14:40:00"/>
        <d v="2018-02-17T10:50:00"/>
        <d v="2018-02-20T12:10:00"/>
        <d v="2017-12-16T00:00:00"/>
        <d v="2018-02-20T14:12:00"/>
        <d v="2017-12-18T00:00:00"/>
        <d v="2018-01-17T16:00:00"/>
        <d v="2018-01-03T08:00:00"/>
        <d v="2018-02-20T14:09:00"/>
        <d v="2018-02-20T10:40:00"/>
        <d v="2018-02-20T14:20:00"/>
        <d v="2017-11-01T08:00:00"/>
        <d v="2018-02-20T10:00:00"/>
        <d v="2018-02-07T00:00:00"/>
        <d v="2018-02-20T09:20:00"/>
        <d v="2018-02-20T10:52:00"/>
        <d v="2018-02-20T15:04:00"/>
        <d v="2018-02-20T14:14:00"/>
        <d v="2018-02-01T09:36:00"/>
        <d v="2017-12-23T00:00:00"/>
        <d v="2018-02-20T13:10:00"/>
        <d v="2018-02-04T16:00:00"/>
        <d v="2018-02-20T15:23:00"/>
        <d v="2018-02-20T11:40:00"/>
        <d v="2018-01-03T00:00:00"/>
        <d v="2018-02-08T08:00:00"/>
        <d v="2017-12-17T00:00:00"/>
        <d v="2017-12-20T00:00:00"/>
        <d v="2017-11-29T00:00:00"/>
        <d v="2017-12-08T00:00:00"/>
        <d v="2017-10-03T11:00:00"/>
        <d v="2017-10-19T08:00:00"/>
        <d v="2017-10-03T10:16:00"/>
        <d v="2017-10-03T13:20:00"/>
        <d v="2017-10-03T08:26:00"/>
        <d v="2017-10-30T08:00:00"/>
        <d v="2017-11-09T10:40:00" u="1"/>
        <d v="2017-11-19T10:00:00" u="1"/>
        <d v="2017-12-15T08:00:00" u="1"/>
        <d v="2017-11-19T11:00:00" u="1"/>
        <d v="2018-01-26T14:06:00" u="1"/>
        <d v="2017-10-20T14:12:00" u="1"/>
        <d v="2017-10-23T14:00:00" u="1"/>
        <d v="2017-11-19T12:00:00" u="1"/>
        <d v="2017-12-04T10:44:00" u="1"/>
        <d v="2017-10-03T07:17:00" u="1"/>
        <d v="2017-10-23T15:00:00" u="1"/>
        <d v="2017-11-19T13:00:00" u="1"/>
        <d v="2017-10-04T08:13:00" u="1"/>
        <d v="2017-11-19T14:00:00" u="1"/>
        <d v="2017-12-03T12:48:00" u="1"/>
        <d v="2017-12-07T12:32:00" u="1"/>
        <d v="2017-10-04T09:13:00" u="1"/>
        <d v="2017-12-15T13:00:00" u="1"/>
        <d v="2018-01-06T10:23:00" u="1"/>
        <d v="2017-12-15T14:00:00" u="1"/>
        <d v="2018-02-05T11:11:00" u="1"/>
        <d v="2017-10-25T00:00:00" u="1"/>
        <d v="2017-11-21T00:00:00" u="1"/>
        <d v="2017-10-06T00:13:00" u="1"/>
        <d v="2017-10-14T08:44:00" u="1"/>
        <d v="2017-11-21T08:00:00" u="1"/>
        <d v="2018-01-23T11:26:00" u="1"/>
        <d v="2017-12-04T08:52:00" u="1"/>
        <d v="2017-12-17T08:00:00" u="1"/>
        <d v="2018-02-17T11:34:00" u="1"/>
        <d v="2017-12-14T09:12:00" u="1"/>
        <d v="2017-12-17T09:00:00" u="1"/>
        <d v="2018-01-27T14:10:00" u="1"/>
        <d v="2017-11-21T13:00:00" u="1"/>
        <d v="2018-02-13T14:50:00" u="1"/>
        <d v="2017-10-06T08:13:00" u="1"/>
        <d v="2017-12-05T12:48:00" u="1"/>
        <d v="2017-10-06T09:13:00" u="1"/>
        <d v="2017-12-06T13:44:00" u="1"/>
        <d v="2018-02-07T11:11:00" u="1"/>
        <d v="2017-11-29T10:39:00" u="1"/>
        <d v="2017-10-27T08:00:00" u="1"/>
        <d v="2018-01-19T10:50:00" u="1"/>
        <d v="2017-11-23T08:00:00" u="1"/>
        <d v="2018-01-24T12:30:00" u="1"/>
        <d v="2017-12-19T08:00:00" u="1"/>
        <d v="2017-11-23T11:00:00" u="1"/>
        <d v="2017-11-23T12:00:00" u="1"/>
        <d v="2017-11-23T13:00:00" u="1"/>
        <d v="2017-12-19T11:00:00" u="1"/>
        <d v="2017-12-07T12:48:00" u="1"/>
        <d v="2017-12-09T12:40:00" u="1"/>
        <d v="2018-01-06T09:39:00" u="1"/>
        <d v="2018-01-07T11:35:00" u="1"/>
        <d v="2018-02-14T19:54:00" u="1"/>
        <d v="2018-02-03T13:35:00" u="1"/>
        <d v="2017-11-25T00:00:00" u="1"/>
        <d v="2017-10-19T03:40:00" u="1"/>
        <d v="2017-12-21T00:00:00" u="1"/>
        <d v="2017-11-29T12:47:00" u="1"/>
        <d v="2017-12-14T02:28:00" u="1"/>
        <d v="2017-12-23T11:55:00" u="1"/>
        <d v="2017-10-29T08:00:00" u="1"/>
        <d v="2018-02-15T08:58:00" u="1"/>
        <d v="2017-11-25T08:00:00" u="1"/>
        <d v="2017-12-21T08:00:00" u="1"/>
        <d v="2017-12-08T09:52:00" u="1"/>
        <d v="2018-01-26T14:30:00" u="1"/>
        <d v="2017-11-25T12:00:00" u="1"/>
        <d v="2017-11-25T13:00:00" u="1"/>
        <d v="2018-01-02T00:00:00" u="1"/>
        <d v="2017-10-10T08:13:00" u="1"/>
        <d v="2017-11-18T14:28:00" u="1"/>
        <d v="2017-11-25T14:00:00" u="1"/>
        <d v="2017-12-16T13:20:00" u="1"/>
        <d v="2018-01-06T10:47:00" u="1"/>
        <d v="2018-02-07T09:27:00" u="1"/>
        <d v="2018-02-09T13:19:00" u="1"/>
        <d v="2018-01-02T08:00:00" u="1"/>
        <d v="2017-12-24T08:59:00" u="1"/>
        <d v="2017-10-21T08:40:00" u="1"/>
        <d v="2017-10-31T08:00:00" u="1"/>
        <d v="2017-11-27T08:00:00" u="1"/>
        <d v="2017-12-23T08:00:00" u="1"/>
        <d v="2017-11-27T12:00:00" u="1"/>
        <d v="2018-02-19T13:50:00" u="1"/>
        <d v="2018-01-04T00:00:00" u="1"/>
        <d v="2018-02-19T14:50:00" u="1"/>
        <d v="2017-10-12T08:13:00" u="1"/>
        <d v="2017-11-27T14:00:00" u="1"/>
        <d v="2017-12-11T12:48:00" u="1"/>
        <d v="2018-02-19T15:50:00" u="1"/>
        <d v="2017-11-27T15:00:00" u="1"/>
        <d v="2018-01-04T02:00:00" u="1"/>
        <d v="2018-01-05T10:59:00" u="1"/>
        <d v="2018-01-11T10:35:00" u="1"/>
        <d v="2018-02-02T12:55:00" u="1"/>
        <d v="2017-12-13T18:40:00" u="1"/>
        <d v="2018-01-04T08:00:00" u="1"/>
        <d v="2017-10-12T16:13:00" u="1"/>
        <d v="2018-01-04T09:00:00" u="1"/>
        <d v="2018-01-04T10:00:00" u="1"/>
        <d v="2017-12-07T14:01:00" u="1"/>
        <d v="2017-12-25T00:00:00" u="1"/>
        <d v="2017-11-29T08:00:00" u="1"/>
        <d v="2017-12-21T07:16:00" u="1"/>
        <d v="2017-11-29T10:00:00" u="1"/>
        <d v="2017-12-25T08:00:00" u="1"/>
        <d v="2018-01-27T13:42:00" u="1"/>
        <d v="2017-11-29T11:00:00" u="1"/>
        <d v="2018-02-19T13:58:00" u="1"/>
        <d v="2017-11-29T13:00:00" u="1"/>
        <d v="2017-10-14T08:13:00" u="1"/>
        <d v="2017-11-29T14:00:00" u="1"/>
        <d v="2017-12-22T12:12:00" u="1"/>
        <d v="2017-10-14T09:13:00" u="1"/>
        <d v="2017-12-22T13:12:00" u="1"/>
        <d v="2018-01-07T10:59:00" u="1"/>
        <d v="2018-02-14T08:15:00" u="1"/>
        <d v="2017-10-06T13:45:00" u="1"/>
        <d v="2017-12-04T09:21:00" u="1"/>
        <d v="2018-01-06T08:00:00" u="1"/>
        <d v="2017-12-03T12:25:00" u="1"/>
        <d v="2017-10-14T17:13:00" u="1"/>
        <d v="2018-02-02T08:00:00" u="1"/>
        <d v="2017-12-04T14:21:00" u="1"/>
        <d v="2018-01-05T12:04:00" u="1"/>
        <d v="2017-10-16T00:13:00" u="1"/>
        <d v="2017-12-14T08:52:00" u="1"/>
        <d v="2008-01-08T08:00:00" u="1"/>
        <d v="2017-12-20T10:28:00" u="1"/>
        <d v="2017-12-22T10:20:00" u="1"/>
        <d v="2018-01-08T00:00:00" u="1"/>
        <d v="2017-10-15T08:17:00" u="1"/>
        <d v="2017-10-16T08:13:00" u="1"/>
        <d v="2017-10-19T08:01:00" u="1"/>
        <d v="2017-11-29T14:08:00" u="1"/>
        <d v="2017-12-27T12:00:00" u="1"/>
        <d v="2017-10-18T09:05:00" u="1"/>
        <d v="2017-12-27T13:00:00" u="1"/>
        <d v="2017-07-15T08:02:00" u="1"/>
        <d v="2018-02-13T10:27:00" u="1"/>
        <d v="2018-01-08T08:00:00" u="1"/>
        <d v="2018-01-03T13:20:00" u="1"/>
        <d v="2017-11-27T08:24:00" u="1"/>
        <d v="2017-12-29T08:00:00" u="1"/>
        <d v="2018-01-11T05:59:00" u="1"/>
        <d v="2018-02-15T04:27:00" u="1"/>
        <d v="2017-12-19T11:40:00" u="1"/>
        <d v="2018-01-10T00:00:00" u="1"/>
        <d v="2017-10-18T08:13:00" u="1"/>
        <d v="2017-12-22T12:28:00" u="1"/>
        <d v="2017-10-18T09:13:00" u="1"/>
        <d v="2017-12-19T13:40:00" u="1"/>
        <d v="2018-02-06T00:00:00" u="1"/>
        <d v="2017-12-17T14:48:00" u="1"/>
        <d v="2017-12-29T14:00:00" u="1"/>
        <d v="2018-01-19T12:27:00" u="1"/>
        <d v="2017-10-03T07:10:00" u="1"/>
        <d v="2017-11-16T14:05:00" u="1"/>
        <d v="2017-12-03T12:41:00" u="1"/>
        <d v="2017-10-03T09:10:00" u="1"/>
        <d v="2017-10-04T09:06:00" u="1"/>
        <d v="2018-01-10T10:00:00" u="1"/>
        <d v="2018-02-06T08:00:00" u="1"/>
        <d v="2017-10-03T10:10:00" u="1"/>
        <d v="2018-01-08T11:08:00" u="1"/>
        <d v="2017-10-03T12:10:00" u="1"/>
        <d v="2018-01-10T16:00:00" u="1"/>
        <d v="2017-10-03T17:10:00" u="1"/>
        <d v="2017-10-15T00:33:00" u="1"/>
        <d v="2017-12-31T08:00:00" u="1"/>
        <d v="2008-01-12T08:00:00" u="1"/>
        <d v="2018-12-31T08:00:00" u="1"/>
        <d v="2018-01-14T08:55:00" u="1"/>
        <d v="2017-10-15T08:33:00" u="1"/>
        <d v="2017-10-18T08:21:00" u="1"/>
        <d v="2017-10-20T08:13:00" u="1"/>
        <d v="2017-12-18T12:52:00" u="1"/>
        <d v="2017-12-21T12:40:00" u="1"/>
        <d v="2017-12-31T13:00:00" u="1"/>
        <d v="2018-02-08T00:00:00" u="1"/>
        <d v="2017-11-19T08:01:00" u="1"/>
        <d v="2018-01-21T12:27:00" u="1"/>
        <d v="2018-01-24T12:15:00" u="1"/>
        <d v="2018-01-17T13:43:00" u="1"/>
        <d v="2018-01-18T13:39:00" u="1"/>
        <d v="2018-02-15T11:35:00" u="1"/>
        <d v="2017-10-23T13:01:00" u="1"/>
        <d v="2018-01-26T14:07:00" u="1"/>
        <d v="2017-12-04T10:45:00" u="1"/>
        <d v="2017-10-03T07:18:00" u="1"/>
        <d v="2018-01-12T08:00:00" u="1"/>
        <d v="2017-10-04T08:14:00" u="1"/>
        <d v="2018-01-12T09:00:00" u="1"/>
        <d v="2017-10-04T09:14:00" u="1"/>
        <d v="2018-01-05T10:28:00" u="1"/>
        <d v="2017-10-04T10:14:00" u="1"/>
        <d v="2018-02-08T09:00:00" u="1"/>
        <d v="2018-01-07T12:20:00" u="1"/>
        <d v="2018-01-12T12:00:00" u="1"/>
        <d v="2018-02-08T10:00:00" u="1"/>
        <d v="2018-01-07T13:20:00" u="1"/>
        <d v="2018-02-03T14:20:00" u="1"/>
        <d v="2017-10-19T03:25:00" u="1"/>
        <d v="2008-01-14T08:00:00" u="1"/>
        <d v="2017-10-19T06:25:00" u="1"/>
        <d v="2017-12-20T11:52:00" u="1"/>
        <d v="2018-01-14T00:00:00" u="1"/>
        <d v="2017-11-23T14:56:00" u="1"/>
        <d v="2017-11-27T14:40:00" u="1"/>
        <d v="2018-01-27T09:11:00" u="1"/>
        <d v="2018-01-27T12:11:00" u="1"/>
        <d v="2018-02-16T10:39:00" u="1"/>
        <d v="2017-12-03T08:57:00" u="1"/>
        <d v="2017-12-06T09:45:00" u="1"/>
        <d v="2017-12-09T09:33:00" u="1"/>
        <d v="2018-01-20T14:39:00" u="1"/>
        <d v="2017-12-06T11:45:00" u="1"/>
        <d v="2018-01-14T08:00:00" u="1"/>
        <d v="2017-10-04T08:22:00" u="1"/>
        <d v="2017-11-16T14:21:00" u="1"/>
        <d v="2018-02-19T15:27:00" u="1"/>
        <d v="2017-12-06T13:45:00" u="1"/>
        <d v="2018-02-10T08:00:00" u="1"/>
        <d v="2017-10-03T11:26:00" u="1"/>
        <d v="2018-01-14T14:00:00" u="1"/>
        <d v="2017-10-03T14:26:00" u="1"/>
        <d v="2018-01-14T15:00:00" u="1"/>
        <d v="2018-02-10T15:00:00" u="1"/>
        <d v="2017-12-25T08:40:00" u="1"/>
        <d v="2017-11-29T12:40:00" u="1"/>
        <d v="2018-02-12T00:00:00" u="1"/>
        <d v="2018-02-19T08:35:00" u="1"/>
        <d v="2017-10-04T07:30:00" u="1"/>
        <d v="2018-02-12T08:00:00" u="1"/>
        <d v="2018-02-02T12:40:00" u="1"/>
        <d v="2018-02-12T12:00:00" u="1"/>
        <d v="2018-02-12T13:00:00" u="1"/>
        <d v="2018-02-12T14:00:00" u="1"/>
        <d v="2018-01-18T00:00:00" u="1"/>
        <d v="2017-10-06T00:30:00" u="1"/>
        <d v="2018-01-18T01:00:00" u="1"/>
        <d v="2018-02-14T00:00:00" u="1"/>
        <d v="2017-11-14T08:45:00" u="1"/>
        <d v="2017-11-14T13:45:00" u="1"/>
        <d v="2018-01-17T08:04:00" u="1"/>
        <d v="2018-01-18T08:00:00" u="1"/>
        <d v="2017-10-06T08:30:00" u="1"/>
        <d v="2018-01-18T09:00:00" u="1"/>
        <d v="2018-02-14T08:00:00" u="1"/>
        <d v="2018-01-14T11:16:00" u="1"/>
        <d v="2018-02-14T09:00:00" u="1"/>
        <d v="2018-02-14T10:00:00" u="1"/>
        <d v="2018-01-07T13:44:00" u="1"/>
        <d v="2018-02-08T11:24:00" u="1"/>
        <d v="2017-12-05T12:02:00" u="1"/>
        <d v="2018-02-14T16:00:00" u="1"/>
        <d v="2017-12-31T09:32:00" u="1"/>
        <d v="2017-11-16T08:45:00" u="1"/>
        <d v="2018-01-23T11:51:00" u="1"/>
        <d v="2018-02-18T12:55:00" u="1"/>
        <d v="2018-02-17T13:59:00" u="1"/>
        <d v="2017-12-22T11:05:00" u="1"/>
        <d v="2018-01-20T08:00:00" u="1"/>
        <d v="2018-02-19T15:51:00" u="1"/>
        <d v="2018-02-16T08:00:00" u="1"/>
        <d v="2018-02-08T13:32:00" u="1"/>
        <d v="2017-10-12T16:14:00" u="1"/>
        <d v="2017-12-07T21:02:00" u="1"/>
        <d v="2018-01-22T00:00:00" u="1"/>
        <d v="2018-02-09T01:36:00" u="1"/>
        <d v="2018-01-22T08:00:00" u="1"/>
        <d v="2018-01-31T16:27:00" u="1"/>
        <d v="2017-10-15T08:10:00" u="1"/>
        <d v="2017-12-16T13:37:00" u="1"/>
        <d v="2017-12-22T14:13:00" u="1"/>
        <d v="2018-02-18T11:00:00" u="1"/>
        <d v="2018-02-07T12:44:00" u="1"/>
        <d v="2018-01-24T00:00:00" u="1"/>
        <d v="2018-01-31T08:35:00" u="1"/>
        <d v="2017-11-23T09:33:00" u="1"/>
        <d v="2018-01-24T04:00:00" u="1"/>
        <d v="2017-11-29T10:09:00" u="1"/>
        <d v="2017-12-23T11:17:00" u="1"/>
        <d v="2018-01-24T08:00:00" u="1"/>
        <d v="2017-11-29T14:09:00" u="1"/>
        <d v="2017-12-22T12:21:00" u="1"/>
        <d v="2018-01-21T09:12:00" u="1"/>
        <d v="2017-10-19T09:02:00" u="1"/>
        <d v="2018-01-21T10:12:00" u="1"/>
        <d v="2018-01-21T11:12:00" u="1"/>
        <d v="2018-01-24T11:00:00" u="1"/>
        <d v="2018-02-15T09:20:00" u="1"/>
        <d v="2018-01-19T13:20:00" u="1"/>
        <d v="2017-10-03T07:03:00" u="1"/>
        <d v="2018-01-24T16:00:00" u="1"/>
        <d v="2018-01-04T13:17:00" u="1"/>
        <d v="2017-11-27T12:25:00" u="1"/>
        <d v="2018-01-26T08:00:00" u="1"/>
        <d v="2017-10-14T08:30:00" u="1"/>
        <d v="2017-10-16T08:22:00" u="1"/>
        <d v="2017-10-19T08:10:00" u="1"/>
        <d v="2017-10-21T08:02:00" u="1"/>
        <d v="2017-10-19T09:10:00" u="1"/>
        <d v="2017-12-17T13:49:00" u="1"/>
        <d v="2017-12-23T13:25:00" u="1"/>
        <d v="2018-01-26T10:00:00" u="1"/>
        <d v="2018-01-23T11:12:00" u="1"/>
        <d v="2018-01-17T12:36:00" u="1"/>
        <d v="2018-01-21T12:20:00" u="1"/>
        <d v="2018-01-25T12:04:00" u="1"/>
        <d v="2018-01-26T12:00:00" u="1"/>
        <d v="2017-10-21T13:02:00" u="1"/>
        <d v="2018-01-26T14:00:00" u="1"/>
        <d v="2018-02-12T12:40:00" u="1"/>
        <d v="2017-10-03T07:11:00" u="1"/>
        <d v="2017-12-02T11:46:00" u="1"/>
        <d v="2018-02-17T14:20:00" u="1"/>
        <d v="2017-10-03T08:11:00" u="1"/>
        <d v="2017-12-03T12:42:00" u="1"/>
        <d v="2017-12-04T12:38:00" u="1"/>
        <d v="2017-10-03T09:11:00" u="1"/>
        <d v="2017-12-05T13:34:00" u="1"/>
        <d v="2017-12-06T13:30:00" u="1"/>
        <d v="2017-10-03T10:11:00" u="1"/>
        <d v="2017-10-03T13:11:00" u="1"/>
        <d v="2017-10-03T17:11:00" u="1"/>
        <d v="2017-11-24T04:45:00" u="1"/>
        <d v="2017-11-27T12:33:00" u="1"/>
        <d v="2018-01-28T08:00:00" u="1"/>
        <d v="2017-10-18T08:22:00" u="1"/>
        <d v="2017-10-20T08:14:00" u="1"/>
        <d v="2018-01-21T11:28:00" u="1"/>
        <d v="2017-12-08T08:30:00" u="1"/>
        <d v="2017-10-20T13:14:00" u="1"/>
        <d v="2017-12-01T10:58:00" u="1"/>
        <d v="2017-10-03T07:19:00" u="1"/>
        <d v="2017-10-16T16:30:00" u="1"/>
        <d v="2018-02-06T10:09:00" u="1"/>
        <d v="2018-02-03T13:21:00" u="1"/>
        <d v="2017-10-19T00:26:00" u="1"/>
        <d v="2018-01-30T08:00:00" u="1"/>
        <d v="2017-02-26T08:00:00" u="1"/>
        <d v="2017-10-18T08:30:00" u="1"/>
        <d v="2018-01-22T10:32:00" u="1"/>
        <d v="2018-02-18T08:32:00" u="1"/>
        <d v="2017-11-14T08:30:00" u="1"/>
        <d v="2018-01-20T13:40:00" u="1"/>
        <d v="2017-11-14T11:30:00" u="1"/>
        <d v="2017-12-03T11:58:00" u="1"/>
        <d v="2017-10-06T08:15:00" u="1"/>
        <d v="2017-12-06T13:46:00" u="1"/>
        <d v="2018-02-09T09:05:00" u="1"/>
        <d v="2017-08-02T07:00:00" u="1"/>
        <d v="2018-01-09T12:21:00" u="1"/>
        <d v="2018-02-06T12:17:00" u="1"/>
        <d v="2018-02-05T13:21:00" u="1"/>
        <d v="2017-05-16T03:00:00" u="1"/>
        <d v="2017-11-27T15:49:00" u="1"/>
        <d v="2018-01-20T13:48:00" u="1"/>
        <d v="2017-10-03T08:35:00" u="1"/>
        <d v="2017-11-16T14:30:00" u="1"/>
        <d v="2017-12-07T12:50:00" u="1"/>
        <d v="2018-02-09T10:13:00" u="1"/>
        <d v="2017-11-29T11:49:00" u="1"/>
        <d v="2017-12-20T11:06:00" u="1"/>
        <d v="2017-11-18T14:30:00" u="1"/>
        <d v="2017-12-17T12:18:00" u="1"/>
        <d v="2017-10-11T09:11:00" u="1"/>
        <d v="2017-12-19T13:10:00" u="1"/>
        <d v="2018-01-04T11:57:00" u="1"/>
        <d v="2018-01-07T11:45:00" u="1"/>
        <d v="2018-02-09T10:21:00" u="1"/>
        <d v="2017-09-02T07:00:00" u="1"/>
        <d v="2017-10-10T16:15:00" u="1"/>
        <d v="2017-12-05T12:03:00" u="1"/>
        <d v="2018-01-02T10:02:00" u="1"/>
        <d v="2017-10-10T19:15:00" u="1"/>
        <d v="2017-10-13T00:11:00" u="1"/>
        <d v="2017-11-15T08:50:00" u="1"/>
        <d v="2017-11-20T08:30:00" u="1"/>
        <d v="2018-01-24T11:48:00" u="1"/>
        <d v="2017-11-16T09:46:00" u="1"/>
        <d v="2017-10-24T15:30:00" u="1"/>
        <d v="2017-12-17T11:26:00" u="1"/>
        <d v="2017-10-04T08:47:00" u="1"/>
        <d v="2017-10-17T16:58:00" u="1"/>
        <d v="2017-08-08T07:00:00" u="1"/>
        <d v="2018-02-14T11:09:00" u="1"/>
        <d v="2018-02-07T12:37:00" u="1"/>
        <d v="2017-10-15T00:11:00" u="1"/>
        <d v="2018-01-24T10:56:00" u="1"/>
        <d v="2017-07-14T00:00:00" u="1"/>
        <d v="2017-11-15T11:58:00" u="1"/>
        <d v="2017-11-29T11:02:00" u="1"/>
        <d v="2017-06-18T07:00:00" u="1"/>
        <d v="2017-06-18T08:00:00" u="1"/>
        <d v="2017-10-04T08:55:00" u="1"/>
        <d v="2017-10-14T08:15:00" u="1"/>
        <d v="2017-10-15T08:11:00" u="1"/>
        <d v="2017-12-18T12:30:00" u="1"/>
        <d v="2017-12-04T08:23:00" u="1"/>
        <d v="2018-01-21T13:05:00" u="1"/>
        <d v="2017-09-06T07:00:00" u="1"/>
        <d v="2018-02-18T12:01:00" u="1"/>
        <d v="2018-02-06T13:49:00" u="1"/>
        <d v="2017-11-13T13:03:00" u="1"/>
        <d v="2017-07-14T15:00:00" u="1"/>
        <d v="2018-01-06T11:02:00" u="1"/>
        <d v="2018-01-06T12:02:00" u="1"/>
        <d v="2018-01-27T14:52:00" u="1"/>
        <d v="2017-06-20T07:00:00" u="1"/>
        <d v="2017-09-20T09:15:00" u="1"/>
        <d v="2017-06-20T08:00:00" u="1"/>
        <d v="2017-10-17T08:11:00" u="1"/>
        <d v="2017-12-17T13:42:00" u="1"/>
        <d v="2018-01-10T10:57:00" u="1"/>
        <d v="2018-01-13T10:45:00" u="1"/>
        <d v="2017-10-08T10:47:00" u="1"/>
        <d v="2018-02-09T09:45:00" u="1"/>
        <d v="2017-08-12T07:00:00" u="1"/>
        <d v="2017-10-03T07:04:00" u="1"/>
        <d v="2017-10-04T07:00:00" u="1"/>
        <d v="2017-10-03T09:04:00" u="1"/>
        <d v="2017-10-04T10:00:00" u="1"/>
        <d v="2017-10-03T12:04:00" u="1"/>
        <d v="2018-01-04T13:18:00" u="1"/>
        <d v="2018-02-02T14:10:00" u="1"/>
        <d v="2017-11-26T09:30:00" u="1"/>
        <d v="2017-10-06T00:00:00" u="1"/>
        <d v="2017-10-18T08:15:00" u="1"/>
        <d v="2017-10-19T08:11:00" u="1"/>
        <d v="2017-10-21T08:03:00" u="1"/>
        <d v="2017-10-19T10:11:00" u="1"/>
        <d v="2018-01-18T12:33:00" u="1"/>
        <d v="2017-10-03T07:12:00" u="1"/>
        <d v="2017-10-03T08:12:00" u="1"/>
        <d v="2017-10-06T08:00:00" u="1"/>
        <d v="2017-10-03T09:12:00" u="1"/>
        <d v="2017-10-06T09:00:00" u="1"/>
        <d v="2017-12-01T13:51:00" u="1"/>
        <d v="2017-10-03T10:12:00" u="1"/>
        <d v="2017-10-06T10:00:00" u="1"/>
        <d v="2017-12-10T14:15:00" u="1"/>
        <d v="2017-10-03T11:12:00" u="1"/>
        <d v="2017-10-06T13:00:00" u="1"/>
        <d v="2018-01-31T01:52:00" u="1"/>
        <d v="2017-11-26T00:38:00" u="1"/>
        <d v="2017-10-18T00:23:00" u="1"/>
        <d v="2017-12-24T08:30:00" u="1"/>
        <d v="2017-06-24T07:00:00" u="1"/>
        <d v="2017-12-24T11:30:00" u="1"/>
        <d v="2017-10-08T00:00:00" u="1"/>
        <d v="2017-10-18T08:23:00" u="1"/>
        <d v="2017-10-20T08:15:00" u="1"/>
        <d v="2017-10-23T08:03:00" u="1"/>
        <d v="2017-11-28T14:30:00" u="1"/>
        <d v="2017-07-20T07:00:00" u="1"/>
        <d v="2018-02-13T09:45:00" u="1"/>
        <d v="2017-11-17T12:11:00" u="1"/>
        <d v="2017-12-07T10:35:00" u="1"/>
        <d v="2017-10-03T07:20:00" u="1"/>
        <d v="2017-10-08T07:00:00" u="1"/>
        <d v="2017-10-03T08:20:00" u="1"/>
        <d v="2017-10-04T08:16:00" u="1"/>
        <d v="2017-10-06T08:08:00" u="1"/>
        <d v="2017-10-08T08:00:00" u="1"/>
        <d v="2017-10-08T10:00:00" u="1"/>
        <d v="2018-01-04T11:34:00" u="1"/>
        <d v="2017-10-03T11:20:00" u="1"/>
        <d v="2017-10-04T12:16:00" u="1"/>
        <d v="2017-10-08T16:00:00" u="1"/>
        <d v="2017-06-26T07:00:00" u="1"/>
        <d v="2017-12-20T11:54:00" u="1"/>
        <d v="2017-10-10T00:00:00" u="1"/>
        <d v="2017-11-19T08:11:00" u="1"/>
        <d v="2018-01-18T12:49:00" u="1"/>
        <d v="2018-01-21T12:37:00" u="1"/>
        <d v="2017-12-02T00:00:00" u="1"/>
        <d v="2017-12-03T08:59:00" u="1"/>
        <d v="2018-01-20T14:41:00" u="1"/>
        <d v="2018-12-02T00:00:00" u="1"/>
        <d v="2017-10-03T07:28:00" u="1"/>
        <d v="2017-12-09T11:35:00" u="1"/>
        <d v="2017-10-06T08:16:00" u="1"/>
        <d v="2017-10-10T08:00:00" u="1"/>
        <d v="2017-12-16T12:07:00" u="1"/>
        <d v="2017-10-10T09:00:00" u="1"/>
        <d v="2017-10-23T17:11:00" u="1"/>
        <d v="2017-11-06T08:00:00" u="1"/>
        <d v="2018-01-07T12:30:00" u="1"/>
        <d v="2017-12-02T08:00:00" u="1"/>
        <d v="2017-12-02T09:00:00" u="1"/>
        <d v="2017-10-10T16:00:00" u="1"/>
        <d v="2017-12-02T13:00:00" u="1"/>
        <d v="2017-12-02T14:00:00" u="1"/>
        <d v="2017-12-23T08:50:00" u="1"/>
        <d v="2017-10-12T00:00:00" u="1"/>
        <d v="2018-01-24T12:33:00" u="1"/>
        <d v="2017-12-04T00:00:00" u="1"/>
        <d v="2017-10-20T14:31:00" u="1"/>
        <d v="2017-10-03T07:36:00" u="1"/>
        <d v="2017-12-09T11:43:00" u="1"/>
        <d v="2018-01-09T08:30:00" u="1"/>
        <d v="2018-02-19T14:37:00" u="1"/>
        <d v="2017-10-04T08:32:00" u="1"/>
        <d v="2017-10-12T08:00:00" u="1"/>
        <d v="2017-11-08T08:00:00" u="1"/>
        <d v="2018-01-04T11:50:00" u="1"/>
        <d v="2018-01-14T12:10:00" u="1"/>
        <d v="2017-12-04T08:00:00" u="1"/>
        <d v="2017-11-08T11:00:00" u="1"/>
        <d v="2017-11-08T12:00:00" u="1"/>
        <d v="2017-11-08T13:00:00" u="1"/>
        <d v="2017-10-12T16:00:00" u="1"/>
        <d v="2017-11-08T14:00:00" u="1"/>
        <d v="2017-11-08T15:00:00" u="1"/>
        <d v="2018-01-24T03:41:00" u="1"/>
        <d v="2017-11-30T11:46:00" u="1"/>
        <d v="2017-11-29T13:50:00" u="1"/>
        <d v="2017-12-23T12:58:00" u="1"/>
        <d v="2018-01-27T14:29:00" u="1"/>
        <d v="2017-10-10T08:16:00" u="1"/>
        <d v="2017-10-14T08:00:00" u="1"/>
        <d v="2017-11-17T14:35:00" u="1"/>
        <d v="2018-01-08T09:42:00" u="1"/>
        <d v="2017-10-04T09:40:00" u="1"/>
        <d v="2017-10-14T09:00:00" u="1"/>
        <d v="2017-10-14T10:00:00" u="1"/>
        <d v="2017-11-10T08:00:00" u="1"/>
        <d v="2017-10-14T11:00:00" u="1"/>
        <d v="2017-10-14T12:00:00" u="1"/>
        <d v="2017-11-10T10:00:00" u="1"/>
        <d v="2018-02-09T11:22:00" u="1"/>
        <d v="2017-11-10T11:00:00" u="1"/>
        <d v="2017-12-06T09:00:00" u="1"/>
        <d v="2017-11-10T13:00:00" u="1"/>
        <d v="2017-10-14T16:00:00" u="1"/>
        <d v="2017-11-10T14:00:00" u="1"/>
        <d v="2017-11-10T15:00:00" u="1"/>
        <d v="2017-12-03T13:12:00" u="1"/>
        <d v="2017-11-10T16:00:00" u="1"/>
        <d v="2017-12-01T14:20:00" u="1"/>
        <d v="2007-11-29T12:58:00" u="1"/>
        <d v="2017-12-06T16:00:00" u="1"/>
        <d v="2017-12-25T10:58:00" u="1"/>
        <d v="2017-10-15T00:04:00" u="1"/>
        <d v="2017-10-16T00:00:00" u="1"/>
        <d v="2018-01-24T09:49:00" u="1"/>
        <d v="2018-01-27T10:37:00" u="1"/>
        <d v="2017-11-27T08:03:00" u="1"/>
        <d v="2017-08-24T08:00:00" u="1"/>
        <d v="2017-11-20T13:31:00" u="1"/>
        <d v="2017-10-16T08:00:00" u="1"/>
        <d v="2017-10-16T09:00:00" u="1"/>
        <d v="2017-10-12T10:16:00" u="1"/>
        <d v="2017-11-12T08:00:00" u="1"/>
        <d v="2018-01-18T11:10:00" u="1"/>
        <d v="2018-02-14T09:10:00" u="1"/>
        <d v="2017-12-08T08:00:00" u="1"/>
        <d v="2018-02-14T11:10:00" u="1"/>
        <d v="2017-12-08T09:00:00" u="1"/>
        <d v="2018-02-08T13:34:00" u="1"/>
        <d v="2017-11-12T13:00:00" u="1"/>
        <d v="2017-10-16T16:00:00" u="1"/>
        <d v="2017-11-12T14:00:00" u="1"/>
        <d v="2017-11-12T15:00:00" u="1"/>
        <d v="2017-11-12T16:00:00" u="1"/>
        <d v="2017-12-05T14:12:00" u="1"/>
        <d v="2018-01-27T09:45:00" u="1"/>
        <d v="2017-12-10T00:00:00" u="1"/>
        <d v="2018-01-27T13:45:00" u="1"/>
        <d v="2017-10-15T08:12:00" u="1"/>
        <d v="2017-10-18T08:00:00" u="1"/>
        <d v="2017-10-14T09:16:00" u="1"/>
        <d v="2017-10-18T09:00:00" u="1"/>
        <d v="2017-11-14T08:00:00" u="1"/>
        <d v="2018-01-22T12:02:00" u="1"/>
        <d v="2017-12-10T08:00:00" u="1"/>
        <d v="2017-11-14T13:00:00" u="1"/>
        <d v="2017-10-18T16:00:00" u="1"/>
        <d v="2017-12-03T12:28:00" u="1"/>
        <d v="2017-12-10T12:00:00" u="1"/>
        <d v="2017-12-10T13:00:00" u="1"/>
        <d v="2017-12-10T14:00:00" u="1"/>
        <d v="2018-01-02T13:19:00" u="1"/>
        <d v="2017-10-20T00:00:00" u="1"/>
        <d v="2018-01-27T10:53:00" u="1"/>
        <d v="2017-12-12T00:00:00" u="1"/>
        <d v="2018-02-15T04:22:00" u="1"/>
        <d v="2017-11-22T13:39:00" u="1"/>
        <d v="2017-10-15T08:20:00" u="1"/>
        <d v="2017-10-20T08:00:00" u="1"/>
        <d v="2017-11-16T06:00:00" u="1"/>
        <d v="2017-12-21T13:27:00" u="1"/>
        <d v="2018-02-13T08:30:00" u="1"/>
        <d v="2017-11-16T08:00:00" u="1"/>
        <d v="2018-02-13T09:30:00" u="1"/>
        <d v="2017-10-20T12:00:00" u="1"/>
        <d v="2017-12-04T08:32:00" u="1"/>
        <d v="2017-12-12T08:00:00" u="1"/>
        <d v="2017-10-20T13:00:00" u="1"/>
        <d v="2018-01-24T14:02:00" u="1"/>
        <d v="2017-10-20T14:00:00" u="1"/>
        <d v="2017-12-02T10:40:00" u="1"/>
        <d v="2017-12-07T10:20:00" u="1"/>
        <d v="2017-12-11T10:04:00" u="1"/>
        <d v="2018-02-06T13:58:00" u="1"/>
        <d v="2018-02-13T13:30:00" u="1"/>
        <d v="2017-10-04T07:01:00" u="1"/>
        <d v="2017-10-20T15:00:00" u="1"/>
        <d v="2017-10-20T16:00:00" u="1"/>
        <d v="2017-11-16T14:00:00" u="1"/>
        <d v="2017-12-04T13:32:00" u="1"/>
        <d v="2017-12-11T13:04:00" u="1"/>
        <d v="2017-10-17T18:12:00" u="1"/>
        <d v="2017-11-16T16:00:00" u="1"/>
        <d v="2017-11-27T03:27:00" u="1"/>
        <d v="2017-10-17T00:20:00" u="1"/>
        <d v="2017-10-19T00:12:00" u="1"/>
        <d v="2017-11-26T06:31:00" u="1"/>
        <d v="2017-11-18T00:00:00" u="1"/>
        <d v="2017-10-13T04:36:00" u="1"/>
        <d v="2017-12-14T00:00:00" u="1"/>
        <d v="2017-11-25T11:35:00" u="1"/>
        <d v="2017-12-21T10:35:00" u="1"/>
        <d v="2017-10-17T08:20:00" u="1"/>
        <d v="2017-10-22T08:00:00" u="1"/>
        <d v="2017-11-29T14:19:00" u="1"/>
        <d v="2017-11-18T08:00:00" u="1"/>
        <d v="2017-10-19T11:12:00" u="1"/>
        <d v="2018-02-08T10:58:00" u="1"/>
        <d v="2017-12-09T08:20:00" u="1"/>
        <d v="2017-12-14T08:00:00" u="1"/>
        <d v="2018-01-21T13:22:00" u="1"/>
        <d v="2017-12-14T09:00:00" u="1"/>
        <d v="2018-02-08T12:58:00" u="1"/>
        <d v="2017-10-03T07:13:00" u="1"/>
        <d v="2017-11-17T13:04:00" u="1"/>
        <d v="2017-10-03T08:13:00" u="1"/>
        <d v="2017-10-06T08:01:00" u="1"/>
        <d v="2017-10-22T16:00:00" u="1"/>
        <d v="2017-10-03T09:13:00" u="1"/>
        <d v="2018-02-03T11:15:00" u="1"/>
        <d v="2017-10-15T00:36:00" u="1"/>
        <d v="2017-10-24T00:00:00" u="1"/>
        <d v="2017-11-20T00:00:00" u="1"/>
        <d v="2018-02-15T04:38:00" u="1"/>
        <d v="2017-11-23T12:51:00" u="1"/>
        <d v="2017-10-14T08:40:00" u="1"/>
        <d v="2017-10-21T08:12:00" u="1"/>
        <d v="2017-12-17T13:59:00" u="1"/>
        <d v="2017-11-14T08:24:00" u="1"/>
        <d v="2017-11-20T08:00:00" u="1"/>
        <d v="2018-02-19T09:22:00" u="1"/>
        <d v="2017-12-16T08:00:00" u="1"/>
        <d v="2017-11-19T11:04:00" u="1"/>
        <d v="2018-01-26T14:10:00" u="1"/>
        <d v="2017-11-20T12:00:00" u="1"/>
        <d v="2017-10-04T07:17:00" u="1"/>
        <d v="2017-10-24T15:00:00" u="1"/>
        <d v="2017-10-03T08:21:00" u="1"/>
        <d v="2017-10-04T08:17:00" u="1"/>
        <d v="2017-12-03T13:52:00" u="1"/>
        <d v="2017-12-04T13:48:00" u="1"/>
        <d v="2017-12-16T13:00:00" u="1"/>
        <d v="2017-12-03T14:52:00" u="1"/>
        <d v="2018-02-08T12:03:00" u="1"/>
        <d v="2017-10-16T03:40:00" u="1"/>
        <d v="2017-10-23T08:12:00" u="1"/>
        <d v="2018-01-23T10:30:00" u="1"/>
        <d v="2018-02-14T08:50:00" u="1"/>
        <d v="2017-11-19T08:12:00" u="1"/>
        <d v="2017-11-22T08:00:00" u="1"/>
        <d v="2018-02-19T09:30:00" u="1"/>
        <d v="2017-12-18T08:00:00" u="1"/>
        <d v="2018-01-20T13:42:00" u="1"/>
        <d v="2017-11-22T11:00:00" u="1"/>
        <d v="2017-12-05T10:52:00" u="1"/>
        <d v="2017-11-16T13:24:00" u="1"/>
        <d v="2017-10-06T08:17:00" u="1"/>
        <d v="2017-12-18T12:00:00" u="1"/>
        <d v="2017-12-05T13:52:00" u="1"/>
        <d v="2017-11-24T00:00:00" u="1"/>
        <d v="2014-11-24T08:00:00" u="1"/>
        <d v="2018-01-11T02:23:00" u="1"/>
        <d v="2017-11-15T08:36:00" u="1"/>
        <d v="2017-11-24T08:00:00" u="1"/>
        <d v="2018-01-20T12:50:00" u="1"/>
        <d v="2018-01-26T14:26:00" u="1"/>
        <d v="2018-02-18T13:42:00" u="1"/>
        <d v="2017-11-14T13:40:00" u="1"/>
        <d v="2017-11-24T13:00:00" u="1"/>
        <d v="2017-12-20T11:00:00" u="1"/>
        <d v="2018-01-01T00:00:00" u="1"/>
        <d v="2017-11-16T14:32:00" u="1"/>
        <d v="2017-12-07T13:52:00" u="1"/>
        <d v="2017-12-20T16:00:00" u="1"/>
        <d v="2018-02-14T19:58:00" u="1"/>
        <d v="2018-01-01T08:00:00" u="1"/>
        <d v="2017-10-12T17:01:00" u="1"/>
        <d v="2017-12-01T14:13:00" u="1"/>
        <d v="2018-01-01T16:00:00" u="1"/>
        <d v="2017-11-26T00:00:00" u="1"/>
        <d v="2017-11-26T08:00:00" u="1"/>
        <d v="2017-11-17T09:36:00" u="1"/>
        <d v="2017-12-22T08:00:00" u="1"/>
        <d v="2017-10-20T13:40:00" u="1"/>
        <d v="2018-01-27T14:30:00" u="1"/>
        <d v="2017-11-21T12:20:00" u="1"/>
        <d v="2017-11-26T12:00:00" u="1"/>
        <d v="2018-02-18T13:50:00" u="1"/>
        <d v="2017-11-17T13:36:00" u="1"/>
        <d v="2017-11-26T13:00:00" u="1"/>
        <d v="2017-11-26T14:00:00" u="1"/>
        <d v="2017-10-06T09:33:00" u="1"/>
        <d v="2017-11-26T15:00:00" u="1"/>
        <d v="2018-01-03T02:00:00" u="1"/>
        <d v="2018-02-08T11:27:00" u="1"/>
        <d v="2017-01-03T08:00:00" u="1"/>
        <d v="2018-01-03T10:00:00" u="1"/>
        <d v="2017-12-01T14:21:00" u="1"/>
        <d v="2018-01-03T13:00:00" u="1"/>
        <d v="2018-01-03T16:00:00" u="1"/>
        <d v="2017-11-28T00:00:00" u="1"/>
        <d v="2017-11-29T10:59:00" u="1"/>
        <d v="2017-12-24T00:00:00" u="1"/>
        <d v="2017-11-28T08:00:00" u="1"/>
        <d v="2017-12-24T08:00:00" u="1"/>
        <d v="2018-02-18T13:58:00" u="1"/>
        <d v="2017-12-21T11:12:00" u="1"/>
        <d v="2017-11-18T14:40:00" u="1"/>
        <d v="2017-11-28T14:00:00" u="1"/>
        <d v="2018-02-01T00:00:00" u="1"/>
        <d v="2017-12-01T10:29:00" u="1"/>
        <d v="2018-01-05T08:00:00" u="1"/>
        <d v="2017-12-03T13:21:00" u="1"/>
        <d v="2018-02-01T08:00:00" u="1"/>
        <d v="2018-02-01T14:00:00" u="1"/>
        <d v="2017-11-30T00:00:00" u="1"/>
        <d v="2017-10-15T01:13:00" u="1"/>
        <d v="2017-11-16T08:56:00" u="1"/>
        <d v="2017-11-30T08:00:00" u="1"/>
        <d v="2017-12-26T08:00:00" u="1"/>
        <d v="2008-01-07T08:00:00" u="1"/>
        <d v="2017-10-24T13:40:00" u="1"/>
        <d v="2017-11-30T11:00:00" u="1"/>
        <d v="2017-12-26T09:00:00" u="1"/>
        <d v="2018-01-27T14:46:00" u="1"/>
        <d v="2017-12-17T10:36:00" u="1"/>
        <d v="2017-12-26T10:00:00" u="1"/>
        <d v="2017-11-17T13:52:00" u="1"/>
        <d v="2017-11-27T13:12:00" u="1"/>
        <d v="2017-12-23T11:12:00" u="1"/>
        <d v="2018-01-07T00:00:00" u="1"/>
        <d v="2017-10-14T08:17:00" u="1"/>
        <d v="2017-10-15T08:13:00" u="1"/>
        <d v="2017-10-18T08:01:00" u="1"/>
        <d v="2017-11-30T14:00:00" u="1"/>
        <d v="2017-12-23T12:12:00" u="1"/>
        <d v="2017-10-15T09:13:00" u="1"/>
        <d v="2018-02-03T00:00:00" u="1"/>
        <d v="2018-02-15T08:15:00" u="1"/>
        <d v="2017-12-26T14:00:00" u="1"/>
        <d v="2018-01-18T11:19:00" u="1"/>
        <d v="2018-02-05T11:55:00" u="1"/>
        <d v="2018-02-08T13:43:00" u="1"/>
        <d v="2018-01-07T08:00:00" u="1"/>
        <d v="2017-12-06T12:17:00" u="1"/>
        <d v="2018-01-04T09:12:00" u="1"/>
        <d v="2018-01-04T10:12:00" u="1"/>
        <d v="2018-02-03T08:00:00" u="1"/>
        <d v="2018-01-05T12:08:00" u="1"/>
        <d v="2018-01-07T13:00:00" u="1"/>
        <d v="2018-02-03T16:00:00" u="1"/>
        <d v="2017-12-28T08:00:00" u="1"/>
        <d v="2017-11-29T11:12:00" u="1"/>
        <d v="2018-01-27T14:54:00" u="1"/>
        <d v="2017-12-21T11:28:00" u="1"/>
        <d v="2017-10-17T08:13:00" u="1"/>
        <d v="2017-10-20T08:01:00" u="1"/>
        <d v="2017-11-27T15:20:00" u="1"/>
        <d v="2017-12-28T13:00:00" u="1"/>
        <d v="2018-02-05T00:00:00" u="1"/>
        <d v="2018-01-23T12:07:00" u="1"/>
        <d v="2017-10-03T07:06:00" u="1"/>
        <d v="2017-12-06T11:25:00" u="1"/>
        <d v="2018-01-09T08:00:00" u="1"/>
        <d v="2017-10-03T08:06:00" u="1"/>
        <d v="2017-10-04T08:02:00" u="1"/>
        <d v="2017-11-16T14:01:00" u="1"/>
        <d v="2017-12-04T14:33:00" u="1"/>
        <d v="2017-10-03T11:06:00" u="1"/>
        <d v="2018-01-09T13:00:00" u="1"/>
        <d v="2017-12-30T00:00:00" u="1"/>
        <d v="2017-10-19T00:13:00" u="1"/>
        <d v="2018-02-15T01:31:00" u="1"/>
        <d v="2017-10-16T03:25:00" u="1"/>
        <d v="2017-12-23T09:28:00" u="1"/>
        <d v="2017-12-22T11:32:00" u="1"/>
        <d v="2018-01-11T00:00:00" u="1"/>
        <d v="2017-10-14T08:33:00" u="1"/>
        <d v="2017-12-22T12:32:00" u="1"/>
        <d v="2018-01-11T01:00:00" u="1"/>
        <d v="2017-12-23T13:28:00" u="1"/>
        <d v="2017-10-19T11:13:00" u="1"/>
        <d v="2018-01-11T04:00:00" u="1"/>
        <d v="2018-01-22T12:19:00" u="1"/>
        <d v="2017-10-03T07:14:00" u="1"/>
        <d v="2017-12-02T11:49:00" u="1"/>
        <d v="2018-01-11T08:00:00" u="1"/>
        <d v="2017-10-04T08:10:00" u="1"/>
        <d v="2017-10-06T08:02:00" u="1"/>
        <d v="2017-10-14T16:33:00" u="1"/>
        <d v="2017-11-16T14:09:00" u="1"/>
        <d v="2018-01-11T09:00:00" u="1"/>
        <d v="2018-02-19T15:15:00" u="1"/>
        <d v="2017-10-03T09:14:00" u="1"/>
        <d v="2017-10-03T10:14:00" u="1"/>
        <d v="2018-01-11T11:00:00" u="1"/>
        <d v="2018-02-07T09:00:00" u="1"/>
        <d v="2017-10-06T12:02:00" u="1"/>
        <d v="2017-10-03T13:14:00" u="1"/>
        <d v="2018-02-06T14:04:00" u="1"/>
        <d v="2017-11-26T13:40:00" u="1"/>
        <d v="2017-10-21T08:13:00" u="1"/>
        <d v="2017-10-21T10:13:00" u="1"/>
        <d v="2017-11-19T08:05:00" u="1"/>
        <d v="2018-01-26T11:11:00" u="1"/>
        <d v="2018-02-09T01:00:00" u="1"/>
        <d v="2017-10-19T12:21:00" u="1"/>
        <d v="2017-11-19T12:05:00" u="1"/>
        <d v="2018-01-13T08:00:00" u="1"/>
        <d v="2017-10-03T08:22:00" u="1"/>
        <d v="2017-10-06T08:10:00" u="1"/>
        <d v="2017-10-04T09:18:00" u="1"/>
        <d v="2018-02-09T08:00:00" u="1"/>
        <d v="2017-12-10T14:25:00" u="1"/>
        <d v="2018-01-13T11:00:00" u="1"/>
        <d v="2018-02-09T09:00:00" u="1"/>
        <d v="2018-01-13T12:00:00" u="1"/>
        <d v="2018-02-09T10:00:00" u="1"/>
        <d v="2017-12-20T00:56:00" u="1"/>
        <d v="2017-12-21T10:52:00" u="1"/>
        <d v="2017-12-22T11:48:00" u="1"/>
        <d v="2018-01-15T00:00:00" u="1"/>
        <d v="2017-10-18T08:33:00" u="1"/>
        <d v="2018-01-23T09:31:00" u="1"/>
        <d v="2018-02-11T00:00:00" u="1"/>
        <d v="2018-01-22T11:35:00" u="1"/>
        <d v="2017-10-23T11:13:00" u="1"/>
        <d v="2018-01-18T12:51:00" u="1"/>
        <d v="2018-01-15T08:00:00" u="1"/>
        <d v="2017-10-03T08:30:00" u="1"/>
        <d v="2018-02-11T08:00:00" u="1"/>
        <d v="2018-02-11T09:00:00" u="1"/>
        <d v="2018-02-11T10:00:00" u="1"/>
        <d v="2017-10-03T12:30:00" u="1"/>
        <d v="2017-10-08T13:10:00" u="1"/>
        <d v="2017-12-26T09:40:00" u="1"/>
        <d v="2017-11-30T12:40:00" u="1"/>
        <d v="2017-11-30T13:40:00" u="1"/>
        <d v="2017-12-22T11:56:00" u="1"/>
        <d v="2018-01-17T00:00:00" u="1"/>
        <d v="2017-12-26T12:40:00" u="1"/>
        <d v="2018-01-27T09:23:00" u="1"/>
        <d v="2017-12-26T13:40:00" u="1"/>
        <d v="2018-02-08T01:20:00" u="1"/>
        <d v="2018-01-31T12:07:00" u="1"/>
        <d v="2017-11-12T10:49:00" u="1"/>
        <d v="2018-01-17T08:00:00" u="1"/>
        <d v="2017-10-06T08:26:00" u="1"/>
        <d v="2018-01-17T09:00:00" u="1"/>
        <d v="2017-12-09T13:45:00" u="1"/>
        <d v="2017-12-18T13:09:00" u="1"/>
        <d v="2018-02-13T08:00:00" u="1"/>
        <d v="2017-11-01T08:30:00" u="1"/>
        <d v="2018-01-17T11:00:00" u="1"/>
        <d v="2018-02-13T09:00:00" u="1"/>
        <d v="2018-02-08T10:20:00" u="1"/>
        <d v="2018-02-03T11:40:00" u="1"/>
        <d v="2018-02-06T11:28:00" u="1"/>
        <d v="2017-12-04T09:02:00" u="1"/>
        <d v="2018-02-03T13:40:00" u="1"/>
        <d v="2018-02-07T13:24:00" u="1"/>
        <d v="2017-12-04T14:02:00" u="1"/>
        <d v="2017-10-11T00:14:00" u="1"/>
        <d v="2018-02-15T00:00:00" u="1"/>
        <d v="2018-01-24T12:43:00" u="1"/>
        <d v="2018-01-19T08:00:00" u="1"/>
        <d v="2018-02-15T08:00:00" u="1"/>
        <d v="2018-01-09T11:40:00" u="1"/>
        <d v="2018-01-19T13:00:00" u="1"/>
        <d v="2018-02-07T11:32:00" u="1"/>
        <d v="2018-01-10T18:36:00" u="1"/>
        <d v="2017-12-06T14:02:00" u="1"/>
        <d v="2018-01-26T10:43:00" u="1"/>
        <d v="2018-01-21T08:00:00" u="1"/>
        <d v="2017-10-14T08:10:00" u="1"/>
        <d v="2017-11-17T14:45:00" u="1"/>
        <d v="2017-12-23T12:05:00" u="1"/>
        <d v="2018-02-17T08:00:00" u="1"/>
        <d v="2018-01-21T13:00:00" u="1"/>
        <d v="2017-12-02T10:26:00" u="1"/>
        <d v="2017-10-16T17:02:00" u="1"/>
        <d v="2018-01-23T00:00:00" u="1"/>
        <d v="2017-10-15T00:14:00" u="1"/>
        <d v="2018-01-23T04:00:00" u="1"/>
        <d v="2018-01-26T12:51:00" u="1"/>
        <d v="2017-11-27T10:13:00" u="1"/>
        <d v="2018-01-23T05:00:00" u="1"/>
        <d v="2017-12-20T11:25:00" u="1"/>
        <d v="2018-01-23T08:00:00" u="1"/>
        <d v="2017-10-15T08:14:00" u="1"/>
        <d v="2017-10-18T08:02:00" u="1"/>
        <d v="2017-10-18T09:02:00" u="1"/>
        <d v="2018-02-09T08:40:00" u="1"/>
        <d v="2018-02-14T08:20:00" u="1"/>
        <d v="2018-02-19T09:00:00" u="1"/>
        <d v="2018-02-19T10:00:00" u="1"/>
        <d v="2018-01-23T13:00:00" u="1"/>
        <d v="2018-02-18T12:04:00" u="1"/>
        <d v="2018-02-19T14:00:00" u="1"/>
        <d v="2018-02-09T17:40:00" u="1"/>
        <d v="2018-02-02T14:05:00" u="1"/>
        <d v="2017-11-29T10:13:00" u="1"/>
        <d v="2018-01-25T08:00:00" u="1"/>
        <d v="2017-10-20T08:02:00" u="1"/>
        <d v="2017-10-18T09:10:00" u="1"/>
        <d v="2018-01-25T14:00:00" u="1"/>
        <d v="2017-11-13T14:14:00" u="1"/>
        <d v="2017-12-03T12:38:00" u="1"/>
        <d v="2018-01-27T00:00:00" u="1"/>
        <d v="2017-10-19T08:14:00" u="1"/>
        <d v="2017-10-20T08:10:00" u="1"/>
        <d v="2017-12-19T12:45:00" u="1"/>
        <d v="2017-12-21T13:37:00" u="1"/>
        <d v="2018-01-27T10:00:00" u="1"/>
        <d v="2018-01-24T12:12:00" u="1"/>
        <d v="2018-02-09T10:56:00" u="1"/>
        <d v="2018-01-24T13:12:00" u="1"/>
        <d v="2018-01-26T13:04:00" u="1"/>
        <d v="2018-01-27T13:00:00" u="1"/>
        <d v="2018-01-26T14:04:00" u="1"/>
        <d v="2018-01-27T14:00:00" u="1"/>
        <d v="2017-12-02T10:50:00" u="1"/>
        <d v="2017-10-03T07:15:00" u="1"/>
        <d v="2017-10-04T07:11:00" u="1"/>
        <d v="2017-10-03T08:15:00" u="1"/>
        <d v="2017-10-04T08:11:00" u="1"/>
        <d v="2017-10-06T08:03:00" u="1"/>
        <d v="2017-10-19T18:14:00" u="1"/>
        <d v="2017-10-20T19:10:00" u="1"/>
        <d v="2018-02-01T12:25:00" u="1"/>
        <d v="2018-01-16T05:52:00" u="1"/>
        <d v="2018-01-29T08:00:00" u="1"/>
        <d v="2017-10-17T08:30:00" u="1"/>
        <d v="2017-10-23T08:06:00" u="1"/>
        <d v="2017-12-21T12:45:00" u="1"/>
        <d v="2018-01-11T04:09:00" u="1"/>
        <d v="2018-01-24T13:20:00" u="1"/>
        <d v="2017-10-24T13:02:00" u="1"/>
        <d v="2017-10-04T08:19:00" u="1"/>
        <d v="2017-10-06T08:11:00" u="1"/>
        <d v="2017-10-17T16:30:00" u="1"/>
        <d v="2017-12-09T12:30:00" u="1"/>
        <d v="2017-12-02T13:58:00" u="1"/>
        <d v="2017-12-10T13:26:00" u="1"/>
        <d v="2017-12-07T14:38:00" u="1"/>
        <d v="2017-10-03T11:23:00" u="1"/>
        <d v="2018-01-12T13:05:00" u="1"/>
        <d v="2018-01-31T00:00:00" u="1"/>
        <d v="2017-11-29T12:37:00" u="1"/>
        <d v="2018-01-31T08:00:00" u="1"/>
        <d v="2017-10-14T08:50:00" u="1"/>
        <d v="2018-01-31T09:00:00" u="1"/>
        <d v="2017-11-14T09:34:00" u="1"/>
        <d v="2017-10-19T12:30:00" u="1"/>
        <d v="2017-12-08T09:42:00" u="1"/>
        <d v="2018-01-31T14:00:00" u="1"/>
        <d v="2018-01-31T16:00:00" u="1"/>
        <d v="2017-10-06T08:19:00" u="1"/>
        <d v="2017-12-04T12:58:00" u="1"/>
        <d v="2017-07-07T07:00:00" u="1"/>
        <d v="2017-12-04T13:58:00" u="1"/>
        <d v="2018-02-03T13:33:00" u="1"/>
        <d v="2017-12-20T08:02:00" u="1"/>
        <d v="2018-01-26T14:28:00" u="1"/>
        <d v="2017-10-03T07:39:00" u="1"/>
        <d v="2017-11-14T13:42:00" u="1"/>
        <d v="2017-12-07T11:54:00" u="1"/>
        <d v="2018-02-19T14:40:00" u="1"/>
        <d v="2017-12-17T12:14:00" u="1"/>
        <d v="2018-02-12T09:05:00" u="1"/>
        <d v="2018-02-09T13:17:00" u="1"/>
        <d v="2017-11-01T15:31:00" u="1"/>
        <d v="2017-12-03T13:07:00" u="1"/>
        <d v="2017-11-29T13:53:00" u="1"/>
        <d v="2017-11-30T13:49:00" u="1"/>
        <d v="2018-01-24T09:44:00" u="1"/>
        <d v="2017-12-21T10:06:00" u="1"/>
        <d v="2017-12-21T11:06:00" u="1"/>
        <d v="2017-11-26T14:02:00" u="1"/>
        <d v="2017-12-15T12:30:00" u="1"/>
        <d v="2017-07-11T07:00:00" u="1"/>
        <d v="2017-07-11T08:00:00" u="1"/>
        <d v="2018-01-18T11:05:00" u="1"/>
        <d v="2017-12-06T08:03:00" u="1"/>
        <d v="2018-01-19T13:01:00" u="1"/>
        <d v="2017-10-08T13:27:00" u="1"/>
        <d v="2017-12-01T14:23:00" u="1"/>
        <d v="2017-11-14T08:58:00" u="1"/>
        <d v="2017-12-22T08:10:00" u="1"/>
        <d v="2017-10-03T07:55:00" u="1"/>
        <d v="2017-10-03T08:55:00" u="1"/>
        <d v="2017-10-14T08:11:00" u="1"/>
        <d v="2018-02-19T15:56:00" u="1"/>
        <d v="2017-12-17T13:30:00" u="1"/>
        <d v="2018-02-14T08:13:00" u="1"/>
        <d v="2018-01-19T11:09:00" u="1"/>
        <d v="2017-12-05T07:15:00" u="1"/>
        <d v="2017-10-14T16:11:00" u="1"/>
        <d v="2018-01-05T12:02:00" u="1"/>
        <d v="2017-10-21T10:54:00" u="1"/>
        <d v="2018-01-27T14:48:00" u="1"/>
        <d v="2017-10-15T08:15:00" u="1"/>
        <d v="2017-12-22T12:18:00" u="1"/>
        <d v="2017-12-26T13:02:00" u="1"/>
        <d v="2018-02-08T08:45:00" u="1"/>
        <d v="2017-10-06T10:51:00" u="1"/>
        <d v="2017-11-12T12:11:00" u="1"/>
        <d v="2017-10-03T07:00:00" u="1"/>
        <d v="2017-10-03T08:00:00" u="1"/>
        <d v="2017-10-03T09:00:00" u="1"/>
        <d v="2017-10-16T17:11:00" u="1"/>
        <d v="2017-10-03T10:00:00" u="1"/>
        <d v="2017-10-03T12:00:00" u="1"/>
        <d v="2018-01-07T14:02:00" u="1"/>
        <d v="2017-10-03T14:00:00" u="1"/>
        <d v="2017-10-03T18:00:00" u="1"/>
        <d v="2017-12-16T08:50:00" u="1"/>
        <d v="2017-11-25T12:30:00" u="1"/>
        <d v="2017-12-21T11:30:00" u="1"/>
        <d v="2017-10-18T08:11:00" u="1"/>
        <d v="2017-06-21T09:00:00" u="1"/>
        <d v="2017-10-18T09:11:00" u="1"/>
        <d v="2018-01-21T10:17:00" u="1"/>
        <d v="2017-08-13T07:00:00" u="1"/>
        <d v="2018-02-15T10:25:00" u="1"/>
        <d v="2017-08-13T08:00:00" u="1"/>
        <d v="2017-10-18T17:11:00" u="1"/>
        <d v="2017-12-05T13:31:00" u="1"/>
        <d v="2017-10-18T18:11:00" u="1"/>
        <d v="2018-01-08T11:06:00" u="1"/>
        <d v="2018-01-02T12:30:00" u="1"/>
        <d v="2017-10-03T15:08:00" u="1"/>
        <d v="2018-02-03T14:10:00" u="1"/>
        <d v="2017-11-27T09:30:00" u="1"/>
        <d v="2017-11-27T10:30:00" u="1"/>
        <d v="2017-12-19T10:46:00" u="1"/>
        <d v="2017-12-23T11:30:00" u="1"/>
        <d v="2017-10-20T08:11:00" u="1"/>
        <d v="2017-11-27T14:30:00" u="1"/>
        <d v="2017-12-14T04:03:00" u="1"/>
        <d v="2017-11-27T15:30:00" u="1"/>
        <d v="2018-01-23T11:17:00" u="1"/>
        <d v="2018-01-25T11:09:00" u="1"/>
        <d v="2018-01-14T12:53:00" u="1"/>
        <d v="2018-01-27T13:01:00" u="1"/>
        <d v="2018-01-26T14:05:00" u="1"/>
        <d v="2018-02-09T13:57:00" u="1"/>
        <d v="2017-10-03T07:16:00" u="1"/>
        <d v="2017-10-04T08:12:00" u="1"/>
        <d v="2017-10-06T08:04:00" u="1"/>
        <d v="2017-11-14T14:19:00" u="1"/>
        <d v="2017-12-10T12:19:00" u="1"/>
        <d v="2017-10-03T09:16:00" u="1"/>
        <d v="2017-10-04T09:12:00" u="1"/>
        <d v="2018-01-04T10:30:00" u="1"/>
        <d v="2018-02-07T09:02:00" u="1"/>
        <d v="2017-10-03T11:16:00" u="1"/>
        <d v="2018-02-07T11:02:00" u="1"/>
        <d v="2017-10-03T13:16:00" u="1"/>
        <d v="2018-02-05T12:10:00" u="1"/>
        <d v="2018-02-07T12:02:00" u="1"/>
        <d v="2017-11-29T09:30:00" u="1"/>
        <d v="2017-12-19T11:54:00" u="1"/>
        <d v="2017-11-27T14:38:00" u="1"/>
        <d v="2017-12-25T13:30:00" u="1"/>
        <d v="2017-12-01T00:00:00" u="1"/>
        <d v="2018-01-17T13:49:00" u="1"/>
        <d v="2018-01-19T13:41:00" u="1"/>
        <d v="2018-01-26T13:13:00" u="1"/>
        <d v="2018-02-18T11:29:00" u="1"/>
        <d v="2017-10-09T07:00:00" u="1"/>
        <d v="2017-10-06T08:12:00" u="1"/>
        <d v="2017-12-05T12:47:00" u="1"/>
        <d v="2017-12-16T12:03:00" u="1"/>
        <d v="2017-10-06T10:12:00" u="1"/>
        <d v="2017-10-09T10:00:00" u="1"/>
        <d v="2017-11-05T08:00:00" u="1"/>
        <d v="2017-12-01T08:00:00" u="1"/>
        <d v="2018-01-07T13:26:00" u="1"/>
        <d v="2017-12-01T10:00:00" u="1"/>
        <d v="2017-12-01T12:00:00" u="1"/>
        <d v="2017-12-27T05:30:00" u="1"/>
        <d v="2017-10-11T00:00:00" u="1"/>
        <d v="2017-07-23T07:00:00" u="1"/>
        <d v="2017-07-23T08:00:00" u="1"/>
        <d v="2018-02-19T09:33:00" u="1"/>
        <d v="2017-12-03T00:00:00" u="1"/>
        <d v="2017-12-04T08:59:00" u="1"/>
        <d v="2017-12-10T08:35:00" u="1"/>
        <d v="2018-01-18T13:53:00" u="1"/>
        <d v="2018-01-26T14:21:00" u="1"/>
        <d v="2017-10-03T08:32:00" u="1"/>
        <d v="2017-10-06T08:20:00" u="1"/>
        <d v="2017-10-11T08:00:00" u="1"/>
        <d v="2017-12-15T14:15:00" u="1"/>
        <d v="2018-02-09T09:10:00" u="1"/>
        <d v="2017-12-03T07:00:00" u="1"/>
        <d v="2018-02-06T10:22:00" u="1"/>
        <d v="2017-12-03T08:00:00" u="1"/>
        <d v="2018-02-03T13:34:00" u="1"/>
        <d v="2018-02-06T13:22:00" u="1"/>
        <d v="2017-10-11T16:00:00" u="1"/>
        <d v="2007-11-29T12:46:00" u="1"/>
        <d v="2017-12-24T08:50:00" u="1"/>
        <d v="2017-12-22T09:58:00" u="1"/>
        <d v="2017-12-22T12:58:00" u="1"/>
        <d v="2018-01-24T09:37:00" u="1"/>
        <d v="2018-02-18T08:45:00" u="1"/>
        <d v="2017-12-05T00:00:00" u="1"/>
        <d v="2018-01-17T05:02:00" u="1"/>
        <d v="2018-01-26T13:29:00" u="1"/>
        <d v="2017-10-03T07:40:00" u="1"/>
        <d v="2017-12-06T11:59:00" u="1"/>
        <d v="2017-10-13T08:00:00" u="1"/>
        <d v="2017-12-17T12:15:00" u="1"/>
        <d v="2017-10-04T09:36:00" u="1"/>
        <d v="2017-11-09T08:00:00" u="1"/>
        <d v="2017-12-05T08:00:00" u="1"/>
        <d v="2017-10-08T13:20:00" u="1"/>
        <d v="2017-12-05T09:00:00" u="1"/>
        <d v="2018-02-03T13:42:00" u="1"/>
        <d v="2017-11-09T14:00:00" u="1"/>
        <d v="2017-11-09T15:00:00" u="1"/>
        <d v="2017-11-09T16:00:00" u="1"/>
        <d v="2017-10-15T00:00:00" u="1"/>
        <d v="2018-02-09T01:26:00" u="1"/>
        <d v="2017-12-07T00:00:00" u="1"/>
        <d v="2017-10-15T08:00:00" u="1"/>
        <d v="2017-11-23T14:15:00" u="1"/>
        <d v="2017-10-12T09:12:00" u="1"/>
        <d v="2018-01-05T11:58:00" u="1"/>
        <d v="2017-12-07T08:00:00" u="1"/>
        <d v="2018-01-17T14:10:00" u="1"/>
        <d v="2018-02-05T13:42:00" u="1"/>
        <d v="2018-02-06T13:38:00" u="1"/>
        <d v="2017-10-15T16:00:00" u="1"/>
        <d v="2017-12-04T14:12:00" u="1"/>
        <d v="2018-01-26T08:45:00" u="1"/>
        <d v="2017-11-15T08:55:00" u="1"/>
        <d v="2017-10-15T08:08:00" u="1"/>
        <d v="2017-10-17T08:00:00" u="1"/>
        <d v="2017-10-16T09:04:00" u="1"/>
        <d v="2017-10-17T09:00:00" u="1"/>
        <d v="2017-10-14T10:12:00" u="1"/>
        <d v="2018-01-07T11:58:00" u="1"/>
        <d v="2017-02-07T11:42:00" u="1"/>
        <d v="2018-01-21T12:02:00" u="1"/>
        <d v="2017-12-09T08:00:00" u="1"/>
        <d v="2017-12-06T09:12:00" u="1"/>
        <d v="2017-10-06T14:44:00" u="1"/>
        <d v="2017-12-09T10:00:00" u="1"/>
        <d v="2018-02-15T14:10:00" u="1"/>
        <d v="2017-10-12T16:20:00" u="1"/>
        <d v="2017-10-17T16:00:00" u="1"/>
        <d v="2017-12-09T12:00:00" u="1"/>
        <d v="2018-01-05T12:03:00" u="1"/>
        <d v="2017-10-19T00:00:00" u="1"/>
        <d v="2017-11-24T06:27:00" u="1"/>
        <d v="2018-01-27T10:49:00" u="1"/>
        <d v="2017-11-15T00:00:00" u="1"/>
        <d v="2017-12-11T00:00:00" u="1"/>
        <d v="2017-11-27T11:15:00" u="1"/>
        <d v="2017-10-15T08:16:00" u="1"/>
        <d v="2017-10-19T09:00:00" u="1"/>
        <d v="2018-02-09T08:42:00" u="1"/>
        <d v="2018-02-14T08:22:00" u="1"/>
        <d v="2017-10-16T10:12:00" u="1"/>
        <d v="2017-10-19T10:00:00" u="1"/>
        <d v="2017-11-15T08:00:00" u="1"/>
        <d v="2017-10-18T11:04:00" u="1"/>
        <d v="2017-10-19T11:00:00" u="1"/>
        <d v="2017-11-15T09:00:00" u="1"/>
        <d v="2017-12-11T08:00:00" u="1"/>
        <d v="2017-11-15T11:00:00" u="1"/>
        <d v="2017-12-03T09:32:00" u="1"/>
        <d v="2018-02-12T12:30:00" u="1"/>
        <d v="2017-11-15T12:00:00" u="1"/>
        <d v="2017-12-11T10:00:00" u="1"/>
        <d v="2017-11-15T13:00:00" u="1"/>
        <d v="2017-10-19T16:00:00" u="1"/>
        <d v="2017-11-15T14:00:00" u="1"/>
        <d v="2017-12-03T12:32:00" u="1"/>
        <d v="2017-12-11T12:00:00" u="1"/>
        <d v="2017-10-19T17:00:00" u="1"/>
        <d v="2017-12-11T13:00:00" u="1"/>
        <d v="2017-12-11T14:00:00" u="1"/>
        <d v="2017-10-15T00:24:00" u="1"/>
        <d v="2017-10-16T00:20:00" u="1"/>
        <d v="2017-10-21T00:00:00" u="1"/>
        <d v="2017-11-17T00:00:00" u="1"/>
        <d v="2017-08-29T07:00:00" u="1"/>
        <d v="2017-08-29T08:00:00" u="1"/>
        <d v="2017-12-13T00:00:00" u="1"/>
        <d v="2017-12-13T03:00:00" u="1"/>
        <d v="2017-10-10T08:44:00" u="1"/>
        <d v="2017-10-16T08:20:00" u="1"/>
        <d v="2017-10-21T08:00:00" u="1"/>
        <d v="2017-10-21T09:00:00" u="1"/>
        <d v="2017-11-17T07:00:00" u="1"/>
        <d v="2017-12-16T13:51:00" u="1"/>
        <d v="2017-12-17T13:47:00" u="1"/>
        <d v="2018-01-21T10:18:00" u="1"/>
        <d v="2017-10-21T10:00:00" u="1"/>
        <d v="2017-11-17T08:00:00" u="1"/>
        <d v="2017-10-21T12:00:00" u="1"/>
        <d v="2017-12-13T08:00:00" u="1"/>
        <d v="2018-01-18T13:30:00" u="1"/>
        <d v="2017-10-21T13:00:00" u="1"/>
        <d v="2017-12-13T09:00:00" u="1"/>
        <d v="2017-10-19T14:08:00" u="1"/>
        <d v="2017-10-21T14:00:00" u="1"/>
        <d v="2017-12-02T11:44:00" u="1"/>
        <d v="2017-12-06T11:28:00" u="1"/>
        <d v="2017-10-11T16:40:00" u="1"/>
        <d v="2017-11-17T14:00:00" u="1"/>
        <d v="2017-12-13T12:00:00" u="1"/>
        <d v="2017-01-03T12:27:00" u="1"/>
        <d v="2017-12-13T16:00:00" u="1"/>
        <d v="2017-12-13T17:00:00" u="1"/>
        <d v="2018-02-05T13:03:00" u="1"/>
        <d v="2017-10-23T00:00:00" u="1"/>
        <d v="2017-11-19T00:00:00" u="1"/>
        <d v="2017-11-29T10:23:00" u="1"/>
        <d v="2017-11-25T12:39:00" u="1"/>
        <d v="2017-10-19T08:16:00" u="1"/>
        <d v="2017-10-22T08:04:00" u="1"/>
        <d v="2017-10-23T08:00:00" u="1"/>
        <d v="2017-11-23T14:47:00" u="1"/>
        <d v="2017-12-23T12:31:00" u="1"/>
        <d v="2017-10-18T09:20:00" u="1"/>
        <d v="2017-10-23T10:00:00" u="1"/>
        <d v="2017-11-19T08:00:00" u="1"/>
        <d v="2017-11-19T09:00:00" u="1"/>
      </sharedItems>
    </cacheField>
    <cacheField name="Date et heures de dépannage" numFmtId="170">
      <sharedItems containsNonDate="0" containsDate="1" containsString="0" containsBlank="1" minDate="2008-02-20T09:30:00" maxDate="2018-02-20T15:59:00"/>
    </cacheField>
    <cacheField name="Lieu de panne" numFmtId="0">
      <sharedItems containsBlank="1" count="51">
        <s v=" Garage UMS"/>
        <s v="Garage UMS"/>
        <s v="Mines"/>
        <s v="Barrière mine"/>
        <s v="TMH"/>
        <s v="Route Mines"/>
        <s v="Pk36"/>
        <m/>
        <s v="Garage SINOTRUK"/>
        <s v="Port"/>
        <s v="Route port"/>
        <s v="Pk34"/>
        <s v="Route mine"/>
        <s v="PK39"/>
        <s v="Port "/>
        <s v="Garage RENAULT"/>
        <s v="Mine" u="1"/>
        <s v="Barriere Mines" u="1"/>
        <s v="Colline mine" u="1"/>
        <s v="Colline mine " u="1"/>
        <s v="PK17" u="1"/>
        <s v="PK37" u="1"/>
        <s v="Garage UMS " u="1"/>
        <s v="Garage UMS Port1" u="1"/>
        <s v="Barrière moine" u="1"/>
        <s v="Route" u="1"/>
        <s v="PK1" u="1"/>
        <s v="Pk35" u="1"/>
        <s v="PK2" u="1"/>
        <s v="PK3" u="1"/>
        <s v="Garage TMH" u="1"/>
        <s v="Mille collines" u="1"/>
        <s v="PK6" u="1"/>
        <s v="Barrière mine " u="1"/>
        <s v="Pk7" u="1"/>
        <s v="Pk23" u="1"/>
        <s v="Barrière mines" u="1"/>
        <s v="PK8" u="1"/>
        <s v="Pk33" u="1"/>
        <s v="PK9" u="1"/>
        <s v="Park" u="1"/>
        <s v="Barrire mines" u="1"/>
        <s v="Parck SINO" u="1"/>
        <s v="Pk32" u="1"/>
        <s v="Port 1" u="1"/>
        <s v="PK20" u="1"/>
        <s v="Pk30" u="1"/>
        <s v="Pk19" u="1"/>
        <s v="Pk50" u="1"/>
        <s v="Pk29" u="1"/>
        <s v="PK 34" u="1"/>
      </sharedItems>
    </cacheField>
    <cacheField name="IM" numFmtId="0">
      <sharedItems containsBlank="1"/>
    </cacheField>
    <cacheField name="IE" numFmtId="0">
      <sharedItems containsBlank="1"/>
    </cacheField>
    <cacheField name="IS" numFmtId="0">
      <sharedItems containsBlank="1"/>
    </cacheField>
    <cacheField name="IP" numFmtId="0">
      <sharedItems containsBlank="1"/>
    </cacheField>
    <cacheField name="TP" numFmtId="0">
      <sharedItems containsNonDate="0" containsString="0" containsBlank="1"/>
    </cacheField>
    <cacheField name="PR" numFmtId="0">
      <sharedItems containsBlank="1"/>
    </cacheField>
    <cacheField name="I. Prév" numFmtId="0">
      <sharedItems containsNonDate="0" containsString="0" containsBlank="1"/>
    </cacheField>
    <cacheField name="Dispo" numFmtId="0">
      <sharedItems containsBlank="1"/>
    </cacheField>
    <cacheField name="Entretien" numFmtId="0">
      <sharedItems containsBlank="1"/>
    </cacheField>
    <cacheField name="Arrêt" numFmtId="0">
      <sharedItems containsBlank="1"/>
    </cacheField>
    <cacheField name="Accident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hierno Amadou BAH" refreshedDate="43251.46636608796" createdVersion="5" refreshedVersion="5" minRefreshableVersion="3" recordCount="338">
  <cacheSource type="worksheet">
    <worksheetSource ref="I1:P7" sheet="DTQ (Poste3)"/>
  </cacheSource>
  <cacheFields count="23">
    <cacheField name="N°" numFmtId="0">
      <sharedItems containsSemiMixedTypes="0" containsString="0" containsNumber="1" containsInteger="1" minValue="1" maxValue="209"/>
    </cacheField>
    <cacheField name="Flottes" numFmtId="0">
      <sharedItems count="2">
        <s v="SINOTRUK"/>
        <s v="RENAULT"/>
      </sharedItems>
    </cacheField>
    <cacheField name="Modèle" numFmtId="0">
      <sharedItems containsBlank="1" count="5">
        <s v="DUMPER"/>
        <s v="SITRAK"/>
        <m/>
        <s v="KERAX K440"/>
        <s v="KERAX 500"/>
      </sharedItems>
    </cacheField>
    <cacheField name="Type" numFmtId="0">
      <sharedItems/>
    </cacheField>
    <cacheField name="Equipements" numFmtId="0">
      <sharedItems count="380">
        <s v="SINO 01"/>
        <s v="SINO 02"/>
        <s v="SINO 03"/>
        <s v="SINO 04"/>
        <s v="SINO 05"/>
        <s v="SINO 06"/>
        <s v="SINO 07"/>
        <s v="SINO 08"/>
        <s v="SINO 09"/>
        <s v="SINO 10"/>
        <s v="SINO 11"/>
        <s v="SINO 12"/>
        <s v="SINO 13"/>
        <s v="SINO 15"/>
        <s v="SINO 17"/>
        <s v="SINO 18"/>
        <s v="SINO 19"/>
        <s v="SINO 20"/>
        <s v="SINO 21"/>
        <s v="SINO 22"/>
        <s v="SINO 23"/>
        <s v="SINO 25"/>
        <s v="SINO 27"/>
        <s v="SINO 29"/>
        <s v="SINO 30"/>
        <s v="SINO 31"/>
        <s v="SINO 33"/>
        <s v="SINO 35"/>
        <s v="SINO 36"/>
        <s v="SINO 37"/>
        <s v="SINO 38"/>
        <s v="SINO 39"/>
        <s v="SINO 40"/>
        <s v="SINO 41"/>
        <s v="SINO 42"/>
        <s v="SINO 43"/>
        <s v="SINO 44"/>
        <s v="SINO 45"/>
        <s v="SINO 46"/>
        <s v="SINO 47"/>
        <s v="SINO 48"/>
        <s v="SINO 50"/>
        <s v="SINO 51"/>
        <s v="SINO 52"/>
        <s v="SINO 53"/>
        <s v="SINO 54"/>
        <s v="SINO 55"/>
        <s v="SEB 2053"/>
        <s v="SEB 2054"/>
        <s v="SEB 2056"/>
        <s v="SEB 2057"/>
        <s v="SEB 2058"/>
        <s v="SEB 2059"/>
        <s v="SEB 2060"/>
        <s v="SEB 2063"/>
        <s v="SEB 2067"/>
        <s v="SEB 2068"/>
        <s v="SEB 2071"/>
        <s v="SEB 2073"/>
        <s v="SEB 2088"/>
        <s v="SEB 2094"/>
        <s v="SEB 2097"/>
        <s v="SEB 2106"/>
        <s v="SEB 2117"/>
        <s v="SEB 2171"/>
        <s v="SEB 2215"/>
        <s v="SEB 2217"/>
        <s v="SEB 2219"/>
        <s v="SEB 2221"/>
        <s v="SEB 2222"/>
        <s v="SEB 2226"/>
        <s v="SEB 2227"/>
        <s v="SEB 2228"/>
        <s v="SEB 2233"/>
        <s v="SEB 2234"/>
        <s v="SEB 2237"/>
        <s v="SEB 2238"/>
        <s v="SEB 2243"/>
        <s v="SEB 2244"/>
        <s v="SEB 2245"/>
        <s v="SEB 2250"/>
        <s v="SEB 2251"/>
        <s v="SEB 2255"/>
        <s v="SEB 2256"/>
        <s v="SEB 2257"/>
        <s v="SEB 2261"/>
        <s v="SEB 2265"/>
        <s v="SEB 2266"/>
        <s v="SEB 2268"/>
        <s v="SEB 2269"/>
        <s v="SEB 2272"/>
        <s v="SEB 2275"/>
        <s v="SEB 2276"/>
        <s v="SEB 2278"/>
        <s v="SEB 2279"/>
        <s v="SEB 2281"/>
        <s v="SEB 2282"/>
        <s v="SEB 2284"/>
        <s v="SEB 2287"/>
        <s v="SEB 2289"/>
        <s v="SEB 2291"/>
        <s v="SEB 2293"/>
        <s v="SEB 2552"/>
        <s v="SEB 2553"/>
        <s v="SEB 2554"/>
        <s v="SEB 2555"/>
        <s v="SEB 2562"/>
        <s v="SEB 2563"/>
        <s v="SEB 2566"/>
        <s v="SEB 2568"/>
        <s v="SEB 2570"/>
        <s v="SEB 2571"/>
        <s v="SEB 2572"/>
        <s v="SEB 2575"/>
        <s v="SEB 2577"/>
        <s v="SEB 2578"/>
        <s v="SEB 2579"/>
        <s v="SEB 2580"/>
        <s v="SEB 2587"/>
        <s v="SEB 2589"/>
        <s v="SEB 2590"/>
        <s v="SEB 2591"/>
        <s v="SEB 2592"/>
        <s v="SEB 2593"/>
        <s v="SEB 2622"/>
        <s v="SEB 2624"/>
        <s v="SEB 2629"/>
        <s v="SEB 2647"/>
        <s v="SEB 2676"/>
        <s v="SEB 2677"/>
        <s v="SEB 2678"/>
        <s v="SEB 2679"/>
        <s v="SEB 2680"/>
        <s v="SEB 2681"/>
        <s v="SEB 2682"/>
        <s v="SEB 2683"/>
        <s v="SEB 2684"/>
        <s v="SEB 2685"/>
        <s v="SEB 2686"/>
        <s v="SEB 2687"/>
        <s v="SEB 2688"/>
        <s v="SEB 2689"/>
        <s v="SEB 2690"/>
        <s v="SEB 2691"/>
        <s v="SEB 2692"/>
        <s v="SEB 2693"/>
        <s v="SEB 2694"/>
        <s v="SEB 2695"/>
        <s v="SEB 2696"/>
        <s v="SEB 2697"/>
        <s v="SEB 2698"/>
        <s v="SEB 2699"/>
        <s v="SEB 2700"/>
        <s v="SEB 2701"/>
        <s v="SEB 2702"/>
        <s v="SEB 2703"/>
        <s v="SEB 2704"/>
        <s v="SEB 2705"/>
        <s v="SEB 2706"/>
        <s v="SEB 2707"/>
        <s v="SEB 2708"/>
        <s v="SEB 2709"/>
        <s v="SEB 2710"/>
        <s v="SEB 2711"/>
        <s v="SEB 2712"/>
        <s v="SEB 2713"/>
        <s v="SEB 2714"/>
        <s v="SEB 2715"/>
        <s v="SEB 2716"/>
        <s v="SEB 2717"/>
        <s v="SEB 2722"/>
        <s v="SEB 2723"/>
        <s v="SEB 2724"/>
        <s v="SEB 2725"/>
        <s v="SEB 2726"/>
        <s v="SEB 2727"/>
        <s v="SEB 2728"/>
        <s v="SEB 2729"/>
        <s v="SEB 2730"/>
        <s v="SEB 2731"/>
        <s v="SEB 2732"/>
        <s v="SEB 2733"/>
        <s v="SEB 2734"/>
        <s v="SEB 2735"/>
        <s v="SEB 2736"/>
        <s v="SEB 2737"/>
        <s v="SEB 2738"/>
        <s v="SEB 2739"/>
        <s v="SEB 2740"/>
        <s v="SEB 2741"/>
        <s v="SEB 2742"/>
        <s v="SEB 2743"/>
        <s v="SEB 2744"/>
        <s v="SEB 2745"/>
        <s v="SEB 2746"/>
        <s v="SEB 2747"/>
        <s v="SEB 2748"/>
        <s v="SEB 2749"/>
        <s v="SEB 2750"/>
        <s v="SEB 2751"/>
        <s v="SEB 2752"/>
        <s v="SEB 2753"/>
        <s v="SEB 2754"/>
        <s v="SEB 2755"/>
        <s v="SEB 2756"/>
        <s v="SEB 2757"/>
        <s v="SEB 2758"/>
        <s v="SEB 2759"/>
        <s v="SEB 2760"/>
        <s v="SEB 2761"/>
        <s v="SEB 2762"/>
        <s v="SEB 2763"/>
        <s v="SEB 2764"/>
        <s v="SEB 2765"/>
        <s v="SEB 930"/>
        <s v="SEB 931"/>
        <s v="SEB 932"/>
        <s v="SEB 933"/>
        <s v="SEB 934"/>
        <s v="SEB 935"/>
        <s v="SEB 936"/>
        <s v="SEB 937"/>
        <s v="SEB 938"/>
        <s v="SEB 939"/>
        <s v="SEB 940"/>
        <s v="SEB 941"/>
        <s v="SEB 942"/>
        <s v="SEB 943"/>
        <s v="SEB 944"/>
        <s v="SEB 945"/>
        <s v="SEB 946"/>
        <s v="SEB 947"/>
        <s v="SEB 948"/>
        <s v="SEB 949"/>
        <s v="SEB 2007"/>
        <s v="SEB 2008"/>
        <s v="SEB 2010"/>
        <s v="SEB 2011"/>
        <s v="SEB 2012"/>
        <s v="SEB 2013"/>
        <s v="SEB 2014"/>
        <s v="SEB 2015"/>
        <s v="SEB 2016"/>
        <s v="SEB 2017"/>
        <s v="SEB 2146"/>
        <s v="SEB 2147"/>
        <s v="SEB 2148"/>
        <s v="SEB 2149"/>
        <s v="SEB 2150"/>
        <s v="SEB 2151"/>
        <s v="SEB 2152"/>
        <s v="SEB 2153"/>
        <s v="SEB 2154"/>
        <s v="SEB 2155"/>
        <s v="SEB 2156"/>
        <s v="SEB 2157"/>
        <s v="SEB 2158"/>
        <s v="SEB 2159"/>
        <s v="SEB 2160"/>
        <s v="SEB 962"/>
        <s v="SEB 963"/>
        <s v="SEB 964"/>
        <s v="SEB 965"/>
        <s v="SEB 966"/>
        <s v="SEB 967"/>
        <s v="SEB 968"/>
        <s v="SEB 969"/>
        <s v="SEB 970"/>
        <s v="SEB 971"/>
        <s v="SEB 972"/>
        <s v="SEB 973"/>
        <s v="SEB 974"/>
        <s v="SEB 975"/>
        <s v="SEB 976"/>
        <s v="SEB 977"/>
        <s v="SEB 978"/>
        <s v="SEB 979"/>
        <s v="SEB 980"/>
        <s v="SEB 981"/>
        <s v="SEB 982"/>
        <s v="SEB 983"/>
        <s v="SEB 984"/>
        <s v="SEB 985"/>
        <s v="SEB 986"/>
        <s v="SEB 987"/>
        <s v="SEB 988"/>
        <s v="SEB 989"/>
        <s v="SEB 990"/>
        <s v="SEB 991"/>
        <s v="SEB 992"/>
        <s v="SEB 993"/>
        <s v="SEB 994"/>
        <s v="SEB 995"/>
        <s v="SEB 996"/>
        <s v="SEB 997"/>
        <s v="SEB 928"/>
        <s v="SEB 929"/>
        <s v="SEB 2506"/>
        <s v="SEB 2507"/>
        <s v="SEB 2508"/>
        <s v="SEB 2509"/>
        <s v="SEB 2510"/>
        <s v="SEB 2511"/>
        <s v="SEB 2512"/>
        <s v="SEB 2513"/>
        <s v="SEB 2514"/>
        <s v="SEB 2515"/>
        <s v="SEB 2516"/>
        <s v="SEB 2517"/>
        <s v="SEB 2518"/>
        <s v="SEB 2519"/>
        <s v="SEB 2520"/>
        <s v="SEB 2521"/>
        <s v="SEB 2522"/>
        <s v="SEB 2523"/>
        <s v="SEB 2524"/>
        <s v="SEB 2525"/>
        <s v="SEB 2526"/>
        <s v="SEB 2527"/>
        <s v="SEB 2528"/>
        <s v="SEB 2529"/>
        <s v="SEB 2530"/>
        <s v="SEB 2531"/>
        <s v="SEB 2532"/>
        <s v="SEB 2533"/>
        <s v="SEB 2534"/>
        <s v="SEB 2535"/>
        <s v="SEB 2536"/>
        <s v="SEB 2537"/>
        <s v="SEB 2538"/>
        <s v="SEB 2539"/>
        <s v="SEB 2540"/>
        <s v="SEB 2541"/>
        <s v="SEB 2542"/>
        <s v="SEB 2543"/>
        <s v="SEB 2544"/>
        <s v="SEB 2545"/>
        <s v="SEB 2546"/>
        <s v="SEB 2224" u="1"/>
        <s v="SEB 2260" u="1"/>
        <s v="SEB 2270" u="1"/>
        <s v="SEB 2118" u="1"/>
        <s v="SEB 2280" u="1"/>
        <s v="SEB 2064" u="1"/>
        <s v="SEB 2285" u="1"/>
        <s v="SEB 2069" u="1"/>
        <s v="SEB 2254" u="1"/>
        <s v="SEB 2259" u="1"/>
        <s v="SEB 2290" u="1"/>
        <s v="SEB 2264" u="1"/>
        <s v="SEB 2274" u="1"/>
        <s v="SEB 2248" u="1"/>
        <s v="SEB 2253" u="1"/>
        <s v="SEB 2258" u="1"/>
        <s v="SEB 2263" u="1"/>
        <s v="SEB 2101" u="1"/>
        <s v="SEB 2273" u="1"/>
        <s v="SEB 2247" u="1"/>
        <s v="SEB 2062" u="1"/>
        <s v="SEB 2283" u="1"/>
        <s v="SEB 2288" u="1"/>
        <s v="SEB 2252" u="1"/>
        <s v="SEB 2072" u="1"/>
        <s v="SEB 2262" u="1"/>
        <s v="SEB 2267" u="1"/>
        <s v="SEB 2231" u="1"/>
        <s v="SEB 2236" u="1"/>
        <s v="SEB 2277" u="1"/>
        <s v="SEB 2246" u="1"/>
        <s v="SEB 2066" u="1"/>
        <s v="SEB 2292" u="1"/>
        <s v="SEB 2225" u="1"/>
        <s v="SEB 2230" u="1"/>
        <s v="SEB 2086" u="1"/>
        <s v="SEB 2235" u="1"/>
        <s v="SEB 2271" u="1"/>
        <s v="SEB 2055" u="1"/>
        <s v="SEB 2186" u="1"/>
        <s v="SEB 2065" u="1"/>
        <s v="SEB 2286" u="1"/>
      </sharedItems>
    </cacheField>
    <cacheField name="N° Immat." numFmtId="0">
      <sharedItems containsBlank="1"/>
    </cacheField>
    <cacheField name="N° Châssis" numFmtId="0">
      <sharedItems/>
    </cacheField>
    <cacheField name="Description" numFmtId="0">
      <sharedItems/>
    </cacheField>
    <cacheField name="Pannes" numFmtId="0">
      <sharedItems containsBlank="1"/>
    </cacheField>
    <cacheField name="Date et heures de pannes" numFmtId="170">
      <sharedItems containsNonDate="0" containsDate="1" containsString="0" containsBlank="1" minDate="2017-06-24T08:00:00" maxDate="2018-06-01T00:00:00"/>
    </cacheField>
    <cacheField name="Date et heures de dépannage" numFmtId="170">
      <sharedItems containsNonDate="0" containsDate="1" containsString="0" containsBlank="1" minDate="2018-05-31T00:15:00" maxDate="2018-05-31T02:00:00"/>
    </cacheField>
    <cacheField name="Lieu de panne" numFmtId="0">
      <sharedItems containsBlank="1"/>
    </cacheField>
    <cacheField name="IM" numFmtId="0">
      <sharedItems containsBlank="1"/>
    </cacheField>
    <cacheField name="IE" numFmtId="0">
      <sharedItems containsBlank="1"/>
    </cacheField>
    <cacheField name="IS" numFmtId="0">
      <sharedItems containsBlank="1"/>
    </cacheField>
    <cacheField name="IP" numFmtId="0">
      <sharedItems containsBlank="1"/>
    </cacheField>
    <cacheField name="TP" numFmtId="0">
      <sharedItems containsBlank="1"/>
    </cacheField>
    <cacheField name="PR" numFmtId="0">
      <sharedItems containsBlank="1"/>
    </cacheField>
    <cacheField name="I. Prév" numFmtId="0">
      <sharedItems containsNonDate="0" containsString="0" containsBlank="1"/>
    </cacheField>
    <cacheField name="Dispo" numFmtId="0">
      <sharedItems containsBlank="1"/>
    </cacheField>
    <cacheField name="Entretien" numFmtId="0">
      <sharedItems containsBlank="1"/>
    </cacheField>
    <cacheField name="Arrêt" numFmtId="0">
      <sharedItems containsBlank="1"/>
    </cacheField>
    <cacheField name="Accident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Thierno Amadou BAH" refreshedDate="43351.541255787037" createdVersion="5" refreshedVersion="5" minRefreshableVersion="3" recordCount="232">
  <cacheSource type="worksheet">
    <worksheetSource ref="I18:J18" sheet="DTQ (Poste1)"/>
  </cacheSource>
  <cacheFields count="24">
    <cacheField name="N°" numFmtId="0">
      <sharedItems containsString="0" containsBlank="1" containsNumber="1" containsInteger="1" minValue="1" maxValue="107"/>
    </cacheField>
    <cacheField name="Flottes" numFmtId="0">
      <sharedItems containsBlank="1" count="3">
        <s v="SINOTRUK"/>
        <s v="RENAULT"/>
        <m/>
      </sharedItems>
    </cacheField>
    <cacheField name="Modèle" numFmtId="0">
      <sharedItems containsBlank="1" count="5">
        <s v="SITRAK"/>
        <s v="KERAX K440"/>
        <s v="KERAX 500"/>
        <m/>
        <s v="DUMPER" u="1"/>
      </sharedItems>
    </cacheField>
    <cacheField name="Type" numFmtId="0">
      <sharedItems containsBlank="1"/>
    </cacheField>
    <cacheField name="Equipements" numFmtId="0">
      <sharedItems containsBlank="1" count="416">
        <s v="SEB 2004"/>
        <s v="SEB 2053"/>
        <s v="SEB 2054"/>
        <s v="SEB 2056"/>
        <s v="SEB 2057"/>
        <s v="SEB 2058"/>
        <s v="SEB 2059"/>
        <s v="SEB 2060"/>
        <s v="SEB 2062"/>
        <s v="SEB 2063"/>
        <s v="SEB 2065"/>
        <s v="SEB 2066"/>
        <s v="SEB 2067"/>
        <s v="SEB 2068"/>
        <s v="SEB 2069"/>
        <s v="SEB 2071"/>
        <s v="SEB 2073"/>
        <s v="SEB 2074"/>
        <s v="SEB 2075"/>
        <s v="SEB 2081"/>
        <s v="SEB 2086"/>
        <s v="SEB 2088"/>
        <s v="SEB 2089"/>
        <s v="SEB 2090"/>
        <s v="SEB 2091"/>
        <s v="SEB 2094"/>
        <s v="SEB 2097"/>
        <s v="SEB 2100"/>
        <s v="SEB 2106"/>
        <s v="SEB 2107"/>
        <s v="SEB 2108"/>
        <s v="SEB 2114"/>
        <s v="SEB 2117"/>
        <s v="SEB 2118"/>
        <s v="SEB 2161"/>
        <s v="SEB 2165"/>
        <s v="SEB 2168"/>
        <s v="SEB 2169"/>
        <s v="SEB 2170"/>
        <s v="SEB 2171"/>
        <s v="SEB 2176"/>
        <s v="SEB 2177"/>
        <s v="SEB 2180"/>
        <s v="SEB 2182"/>
        <s v="SEB 2185"/>
        <s v="SEB 2187"/>
        <s v="SEB 2188"/>
        <s v="SEB 2192"/>
        <s v="SEB 2193"/>
        <s v="SEB 2195"/>
        <s v="SEB 2199"/>
        <s v="SEB 2200"/>
        <s v="SEB 2204"/>
        <s v="SEB 2206"/>
        <s v="SEB 2211"/>
        <s v="SEB 2212"/>
        <s v="SEB 2215"/>
        <s v="SEB 2217"/>
        <s v="SEB 2219"/>
        <s v="SEB 2221"/>
        <s v="SEB 2222"/>
        <s v="SEB 2224"/>
        <s v="SEB 2226"/>
        <s v="SEB 2227"/>
        <s v="SEB 2228"/>
        <s v="SEB 2233"/>
        <s v="SEB 2234"/>
        <s v="SEB 2236"/>
        <s v="SEB 2237"/>
        <s v="SEB 2238"/>
        <s v="SEB 2243"/>
        <s v="SEB 2244"/>
        <s v="SEB 2245"/>
        <s v="SEB 2248"/>
        <s v="SEB 2250"/>
        <s v="SEB 2251"/>
        <s v="SEB 2252"/>
        <s v="SEB 2253"/>
        <s v="SEB 2254"/>
        <s v="SEB 2255"/>
        <s v="SEB 2256"/>
        <s v="SEB 2257"/>
        <s v="SEB 2258"/>
        <s v="SEB 2259"/>
        <s v="SEB 2261"/>
        <s v="SEB 2262"/>
        <s v="SEB 2263"/>
        <s v="SEB 2264"/>
        <s v="SEB 2265"/>
        <s v="SEB 2266"/>
        <s v="SEB 2268"/>
        <s v="SEB 2269"/>
        <s v="SEB 2270"/>
        <s v="SEB 2272"/>
        <s v="SEB 2275"/>
        <s v="SEB 2276"/>
        <s v="SEB 2278"/>
        <s v="SEB 2279"/>
        <s v="SEB 2281"/>
        <s v="SEB 2282"/>
        <s v="SEB 2284"/>
        <s v="SEB 2286"/>
        <s v="SEB 2287"/>
        <s v="SEB 2289"/>
        <s v="SEB 2291"/>
        <s v="SEB 2292"/>
        <s v="SEB 2293"/>
        <s v="SEB 930"/>
        <s v="SEB 931"/>
        <s v="SEB 932"/>
        <s v="SEB 933"/>
        <s v="SEB 934"/>
        <s v="SEB 935"/>
        <s v="SEB 936"/>
        <s v="SEB 937"/>
        <s v="SEB 938"/>
        <s v="SEB 939"/>
        <s v="SEB 940"/>
        <s v="SEB 941"/>
        <s v="SEB 942"/>
        <s v="SEB 943"/>
        <s v="SEB 944"/>
        <s v="SEB 945"/>
        <s v="SEB 946"/>
        <s v="SEB 947"/>
        <s v="SEB 948"/>
        <s v="SEB 949"/>
        <s v="SEB 953"/>
        <s v="SEB 2007"/>
        <s v="SEB 2008"/>
        <s v="SEB 2010"/>
        <s v="SEB 2011"/>
        <s v="SEB 2012"/>
        <s v="SEB 2013"/>
        <s v="SEB 2014"/>
        <s v="SEB 2015"/>
        <s v="SEB 2016"/>
        <s v="SEB 2017"/>
        <s v="SEB 2146"/>
        <s v="SEB 2147"/>
        <s v="SEB 2148"/>
        <s v="SEB 2149"/>
        <s v="SEB 2150"/>
        <s v="SEB 2151"/>
        <s v="SEB 2152"/>
        <s v="SEB 2153"/>
        <s v="SEB 2154"/>
        <s v="SEB 2155"/>
        <s v="SEB 2156"/>
        <s v="SEB 2157"/>
        <s v="SEB 2158"/>
        <s v="SEB 2159"/>
        <s v="SEB 2160"/>
        <s v="SEB 2296"/>
        <m/>
        <s v="SEB 2566" u="1"/>
        <s v="SEB 2692" u="1"/>
        <s v="SEB 2715" u="1"/>
        <s v="SEB 2530" u="1"/>
        <s v="SEB 2697" u="1"/>
        <s v="SEB 2751" u="1"/>
        <s v="SEB 980" u="1"/>
        <s v="SEB 2535" u="1"/>
        <s v="SEB 2756" u="1"/>
        <s v="SEB 971" u="1"/>
        <s v="SEB 2571" u="1"/>
        <s v="SEB 962" u="1"/>
        <s v="SEB 2260" u="1"/>
        <s v="SEB 2725" u="1"/>
        <s v="SEB 990" u="1"/>
        <s v="SEB 2509" u="1"/>
        <s v="SEB 2540" u="1"/>
        <s v="SEB 2761" u="1"/>
        <s v="SEB 981" u="1"/>
        <s v="SEB 2545" u="1"/>
        <s v="SEB 972" u="1"/>
        <s v="SEB 2676" u="1"/>
        <s v="SEB 2730" u="1"/>
        <s v="SEB 963" u="1"/>
        <s v="SEB 2514" u="1"/>
        <s v="SEB 2735" u="1"/>
        <s v="SEB 991" u="1"/>
        <s v="SEB 2519" u="1"/>
        <s v="SEB 982" u="1"/>
        <s v="SEB 2555" u="1"/>
        <s v="SEB 2681" u="1"/>
        <s v="SEB 2704" u="1"/>
        <s v="SEB 973" u="1"/>
        <s v="SEB 2591" u="1"/>
        <s v="SEB 2686" u="1"/>
        <s v="SEB 2709" u="1"/>
        <s v="SEB 2740" u="1"/>
        <s v="SEB 964" u="1"/>
        <s v="SEB 2280" u="1"/>
        <s v="SEB 2524" u="1"/>
        <s v="SEB 2745" u="1"/>
        <s v="SEB 992" u="1"/>
        <s v="SEB 2064" u="1"/>
        <s v="SEB 2190" u="1"/>
        <s v="SEB 2285" u="1"/>
        <s v="SEB 2529" u="1"/>
        <s v="SEB 983" u="1"/>
        <s v="SEB 2691" u="1"/>
        <s v="SEB 2714" u="1"/>
        <s v="SEB 974" u="1"/>
        <s v="SEB 2624" u="1"/>
        <s v="SEB 2696" u="1"/>
        <s v="SEB 2750" u="1"/>
        <s v="SEB 928" u="1"/>
        <s v="SEB 965" u="1"/>
        <s v="SEB 2290" u="1"/>
        <s v="SEB 2534" u="1"/>
        <s v="SEB 2629" u="1"/>
        <s v="SEB 2755" u="1"/>
        <s v="SEB 993" u="1"/>
        <s v="SINO 10" u="1"/>
        <s v="SEB 2539" u="1"/>
        <s v="SEB 2570" u="1"/>
        <s v="SEB 984" u="1"/>
        <s v="SINO 01" u="1"/>
        <s v="SEB 2575" u="1"/>
        <s v="SEB 2724" u="1"/>
        <s v="SEB 975" u="1"/>
        <s v="SEB 2508" u="1"/>
        <s v="SEB 2729" u="1"/>
        <s v="SEB 2760" u="1"/>
        <s v="SEB 929" u="1"/>
        <s v="SEB 966" u="1"/>
        <s v="SINO 20" u="1"/>
        <s v="SEB 2544" u="1"/>
        <s v="SEB 2765" u="1"/>
        <s v="SEB 994" u="1"/>
        <s v="SINO 11" u="1"/>
        <s v="SEB 2580" u="1"/>
        <s v="SEB 985" u="1"/>
        <s v="SINO 02" u="1"/>
        <s v="SEB 2513" u="1"/>
        <s v="SEB 2734" u="1"/>
        <s v="SEB 976" u="1"/>
        <s v="SINO 30" u="1"/>
        <s v="SEB 2274" u="1"/>
        <s v="SEB 2518" u="1"/>
        <s v="SEB 2739" u="1"/>
        <s v="SEB 967" u="1"/>
        <s v="SINO 21" u="1"/>
        <s v="SEB 2554" u="1"/>
        <s v="SEB 2680" u="1"/>
        <s v="SEB 2703" u="1"/>
        <s v="SEB 995" u="1"/>
        <s v="SINO 12" u="1"/>
        <s v="SEB 2590" u="1"/>
        <s v="SEB 2685" u="1"/>
        <s v="SEB 2708" u="1"/>
        <s v="SEB 986" u="1"/>
        <s v="SINO 03" u="1"/>
        <s v="SINO 40" u="1"/>
        <s v="SEB 2523" u="1"/>
        <s v="SEB 2744" u="1"/>
        <s v="SEB 977" u="1"/>
        <s v="SINO 31" u="1"/>
        <s v="SEB 2528" u="1"/>
        <s v="SEB 2749" u="1"/>
        <s v="SEB 968" u="1"/>
        <s v="SINO 22" u="1"/>
        <s v="SEB 2690" u="1"/>
        <s v="SEB 2713" u="1"/>
        <s v="SEB 996" u="1"/>
        <s v="SINO 13" u="1"/>
        <s v="SINO 50" u="1"/>
        <s v="SEB 2695" u="1"/>
        <s v="SEB 987" u="1"/>
        <s v="SINO 04" u="1"/>
        <s v="SINO 41" u="1"/>
        <s v="SEB 2533" u="1"/>
        <s v="SEB 2754" u="1"/>
        <s v="SEB 978" u="1"/>
        <s v="SEB 2538" u="1"/>
        <s v="SEB 2759" u="1"/>
        <s v="SEB 969" u="1"/>
        <s v="SINO 23" u="1"/>
        <s v="SEB 2723" u="1"/>
        <s v="SEB 997" u="1"/>
        <s v="SINO 51" u="1"/>
        <s v="SEB 2507" u="1"/>
        <s v="SEB 2579" u="1"/>
        <s v="SEB 2728" u="1"/>
        <s v="SEB 988" u="1"/>
        <s v="SINO 05" u="1"/>
        <s v="SINO 42" u="1"/>
        <s v="SEB 2101" u="1"/>
        <s v="SEB 2543" u="1"/>
        <s v="SEB 2764" u="1"/>
        <s v="SEB 979" u="1"/>
        <s v="SINO 33" u="1"/>
        <s v="SEB 2512" u="1"/>
        <s v="SEB 2679" u="1"/>
        <s v="SEB 2733" u="1"/>
        <s v="SINO 15" u="1"/>
        <s v="SINO 52" u="1"/>
        <s v="SEB 2273" u="1"/>
        <s v="SEB 2517" u="1"/>
        <s v="SEB 2589" u="1"/>
        <s v="SEB 2738" u="1"/>
        <s v="SEB 989" u="1"/>
        <s v="SINO 06" u="1"/>
        <s v="SINO 43" u="1"/>
        <s v="SEB 2553" u="1"/>
        <s v="SEB 2702" u="1"/>
        <s v="SEB 2684" u="1"/>
        <s v="SEB 2707" u="1"/>
        <s v="SINO 25" u="1"/>
        <s v="SEB 2247" u="1"/>
        <s v="SEB 2522" u="1"/>
        <s v="SEB 2689" u="1"/>
        <s v="SEB 2743" u="1"/>
        <s v="SINO 53" u="1"/>
        <s v="SEB 2283" u="1"/>
        <s v="SEB 2527" u="1"/>
        <s v="SEB 2748" u="1"/>
        <s v="SINO 07" u="1"/>
        <s v="SINO 44" u="1"/>
        <s v="SEB 2288" u="1"/>
        <s v="SEB 2563" u="1"/>
        <s v="SEB 2712" u="1"/>
        <s v="SINO 35" u="1"/>
        <s v="SEB 2568" u="1"/>
        <s v="SEB 2622" u="1"/>
        <s v="SEB 2694" u="1"/>
        <s v="SEB 2717" u="1"/>
        <s v="SEB 2532" u="1"/>
        <s v="SEB 2699" u="1"/>
        <s v="SEB 2753" u="1"/>
        <s v="SINO 17" u="1"/>
        <s v="SINO 54" u="1"/>
        <s v="SEB 2072" u="1"/>
        <s v="SEB 2537" u="1"/>
        <s v="SEB 2758" u="1"/>
        <s v="SINO 08" u="1"/>
        <s v="SINO 45" u="1"/>
        <s v="SEB 2722" u="1"/>
        <s v="SINO 36" u="1"/>
        <s v="SEB 2506" u="1"/>
        <s v="SEB 2578" u="1"/>
        <s v="SEB 2727" u="1"/>
        <s v="SINO 27" u="1"/>
        <s v="SEB 2267" u="1"/>
        <s v="SEB 2542" u="1"/>
        <s v="SEB 2763" u="1"/>
        <s v="SINO 18" u="1"/>
        <s v="SINO 55" u="1"/>
        <s v="SEB 2231" u="1"/>
        <s v="SINO 09" u="1"/>
        <s v="SINO 46" u="1"/>
        <s v="SEB 2511" u="1"/>
        <s v="SEB 2678" u="1"/>
        <s v="SEB 2732" u="1"/>
        <s v="SINO 37" u="1"/>
        <s v="SEB 2516" u="1"/>
        <s v="SEB 2737" u="1"/>
        <s v="SEB 2277" u="1"/>
        <s v="SEB 2552" u="1"/>
        <s v="SEB 2647" u="1"/>
        <s v="SEB 2701" u="1"/>
        <s v="SINO 19" u="1"/>
        <s v="SEB 2683" u="1"/>
        <s v="SEB 2706" u="1"/>
        <s v="SINO 47" u="1"/>
        <s v="SEB 2246" u="1"/>
        <s v="SEB 2521" u="1"/>
        <s v="SEB 2593" u="1"/>
        <s v="SEB 2688" u="1"/>
        <s v="SEB 2742" u="1"/>
        <s v="SINO 38" u="1"/>
        <s v="SEB 2526" u="1"/>
        <s v="SEB 2747" u="1"/>
        <s v="SINO 29" u="1"/>
        <s v="SEB 2562" u="1"/>
        <s v="SEB 2711" u="1"/>
        <s v="SEB 2693" u="1"/>
        <s v="SEB 2716" u="1"/>
        <s v="SINO 48" u="1"/>
        <s v="SEB 2531" u="1"/>
        <s v="SEB 2698" u="1"/>
        <s v="SEB 2752" u="1"/>
        <s v="SINO 39" u="1"/>
        <s v="SEB 2536" u="1"/>
        <s v="SEB 2757" u="1"/>
        <s v="SEB 2225" u="1"/>
        <s v="SEB 2572" u="1"/>
        <s v="SEB 2577" u="1"/>
        <s v="SEB 2726" u="1"/>
        <s v="SEB 2541" u="1"/>
        <s v="SEB 2762" u="1"/>
        <s v="SEB 2230" u="1"/>
        <s v="SEB 2546" u="1"/>
        <s v="SEB 2235" u="1"/>
        <s v="SEB 2510" u="1"/>
        <s v="SEB 2677" u="1"/>
        <s v="SEB 2731" u="1"/>
        <s v="SEB 2271" u="1"/>
        <s v="SEB 2515" u="1"/>
        <s v="SEB 2587" u="1"/>
        <s v="SEB 2736" u="1"/>
        <s v="SEB 2055" u="1"/>
        <s v="SEB 2700" u="1"/>
        <s v="SEB 2186" u="1"/>
        <s v="SEB 2682" u="1"/>
        <s v="SEB 2705" u="1"/>
        <s v="SEB 2520" u="1"/>
        <s v="SEB 2592" u="1"/>
        <s v="SEB 2687" u="1"/>
        <s v="SEB 2741" u="1"/>
        <s v="SEB 2525" u="1"/>
        <s v="SEB 2746" u="1"/>
        <s v="SEB 970" u="1"/>
        <s v="SEB 2710" u="1"/>
      </sharedItems>
    </cacheField>
    <cacheField name="N° Immat." numFmtId="0">
      <sharedItems containsBlank="1"/>
    </cacheField>
    <cacheField name="N° Châssis" numFmtId="0">
      <sharedItems containsBlank="1"/>
    </cacheField>
    <cacheField name="Description" numFmtId="0">
      <sharedItems containsBlank="1"/>
    </cacheField>
    <cacheField name="Pannes" numFmtId="0">
      <sharedItems containsBlank="1"/>
    </cacheField>
    <cacheField name="Date et heures de pannes" numFmtId="170">
      <sharedItems containsNonDate="0" containsDate="1" containsString="0" containsBlank="1" minDate="2017-10-30T08:00:00" maxDate="2018-09-07T10:40:00"/>
    </cacheField>
    <cacheField name="Date panne" numFmtId="0">
      <sharedItems containsNonDate="0" containsDate="1" containsString="0" containsBlank="1" minDate="2018-07-07T00:00:00" maxDate="2018-09-08T00:00:00"/>
    </cacheField>
    <cacheField name="Date et heures de dépannage" numFmtId="170">
      <sharedItems containsNonDate="0" containsDate="1" containsString="0" containsBlank="1" minDate="2018-09-07T08:15:00" maxDate="2018-09-07T14:50:00"/>
    </cacheField>
    <cacheField name="Lieu de panne" numFmtId="0">
      <sharedItems containsBlank="1"/>
    </cacheField>
    <cacheField name="IM" numFmtId="0">
      <sharedItems containsBlank="1"/>
    </cacheField>
    <cacheField name="IE" numFmtId="0">
      <sharedItems containsBlank="1"/>
    </cacheField>
    <cacheField name="IS" numFmtId="0">
      <sharedItems containsBlank="1"/>
    </cacheField>
    <cacheField name="IP" numFmtId="0">
      <sharedItems containsBlank="1"/>
    </cacheField>
    <cacheField name="TP" numFmtId="0">
      <sharedItems containsBlank="1"/>
    </cacheField>
    <cacheField name="PR" numFmtId="0">
      <sharedItems containsBlank="1"/>
    </cacheField>
    <cacheField name="I. Prév" numFmtId="0">
      <sharedItems containsNonDate="0" containsString="0" containsBlank="1"/>
    </cacheField>
    <cacheField name="Dispo" numFmtId="0">
      <sharedItems containsBlank="1"/>
    </cacheField>
    <cacheField name="Entretien" numFmtId="0">
      <sharedItems containsBlank="1"/>
    </cacheField>
    <cacheField name="Arrêt" numFmtId="0">
      <sharedItems containsBlank="1"/>
    </cacheField>
    <cacheField name="Accident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Thierno Amadou BAH" refreshedDate="43352.590344791664" createdVersion="5" refreshedVersion="5" minRefreshableVersion="3" recordCount="188">
  <cacheSource type="worksheet">
    <worksheetSource ref="I18:J18" sheet="DTQ (Poste1)" r:id="rId2"/>
  </cacheSource>
  <cacheFields count="24">
    <cacheField name="N°" numFmtId="0">
      <sharedItems containsString="0" containsBlank="1" containsNumber="1" containsInteger="1" minValue="1" maxValue="107"/>
    </cacheField>
    <cacheField name="Flottes" numFmtId="0">
      <sharedItems containsBlank="1" count="3">
        <s v="SINOTRUK"/>
        <s v="RENAULT"/>
        <m/>
      </sharedItems>
    </cacheField>
    <cacheField name="Modèle" numFmtId="0">
      <sharedItems containsBlank="1" count="5">
        <s v="SITRAK"/>
        <s v="KERAX K440"/>
        <s v="KERAX 500"/>
        <m/>
        <s v="DUMPER" u="1"/>
      </sharedItems>
    </cacheField>
    <cacheField name="Type" numFmtId="0">
      <sharedItems containsBlank="1"/>
    </cacheField>
    <cacheField name="Equipements" numFmtId="0">
      <sharedItems containsBlank="1" count="416">
        <s v="SEB 2004"/>
        <s v="SEB 2053"/>
        <s v="SEB 2054"/>
        <s v="SEB 2056"/>
        <s v="SEB 2057"/>
        <s v="SEB 2058"/>
        <s v="SEB 2059"/>
        <s v="SEB 2060"/>
        <s v="SEB 2062"/>
        <s v="SEB 2063"/>
        <s v="SEB 2065"/>
        <s v="SEB 2066"/>
        <s v="SEB 2067"/>
        <s v="SEB 2068"/>
        <s v="SEB 2069"/>
        <s v="SEB 2071"/>
        <s v="SEB 2073"/>
        <s v="SEB 2074"/>
        <s v="SEB 2075"/>
        <s v="SEB 2081"/>
        <s v="SEB 2086"/>
        <s v="SEB 2088"/>
        <s v="SEB 2089"/>
        <s v="SEB 2090"/>
        <s v="SEB 2091"/>
        <s v="SEB 2094"/>
        <s v="SEB 2097"/>
        <s v="SEB 2100"/>
        <s v="SEB 2106"/>
        <s v="SEB 2107"/>
        <s v="SEB 2108"/>
        <s v="SEB 2114"/>
        <s v="SEB 2117"/>
        <s v="SEB 2118"/>
        <s v="SEB 2161"/>
        <s v="SEB 2165"/>
        <s v="SEB 2168"/>
        <s v="SEB 2169"/>
        <s v="SEB 2170"/>
        <s v="SEB 2171"/>
        <s v="SEB 2176"/>
        <s v="SEB 2177"/>
        <s v="SEB 2180"/>
        <s v="SEB 2182"/>
        <s v="SEB 2185"/>
        <s v="SEB 2187"/>
        <s v="SEB 2188"/>
        <s v="SEB 2192"/>
        <s v="SEB 2193"/>
        <s v="SEB 2195"/>
        <s v="SEB 2199"/>
        <s v="SEB 2200"/>
        <s v="SEB 2204"/>
        <s v="SEB 2206"/>
        <s v="SEB 2211"/>
        <s v="SEB 2212"/>
        <s v="SEB 2215"/>
        <s v="SEB 2217"/>
        <s v="SEB 2219"/>
        <s v="SEB 2221"/>
        <s v="SEB 2222"/>
        <s v="SEB 2224"/>
        <s v="SEB 2226"/>
        <s v="SEB 2227"/>
        <s v="SEB 2228"/>
        <s v="SEB 2233"/>
        <s v="SEB 2234"/>
        <s v="SEB 2236"/>
        <s v="SEB 2237"/>
        <s v="SEB 2238"/>
        <s v="SEB 2243"/>
        <s v="SEB 2244"/>
        <s v="SEB 2245"/>
        <s v="SEB 2248"/>
        <s v="SEB 2250"/>
        <s v="SEB 2251"/>
        <s v="SEB 2252"/>
        <s v="SEB 2253"/>
        <s v="SEB 2254"/>
        <s v="SEB 2255"/>
        <s v="SEB 2256"/>
        <s v="SEB 2257"/>
        <s v="SEB 2258"/>
        <s v="SEB 2259"/>
        <s v="SEB 2261"/>
        <s v="SEB 2262"/>
        <s v="SEB 2263"/>
        <s v="SEB 2264"/>
        <s v="SEB 2265"/>
        <s v="SEB 2266"/>
        <s v="SEB 2268"/>
        <s v="SEB 2269"/>
        <s v="SEB 2270"/>
        <s v="SEB 2272"/>
        <s v="SEB 2275"/>
        <s v="SEB 2276"/>
        <s v="SEB 2278"/>
        <s v="SEB 2279"/>
        <s v="SEB 2281"/>
        <s v="SEB 2282"/>
        <s v="SEB 2284"/>
        <s v="SEB 2286"/>
        <s v="SEB 2287"/>
        <s v="SEB 2289"/>
        <s v="SEB 2291"/>
        <s v="SEB 2292"/>
        <s v="SEB 2293"/>
        <s v="SEB 930"/>
        <s v="SEB 931"/>
        <s v="SEB 932"/>
        <s v="SEB 933"/>
        <s v="SEB 934"/>
        <s v="SEB 935"/>
        <s v="SEB 936"/>
        <s v="SEB 937"/>
        <s v="SEB 938"/>
        <s v="SEB 939"/>
        <s v="SEB 940"/>
        <s v="SEB 941"/>
        <s v="SEB 942"/>
        <s v="SEB 943"/>
        <s v="SEB 944"/>
        <s v="SEB 945"/>
        <s v="SEB 946"/>
        <s v="SEB 947"/>
        <s v="SEB 948"/>
        <s v="SEB 949"/>
        <s v="SEB 953"/>
        <s v="SEB 2007"/>
        <s v="SEB 2008"/>
        <s v="SEB 2010"/>
        <s v="SEB 2011"/>
        <s v="SEB 2012"/>
        <s v="SEB 2013"/>
        <s v="SEB 2014"/>
        <s v="SEB 2015"/>
        <s v="SEB 2016"/>
        <s v="SEB 2017"/>
        <s v="SEB 2146"/>
        <s v="SEB 2147"/>
        <s v="SEB 2148"/>
        <s v="SEB 2149"/>
        <s v="SEB 2150"/>
        <s v="SEB 2151"/>
        <s v="SEB 2152"/>
        <s v="SEB 2153"/>
        <s v="SEB 2154"/>
        <s v="SEB 2155"/>
        <s v="SEB 2156"/>
        <s v="SEB 2157"/>
        <s v="SEB 2158"/>
        <s v="SEB 2159"/>
        <s v="SEB 2160"/>
        <s v="SEB 2296"/>
        <m/>
        <s v="SEB 2566" u="1"/>
        <s v="SEB 2692" u="1"/>
        <s v="SEB 2715" u="1"/>
        <s v="SEB 2530" u="1"/>
        <s v="SEB 2697" u="1"/>
        <s v="SEB 2751" u="1"/>
        <s v="SEB 980" u="1"/>
        <s v="SEB 2535" u="1"/>
        <s v="SEB 2756" u="1"/>
        <s v="SEB 971" u="1"/>
        <s v="SEB 2571" u="1"/>
        <s v="SEB 962" u="1"/>
        <s v="SEB 2260" u="1"/>
        <s v="SEB 2725" u="1"/>
        <s v="SEB 990" u="1"/>
        <s v="SEB 2509" u="1"/>
        <s v="SEB 2540" u="1"/>
        <s v="SEB 2761" u="1"/>
        <s v="SEB 981" u="1"/>
        <s v="SEB 2545" u="1"/>
        <s v="SEB 972" u="1"/>
        <s v="SEB 2676" u="1"/>
        <s v="SEB 2730" u="1"/>
        <s v="SEB 963" u="1"/>
        <s v="SEB 2514" u="1"/>
        <s v="SEB 2735" u="1"/>
        <s v="SEB 991" u="1"/>
        <s v="SEB 2519" u="1"/>
        <s v="SEB 982" u="1"/>
        <s v="SEB 2555" u="1"/>
        <s v="SEB 2681" u="1"/>
        <s v="SEB 2704" u="1"/>
        <s v="SEB 973" u="1"/>
        <s v="SEB 2591" u="1"/>
        <s v="SEB 2686" u="1"/>
        <s v="SEB 2709" u="1"/>
        <s v="SEB 2740" u="1"/>
        <s v="SEB 964" u="1"/>
        <s v="SEB 2280" u="1"/>
        <s v="SEB 2524" u="1"/>
        <s v="SEB 2745" u="1"/>
        <s v="SEB 992" u="1"/>
        <s v="SEB 2064" u="1"/>
        <s v="SEB 2190" u="1"/>
        <s v="SEB 2285" u="1"/>
        <s v="SEB 2529" u="1"/>
        <s v="SEB 983" u="1"/>
        <s v="SEB 2691" u="1"/>
        <s v="SEB 2714" u="1"/>
        <s v="SEB 974" u="1"/>
        <s v="SEB 2624" u="1"/>
        <s v="SEB 2696" u="1"/>
        <s v="SEB 2750" u="1"/>
        <s v="SEB 928" u="1"/>
        <s v="SEB 965" u="1"/>
        <s v="SEB 2290" u="1"/>
        <s v="SEB 2534" u="1"/>
        <s v="SEB 2629" u="1"/>
        <s v="SEB 2755" u="1"/>
        <s v="SEB 993" u="1"/>
        <s v="SINO 10" u="1"/>
        <s v="SEB 2539" u="1"/>
        <s v="SEB 2570" u="1"/>
        <s v="SEB 984" u="1"/>
        <s v="SINO 01" u="1"/>
        <s v="SEB 2575" u="1"/>
        <s v="SEB 2724" u="1"/>
        <s v="SEB 975" u="1"/>
        <s v="SEB 2508" u="1"/>
        <s v="SEB 2729" u="1"/>
        <s v="SEB 2760" u="1"/>
        <s v="SEB 929" u="1"/>
        <s v="SEB 966" u="1"/>
        <s v="SINO 20" u="1"/>
        <s v="SEB 2544" u="1"/>
        <s v="SEB 2765" u="1"/>
        <s v="SEB 994" u="1"/>
        <s v="SINO 11" u="1"/>
        <s v="SEB 2580" u="1"/>
        <s v="SEB 985" u="1"/>
        <s v="SINO 02" u="1"/>
        <s v="SEB 2513" u="1"/>
        <s v="SEB 2734" u="1"/>
        <s v="SEB 976" u="1"/>
        <s v="SINO 30" u="1"/>
        <s v="SEB 2274" u="1"/>
        <s v="SEB 2518" u="1"/>
        <s v="SEB 2739" u="1"/>
        <s v="SEB 967" u="1"/>
        <s v="SINO 21" u="1"/>
        <s v="SEB 2554" u="1"/>
        <s v="SEB 2680" u="1"/>
        <s v="SEB 2703" u="1"/>
        <s v="SEB 995" u="1"/>
        <s v="SINO 12" u="1"/>
        <s v="SEB 2590" u="1"/>
        <s v="SEB 2685" u="1"/>
        <s v="SEB 2708" u="1"/>
        <s v="SEB 986" u="1"/>
        <s v="SINO 03" u="1"/>
        <s v="SINO 40" u="1"/>
        <s v="SEB 2523" u="1"/>
        <s v="SEB 2744" u="1"/>
        <s v="SEB 977" u="1"/>
        <s v="SINO 31" u="1"/>
        <s v="SEB 2528" u="1"/>
        <s v="SEB 2749" u="1"/>
        <s v="SEB 968" u="1"/>
        <s v="SINO 22" u="1"/>
        <s v="SEB 2690" u="1"/>
        <s v="SEB 2713" u="1"/>
        <s v="SEB 996" u="1"/>
        <s v="SINO 13" u="1"/>
        <s v="SINO 50" u="1"/>
        <s v="SEB 2695" u="1"/>
        <s v="SEB 987" u="1"/>
        <s v="SINO 04" u="1"/>
        <s v="SINO 41" u="1"/>
        <s v="SEB 2533" u="1"/>
        <s v="SEB 2754" u="1"/>
        <s v="SEB 978" u="1"/>
        <s v="SEB 2538" u="1"/>
        <s v="SEB 2759" u="1"/>
        <s v="SEB 969" u="1"/>
        <s v="SINO 23" u="1"/>
        <s v="SEB 2723" u="1"/>
        <s v="SEB 997" u="1"/>
        <s v="SINO 51" u="1"/>
        <s v="SEB 2507" u="1"/>
        <s v="SEB 2579" u="1"/>
        <s v="SEB 2728" u="1"/>
        <s v="SEB 988" u="1"/>
        <s v="SINO 05" u="1"/>
        <s v="SINO 42" u="1"/>
        <s v="SEB 2101" u="1"/>
        <s v="SEB 2543" u="1"/>
        <s v="SEB 2764" u="1"/>
        <s v="SEB 979" u="1"/>
        <s v="SINO 33" u="1"/>
        <s v="SEB 2512" u="1"/>
        <s v="SEB 2679" u="1"/>
        <s v="SEB 2733" u="1"/>
        <s v="SINO 15" u="1"/>
        <s v="SINO 52" u="1"/>
        <s v="SEB 2273" u="1"/>
        <s v="SEB 2517" u="1"/>
        <s v="SEB 2589" u="1"/>
        <s v="SEB 2738" u="1"/>
        <s v="SEB 989" u="1"/>
        <s v="SINO 06" u="1"/>
        <s v="SINO 43" u="1"/>
        <s v="SEB 2553" u="1"/>
        <s v="SEB 2702" u="1"/>
        <s v="SEB 2684" u="1"/>
        <s v="SEB 2707" u="1"/>
        <s v="SINO 25" u="1"/>
        <s v="SEB 2247" u="1"/>
        <s v="SEB 2522" u="1"/>
        <s v="SEB 2689" u="1"/>
        <s v="SEB 2743" u="1"/>
        <s v="SINO 53" u="1"/>
        <s v="SEB 2283" u="1"/>
        <s v="SEB 2527" u="1"/>
        <s v="SEB 2748" u="1"/>
        <s v="SINO 07" u="1"/>
        <s v="SINO 44" u="1"/>
        <s v="SEB 2288" u="1"/>
        <s v="SEB 2563" u="1"/>
        <s v="SEB 2712" u="1"/>
        <s v="SINO 35" u="1"/>
        <s v="SEB 2568" u="1"/>
        <s v="SEB 2622" u="1"/>
        <s v="SEB 2694" u="1"/>
        <s v="SEB 2717" u="1"/>
        <s v="SEB 2532" u="1"/>
        <s v="SEB 2699" u="1"/>
        <s v="SEB 2753" u="1"/>
        <s v="SINO 17" u="1"/>
        <s v="SINO 54" u="1"/>
        <s v="SEB 2072" u="1"/>
        <s v="SEB 2537" u="1"/>
        <s v="SEB 2758" u="1"/>
        <s v="SINO 08" u="1"/>
        <s v="SINO 45" u="1"/>
        <s v="SEB 2722" u="1"/>
        <s v="SINO 36" u="1"/>
        <s v="SEB 2506" u="1"/>
        <s v="SEB 2578" u="1"/>
        <s v="SEB 2727" u="1"/>
        <s v="SINO 27" u="1"/>
        <s v="SEB 2267" u="1"/>
        <s v="SEB 2542" u="1"/>
        <s v="SEB 2763" u="1"/>
        <s v="SINO 18" u="1"/>
        <s v="SINO 55" u="1"/>
        <s v="SEB 2231" u="1"/>
        <s v="SINO 09" u="1"/>
        <s v="SINO 46" u="1"/>
        <s v="SEB 2511" u="1"/>
        <s v="SEB 2678" u="1"/>
        <s v="SEB 2732" u="1"/>
        <s v="SINO 37" u="1"/>
        <s v="SEB 2516" u="1"/>
        <s v="SEB 2737" u="1"/>
        <s v="SEB 2277" u="1"/>
        <s v="SEB 2552" u="1"/>
        <s v="SEB 2647" u="1"/>
        <s v="SEB 2701" u="1"/>
        <s v="SINO 19" u="1"/>
        <s v="SEB 2683" u="1"/>
        <s v="SEB 2706" u="1"/>
        <s v="SINO 47" u="1"/>
        <s v="SEB 2246" u="1"/>
        <s v="SEB 2521" u="1"/>
        <s v="SEB 2593" u="1"/>
        <s v="SEB 2688" u="1"/>
        <s v="SEB 2742" u="1"/>
        <s v="SINO 38" u="1"/>
        <s v="SEB 2526" u="1"/>
        <s v="SEB 2747" u="1"/>
        <s v="SINO 29" u="1"/>
        <s v="SEB 2562" u="1"/>
        <s v="SEB 2711" u="1"/>
        <s v="SEB 2693" u="1"/>
        <s v="SEB 2716" u="1"/>
        <s v="SINO 48" u="1"/>
        <s v="SEB 2531" u="1"/>
        <s v="SEB 2698" u="1"/>
        <s v="SEB 2752" u="1"/>
        <s v="SINO 39" u="1"/>
        <s v="SEB 2536" u="1"/>
        <s v="SEB 2757" u="1"/>
        <s v="SEB 2225" u="1"/>
        <s v="SEB 2572" u="1"/>
        <s v="SEB 2577" u="1"/>
        <s v="SEB 2726" u="1"/>
        <s v="SEB 2541" u="1"/>
        <s v="SEB 2762" u="1"/>
        <s v="SEB 2230" u="1"/>
        <s v="SEB 2546" u="1"/>
        <s v="SEB 2235" u="1"/>
        <s v="SEB 2510" u="1"/>
        <s v="SEB 2677" u="1"/>
        <s v="SEB 2731" u="1"/>
        <s v="SEB 2271" u="1"/>
        <s v="SEB 2515" u="1"/>
        <s v="SEB 2587" u="1"/>
        <s v="SEB 2736" u="1"/>
        <s v="SEB 2055" u="1"/>
        <s v="SEB 2700" u="1"/>
        <s v="SEB 2186" u="1"/>
        <s v="SEB 2682" u="1"/>
        <s v="SEB 2705" u="1"/>
        <s v="SEB 2520" u="1"/>
        <s v="SEB 2592" u="1"/>
        <s v="SEB 2687" u="1"/>
        <s v="SEB 2741" u="1"/>
        <s v="SEB 2525" u="1"/>
        <s v="SEB 2746" u="1"/>
        <s v="SEB 970" u="1"/>
        <s v="SEB 2710" u="1"/>
      </sharedItems>
    </cacheField>
    <cacheField name="N° Immat." numFmtId="0">
      <sharedItems containsBlank="1"/>
    </cacheField>
    <cacheField name="N° Châssis" numFmtId="0">
      <sharedItems containsBlank="1"/>
    </cacheField>
    <cacheField name="Description" numFmtId="0">
      <sharedItems containsBlank="1"/>
    </cacheField>
    <cacheField name="Pannes" numFmtId="0">
      <sharedItems containsBlank="1"/>
    </cacheField>
    <cacheField name="Date et heures de pannes" numFmtId="170">
      <sharedItems containsNonDate="0" containsDate="1" containsString="0" containsBlank="1" minDate="2017-10-30T08:00:00" maxDate="2018-09-08T21:40:00"/>
    </cacheField>
    <cacheField name="Date panne" numFmtId="0">
      <sharedItems containsNonDate="0" containsDate="1" containsString="0" containsBlank="1" minDate="2018-07-07T00:00:00" maxDate="2018-09-09T00:00:00"/>
    </cacheField>
    <cacheField name="Date et heures de dépannage" numFmtId="170">
      <sharedItems containsNonDate="0" containsDate="1" containsString="0" containsBlank="1" minDate="2018-09-08T16:00:00" maxDate="2018-09-08T23:00:00"/>
    </cacheField>
    <cacheField name="Lieu de panne" numFmtId="0">
      <sharedItems containsBlank="1"/>
    </cacheField>
    <cacheField name="IM" numFmtId="0">
      <sharedItems containsBlank="1"/>
    </cacheField>
    <cacheField name="IE" numFmtId="0">
      <sharedItems containsBlank="1"/>
    </cacheField>
    <cacheField name="IS" numFmtId="0">
      <sharedItems containsBlank="1"/>
    </cacheField>
    <cacheField name="IP" numFmtId="0">
      <sharedItems containsBlank="1"/>
    </cacheField>
    <cacheField name="TP" numFmtId="0">
      <sharedItems containsBlank="1"/>
    </cacheField>
    <cacheField name="PR" numFmtId="0">
      <sharedItems containsBlank="1"/>
    </cacheField>
    <cacheField name="I. Prév" numFmtId="0">
      <sharedItems containsNonDate="0" containsString="0" containsBlank="1"/>
    </cacheField>
    <cacheField name="Dispo" numFmtId="0">
      <sharedItems containsBlank="1"/>
    </cacheField>
    <cacheField name="Entretien" numFmtId="0">
      <sharedItems containsBlank="1"/>
    </cacheField>
    <cacheField name="Arrêt" numFmtId="0">
      <sharedItems containsBlank="1"/>
    </cacheField>
    <cacheField name="Accident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Ibrahima Khalil DIANE" refreshedDate="43673.542989351852" createdVersion="5" refreshedVersion="6" minRefreshableVersion="3" recordCount="153">
  <cacheSource type="worksheet">
    <worksheetSource ref="U4:AC157" sheet="Dispo par poste"/>
  </cacheSource>
  <cacheFields count="9">
    <cacheField name="Flottes" numFmtId="0">
      <sharedItems containsBlank="1" count="4">
        <s v="RENAULT"/>
        <m/>
        <s v="SINOTRUK" u="1"/>
        <s v="Formule1" f="1"/>
      </sharedItems>
    </cacheField>
    <cacheField name="Modèle" numFmtId="0">
      <sharedItems containsBlank="1" count="7">
        <s v="KERAX K440"/>
        <s v="KERAX 500"/>
        <s v="KERAX 500 8X4"/>
        <m/>
        <s v="DUMPER" u="1"/>
        <s v="KERAX Dxi" u="1"/>
        <s v="SITRAK" u="1"/>
      </sharedItems>
    </cacheField>
    <cacheField name="Equipements" numFmtId="0">
      <sharedItems containsBlank="1" count="304">
        <s v="SEB 930"/>
        <s v="SEB 939"/>
        <s v="SEB 946"/>
        <s v="SEB 948"/>
        <s v="SEB 949"/>
        <s v="SEB 950"/>
        <s v="SEB 954"/>
        <s v="SEB 955"/>
        <s v="SEB 956"/>
        <s v="SEB 957"/>
        <s v="SEB 958"/>
        <s v="SEB 959"/>
        <s v="SEB 960"/>
        <s v="SEB 961"/>
        <s v="SEB 2008"/>
        <s v="SEB 2010"/>
        <s v="SEB 2011"/>
        <s v="SEB 2012"/>
        <s v="SEB 2013"/>
        <s v="SEB 2014"/>
        <s v="SEB 2015"/>
        <s v="SEB 2017"/>
        <s v="SEB 2147"/>
        <s v="SEB 2148"/>
        <s v="SEB 2149"/>
        <s v="SEB 2150"/>
        <s v="SEB 2153"/>
        <s v="SEB 2155"/>
        <s v="SEB 2296"/>
        <s v=" SEB 2297"/>
        <s v="SEB 2298"/>
        <s v="SEB 2299"/>
        <s v="SEB 2300"/>
        <s v="SEB 2301"/>
        <s v="SEB 2302"/>
        <s v="SEB 2303"/>
        <s v="SEB 2304"/>
        <s v="SEB 2305"/>
        <s v="SEB 2306"/>
        <s v="SEB 2307"/>
        <s v="SEB 2308"/>
        <s v="SEB 2309"/>
        <s v="SEB 2310"/>
        <s v="SEB 2311"/>
        <s v="SEB 2312"/>
        <s v="SEB 2313"/>
        <s v="SEB 2314"/>
        <s v="SEB 2315"/>
        <s v="SEB 2316"/>
        <s v="SEB 2330"/>
        <s v="SEB 2331"/>
        <s v="SEB 2332"/>
        <s v="SEB 2333"/>
        <s v="SEB 2334"/>
        <s v="SEB 2336"/>
        <s v="SEB 2337"/>
        <s v="SEB 2338"/>
        <s v="SEB 2339"/>
        <s v="SEB 2340"/>
        <s v="SEB 2360"/>
        <s v="SEB 2361"/>
        <s v="SEB 2362"/>
        <s v="SEB 2363"/>
        <s v="SEB 2364"/>
        <s v="SEB 2365"/>
        <s v="SEB 2366"/>
        <s v="SEB 2367"/>
        <s v="SEB 2368"/>
        <s v="SEB 2369"/>
        <s v="SEB 2370"/>
        <s v="SEB 2371"/>
        <s v="SEB 2372"/>
        <s v="SEB 2373"/>
        <s v="SEB 2377"/>
        <s v="SEB 2378"/>
        <s v="SEB 2379"/>
        <s v="SEB 2380"/>
        <s v="SEB 2381"/>
        <s v="SEB 2382"/>
        <s v="SEB 2383"/>
        <s v="SEB 2384"/>
        <s v="SEB 2385"/>
        <s v="SEB 2386"/>
        <s v="SEB 2387"/>
        <s v="SEB 2388"/>
        <s v="SEB 2389"/>
        <s v="SEB 2390"/>
        <s v="SEB 2391"/>
        <s v="SEB 2392"/>
        <s v="SEB 2393"/>
        <s v="SEB 2394"/>
        <s v="SEB 2395"/>
        <s v="SEB 2396"/>
        <s v="SEB 2397"/>
        <s v="SEB 2398"/>
        <s v="SEB 2399"/>
        <s v="SEB 2400"/>
        <s v="SEB 2401"/>
        <s v="SEB 2402"/>
        <s v="SEB 2403"/>
        <s v="SEB 2404"/>
        <s v="SEB 2405"/>
        <s v="SEB 2406"/>
        <s v="SEB 2407"/>
        <s v="SEB 2408"/>
        <s v="SEB 2409"/>
        <s v="SEB 2411"/>
        <s v="SEB 2412"/>
        <s v="SEB 2417"/>
        <m/>
        <s v="SEB 2264" u="1"/>
        <s v="SEB 2359" u="1"/>
        <s v="SEB 942" u="1"/>
        <s v="SEB 2269" u="1"/>
        <s v="SEB 2323" u="1"/>
        <s v="SEB 933" u="1"/>
        <s v="SEB 2107" u="1"/>
        <s v="SEB 2233" u="1"/>
        <s v="SEB 2328" u="1"/>
        <s v="SEB 2089" u="1"/>
        <s v="SEB 2238" u="1"/>
        <s v="SEB 952" u="1"/>
        <s v="SEB 2053" u="1"/>
        <s v="SEB 2274" u="1"/>
        <s v="SEB 943" u="1"/>
        <s v="SEB 2058" u="1"/>
        <s v="SEB 2279" u="1"/>
        <s v="SEB 934" u="1"/>
        <s v="SEB 2117" u="1"/>
        <s v="SEB 2243" u="1"/>
        <s v="SEB 2248" u="1"/>
        <s v="SEB 953" u="1"/>
        <s v="SEB 2063" u="1"/>
        <s v="SEB 2158" u="1"/>
        <s v="SEB 2212" u="1"/>
        <s v="SEB 2284" u="1"/>
        <s v="SEB 944" u="1"/>
        <s v="SEB 2068" u="1"/>
        <s v="SEB 2217" u="1"/>
        <s v="SEB 2289" u="1"/>
        <s v="SEB 2343" u="1"/>
        <s v="SEB 935" u="1"/>
        <s v="SEB 2199" u="1"/>
        <s v="SEB 2253" u="1"/>
        <s v="SEB 2348" u="1"/>
        <s v="SEB 2258" u="1"/>
        <s v="SEB 2168" u="1"/>
        <s v="SEB 2317" u="1"/>
        <s v="SEB 945" u="1"/>
        <s v="SEB 2227" u="1"/>
        <s v="SEB 2353" u="1"/>
        <s v="SEB 936" u="1"/>
        <s v="SEB 2263" u="1"/>
        <s v="SEB 2358" u="1"/>
        <s v="SEB 2101" u="1"/>
        <s v="SEB 2268" u="1"/>
        <s v="SEB 2322" u="1"/>
        <s v="SEB 2106" u="1"/>
        <s v="SEB 2327" u="1"/>
        <s v="SEB 2016" u="1"/>
        <s v="SEB 2237" u="1"/>
        <s v="SEB 937" u="1"/>
        <s v="SEB 2273" u="1"/>
        <s v="SEB 2057" u="1"/>
        <s v="SEB 2206" u="1"/>
        <s v="SEB 2278" u="1"/>
        <s v="SEB 2188" u="1"/>
        <s v="SEB 947" u="1"/>
        <s v="SEB 2152" u="1"/>
        <s v="SEB 2247" u="1"/>
        <s v="SEB 938" u="1"/>
        <s v="SEB 2062" u="1"/>
        <s v="SEB 2157" u="1"/>
        <s v="SEB 2211" u="1"/>
        <s v="SEB 2283" u="1"/>
        <s v="SEB 2067" u="1"/>
        <s v="SEB 2193" u="1"/>
        <s v="SEB 2288" u="1"/>
        <s v="SEB 2342" u="1"/>
        <s v="SEB 2252" u="1"/>
        <s v="SEB 2347" u="1"/>
        <s v="SEB 2257" u="1"/>
        <s v="SEB 2072" u="1"/>
        <s v="SEB 2221" u="1"/>
        <s v="SEB 2293" u="1"/>
        <s v="SEB 2226" u="1"/>
        <s v="SEB 2352" u="1"/>
        <s v="SEB 2262" u="1"/>
        <s v="SEB 2357" u="1"/>
        <s v="SEB 2100" u="1"/>
        <s v="SEB 2267" u="1"/>
        <s v="SEB 2321" u="1"/>
        <s v="SEB 2177" u="1"/>
        <s v="SEB 2231" u="1"/>
        <s v="SEB 2326" u="1"/>
        <s v="SEB 2236" u="1"/>
        <s v="SEB 2146" u="1"/>
        <s v="SEB 2200" u="1"/>
        <s v="SEB 2272" u="1"/>
        <s v="SEB 2056" u="1"/>
        <s v="SEB 2182" u="1"/>
        <s v="SEB 2277" u="1"/>
        <s v="SINO 20" u="1"/>
        <s v="SEB 2187" u="1"/>
        <s v="SEB 2246" u="1"/>
        <s v="SEB 2156" u="1"/>
        <s v="SEB 2282" u="1"/>
        <s v="SEB 2066" u="1"/>
        <s v="SEB 2192" u="1"/>
        <s v="SEB 2287" u="1"/>
        <s v="SEB 2341" u="1"/>
        <s v="SEB 2346" u="1"/>
        <s v="SEB 2161" u="1"/>
        <s v="SEB 2256" u="1"/>
        <s v="SEB 998" u="1"/>
        <s v="SEB 2071" u="1"/>
        <s v="SEB 2292" u="1"/>
        <s v="SEB 2004" u="1"/>
        <s v="SEB 2225" u="1"/>
        <s v="SEB 2297" u="1"/>
        <s v="SEB 2351" u="1"/>
        <s v="SINO 22" u="1"/>
        <s v="SEB 2261" u="1"/>
        <s v="SEB 2356" u="1"/>
        <s v="SEB 2410" u="1"/>
        <s v="SINO 50" u="1"/>
        <s v="SEB 2266" u="1"/>
        <s v="SEB 2320" u="1"/>
        <s v="SEB 2081" u="1"/>
        <s v="SEB 2176" u="1"/>
        <s v="SEB 2230" u="1"/>
        <s v="SEB 2325" u="1"/>
        <s v="SEB 2086" u="1"/>
        <s v="SEB 2235" u="1"/>
        <s v="SEB 2271" u="1"/>
        <s v="SEB 2055" u="1"/>
        <s v="SEB 2204" u="1"/>
        <s v="SEB 2276" u="1"/>
        <s v="SINO 05" u="1"/>
        <s v="SEB 2091" u="1"/>
        <s v="SEB 2114" u="1"/>
        <s v="SEB 2186" u="1"/>
        <s v="SEB 2335" u="1"/>
        <s v="SEB 2245" u="1"/>
        <s v="SEB 2060" u="1"/>
        <s v="SEB 2281" u="1"/>
        <s v="SINO 15" u="1"/>
        <s v="SINO 52" u="1"/>
        <s v="SEB 2065" u="1"/>
        <s v="SEB 2286" u="1"/>
        <s v="SINO 06" u="1"/>
        <s v="SEB 2219" u="1"/>
        <s v="SEB 2250" u="1"/>
        <s v="SEB 2345" u="1"/>
        <s v="SEB 2160" u="1"/>
        <s v="SEB 2070" u="1"/>
        <s v="SEB 2165" u="1"/>
        <s v="SEB 2291" u="1"/>
        <s v="SEB 2075" u="1"/>
        <s v="SEB 2224" u="1"/>
        <s v="SEB 2319" u="1"/>
        <s v="SEB 2350" u="1"/>
        <s v="SEB 2260" u="1"/>
        <s v="SEB 2355" u="1"/>
        <s v="SEB 2170" u="1"/>
        <s v="SEB 2265" u="1"/>
        <s v="SEB 2324" u="1"/>
        <s v="SEB 2108" u="1"/>
        <s v="SEB 2234" u="1"/>
        <s v="SEB 2329" u="1"/>
        <s v="SEB 2270" u="1"/>
        <s v="SEB 2054" u="1"/>
        <s v="SEB 2180" u="1"/>
        <s v="SEB 2275" u="1"/>
        <s v="SEB 2059" u="1"/>
        <s v="SEB 2090" u="1"/>
        <s v="SEB 2185" u="1"/>
        <s v="SEB 2118" u="1"/>
        <s v="SEB 2244" u="1"/>
        <s v="SEB 940" u="1"/>
        <s v="SINO 46" u="1"/>
        <s v="SEB 2154" u="1"/>
        <s v="SEB 2249" u="1"/>
        <s v="SEB 2280" u="1"/>
        <s v="SEB 931" u="1"/>
        <s v="SEB 2064" u="1"/>
        <s v="SEB 2159" u="1"/>
        <s v="SEB 2190" u="1"/>
        <s v="SEB 2285" u="1"/>
        <s v="SEB 2069" u="1"/>
        <s v="SEB 2195" u="1"/>
        <s v="SEB 2344" u="1"/>
        <s v="SEB 2254" u="1"/>
        <s v="SEB 2349" u="1"/>
        <s v="SEB 941" u="1"/>
        <s v="SEB 2259" u="1"/>
        <s v="SEB 2290" u="1"/>
        <s v="SEB 932" u="1"/>
        <s v="SEB 2074" u="1"/>
        <s v="SEB 2169" u="1"/>
        <s v="SEB 2318" u="1"/>
        <s v="SEB 2007" u="1"/>
        <s v="SEB 2228" u="1"/>
        <s v="SEB 2354" u="1"/>
      </sharedItems>
    </cacheField>
    <cacheField name="Pannes" numFmtId="0">
      <sharedItems containsBlank="1"/>
    </cacheField>
    <cacheField name="Heures de pannes" numFmtId="0">
      <sharedItems containsNonDate="0" containsDate="1" containsString="0" containsBlank="1" minDate="2019-07-27T00:00:00" maxDate="2019-07-27T02:15:00"/>
    </cacheField>
    <cacheField name="Heures de dépannage" numFmtId="0">
      <sharedItems containsNonDate="0" containsDate="1" containsString="0" containsBlank="1" minDate="2019-07-27T00:29:00" maxDate="2019-07-27T05:24:00"/>
    </cacheField>
    <cacheField name="Durée de pannes" numFmtId="0">
      <sharedItems containsNonDate="0" containsDate="1" containsString="0" containsBlank="1" minDate="1899-12-30T00:00:00" maxDate="1899-12-30T05:24:00"/>
    </cacheField>
    <cacheField name="Temps Dispo" numFmtId="0">
      <sharedItems containsNonDate="0" containsDate="1" containsString="0" containsBlank="1" minDate="1899-12-30T02:36:00" maxDate="1899-12-30T08:00:00"/>
    </cacheField>
    <cacheField name="Taux de Disponibilité du poste3 (%)" numFmtId="0">
      <sharedItems containsString="0" containsBlank="1" containsNumber="1" minValue="32.500000000436557" maxValue="99.999999999999986"/>
    </cacheField>
  </cacheFields>
  <calculatedItems count="1">
    <calculatedItem>
      <pivotArea cacheIndex="1" outline="0" fieldPosition="0">
        <references count="1">
          <reference field="0" count="1">
            <x v="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Ibrahima Khalil DIANE" refreshedDate="43673.542989699075" createdVersion="4" refreshedVersion="6" minRefreshableVersion="3" recordCount="157">
  <cacheSource type="worksheet">
    <worksheetSource ref="K4:S1566" sheet="Dispo par poste"/>
  </cacheSource>
  <cacheFields count="9">
    <cacheField name="Flottes" numFmtId="0">
      <sharedItems containsBlank="1" count="3">
        <s v="RENAULT"/>
        <m/>
        <s v="SINOTRUK" u="1"/>
      </sharedItems>
    </cacheField>
    <cacheField name="Modèle" numFmtId="0">
      <sharedItems containsBlank="1" count="7">
        <s v="KERAX K440"/>
        <s v="KERAX 500"/>
        <s v="KERAX 500 8X4"/>
        <m/>
        <s v="KERAX Dxi" u="1"/>
        <s v="KERAX K441" u="1"/>
        <s v="SITRAK" u="1"/>
      </sharedItems>
    </cacheField>
    <cacheField name="Equipements" numFmtId="0">
      <sharedItems containsBlank="1" count="270">
        <s v="SEB 930"/>
        <s v="SEB 939"/>
        <s v="SEB 946"/>
        <s v="SEB 948"/>
        <s v="SEB 949"/>
        <s v="SEB 954"/>
        <s v="SEB 955"/>
        <s v="SEB 956"/>
        <s v="SEB 957"/>
        <s v="SEB 958"/>
        <s v="SEB 959"/>
        <s v="SEB 960"/>
        <s v="SEB 961"/>
        <s v="SEB 2008"/>
        <s v="SEB 2010"/>
        <s v="SEB 2011"/>
        <s v="SEB 2012"/>
        <s v="SEB 2013"/>
        <s v="SEB 2014"/>
        <s v="SEB 2015"/>
        <s v="SEB 2017"/>
        <s v="SEB 2147"/>
        <s v="SEB 2149"/>
        <s v="SEB 2150"/>
        <s v="SEB 2153"/>
        <s v="SEB 2155"/>
        <s v="SEB 2296"/>
        <s v=" SEB 2297"/>
        <s v="SEB 2298"/>
        <s v="SEB 2299"/>
        <s v="SEB 2300"/>
        <s v="SEB 2301"/>
        <s v="SEB 2302"/>
        <s v="SEB 2303"/>
        <s v="SEB 2304"/>
        <s v="SEB 2305"/>
        <s v="SEB 2306"/>
        <s v="SEB 2307"/>
        <s v="SEB 2308"/>
        <s v="SEB 2309"/>
        <s v="SEB 2310"/>
        <s v="SEB 2311"/>
        <s v="SEB 2312"/>
        <s v="SEB 2313"/>
        <s v="SEB 2314"/>
        <s v="SEB 2315"/>
        <s v="SEB 2316"/>
        <s v="SEB 2330"/>
        <s v="SEB 2331"/>
        <s v="SEB 2332"/>
        <s v="SEB 2333"/>
        <s v="SEB 2334"/>
        <s v="SEB 2336"/>
        <s v="SEB 2337"/>
        <s v="SEB 2338"/>
        <s v="SEB 2339"/>
        <s v="SEB 2340"/>
        <s v="SEB 2360"/>
        <s v="SEB 2361"/>
        <s v="SEB 2362"/>
        <s v="SEB 2363"/>
        <s v="SEB 2364"/>
        <s v="SEB 2365"/>
        <s v="SEB 2366"/>
        <s v="SEB 2367"/>
        <s v="SEB 2368"/>
        <s v="SEB 2369"/>
        <s v="SEB 2370"/>
        <s v="SEB 2371"/>
        <s v="SEB 2372"/>
        <s v="SEB 2373"/>
        <s v="SEB 2377"/>
        <s v="SEB 2378"/>
        <s v="SEB 2379"/>
        <s v="SEB 2380"/>
        <s v="SEB 2381"/>
        <s v="SEB 2382"/>
        <s v="SEB 2383"/>
        <s v="SEB 2384"/>
        <s v="SEB 2385"/>
        <s v="SEB 2386"/>
        <s v="SEB 2387"/>
        <s v="SEB 2388"/>
        <s v="SEB 2389"/>
        <s v="SEB 2390"/>
        <s v="SEB 2391"/>
        <s v="SEB 2392"/>
        <s v="SEB 2393"/>
        <s v="SEB 2394"/>
        <s v="SEB 2395"/>
        <s v="SEB 2396"/>
        <s v="SEB 2397"/>
        <s v="SEB 2398"/>
        <s v="SEB 2399"/>
        <s v="SEB 2400"/>
        <s v="SEB 2401"/>
        <s v="SEB 2402"/>
        <s v="SEB 2403"/>
        <s v="SEB 2404"/>
        <s v="SEB 2405"/>
        <s v="SEB 2406"/>
        <s v="SEB 2407"/>
        <s v="SEB 2408"/>
        <s v="SEB 2409"/>
        <s v="SEB 2411"/>
        <s v="SEB 2412"/>
        <s v="SEB 2417"/>
        <m/>
        <s v="SEB 2264" u="1"/>
        <s v="SEB 2359" u="1"/>
        <s v="SEB 942" u="1"/>
        <s v="SEB 2269" u="1"/>
        <s v="SEB 2323" u="1"/>
        <s v="SEB 933" u="1"/>
        <s v="SEB 2107" u="1"/>
        <s v="SEB 2233" u="1"/>
        <s v="SEB 2328" u="1"/>
        <s v="SEB 2089" u="1"/>
        <s v="SEB 2238" u="1"/>
        <s v="SEB 952" u="1"/>
        <s v="SEB 2053" u="1"/>
        <s v="SEB 2148" u="1"/>
        <s v="SEB 943" u="1"/>
        <s v="SEB 2058" u="1"/>
        <s v="SEB 2279" u="1"/>
        <s v="SEB 934" u="1"/>
        <s v="SEB 2117" u="1"/>
        <s v="SEB 2243" u="1"/>
        <s v="SEB 2248" u="1"/>
        <s v="SEB 953" u="1"/>
        <s v="SEB 2063" u="1"/>
        <s v="SEB 2158" u="1"/>
        <s v="SEB 2212" u="1"/>
        <s v="SEB 2284" u="1"/>
        <s v="SEB 944" u="1"/>
        <s v="SEB 2068" u="1"/>
        <s v="SEB 2217" u="1"/>
        <s v="SEB 2289" u="1"/>
        <s v="SEB 2343" u="1"/>
        <s v="SEB 935" u="1"/>
        <s v="SEB 2199" u="1"/>
        <s v="SEB 2253" u="1"/>
        <s v="SEB 2348" u="1"/>
        <s v="SEB 2258" u="1"/>
        <s v="SEB 2168" u="1"/>
        <s v="SEB 2317" u="1"/>
        <s v="SEB 945" u="1"/>
        <s v="SEB 2227" u="1"/>
        <s v="SEB 2353" u="1"/>
        <s v="SEB 936" u="1"/>
        <s v="SEB 2263" u="1"/>
        <s v="SEB 2358" u="1"/>
        <s v="SEB 2268" u="1"/>
        <s v="SEB 2322" u="1"/>
        <s v="SEB 2106" u="1"/>
        <s v="SEB 2327" u="1"/>
        <s v="SEB 2016" u="1"/>
        <s v="SEB 2237" u="1"/>
        <s v="SEB 937" u="1"/>
        <s v="SEB 2057" u="1"/>
        <s v="SEB 2206" u="1"/>
        <s v="SEB 2278" u="1"/>
        <s v="SEB 2188" u="1"/>
        <s v="SEB 947" u="1"/>
        <s v="SEB 2152" u="1"/>
        <s v="SEB 938" u="1"/>
        <s v="SEB 2062" u="1"/>
        <s v="SEB 2157" u="1"/>
        <s v="SEB 2211" u="1"/>
        <s v="SEB 2067" u="1"/>
        <s v="SEB 2193" u="1"/>
        <s v="SEB 2342" u="1"/>
        <s v="SEB 2252" u="1"/>
        <s v="SEB 2347" u="1"/>
        <s v="SEB 2257" u="1"/>
        <s v="SEB 2221" u="1"/>
        <s v="SEB 2293" u="1"/>
        <s v="SEB 2226" u="1"/>
        <s v="SEB 2352" u="1"/>
        <s v="SEB 2262" u="1"/>
        <s v="SEB 2357" u="1"/>
        <s v="SEB 2100" u="1"/>
        <s v="SEB 2321" u="1"/>
        <s v="SEB 2177" u="1"/>
        <s v="SEB 2326" u="1"/>
        <s v="SEB 2236" u="1"/>
        <s v="SEB 2146" u="1"/>
        <s v="SEB 2200" u="1"/>
        <s v="SEB 2272" u="1"/>
        <s v="SEB 2056" u="1"/>
        <s v="SEB 2182" u="1"/>
        <s v="SEB 2187" u="1"/>
        <s v="SEB 2156" u="1"/>
        <s v="SEB 2282" u="1"/>
        <s v="SEB 2066" u="1"/>
        <s v="SEB 2192" u="1"/>
        <s v="SEB 2287" u="1"/>
        <s v="SEB 2341" u="1"/>
        <s v="SEB 2346" u="1"/>
        <s v="SEB 2161" u="1"/>
        <s v="SEB 2256" u="1"/>
        <s v="SEB 998" u="1"/>
        <s v="SEB 2071" u="1"/>
        <s v="SEB 2292" u="1"/>
        <s v="SEB 2004" u="1"/>
        <s v="SEB 2351" u="1"/>
        <s v="SEB 2261" u="1"/>
        <s v="SEB 2356" u="1"/>
        <s v="SEB 2410" u="1"/>
        <s v="SEB 2266" u="1"/>
        <s v="SEB 2320" u="1"/>
        <s v="SEB 2081" u="1"/>
        <s v="SEB 2176" u="1"/>
        <s v="SEB 2325" u="1"/>
        <s v="SEB 2086" u="1"/>
        <s v="SEB 2204" u="1"/>
        <s v="SEB 2276" u="1"/>
        <s v="SEB 2091" u="1"/>
        <s v="SEB 2114" u="1"/>
        <s v="SEB 2335" u="1"/>
        <s v="SEB 2245" u="1"/>
        <s v="SEB 2060" u="1"/>
        <s v="SEB 2281" u="1"/>
        <s v="SEB 2065" u="1"/>
        <s v="SEB 2286" u="1"/>
        <s v="SEB 2219" u="1"/>
        <s v="SEB 2250" u="1"/>
        <s v="SEB 2345" u="1"/>
        <s v="SEB 2160" u="1"/>
        <s v="SEB 2165" u="1"/>
        <s v="SEB 2291" u="1"/>
        <s v="SEB 2075" u="1"/>
        <s v="SEB 2224" u="1"/>
        <s v="SEB 2319" u="1"/>
        <s v="SEB 2350" u="1"/>
        <s v="SEB 2355" u="1"/>
        <s v="SEB 2170" u="1"/>
        <s v="SEB 2265" u="1"/>
        <s v="SEB 2324" u="1"/>
        <s v="SEB 2108" u="1"/>
        <s v="SEB 2234" u="1"/>
        <s v="SEB 2329" u="1"/>
        <s v="SEB 2270" u="1"/>
        <s v="SEB 2180" u="1"/>
        <s v="SEB 2275" u="1"/>
        <s v="SEB 2059" u="1"/>
        <s v="SEB 2090" u="1"/>
        <s v="SEB 2185" u="1"/>
        <s v="SEB 2118" u="1"/>
        <s v="SEB 2244" u="1"/>
        <s v="SEB 940" u="1"/>
        <s v="SEB 2154" u="1"/>
        <s v="SEB 931" u="1"/>
        <s v="SEB 2159" u="1"/>
        <s v="SEB 2190" u="1"/>
        <s v="SEB 2069" u="1"/>
        <s v="SEB 2195" u="1"/>
        <s v="SEB 2344" u="1"/>
        <s v="SEB 950" u="1"/>
        <s v="SEB 2254" u="1"/>
        <s v="SEB 2349" u="1"/>
        <s v="SEB 941" u="1"/>
        <s v="SEB 2259" u="1"/>
        <s v="SEB 932" u="1"/>
        <s v="SEB 2074" u="1"/>
        <s v="SEB 2169" u="1"/>
        <s v="SEB 2318" u="1"/>
        <s v="SEB 2007" u="1"/>
        <s v="SEB 2228" u="1"/>
        <s v="SEB 2354" u="1"/>
      </sharedItems>
    </cacheField>
    <cacheField name="Pannes" numFmtId="0">
      <sharedItems containsBlank="1"/>
    </cacheField>
    <cacheField name="Heures de pannes" numFmtId="0">
      <sharedItems containsNonDate="0" containsDate="1" containsString="0" containsBlank="1" minDate="2019-07-26T16:00:00" maxDate="2019-07-26T20:40:00"/>
    </cacheField>
    <cacheField name="Heures de dépannage" numFmtId="0">
      <sharedItems containsNonDate="0" containsDate="1" containsString="0" containsBlank="1" minDate="2019-07-26T16:38:00" maxDate="2019-07-27T17:40:00"/>
    </cacheField>
    <cacheField name="Durée de pannes" numFmtId="0">
      <sharedItems containsNonDate="0" containsDate="1" containsString="0" containsBlank="1" minDate="1899-12-30T00:00:00" maxDate="1899-12-31T00:00:00"/>
    </cacheField>
    <cacheField name="Temps Dispo" numFmtId="0">
      <sharedItems containsNonDate="0" containsDate="1" containsString="0" containsBlank="1" minDate="1899-12-30T01:30:00" maxDate="1899-12-30T08:00:00"/>
    </cacheField>
    <cacheField name="Taux de Disponibilité du poste 2 (%)" numFmtId="0">
      <sharedItems containsString="0" containsBlank="1" containsNumber="1" minValue="18.749999999272401" maxValue="99.999999999999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Ibrahima Khalil DIANE" refreshedDate="43673.542989930553" createdVersion="5" refreshedVersion="6" minRefreshableVersion="3" recordCount="610">
  <cacheSource type="worksheet">
    <worksheetSource ref="A3:D613" sheet="RESULTAT"/>
  </cacheSource>
  <cacheFields count="4">
    <cacheField name="Flotte" numFmtId="0">
      <sharedItems containsBlank="1" count="5">
        <s v="RENAULT"/>
        <m/>
        <s v="SINOTRUK" u="1"/>
        <s v="Formule2" f="1"/>
        <s v="Formule1" f="1"/>
      </sharedItems>
    </cacheField>
    <cacheField name="Modele" numFmtId="0">
      <sharedItems containsBlank="1" count="7">
        <s v="KERAX K440"/>
        <s v="KERAX 500"/>
        <s v="KERAX 500 8X4"/>
        <m/>
        <s v="DUMPER" u="1"/>
        <s v="KERAX Dxi" u="1"/>
        <s v="SITRAK" u="1"/>
      </sharedItems>
    </cacheField>
    <cacheField name="Equipements" numFmtId="0">
      <sharedItems containsBlank="1" count="298">
        <s v="SEB 2008"/>
        <s v="SEB 2153"/>
        <s v="SEB 939"/>
        <s v="SEB 946"/>
        <s v="SEB 2147"/>
        <s v="SEB 2014"/>
        <s v="SEB 2149"/>
        <s v="SEB 2010"/>
        <s v="SEB 2150"/>
        <s v="SEB 2013"/>
        <s v="SEB 957"/>
        <s v="SEB 961"/>
        <s v="SEB 948"/>
        <s v="SEB 949"/>
        <s v="SEB 950"/>
        <s v="SEB 960"/>
        <s v="SEB 955"/>
        <s v="SEB 956"/>
        <s v="SEB 958"/>
        <s v="SEB 2148"/>
        <s v="SEB 959"/>
        <s v="SEB 2012"/>
        <s v="SEB 954"/>
        <s v="SEB 930"/>
        <s v="SEB 2011"/>
        <s v="SEB 2015"/>
        <s v="SEB 2296"/>
        <s v="SEB 2017"/>
        <s v="SEB 2383"/>
        <s v="SEB 2384"/>
        <s v="SEB 2385"/>
        <s v="SEB 2386"/>
        <s v="SEB 2389"/>
        <s v="SEB 2392"/>
        <s v="SEB 2394"/>
        <s v="SEB 2395"/>
        <s v="SEB 2396"/>
        <s v="SEB 2398"/>
        <s v="SEB 2399"/>
        <s v="SEB 2400"/>
        <s v="SEB 2401"/>
        <s v="SEB 2402"/>
        <s v="SEB 2403"/>
        <s v="SEB 2388"/>
        <s v="SEB 2393"/>
        <s v="SEB 2382"/>
        <s v="SEB 2387"/>
        <s v="SEB 2390"/>
        <s v="SEB 2391"/>
        <s v="SEB 2397"/>
        <s v="SEB 2404"/>
        <s v="SEB 2406"/>
        <s v="SEB 2407"/>
        <s v="SEB 2408"/>
        <s v="SEB 2411"/>
        <s v="SEB 2412"/>
        <s v="SEB 2405"/>
        <s v="SEB 2409"/>
        <s v="SEB 2417"/>
        <s v=" SEB 2297"/>
        <s v="SEB 2298"/>
        <s v="SEB 2300"/>
        <s v="SEB 2301"/>
        <s v="SEB 2302"/>
        <s v="SEB 2303"/>
        <s v="SEB 2304"/>
        <s v="SEB 2305"/>
        <s v="SEB 2307"/>
        <s v="SEB 2308"/>
        <s v="SEB 2309"/>
        <s v="SEB 2310"/>
        <s v="SEB 2311"/>
        <s v="SEB 2313"/>
        <s v="SEB 2314"/>
        <s v="SEB 2315"/>
        <s v="SEB 2316"/>
        <s v="SEB 2330"/>
        <s v="SEB 2331"/>
        <s v="SEB 2332"/>
        <s v="SEB 2333"/>
        <s v="SEB 2334"/>
        <s v="SEB 2336"/>
        <s v="SEB 2337"/>
        <s v="SEB 2338"/>
        <s v="SEB 2339"/>
        <s v="SEB 2340"/>
        <s v="SEB 2360"/>
        <s v="SEB 2361"/>
        <s v="SEB 2363"/>
        <s v="SEB 2364"/>
        <s v="SEB 2365"/>
        <s v="SEB 2367"/>
        <s v="SEB 2368"/>
        <s v="SEB 2369"/>
        <s v="SEB 2370"/>
        <s v="SEB 2371"/>
        <s v="SEB 2372"/>
        <s v="SEB 2373"/>
        <s v="SEB 2366"/>
        <s v="SEB 2377"/>
        <s v="SEB 2378"/>
        <s v="SEB 2379"/>
        <s v="SEB 2380"/>
        <s v="SEB 2381"/>
        <s v="SEB 2306"/>
        <s v="SEB 2299"/>
        <s v="SEB 2312"/>
        <s v="SEB 2362"/>
        <s v="SEB 2155"/>
        <m/>
        <s v="SEB 2264" u="1"/>
        <s v="SEB 2359" u="1"/>
        <s v="SEB 942" u="1"/>
        <s v="SEB 2269" u="1"/>
        <s v="SEB 2323" u="1"/>
        <s v="SEB 933" u="1"/>
        <s v="SEB 2107" u="1"/>
        <s v="SEB 2233" u="1"/>
        <s v="SEB 2328" u="1"/>
        <s v="SEB 2089" u="1"/>
        <s v="SEB 2238" u="1"/>
        <s v="SEB 952" u="1"/>
        <s v="SEB 2053" u="1"/>
        <s v="SEB 2274" u="1"/>
        <s v="SEB 943" u="1"/>
        <s v="SEB 2058" u="1"/>
        <s v="SEB 2279" u="1"/>
        <s v="SEB 934" u="1"/>
        <s v="SEB 2117" u="1"/>
        <s v="SEB 2243" u="1"/>
        <s v="SEB 2248" u="1"/>
        <s v="SEB 953" u="1"/>
        <s v="SEB 2063" u="1"/>
        <s v="SEB 2158" u="1"/>
        <s v="SEB 2212" u="1"/>
        <s v="SEB 2284" u="1"/>
        <s v="SEB 944" u="1"/>
        <s v="SEB 2068" u="1"/>
        <s v="SEB 2217" u="1"/>
        <s v="SEB 2289" u="1"/>
        <s v="SEB 2343" u="1"/>
        <s v="SEB 935" u="1"/>
        <s v="SEB 2199" u="1"/>
        <s v="SEB 2253" u="1"/>
        <s v="SEB 2348" u="1"/>
        <s v="SEB 2258" u="1"/>
        <s v="SEB 2168" u="1"/>
        <s v="SEB 2317" u="1"/>
        <s v="SEB 945" u="1"/>
        <s v="SEB 2227" u="1"/>
        <s v="SEB 2353" u="1"/>
        <s v="SEB 936" u="1"/>
        <s v="SEB 2263" u="1"/>
        <s v="SEB 2358" u="1"/>
        <s v="SEB 2101" u="1"/>
        <s v="SEB 2268" u="1"/>
        <s v="SEB 2322" u="1"/>
        <s v="SEB 2106" u="1"/>
        <s v="SEB 2327" u="1"/>
        <s v="SEB 2016" u="1"/>
        <s v="SEB 2237" u="1"/>
        <s v="SEB 937" u="1"/>
        <s v="SEB 2273" u="1"/>
        <s v="SEB 2057" u="1"/>
        <s v="SEB 2206" u="1"/>
        <s v="SEB 2278" u="1"/>
        <s v="SEB 2188" u="1"/>
        <s v="SEB 947" u="1"/>
        <s v="SEB 2152" u="1"/>
        <s v="SEB 2247" u="1"/>
        <s v="SEB 938" u="1"/>
        <s v="SEB 2062" u="1"/>
        <s v="SEB 2157" u="1"/>
        <s v="SEB 2211" u="1"/>
        <s v="SEB 2283" u="1"/>
        <s v="SEB 2067" u="1"/>
        <s v="SEB 2193" u="1"/>
        <s v="SEB 2288" u="1"/>
        <s v="SEB 2342" u="1"/>
        <s v="SEB 2252" u="1"/>
        <s v="SEB 2347" u="1"/>
        <s v="SEB 2257" u="1"/>
        <s v="SEB 2072" u="1"/>
        <s v="SEB 2221" u="1"/>
        <s v="SEB 2293" u="1"/>
        <s v="SEB 2226" u="1"/>
        <s v="SEB 2352" u="1"/>
        <s v="SEB 2262" u="1"/>
        <s v="SEB 2357" u="1"/>
        <s v="SEB 2100" u="1"/>
        <s v="SEB 2267" u="1"/>
        <s v="SEB 2321" u="1"/>
        <s v="SEB 2177" u="1"/>
        <s v="SEB 2231" u="1"/>
        <s v="SEB 2326" u="1"/>
        <s v="SEB 2236" u="1"/>
        <s v="SEB 2146" u="1"/>
        <s v="SEB 2200" u="1"/>
        <s v="SEB 2272" u="1"/>
        <s v="SEB 2056" u="1"/>
        <s v="SEB 2182" u="1"/>
        <s v="SEB 2277" u="1"/>
        <s v="SEB 2187" u="1"/>
        <s v="SEB 2246" u="1"/>
        <s v="SEB 2156" u="1"/>
        <s v="SEB 2282" u="1"/>
        <s v="SEB 2066" u="1"/>
        <s v="SEB 2192" u="1"/>
        <s v="SEB 2287" u="1"/>
        <s v="SEB 2341" u="1"/>
        <s v="SEB 2346" u="1"/>
        <s v="SEB 2161" u="1"/>
        <s v="SEB 2256" u="1"/>
        <s v="SEB 998" u="1"/>
        <s v="SEB 2071" u="1"/>
        <s v="SEB 2292" u="1"/>
        <s v="SEB 2004" u="1"/>
        <s v="SEB 2225" u="1"/>
        <s v="SEB 2351" u="1"/>
        <s v="SEB 2261" u="1"/>
        <s v="SEB 2356" u="1"/>
        <s v="SEB 2410" u="1"/>
        <s v="SINO 50" u="1"/>
        <s v="SEB 2266" u="1"/>
        <s v="SEB 2320" u="1"/>
        <s v="SEB 2081" u="1"/>
        <s v="SEB 2176" u="1"/>
        <s v="SEB 2230" u="1"/>
        <s v="SEB 2325" u="1"/>
        <s v="SEB 2086" u="1"/>
        <s v="SEB 2235" u="1"/>
        <s v="SEB 2271" u="1"/>
        <s v="SEB 2055" u="1"/>
        <s v="SEB 2204" u="1"/>
        <s v="SEB 2276" u="1"/>
        <s v="SEB 2091" u="1"/>
        <s v="SEB 2114" u="1"/>
        <s v="SEB 2186" u="1"/>
        <s v="SEB 2335" u="1"/>
        <s v="SEB 2245" u="1"/>
        <s v="SEB 2060" u="1"/>
        <s v="SEB 2281" u="1"/>
        <s v="SINO 15" u="1"/>
        <s v="SINO 52" u="1"/>
        <s v="SEB 2065" u="1"/>
        <s v="SEB 2286" u="1"/>
        <s v="SINO 06" u="1"/>
        <s v="SEB 2219" u="1"/>
        <s v="SEB 2250" u="1"/>
        <s v="SEB 2345" u="1"/>
        <s v="SEB 2160" u="1"/>
        <s v="SEB 2165" u="1"/>
        <s v="SEB 2291" u="1"/>
        <s v="SEB 2075" u="1"/>
        <s v="SEB 2224" u="1"/>
        <s v="SEB 2319" u="1"/>
        <s v="SEB 2350" u="1"/>
        <s v="SEB 2260" u="1"/>
        <s v="SEB 2355" u="1"/>
        <s v="SEB 2170" u="1"/>
        <s v="SEB 2265" u="1"/>
        <s v="SEB 2324" u="1"/>
        <s v="SEB 2108" u="1"/>
        <s v="SEB 2234" u="1"/>
        <s v="SEB 2329" u="1"/>
        <s v="SEB 2270" u="1"/>
        <s v="SEB 2054" u="1"/>
        <s v="SEB 2180" u="1"/>
        <s v="SEB 2275" u="1"/>
        <s v="SEB 2059" u="1"/>
        <s v="SEB 2090" u="1"/>
        <s v="SEB 2185" u="1"/>
        <s v="SEB 2118" u="1"/>
        <s v="SEB 2244" u="1"/>
        <s v="SEB 940" u="1"/>
        <s v="SINO 46" u="1"/>
        <s v="SEB 2154" u="1"/>
        <s v="SEB 2280" u="1"/>
        <s v="SEB 931" u="1"/>
        <s v="SEB 2064" u="1"/>
        <s v="SEB 2159" u="1"/>
        <s v="SEB 2190" u="1"/>
        <s v="SEB 2285" u="1"/>
        <s v="SEB 2069" u="1"/>
        <s v="SEB 2195" u="1"/>
        <s v="SEB 2344" u="1"/>
        <s v="SEB 2254" u="1"/>
        <s v="SEB 2349" u="1"/>
        <s v="SEB 941" u="1"/>
        <s v="SEB 2259" u="1"/>
        <s v="SEB 2290" u="1"/>
        <s v="SEB 932" u="1"/>
        <s v="SEB 2074" u="1"/>
        <s v="SEB 2169" u="1"/>
        <s v="SEB 2318" u="1"/>
        <s v="SEB 2007" u="1"/>
        <s v="SEB 2228" u="1"/>
        <s v="SEB 2354" u="1"/>
      </sharedItems>
    </cacheField>
    <cacheField name="Total temps dispo" numFmtId="0">
      <sharedItems containsNonDate="0" containsDate="1" containsString="0" containsBlank="1" minDate="1899-12-30T01:30:00" maxDate="1899-12-30T08:00:00"/>
    </cacheField>
  </cacheFields>
  <calculatedItems count="2">
    <calculatedItem>
      <pivotArea cacheIndex="1" outline="0" fieldPosition="0">
        <references count="1">
          <reference field="0" count="1">
            <x v="4"/>
          </reference>
        </references>
      </pivotArea>
    </calculatedItem>
    <calculatedItem>
      <pivotArea cacheIndex="1" outline="0" fieldPosition="0">
        <references count="1">
          <reference field="0" count="1">
            <x v="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Ibrahima Khalil DIANE" refreshedDate="43673.542990277776" createdVersion="5" refreshedVersion="6" minRefreshableVersion="3" recordCount="157">
  <cacheSource type="worksheet">
    <worksheetSource ref="A4:I247" sheet="Dispo par poste"/>
  </cacheSource>
  <cacheFields count="9">
    <cacheField name="Flottes" numFmtId="0">
      <sharedItems containsBlank="1" count="2">
        <s v="RENAULT"/>
        <m/>
      </sharedItems>
    </cacheField>
    <cacheField name="Modèle" numFmtId="0">
      <sharedItems containsBlank="1" count="5">
        <s v="KERAX K440"/>
        <s v="KERAX 500"/>
        <s v="KERAX 500 8X4"/>
        <m/>
        <s v="KERAX Dxi" u="1"/>
      </sharedItems>
    </cacheField>
    <cacheField name="Equipements" numFmtId="0">
      <sharedItems containsBlank="1" count="166">
        <s v="SEB 930"/>
        <s v="SEB 939"/>
        <s v="SEB 946"/>
        <s v="SEB 948"/>
        <s v="SEB 949"/>
        <s v="SEB 950"/>
        <s v="SEB 954"/>
        <s v="SEB 955"/>
        <s v="SEB 956"/>
        <s v="SEB 957"/>
        <s v="SEB 958"/>
        <s v="SEB 959"/>
        <s v="SEB 960"/>
        <s v="SEB 961"/>
        <s v="SEB 2008"/>
        <s v="SEB 2010"/>
        <s v="SEB 2011"/>
        <s v="SEB 2012"/>
        <s v="SEB 2013"/>
        <s v="SEB 2014"/>
        <s v="SEB 2015"/>
        <s v="SEB 2017"/>
        <s v="SEB 2147"/>
        <s v="SEB 2148"/>
        <s v="SEB 2149"/>
        <s v="SEB 2150"/>
        <s v="SEB 2153"/>
        <s v="SEB 2296"/>
        <s v=" SEB 2297"/>
        <s v="SEB 2298"/>
        <s v="SEB 2299"/>
        <s v="SEB 2300"/>
        <s v="SEB 2301"/>
        <s v="SEB 2302"/>
        <s v="SEB 2303"/>
        <s v="SEB 2304"/>
        <s v="SEB 2305"/>
        <s v="SEB 2306"/>
        <s v="SEB 2307"/>
        <s v="SEB 2308"/>
        <s v="SEB 2309"/>
        <s v="SEB 2310"/>
        <s v="SEB 2311"/>
        <s v="SEB 2312"/>
        <s v="SEB 2313"/>
        <s v="SEB 2314"/>
        <s v="SEB 2315"/>
        <s v="SEB 2316"/>
        <s v="SEB 2330"/>
        <s v="SEB 2331"/>
        <s v="SEB 2332"/>
        <s v="SEB 2333"/>
        <s v="SEB 2334"/>
        <s v="SEB 2336"/>
        <s v="SEB 2337"/>
        <s v="SEB 2338"/>
        <s v="SEB 2339"/>
        <s v="SEB 2340"/>
        <s v="SEB 2360"/>
        <s v="SEB 2361"/>
        <s v="SEB 2362"/>
        <s v="SEB 2363"/>
        <s v="SEB 2364"/>
        <s v="SEB 2365"/>
        <s v="SEB 2366"/>
        <s v="SEB 2367"/>
        <s v="SEB 2368"/>
        <s v="SEB 2369"/>
        <s v="SEB 2370"/>
        <s v="SEB 2371"/>
        <s v="SEB 2372"/>
        <s v="SEB 2373"/>
        <s v="SEB 2377"/>
        <s v="SEB 2378"/>
        <s v="SEB 2379"/>
        <s v="SEB 2380"/>
        <s v="SEB 2381"/>
        <s v="SEB 2382"/>
        <s v="SEB 2383"/>
        <s v="SEB 2384"/>
        <s v="SEB 2385"/>
        <s v="SEB 2386"/>
        <s v="SEB 2387"/>
        <s v="SEB 2388"/>
        <s v="SEB 2389"/>
        <s v="SEB 2390"/>
        <s v="SEB 2391"/>
        <s v="SEB 2392"/>
        <s v="SEB 2393"/>
        <s v="SEB 2394"/>
        <s v="SEB 2395"/>
        <s v="SEB 2396"/>
        <s v="SEB 2397"/>
        <s v="SEB 2398"/>
        <s v="SEB 2399"/>
        <s v="SEB 2400"/>
        <s v="SEB 2401"/>
        <s v="SEB 2402"/>
        <s v="SEB 2403"/>
        <s v="SEB 2404"/>
        <s v="SEB 2405"/>
        <s v="SEB 2406"/>
        <s v="SEB 2407"/>
        <s v="SEB 2408"/>
        <s v="SEB 2409"/>
        <s v="SEB 2411"/>
        <s v="SEB 2412"/>
        <s v="SEB 2417"/>
        <m/>
        <s v="SEB 2359" u="1"/>
        <s v="SEB 942" u="1"/>
        <s v="SEB 2323" u="1"/>
        <s v="SEB 933" u="1"/>
        <s v="SEB 2328" u="1"/>
        <s v="SEB 952" u="1"/>
        <s v="SEB 943" u="1"/>
        <s v="SEB 934" u="1"/>
        <s v="SEB 953" u="1"/>
        <s v="SEB 944" u="1"/>
        <s v="SEB 2343" u="1"/>
        <s v="SEB 935" u="1"/>
        <s v="SEB 2348" u="1"/>
        <s v="SEB 2317" u="1"/>
        <s v="SEB 945" u="1"/>
        <s v="SEB 2353" u="1"/>
        <s v="SEB 936" u="1"/>
        <s v="SEB 2358" u="1"/>
        <s v="SEB 2322" u="1"/>
        <s v="SEB 2327" u="1"/>
        <s v="SEB 937" u="1"/>
        <s v="SEB 2152" u="1"/>
        <s v="SEB 938" u="1"/>
        <s v="SEB 2157" u="1"/>
        <s v="SEB 2342" u="1"/>
        <s v="SEB 2347" u="1"/>
        <s v="SEB 2352" u="1"/>
        <s v="SEB 2357" u="1"/>
        <s v="SEB 2321" u="1"/>
        <s v="SEB 2326" u="1"/>
        <s v="SEB 2146" u="1"/>
        <s v="SEB 2341" u="1"/>
        <s v="SEB 2346" u="1"/>
        <s v="SEB 998" u="1"/>
        <s v="SEB 2351" u="1"/>
        <s v="SEB 2356" u="1"/>
        <s v="SEB 2410" u="1"/>
        <s v="SEB 2320" u="1"/>
        <s v="SEB 2325" u="1"/>
        <s v="SEB 2155" u="1"/>
        <s v="SEB 2345" u="1"/>
        <s v="SEB 2160" u="1"/>
        <s v="SEB 2319" u="1"/>
        <s v="SEB 2355" u="1"/>
        <s v="SEB 2324" u="1"/>
        <s v="SEB 2329" u="1"/>
        <s v="SEB 940" u="1"/>
        <s v="SEB 2154" u="1"/>
        <s v="SEB 931" u="1"/>
        <s v="SEB 2159" u="1"/>
        <s v="SEB 2344" u="1"/>
        <s v="SEB 2349" u="1"/>
        <s v="SEB 941" u="1"/>
        <s v="SEB 932" u="1"/>
        <s v="SEB 2318" u="1"/>
        <s v="SEB 2007" u="1"/>
        <s v="SEB 2354" u="1"/>
      </sharedItems>
    </cacheField>
    <cacheField name="Pannes" numFmtId="0">
      <sharedItems containsBlank="1"/>
    </cacheField>
    <cacheField name="Heures de pannes" numFmtId="0">
      <sharedItems containsNonDate="0" containsDate="1" containsString="0" containsBlank="1" minDate="2019-07-26T08:00:00" maxDate="2019-07-26T15:14:00"/>
    </cacheField>
    <cacheField name="Heures de dépannage" numFmtId="0">
      <sharedItems containsNonDate="0" containsDate="1" containsString="0" containsBlank="1" minDate="2019-07-26T08:45:00" maxDate="2019-07-26T14:12:00"/>
    </cacheField>
    <cacheField name="Durée de pannes" numFmtId="0">
      <sharedItems containsNonDate="0" containsDate="1" containsString="0" containsBlank="1" minDate="1899-12-30T00:00:00" maxDate="1899-12-31T00:00:00"/>
    </cacheField>
    <cacheField name="Temps Dispo" numFmtId="0">
      <sharedItems containsNonDate="0" containsDate="1" containsString="0" containsBlank="1" minDate="1899-12-30T04:31:00" maxDate="1899-12-30T08:00:00"/>
    </cacheField>
    <cacheField name="Taux de Disponibilité du poste1 (%)" numFmtId="0">
      <sharedItems containsString="0" containsBlank="1" containsNumber="1" minValue="56.458333333284827" maxValue="99.999999999999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2">
  <r>
    <n v="1"/>
    <x v="0"/>
    <s v="DUMPER"/>
    <s v="6X4"/>
    <s v="SINO 01"/>
    <m/>
    <s v="LZZ5EMVG0FD927020"/>
    <s v="Cam./Ben."/>
    <s v="Fuite d'huile cartère"/>
    <x v="0"/>
    <m/>
    <x v="0"/>
    <s v="x"/>
    <m/>
    <m/>
    <m/>
    <m/>
    <m/>
    <m/>
    <m/>
    <m/>
    <s v="x"/>
  </r>
  <r>
    <n v="2"/>
    <x v="0"/>
    <s v="DUMPER"/>
    <s v="6X4"/>
    <s v="SINO 02"/>
    <m/>
    <s v="LZZ5EMVGIFD927000"/>
    <s v="Cam./Ben."/>
    <s v="Roulement central"/>
    <x v="1"/>
    <m/>
    <x v="0"/>
    <s v="x"/>
    <m/>
    <m/>
    <m/>
    <m/>
    <m/>
    <m/>
    <m/>
    <m/>
    <s v="x"/>
  </r>
  <r>
    <n v="3"/>
    <x v="0"/>
    <s v="DUMPER"/>
    <s v="6X4"/>
    <s v="SINO 03"/>
    <m/>
    <s v="LZZ5EMVGIFD927012"/>
    <s v="Cam./Ben."/>
    <s v="Moteur "/>
    <x v="2"/>
    <m/>
    <x v="1"/>
    <s v="x"/>
    <m/>
    <m/>
    <m/>
    <m/>
    <m/>
    <m/>
    <m/>
    <m/>
    <s v="x"/>
  </r>
  <r>
    <n v="4"/>
    <x v="0"/>
    <s v="DUMPER"/>
    <s v="6X4"/>
    <s v="SINO 04"/>
    <m/>
    <s v="LZZ5EMVG8FD927351"/>
    <s v="Cam./Ben."/>
    <s v="Batteries et boite de vitesse et moteur"/>
    <x v="0"/>
    <m/>
    <x v="2"/>
    <s v="x"/>
    <s v="x"/>
    <m/>
    <m/>
    <m/>
    <m/>
    <m/>
    <m/>
    <m/>
    <s v="x"/>
  </r>
  <r>
    <n v="5"/>
    <x v="0"/>
    <s v="DUMPER"/>
    <s v="6X4"/>
    <s v="SINO 05"/>
    <m/>
    <s v="LZZ5EMVG0FD926998"/>
    <s v="Cam./Ben."/>
    <s v="OBC et moyeu"/>
    <x v="3"/>
    <m/>
    <x v="0"/>
    <m/>
    <s v="x"/>
    <m/>
    <m/>
    <m/>
    <m/>
    <m/>
    <m/>
    <m/>
    <s v="x"/>
  </r>
  <r>
    <n v="6"/>
    <x v="0"/>
    <s v="DUMPER"/>
    <s v="6X4"/>
    <s v="SINO 06"/>
    <m/>
    <s v="LZZ5EMVG0FD927000"/>
    <s v="Cam./Ben."/>
    <s v="Embrayage "/>
    <x v="4"/>
    <m/>
    <x v="0"/>
    <s v="x"/>
    <m/>
    <m/>
    <m/>
    <m/>
    <m/>
    <m/>
    <m/>
    <m/>
    <s v="x"/>
  </r>
  <r>
    <n v="7"/>
    <x v="0"/>
    <s v="DUMPER"/>
    <s v="6X4"/>
    <s v="SINO 07"/>
    <m/>
    <s v="LZZ5EMVG0FD927016"/>
    <s v="Cam./Ben."/>
    <s v="Accidenté"/>
    <x v="5"/>
    <m/>
    <x v="1"/>
    <m/>
    <s v="x"/>
    <m/>
    <m/>
    <m/>
    <m/>
    <m/>
    <m/>
    <m/>
    <m/>
  </r>
  <r>
    <n v="8"/>
    <x v="0"/>
    <s v="DUMPER"/>
    <s v="6X4"/>
    <s v="SINO 08"/>
    <m/>
    <s v="LZZ5EMVG4FD927346"/>
    <s v="Cam./Ben."/>
    <s v="1 pneu et lame ressort"/>
    <x v="6"/>
    <m/>
    <x v="1"/>
    <s v="x"/>
    <m/>
    <m/>
    <s v="x"/>
    <m/>
    <m/>
    <m/>
    <m/>
    <m/>
    <s v="x"/>
  </r>
  <r>
    <n v="9"/>
    <x v="0"/>
    <s v="DUMPER"/>
    <s v="6X4"/>
    <s v="SINO 09"/>
    <m/>
    <s v="LZZ5EMVG9FD927018"/>
    <s v="Cam./Ben."/>
    <s v="Electricité, Bride et lames ressort"/>
    <x v="7"/>
    <m/>
    <x v="1"/>
    <s v="x"/>
    <s v="x"/>
    <m/>
    <m/>
    <m/>
    <m/>
    <m/>
    <m/>
    <m/>
    <s v="x"/>
  </r>
  <r>
    <n v="10"/>
    <x v="0"/>
    <s v="DUMPER"/>
    <s v="6X4"/>
    <s v="SINO 10"/>
    <m/>
    <s v="LZZ5EMVG2FD927345"/>
    <s v="Cam./Ben."/>
    <s v="Lames ressorts et globe"/>
    <x v="8"/>
    <m/>
    <x v="1"/>
    <s v="x"/>
    <s v="x"/>
    <m/>
    <m/>
    <m/>
    <m/>
    <m/>
    <m/>
    <m/>
    <s v="x"/>
  </r>
  <r>
    <n v="11"/>
    <x v="0"/>
    <s v="DUMPER"/>
    <s v="6X4"/>
    <s v="SINO 11"/>
    <m/>
    <s v="LZZ5EMVG7FD926997"/>
    <s v="Cam./Ben."/>
    <s v=" Lame ressort  AR 2 côtés, "/>
    <x v="9"/>
    <m/>
    <x v="1"/>
    <s v="x"/>
    <m/>
    <m/>
    <m/>
    <m/>
    <m/>
    <m/>
    <m/>
    <m/>
    <s v="x"/>
  </r>
  <r>
    <n v="12"/>
    <x v="0"/>
    <s v="DUMPER"/>
    <s v="6X4"/>
    <s v="SINO 12"/>
    <m/>
    <s v="LZZ5EMVG8FD927009"/>
    <s v="Cam./Ben."/>
    <s v="Lame ressort et 6 pneus"/>
    <x v="10"/>
    <m/>
    <x v="1"/>
    <s v="x"/>
    <m/>
    <m/>
    <s v="x"/>
    <m/>
    <m/>
    <m/>
    <m/>
    <m/>
    <s v="x"/>
  </r>
  <r>
    <n v="13"/>
    <x v="0"/>
    <s v="DUMPER"/>
    <s v="6X4"/>
    <s v="SINO 13"/>
    <m/>
    <s v="LZZ5EMVG9FD927021"/>
    <s v="Cam./Ben."/>
    <s v="Lame ressort"/>
    <x v="10"/>
    <m/>
    <x v="1"/>
    <s v="x"/>
    <m/>
    <m/>
    <m/>
    <m/>
    <m/>
    <m/>
    <m/>
    <m/>
    <s v="x"/>
  </r>
  <r>
    <n v="14"/>
    <x v="0"/>
    <s v="DUMPER"/>
    <s v="6X4"/>
    <s v="SINO 14"/>
    <m/>
    <s v="LZZ5EMVG5FD927002"/>
    <s v="Cam./Ben."/>
    <s v="Accidenté"/>
    <x v="11"/>
    <m/>
    <x v="3"/>
    <m/>
    <m/>
    <m/>
    <m/>
    <m/>
    <m/>
    <m/>
    <m/>
    <m/>
    <m/>
  </r>
  <r>
    <n v="15"/>
    <x v="0"/>
    <s v="DUMPER"/>
    <s v="6X4"/>
    <s v="SINO 15"/>
    <m/>
    <s v="LZZ5EMVG8FD927348"/>
    <s v="Cam./Ben."/>
    <s v="Fuite d'air et priseur"/>
    <x v="12"/>
    <m/>
    <x v="1"/>
    <s v="x"/>
    <m/>
    <m/>
    <m/>
    <m/>
    <m/>
    <m/>
    <m/>
    <s v="x"/>
    <m/>
  </r>
  <r>
    <n v="16"/>
    <x v="0"/>
    <s v="DUMPER"/>
    <s v="6X4"/>
    <s v="SINO 16"/>
    <m/>
    <s v="LZZ5EMVG4FD927010"/>
    <s v="Cam./Ben."/>
    <s v="Accidenté"/>
    <x v="13"/>
    <m/>
    <x v="1"/>
    <s v="x"/>
    <m/>
    <m/>
    <m/>
    <m/>
    <m/>
    <m/>
    <m/>
    <m/>
    <m/>
  </r>
  <r>
    <n v="17"/>
    <x v="0"/>
    <s v="DUMPER"/>
    <s v="6X4"/>
    <s v="SINO 17"/>
    <m/>
    <s v="LZZ5EMVG0FD927019"/>
    <s v="Cam./Ben."/>
    <s v="Lame ressort"/>
    <x v="14"/>
    <m/>
    <x v="1"/>
    <s v="x"/>
    <m/>
    <m/>
    <m/>
    <m/>
    <m/>
    <m/>
    <m/>
    <m/>
    <s v="x"/>
  </r>
  <r>
    <n v="18"/>
    <x v="0"/>
    <s v="DUMPER"/>
    <s v="6X4"/>
    <s v="SINO 18"/>
    <m/>
    <s v="LZZ5EMVG0FD927344"/>
    <s v="Cam./Ben."/>
    <s v="Lame ressort"/>
    <x v="15"/>
    <m/>
    <x v="1"/>
    <s v="x"/>
    <m/>
    <m/>
    <m/>
    <m/>
    <m/>
    <m/>
    <m/>
    <m/>
    <s v="x"/>
  </r>
  <r>
    <n v="19"/>
    <x v="0"/>
    <s v="DUMPER"/>
    <s v="6X4"/>
    <s v="SINO 19"/>
    <m/>
    <s v="LZZ5EMVG6FD927350"/>
    <s v="Cam./Ben."/>
    <s v="Accidenté"/>
    <x v="14"/>
    <m/>
    <x v="1"/>
    <s v="x"/>
    <m/>
    <m/>
    <m/>
    <m/>
    <m/>
    <m/>
    <m/>
    <m/>
    <m/>
  </r>
  <r>
    <n v="20"/>
    <x v="0"/>
    <s v="DUMPER"/>
    <s v="6X4"/>
    <s v="SINO 20"/>
    <m/>
    <s v="LZZ5EMVG6FD927008"/>
    <s v="Cam./Ben."/>
    <s v="Lame ressort"/>
    <x v="16"/>
    <m/>
    <x v="0"/>
    <s v="x"/>
    <m/>
    <m/>
    <m/>
    <m/>
    <m/>
    <m/>
    <m/>
    <m/>
    <s v="x"/>
  </r>
  <r>
    <n v="21"/>
    <x v="0"/>
    <s v="DUMPER"/>
    <s v="6X4"/>
    <s v="SINO 21"/>
    <m/>
    <s v="LZZ5EMVGXFD927349"/>
    <s v="Cam./Ben."/>
    <s v="Moteur et système de freinage"/>
    <x v="17"/>
    <m/>
    <x v="4"/>
    <s v="x"/>
    <m/>
    <m/>
    <m/>
    <m/>
    <m/>
    <m/>
    <m/>
    <m/>
    <s v="x"/>
  </r>
  <r>
    <n v="22"/>
    <x v="0"/>
    <s v="DUMPER"/>
    <s v="6X4"/>
    <s v="SINO 22"/>
    <m/>
    <s v="LZZ5EMVG6FD927347"/>
    <s v="Cam./Ben."/>
    <s v="Lame ressort "/>
    <x v="18"/>
    <m/>
    <x v="0"/>
    <s v="x"/>
    <m/>
    <m/>
    <m/>
    <m/>
    <m/>
    <m/>
    <m/>
    <s v="x"/>
    <m/>
  </r>
  <r>
    <n v="23"/>
    <x v="0"/>
    <s v="DUMPER"/>
    <s v="6X4"/>
    <s v="SINO 23"/>
    <m/>
    <s v="LZZ5EMVG9FD927004"/>
    <s v="Cam./Ben."/>
    <s v="Lame et boulon central"/>
    <x v="19"/>
    <m/>
    <x v="1"/>
    <s v="x"/>
    <m/>
    <m/>
    <m/>
    <m/>
    <m/>
    <m/>
    <m/>
    <m/>
    <s v="x"/>
  </r>
  <r>
    <n v="24"/>
    <x v="0"/>
    <s v="DUMPER"/>
    <s v="6X4"/>
    <s v="SINO 24"/>
    <m/>
    <s v="LZZ5EMVG0FD927005"/>
    <s v="Cam./Ben."/>
    <s v=" Moteur"/>
    <x v="20"/>
    <m/>
    <x v="1"/>
    <s v="x"/>
    <m/>
    <m/>
    <m/>
    <m/>
    <m/>
    <m/>
    <m/>
    <m/>
    <s v="x"/>
  </r>
  <r>
    <n v="25"/>
    <x v="0"/>
    <s v="DUMPER"/>
    <s v="6X4"/>
    <s v="SINO 25"/>
    <m/>
    <s v="LZZ5EMVG2FD927006"/>
    <s v="Cam./Ben."/>
    <s v="Tolerie-peinture"/>
    <x v="21"/>
    <m/>
    <x v="1"/>
    <m/>
    <s v="x"/>
    <m/>
    <m/>
    <m/>
    <m/>
    <m/>
    <m/>
    <m/>
    <s v="x"/>
  </r>
  <r>
    <n v="26"/>
    <x v="0"/>
    <s v="DUMPER"/>
    <s v="6X4"/>
    <s v="SINO 27"/>
    <m/>
    <s v="LZZ5EMVG2FD927015"/>
    <s v="Cam./Ben."/>
    <s v="Lame ressort"/>
    <x v="22"/>
    <m/>
    <x v="1"/>
    <s v="x"/>
    <m/>
    <m/>
    <m/>
    <m/>
    <m/>
    <m/>
    <m/>
    <m/>
    <s v="x"/>
  </r>
  <r>
    <n v="27"/>
    <x v="0"/>
    <s v="DUMPER"/>
    <s v="6X4"/>
    <s v="SINO 29"/>
    <m/>
    <s v="LZZ5EMVG4FD927007"/>
    <s v="Cam./Ben."/>
    <s v="Lame ressort"/>
    <x v="14"/>
    <m/>
    <x v="1"/>
    <s v="x"/>
    <m/>
    <m/>
    <m/>
    <m/>
    <m/>
    <m/>
    <m/>
    <m/>
    <s v="x"/>
  </r>
  <r>
    <n v="28"/>
    <x v="0"/>
    <s v="DUMPER"/>
    <s v="6X4"/>
    <s v="SINO 30"/>
    <m/>
    <s v="LZZ5EMVG3FD927001"/>
    <s v="Cam./Ben."/>
    <s v="Pont"/>
    <x v="23"/>
    <m/>
    <x v="0"/>
    <s v="x"/>
    <m/>
    <m/>
    <m/>
    <m/>
    <m/>
    <m/>
    <m/>
    <m/>
    <s v="x"/>
  </r>
  <r>
    <n v="29"/>
    <x v="0"/>
    <s v="DUMPER"/>
    <s v="6X4"/>
    <s v="SINO 31"/>
    <m/>
    <s v="LZZ5EMVG1FD927353"/>
    <s v="Cam./Ben."/>
    <s v="Lame ressort et 1 pneu"/>
    <x v="24"/>
    <m/>
    <x v="1"/>
    <s v="x"/>
    <m/>
    <m/>
    <s v="x"/>
    <m/>
    <m/>
    <m/>
    <m/>
    <m/>
    <s v="x"/>
  </r>
  <r>
    <n v="30"/>
    <x v="0"/>
    <s v="DUMPER"/>
    <s v="6X4"/>
    <s v="SINO 33"/>
    <m/>
    <s v="LZZ5EMVG7FD927017"/>
    <s v="Cam./Ben."/>
    <s v="Lame ressort"/>
    <x v="7"/>
    <m/>
    <x v="1"/>
    <s v="x"/>
    <m/>
    <m/>
    <m/>
    <m/>
    <s v="x"/>
    <m/>
    <m/>
    <m/>
    <s v="x"/>
  </r>
  <r>
    <n v="31"/>
    <x v="0"/>
    <s v="DUMPER"/>
    <s v="6X4"/>
    <s v="SINO 34"/>
    <m/>
    <s v="LZZ5EMVG7FD927003"/>
    <s v="Cam./Ben."/>
    <s v="Panne de moteur"/>
    <x v="14"/>
    <m/>
    <x v="4"/>
    <s v="x"/>
    <m/>
    <m/>
    <m/>
    <m/>
    <s v="x"/>
    <m/>
    <m/>
    <m/>
    <s v="x"/>
  </r>
  <r>
    <n v="32"/>
    <x v="0"/>
    <s v="DUMPER"/>
    <s v="6X4"/>
    <s v="SINO 35"/>
    <m/>
    <s v="LZZ5EMVG7FD927352"/>
    <s v="Cam./Ben."/>
    <s v="Moteur"/>
    <x v="25"/>
    <m/>
    <x v="2"/>
    <s v="x"/>
    <m/>
    <m/>
    <m/>
    <m/>
    <s v="x"/>
    <m/>
    <m/>
    <m/>
    <s v="x"/>
  </r>
  <r>
    <n v="33"/>
    <x v="0"/>
    <s v="DUMPER"/>
    <s v="6X4"/>
    <s v="SINO 36"/>
    <m/>
    <s v="LZZ5EMVG7FD928429"/>
    <s v="Cam./Ben."/>
    <s v="Support cabine faux chassis"/>
    <x v="1"/>
    <m/>
    <x v="0"/>
    <s v="x"/>
    <m/>
    <m/>
    <m/>
    <m/>
    <m/>
    <m/>
    <m/>
    <m/>
    <s v="x"/>
  </r>
  <r>
    <n v="34"/>
    <x v="0"/>
    <s v="DUMPER"/>
    <s v="6X4"/>
    <s v="SINO 37"/>
    <m/>
    <s v="LZZ5EMVG5FB048434"/>
    <s v="Cam./Ben."/>
    <s v="Lame ressort"/>
    <x v="26"/>
    <m/>
    <x v="1"/>
    <s v="x"/>
    <m/>
    <m/>
    <m/>
    <m/>
    <m/>
    <m/>
    <m/>
    <m/>
    <s v="x"/>
  </r>
  <r>
    <n v="35"/>
    <x v="0"/>
    <s v="DUMPER"/>
    <s v="6X4"/>
    <s v="SINO 38"/>
    <m/>
    <s v="LZZ5EMVG4FB048426"/>
    <s v="Cam./Ben."/>
    <s v="Reservoir percé"/>
    <x v="27"/>
    <m/>
    <x v="1"/>
    <m/>
    <m/>
    <s v="x"/>
    <m/>
    <m/>
    <m/>
    <m/>
    <m/>
    <m/>
    <s v="x"/>
  </r>
  <r>
    <n v="36"/>
    <x v="0"/>
    <s v="DUMPER"/>
    <s v="6X4"/>
    <s v="SINO 39"/>
    <m/>
    <s v="LZZ5EMVG4FB048443"/>
    <s v="Cam./Ben."/>
    <s v="Moteur"/>
    <x v="28"/>
    <m/>
    <x v="1"/>
    <s v="x"/>
    <m/>
    <m/>
    <m/>
    <m/>
    <m/>
    <m/>
    <m/>
    <m/>
    <s v="x"/>
  </r>
  <r>
    <n v="37"/>
    <x v="0"/>
    <s v="DUMPER"/>
    <s v="6X4"/>
    <s v="SINO 40"/>
    <m/>
    <s v="LZZ5EMVG4FB048439"/>
    <s v="Cam./Ben."/>
    <s v="Moteur"/>
    <x v="29"/>
    <m/>
    <x v="5"/>
    <s v="x"/>
    <m/>
    <m/>
    <m/>
    <m/>
    <m/>
    <m/>
    <m/>
    <m/>
    <s v="x"/>
  </r>
  <r>
    <n v="38"/>
    <x v="0"/>
    <s v="DUMPER"/>
    <s v="6X4"/>
    <s v="SINO 41"/>
    <m/>
    <s v="LZZ5EMVG8F048427"/>
    <s v="Cam./Ben."/>
    <s v="Moteur "/>
    <x v="30"/>
    <m/>
    <x v="4"/>
    <s v="x"/>
    <m/>
    <m/>
    <m/>
    <m/>
    <m/>
    <m/>
    <m/>
    <m/>
    <s v="x"/>
  </r>
  <r>
    <n v="39"/>
    <x v="0"/>
    <s v="DUMPER"/>
    <s v="6X4"/>
    <s v="SINO 42"/>
    <m/>
    <s v="LZZ5EMVGXFB048431"/>
    <s v="Cam./Ben."/>
    <s v="Accidenté"/>
    <x v="31"/>
    <m/>
    <x v="4"/>
    <m/>
    <m/>
    <m/>
    <m/>
    <m/>
    <m/>
    <m/>
    <m/>
    <m/>
    <m/>
  </r>
  <r>
    <n v="40"/>
    <x v="0"/>
    <s v="DUMPER"/>
    <s v="6X4"/>
    <s v="SINO 43"/>
    <m/>
    <s v="LZZ5EMVGXFB048428"/>
    <s v="Cam./Ben."/>
    <s v="Accidenté"/>
    <x v="27"/>
    <m/>
    <x v="1"/>
    <m/>
    <m/>
    <s v="x"/>
    <m/>
    <m/>
    <m/>
    <m/>
    <m/>
    <m/>
    <m/>
  </r>
  <r>
    <n v="41"/>
    <x v="0"/>
    <s v="DUMPER"/>
    <s v="6X4"/>
    <s v="SINO 44"/>
    <m/>
    <s v="LZZ5EMVG0FB048423"/>
    <s v="Cam./Ben."/>
    <s v="Lame ressort et ampoule phare"/>
    <x v="32"/>
    <m/>
    <x v="1"/>
    <s v="x"/>
    <s v="x"/>
    <m/>
    <m/>
    <m/>
    <m/>
    <m/>
    <m/>
    <m/>
    <s v="x"/>
  </r>
  <r>
    <n v="42"/>
    <x v="0"/>
    <s v="DUMPER"/>
    <s v="6X4"/>
    <s v="SINO 45"/>
    <m/>
    <s v="LZZ5EMVG0FB048438"/>
    <s v="Cam./Ben."/>
    <s v="Lame ressort "/>
    <x v="30"/>
    <m/>
    <x v="0"/>
    <s v="x"/>
    <m/>
    <m/>
    <m/>
    <m/>
    <m/>
    <m/>
    <m/>
    <m/>
    <s v="x"/>
  </r>
  <r>
    <n v="43"/>
    <x v="0"/>
    <s v="DUMPER"/>
    <s v="6X4"/>
    <s v="SINO 46"/>
    <m/>
    <s v="LZZ5EMVG0FB048430"/>
    <s v="Cam./Ben."/>
    <s v="Reglage de frein et 2pneus"/>
    <x v="33"/>
    <m/>
    <x v="1"/>
    <s v="x"/>
    <m/>
    <m/>
    <s v="x"/>
    <m/>
    <m/>
    <m/>
    <m/>
    <s v="x"/>
    <m/>
  </r>
  <r>
    <n v="44"/>
    <x v="0"/>
    <s v="DUMPER"/>
    <s v="6X4"/>
    <s v="SINO 47"/>
    <m/>
    <s v="LZZ5EMVG0FB048440"/>
    <s v="Cam./Ben."/>
    <s v="Lame de ressort AR"/>
    <x v="34"/>
    <m/>
    <x v="1"/>
    <s v="x"/>
    <m/>
    <m/>
    <m/>
    <m/>
    <m/>
    <m/>
    <m/>
    <m/>
    <s v="x"/>
  </r>
  <r>
    <n v="45"/>
    <x v="0"/>
    <s v="DUMPER"/>
    <s v="6X4"/>
    <s v="SINO 48"/>
    <m/>
    <s v="LZZ5EMVG0FB048433"/>
    <s v="Cam./Ben."/>
    <s v="Lame ressort"/>
    <x v="22"/>
    <m/>
    <x v="1"/>
    <s v="x"/>
    <m/>
    <m/>
    <m/>
    <m/>
    <m/>
    <m/>
    <m/>
    <m/>
    <s v="x"/>
  </r>
  <r>
    <n v="46"/>
    <x v="0"/>
    <s v="DUMPER"/>
    <s v="6X4"/>
    <s v="SINO 50"/>
    <m/>
    <s v="LZZ5EMVG4FB048425"/>
    <s v="Cam./Ben."/>
    <s v="2 lames cassés"/>
    <x v="35"/>
    <m/>
    <x v="3"/>
    <s v="x"/>
    <m/>
    <m/>
    <m/>
    <m/>
    <m/>
    <m/>
    <m/>
    <s v="x"/>
    <m/>
  </r>
  <r>
    <n v="47"/>
    <x v="0"/>
    <s v="DUMPER"/>
    <s v="6X4"/>
    <s v="SINO 51"/>
    <m/>
    <s v="LZZ5EMVG4FB048435"/>
    <s v="Cam./Ben."/>
    <s v="Arret huile sur le pont"/>
    <x v="1"/>
    <m/>
    <x v="0"/>
    <s v="x"/>
    <m/>
    <m/>
    <m/>
    <m/>
    <m/>
    <m/>
    <m/>
    <s v="x"/>
    <m/>
  </r>
  <r>
    <n v="48"/>
    <x v="0"/>
    <s v="DUMPER"/>
    <s v="6X4"/>
    <s v="SINO 52"/>
    <m/>
    <s v="LZZ5EMVG4FB048437"/>
    <s v="Cam./Ben."/>
    <s v="Moyeu"/>
    <x v="36"/>
    <m/>
    <x v="1"/>
    <s v="x"/>
    <m/>
    <m/>
    <m/>
    <m/>
    <m/>
    <m/>
    <m/>
    <s v="x"/>
    <m/>
  </r>
  <r>
    <n v="49"/>
    <x v="0"/>
    <s v="DUMPER"/>
    <s v="6X4"/>
    <s v="SINO 53"/>
    <m/>
    <s v="LZZ5EMVG4FB048432"/>
    <s v="Cam./Ben."/>
    <s v="Lame ressort"/>
    <x v="37"/>
    <m/>
    <x v="1"/>
    <s v="x"/>
    <m/>
    <m/>
    <m/>
    <m/>
    <m/>
    <m/>
    <m/>
    <m/>
    <s v="x"/>
  </r>
  <r>
    <n v="50"/>
    <x v="0"/>
    <s v="DUMPER"/>
    <s v="6X4"/>
    <s v="SINO 54"/>
    <m/>
    <s v="LZZ5EMVG2EB048424"/>
    <s v="Cam./Ben."/>
    <s v="Lame ressort"/>
    <x v="22"/>
    <m/>
    <x v="1"/>
    <s v="x"/>
    <m/>
    <m/>
    <m/>
    <m/>
    <m/>
    <m/>
    <m/>
    <m/>
    <s v="x"/>
  </r>
  <r>
    <n v="51"/>
    <x v="0"/>
    <s v="DUMPER"/>
    <s v="6X4"/>
    <s v="SINO 55"/>
    <m/>
    <s v="LZZ5EMVG9FB048436"/>
    <s v="Cam./Ben."/>
    <s v="Lame ressort "/>
    <x v="38"/>
    <m/>
    <x v="0"/>
    <s v="x"/>
    <m/>
    <m/>
    <m/>
    <m/>
    <m/>
    <m/>
    <m/>
    <m/>
    <s v="x"/>
  </r>
  <r>
    <n v="1"/>
    <x v="0"/>
    <s v="SITRAK"/>
    <s v="6X4"/>
    <s v="SEB 2053"/>
    <s v="IT 2858 A "/>
    <s v="LZZ5CLVB9GA175182            "/>
    <s v="Tracteur"/>
    <s v="Reservoir de benne, frein, phare"/>
    <x v="33"/>
    <m/>
    <x v="1"/>
    <s v="x"/>
    <s v="x"/>
    <m/>
    <m/>
    <m/>
    <m/>
    <m/>
    <m/>
    <s v="x"/>
    <m/>
  </r>
  <r>
    <n v="2"/>
    <x v="0"/>
    <s v="SITRAK"/>
    <s v="6X4"/>
    <s v="SEB 2054"/>
    <s v="IT 2860 A"/>
    <s v="LZZ5CLVB0GA175183            "/>
    <s v="Tracteur"/>
    <s v="Affecté à conakry"/>
    <x v="39"/>
    <m/>
    <x v="1"/>
    <m/>
    <m/>
    <m/>
    <m/>
    <m/>
    <m/>
    <s v="x"/>
    <m/>
    <s v="x"/>
    <m/>
  </r>
  <r>
    <n v="3"/>
    <x v="0"/>
    <s v="SITRAK"/>
    <s v="6X4"/>
    <s v="SEB 2055"/>
    <s v="IT 2861 A"/>
    <s v="LZZ5CLVB2GA175184            "/>
    <s v="Tracteur"/>
    <s v="Demarrage"/>
    <x v="40"/>
    <m/>
    <x v="6"/>
    <s v="x"/>
    <m/>
    <m/>
    <m/>
    <m/>
    <m/>
    <m/>
    <m/>
    <s v="x"/>
    <m/>
  </r>
  <r>
    <n v="4"/>
    <x v="0"/>
    <s v="SITRAK"/>
    <s v="6X4"/>
    <s v="SEB 2056"/>
    <s v="IT 2862 A"/>
    <s v="LZZ5CLVB4GA175185            "/>
    <s v="Tracteur"/>
    <s v="Affecté à conakry"/>
    <x v="39"/>
    <m/>
    <x v="0"/>
    <m/>
    <m/>
    <m/>
    <m/>
    <m/>
    <m/>
    <s v="x"/>
    <m/>
    <s v="x"/>
    <m/>
  </r>
  <r>
    <n v="5"/>
    <x v="0"/>
    <s v="SITRAK"/>
    <s v="6X4"/>
    <s v="SEB 2057"/>
    <s v="IT 2859 A "/>
    <s v="LZZ5CLVB6GA175186            "/>
    <s v="Tracteur"/>
    <m/>
    <x v="11"/>
    <m/>
    <x v="3"/>
    <m/>
    <m/>
    <m/>
    <m/>
    <m/>
    <m/>
    <m/>
    <s v="x"/>
    <m/>
    <m/>
  </r>
  <r>
    <n v="6"/>
    <x v="0"/>
    <s v="SITRAK"/>
    <s v="6X4"/>
    <s v="SEB 2058"/>
    <s v="IT 2863 A"/>
    <s v="LZZ5CLVBXGA175188            "/>
    <s v="Tracteur"/>
    <m/>
    <x v="11"/>
    <m/>
    <x v="3"/>
    <m/>
    <m/>
    <m/>
    <m/>
    <m/>
    <m/>
    <m/>
    <s v="x"/>
    <m/>
    <m/>
  </r>
  <r>
    <n v="7"/>
    <x v="0"/>
    <s v="SITRAK"/>
    <s v="6X4"/>
    <s v="SEB 2059"/>
    <s v="IT 2864 A"/>
    <s v="LZZ5CLVB1GA175189            "/>
    <s v="Tracteur"/>
    <s v="Phare, flexible de reservoir vérin"/>
    <x v="33"/>
    <m/>
    <x v="1"/>
    <s v="x"/>
    <s v="x"/>
    <m/>
    <m/>
    <m/>
    <m/>
    <m/>
    <m/>
    <s v="x"/>
    <m/>
  </r>
  <r>
    <n v="8"/>
    <x v="0"/>
    <s v="SITRAK"/>
    <s v="6X4"/>
    <s v="SEB 2060"/>
    <s v="IT 2865 A"/>
    <s v="LZZ5CLVB8GA175190            "/>
    <s v="Tracteur"/>
    <s v="Moteur"/>
    <x v="17"/>
    <m/>
    <x v="7"/>
    <s v="x"/>
    <m/>
    <m/>
    <m/>
    <m/>
    <m/>
    <m/>
    <m/>
    <m/>
    <s v="x"/>
  </r>
  <r>
    <n v="9"/>
    <x v="0"/>
    <s v="SITRAK"/>
    <s v="6X4"/>
    <s v="SEB 2061"/>
    <s v="IT 2867 A"/>
    <s v="LZZ5CLVBXGA175191            "/>
    <s v="Tracteur"/>
    <s v="Accidenté"/>
    <x v="11"/>
    <m/>
    <x v="3"/>
    <m/>
    <m/>
    <m/>
    <m/>
    <m/>
    <m/>
    <m/>
    <m/>
    <m/>
    <m/>
  </r>
  <r>
    <n v="10"/>
    <x v="0"/>
    <s v="SITRAK"/>
    <s v="6X4"/>
    <s v="SEB 2062"/>
    <s v="IT 2868 A"/>
    <s v="LZZ5CLVB1GA175192            "/>
    <s v="Tracteur"/>
    <m/>
    <x v="11"/>
    <m/>
    <x v="3"/>
    <m/>
    <m/>
    <m/>
    <m/>
    <m/>
    <m/>
    <m/>
    <s v="x"/>
    <m/>
    <m/>
  </r>
  <r>
    <n v="11"/>
    <x v="0"/>
    <s v="SITRAK"/>
    <s v="6X4"/>
    <s v="SEB 2063"/>
    <s v="IT 2869 A"/>
    <s v="LZZ5CLVB3GA175193            "/>
    <s v="Tracteur"/>
    <m/>
    <x v="11"/>
    <m/>
    <x v="3"/>
    <m/>
    <m/>
    <m/>
    <m/>
    <m/>
    <m/>
    <m/>
    <s v="x"/>
    <m/>
    <m/>
  </r>
  <r>
    <n v="12"/>
    <x v="0"/>
    <s v="SITRAK"/>
    <s v="6X4"/>
    <s v="SEB 2064"/>
    <s v="IT 2870 A"/>
    <s v="LZZ5CLVB5GA175194            "/>
    <s v="Tracteur"/>
    <m/>
    <x v="11"/>
    <m/>
    <x v="3"/>
    <m/>
    <m/>
    <m/>
    <m/>
    <m/>
    <m/>
    <m/>
    <s v="x"/>
    <m/>
    <m/>
  </r>
  <r>
    <n v="13"/>
    <x v="0"/>
    <s v="SITRAK"/>
    <s v="6X4"/>
    <s v="SEB 2065"/>
    <s v="IT 2871 A"/>
    <s v="LZZ5CLVB3GA175162     "/>
    <s v="Tracteur"/>
    <s v="Phare et appoint d'huile moteur"/>
    <x v="33"/>
    <d v="2018-02-09T00:36:00"/>
    <x v="1"/>
    <m/>
    <s v="x"/>
    <m/>
    <m/>
    <m/>
    <m/>
    <m/>
    <s v="x"/>
    <m/>
    <m/>
  </r>
  <r>
    <n v="14"/>
    <x v="0"/>
    <s v="SITRAK"/>
    <s v="6X4"/>
    <s v="SEB 2066"/>
    <s v="IT 2872 A"/>
    <s v="LZZ5CLVB8GA175397"/>
    <s v="Tracteur"/>
    <s v="1 pneu et electricité"/>
    <x v="33"/>
    <m/>
    <x v="1"/>
    <m/>
    <s v="x"/>
    <m/>
    <s v="x"/>
    <m/>
    <m/>
    <m/>
    <m/>
    <s v="x"/>
    <m/>
  </r>
  <r>
    <n v="15"/>
    <x v="0"/>
    <s v="SITRAK"/>
    <s v="6X4"/>
    <s v="SEB 2067"/>
    <s v="IT 2873 A"/>
    <s v="LZZ5CLVB6GA175396"/>
    <s v="Tracteur"/>
    <s v="2 pneus"/>
    <x v="41"/>
    <m/>
    <x v="8"/>
    <m/>
    <m/>
    <m/>
    <s v="x"/>
    <m/>
    <s v="x"/>
    <m/>
    <s v="x"/>
    <m/>
    <m/>
  </r>
  <r>
    <n v="16"/>
    <x v="0"/>
    <s v="SITRAK"/>
    <s v="6X4"/>
    <s v="SEB 2068"/>
    <s v="IT 2874 A"/>
    <s v="LZZ5CLVB9GA175702"/>
    <s v="Tracteur"/>
    <m/>
    <x v="11"/>
    <m/>
    <x v="3"/>
    <m/>
    <m/>
    <m/>
    <m/>
    <m/>
    <m/>
    <m/>
    <s v="x"/>
    <m/>
    <m/>
  </r>
  <r>
    <n v="17"/>
    <x v="0"/>
    <s v="SITRAK"/>
    <s v="6X4"/>
    <s v="SEB 2069"/>
    <s v="IT 2875 A"/>
    <s v="LZZ5CLVB0GA175703"/>
    <s v="Tracteur"/>
    <s v="Electricité"/>
    <x v="42"/>
    <m/>
    <x v="9"/>
    <m/>
    <s v="x"/>
    <m/>
    <m/>
    <m/>
    <m/>
    <m/>
    <s v="x"/>
    <s v="x"/>
    <m/>
  </r>
  <r>
    <n v="18"/>
    <x v="0"/>
    <s v="SITRAK"/>
    <s v="6X4"/>
    <s v="SEB 2070"/>
    <s v="IT 2866 A"/>
    <s v="LZZ5CLVB2GA175704"/>
    <s v="Tracteur"/>
    <s v="Accidenté"/>
    <x v="43"/>
    <m/>
    <x v="0"/>
    <m/>
    <m/>
    <m/>
    <m/>
    <m/>
    <m/>
    <m/>
    <m/>
    <m/>
    <m/>
  </r>
  <r>
    <n v="19"/>
    <x v="0"/>
    <s v="SITRAK"/>
    <s v="6X4"/>
    <s v="SEB 2071"/>
    <s v="IT 2876 A"/>
    <s v="LZZ5CLVB1GN196276            "/>
    <s v="Tracteur"/>
    <m/>
    <x v="11"/>
    <m/>
    <x v="3"/>
    <m/>
    <m/>
    <m/>
    <m/>
    <m/>
    <m/>
    <m/>
    <s v="x"/>
    <m/>
    <m/>
  </r>
  <r>
    <n v="20"/>
    <x v="0"/>
    <s v="SITRAK"/>
    <s v="6X4"/>
    <s v="SEB 2072"/>
    <s v="IT 2877 A"/>
    <s v="LZZ5CLVB7GN196279            "/>
    <s v="Tracteur"/>
    <m/>
    <x v="11"/>
    <m/>
    <x v="3"/>
    <m/>
    <m/>
    <m/>
    <m/>
    <m/>
    <m/>
    <m/>
    <s v="x"/>
    <m/>
    <m/>
  </r>
  <r>
    <n v="21"/>
    <x v="0"/>
    <s v="SITRAK"/>
    <s v="6X4"/>
    <s v="SEB 2073"/>
    <s v="IT 2077 A"/>
    <s v="LZZ5CLVB9GA175389"/>
    <s v="Tracteur"/>
    <s v="Accidenté"/>
    <x v="44"/>
    <m/>
    <x v="4"/>
    <m/>
    <m/>
    <m/>
    <m/>
    <m/>
    <m/>
    <m/>
    <m/>
    <m/>
    <m/>
  </r>
  <r>
    <n v="22"/>
    <x v="0"/>
    <s v="SITRAK"/>
    <s v="6X4"/>
    <s v="SEB 2086"/>
    <s v="IT 2151 A "/>
    <s v="LZZ5CLVB5GA175177"/>
    <s v="Tracteur"/>
    <s v="Demarrage"/>
    <x v="45"/>
    <m/>
    <x v="5"/>
    <s v="x"/>
    <s v="x"/>
    <m/>
    <m/>
    <m/>
    <m/>
    <m/>
    <m/>
    <s v="x"/>
    <m/>
  </r>
  <r>
    <n v="23"/>
    <x v="0"/>
    <s v="SITRAK"/>
    <s v="6X4"/>
    <s v="SEB 2088"/>
    <s v="IT 2154 A "/>
    <s v="LZZ5CLVB5GA175180"/>
    <s v="Tracteur"/>
    <s v="Accidenté"/>
    <x v="46"/>
    <m/>
    <x v="3"/>
    <m/>
    <m/>
    <m/>
    <m/>
    <m/>
    <m/>
    <m/>
    <m/>
    <m/>
    <m/>
  </r>
  <r>
    <n v="24"/>
    <x v="0"/>
    <s v="SITRAK"/>
    <s v="6X4"/>
    <s v="SEB 2094"/>
    <s v="IT 2093 A "/>
    <s v="LZZ5CLVB4GN196286"/>
    <s v="Tracteur"/>
    <s v="Accidenté"/>
    <x v="11"/>
    <m/>
    <x v="3"/>
    <m/>
    <m/>
    <m/>
    <m/>
    <m/>
    <m/>
    <m/>
    <m/>
    <m/>
    <m/>
  </r>
  <r>
    <n v="25"/>
    <x v="0"/>
    <s v="SITRAK"/>
    <s v="6X4"/>
    <s v="SEB 2097"/>
    <s v="IT 2094 A "/>
    <s v="LZZ5CLVB6GN196290"/>
    <s v="Tracteur"/>
    <s v="Accidenté"/>
    <x v="11"/>
    <m/>
    <x v="3"/>
    <m/>
    <m/>
    <m/>
    <m/>
    <m/>
    <m/>
    <m/>
    <m/>
    <m/>
    <m/>
  </r>
  <r>
    <n v="26"/>
    <x v="0"/>
    <s v="SITRAK"/>
    <s v="6X4"/>
    <s v="SEB 2101"/>
    <s v="IT 2095 A "/>
    <s v="LZZ5CLVB2GN196304"/>
    <s v="Tracteur"/>
    <s v="Balancier et phare"/>
    <x v="33"/>
    <m/>
    <x v="1"/>
    <s v="x"/>
    <s v="x"/>
    <m/>
    <m/>
    <m/>
    <m/>
    <m/>
    <m/>
    <s v="x"/>
    <m/>
  </r>
  <r>
    <n v="27"/>
    <x v="0"/>
    <s v="SITRAK"/>
    <s v="6X4"/>
    <s v="SEB 2106"/>
    <s v="IT 2086 A "/>
    <s v="LZZ5CLVB3GN196327"/>
    <s v="Tracteur"/>
    <s v="Moteur "/>
    <x v="47"/>
    <m/>
    <x v="7"/>
    <s v="x"/>
    <m/>
    <m/>
    <m/>
    <m/>
    <m/>
    <m/>
    <m/>
    <m/>
    <s v="x"/>
  </r>
  <r>
    <n v="28"/>
    <x v="0"/>
    <s v="SITRAK"/>
    <s v="6X4"/>
    <s v="SEB 2117"/>
    <s v="IT 2112 A "/>
    <s v="LZZ5CLVB7GN196346"/>
    <s v="Tracteur"/>
    <m/>
    <x v="11"/>
    <m/>
    <x v="3"/>
    <m/>
    <m/>
    <m/>
    <m/>
    <m/>
    <m/>
    <m/>
    <s v="x"/>
    <m/>
    <m/>
  </r>
  <r>
    <n v="29"/>
    <x v="0"/>
    <s v="SITRAK"/>
    <s v="6X4"/>
    <s v="SEB 2118"/>
    <s v="IT 2090 A "/>
    <s v="LZZ5CLVBOGN196348"/>
    <s v="Tracteur"/>
    <s v="Pneus"/>
    <x v="33"/>
    <m/>
    <x v="10"/>
    <m/>
    <m/>
    <m/>
    <s v="x"/>
    <m/>
    <m/>
    <m/>
    <m/>
    <s v="x"/>
    <m/>
  </r>
  <r>
    <n v="30"/>
    <x v="0"/>
    <s v="SITRAK"/>
    <s v="6X4"/>
    <s v="SEB 2119"/>
    <s v="IT 2103 A "/>
    <s v="LZZ5CLVB4GN196353"/>
    <s v="Tracteur"/>
    <s v="Accidenté"/>
    <x v="48"/>
    <m/>
    <x v="7"/>
    <m/>
    <m/>
    <m/>
    <m/>
    <m/>
    <m/>
    <m/>
    <m/>
    <m/>
    <m/>
  </r>
  <r>
    <n v="31"/>
    <x v="0"/>
    <s v="SITRAK"/>
    <s v="6X4"/>
    <s v="SEB 2171"/>
    <s v="IT 2408 A"/>
    <s v="LZZ5CLVB5GA175388"/>
    <s v="Tracteur"/>
    <s v="Accidenté"/>
    <x v="31"/>
    <m/>
    <x v="7"/>
    <m/>
    <m/>
    <m/>
    <m/>
    <m/>
    <m/>
    <m/>
    <m/>
    <m/>
    <m/>
  </r>
  <r>
    <n v="32"/>
    <x v="0"/>
    <s v="SITRAK"/>
    <s v="6X4"/>
    <s v="SEB 2186"/>
    <s v="IT 2675 A"/>
    <s v="LZZ5CLVB5GN196278"/>
    <s v="Tracteur"/>
    <s v="1 pneu"/>
    <x v="33"/>
    <d v="2018-02-09T01:38:00"/>
    <x v="10"/>
    <m/>
    <m/>
    <m/>
    <s v="x"/>
    <m/>
    <m/>
    <m/>
    <s v="x"/>
    <m/>
    <m/>
  </r>
  <r>
    <n v="33"/>
    <x v="0"/>
    <s v="SITRAK"/>
    <s v="6X4"/>
    <s v="SEB 2215"/>
    <s v="IT 2704 A"/>
    <s v="LZZ5CLVB4GN196367"/>
    <s v="Tracteur"/>
    <s v="Moteur"/>
    <x v="30"/>
    <m/>
    <x v="7"/>
    <s v="x"/>
    <m/>
    <m/>
    <m/>
    <m/>
    <m/>
    <m/>
    <m/>
    <m/>
    <s v="x"/>
  </r>
  <r>
    <n v="34"/>
    <x v="0"/>
    <s v="SITRAK"/>
    <s v="6X4"/>
    <s v="SEB 2217"/>
    <s v="IT 2758 A"/>
    <s v="LZZ5CLVB4GN196272"/>
    <s v="Tracteur"/>
    <s v="1pneu, manque de puissance et graissage"/>
    <x v="49"/>
    <d v="2018-02-08T01:09:00"/>
    <x v="1"/>
    <s v="x"/>
    <m/>
    <m/>
    <s v="x"/>
    <m/>
    <m/>
    <m/>
    <s v="x"/>
    <m/>
    <m/>
  </r>
  <r>
    <n v="35"/>
    <x v="0"/>
    <s v="SITRAK"/>
    <s v="6X4"/>
    <s v="SEB 2219"/>
    <s v="IT 2744 A"/>
    <s v="LZZ5CLVB9GN196283"/>
    <s v="Tracteur"/>
    <s v="Appareil benne"/>
    <x v="50"/>
    <m/>
    <x v="1"/>
    <s v="x"/>
    <m/>
    <m/>
    <m/>
    <m/>
    <m/>
    <m/>
    <m/>
    <s v="x"/>
    <m/>
  </r>
  <r>
    <n v="36"/>
    <x v="0"/>
    <s v="SITRAK"/>
    <s v="6X4"/>
    <s v="SEB 2221"/>
    <s v="IT 2746 A"/>
    <s v="LZZ5CLVB1GN196293"/>
    <s v="Tracteur"/>
    <m/>
    <x v="11"/>
    <m/>
    <x v="3"/>
    <m/>
    <m/>
    <m/>
    <m/>
    <m/>
    <m/>
    <m/>
    <s v="x"/>
    <m/>
    <m/>
  </r>
  <r>
    <n v="37"/>
    <x v="0"/>
    <s v="SITRAK"/>
    <s v="6X4"/>
    <s v="SEB 2222"/>
    <s v="IT 2747 A"/>
    <s v="LZZ5CLVB5GN196300"/>
    <s v="Tracteur"/>
    <s v="Accidenté"/>
    <x v="11"/>
    <m/>
    <x v="3"/>
    <m/>
    <m/>
    <m/>
    <m/>
    <m/>
    <m/>
    <m/>
    <m/>
    <m/>
    <m/>
  </r>
  <r>
    <n v="38"/>
    <x v="0"/>
    <s v="SITRAK"/>
    <s v="6X4"/>
    <s v="SEB 2224"/>
    <s v="IT 2449 A"/>
    <s v="LZZ5CLVBXGN196308"/>
    <s v="Tracteur"/>
    <s v="1 pneu"/>
    <x v="41"/>
    <m/>
    <x v="9"/>
    <m/>
    <m/>
    <m/>
    <s v="x"/>
    <m/>
    <m/>
    <m/>
    <s v="x"/>
    <m/>
    <m/>
  </r>
  <r>
    <n v="39"/>
    <x v="0"/>
    <s v="SITRAK"/>
    <s v="6X4"/>
    <s v="SEB 2225"/>
    <s v="IT 2750 A"/>
    <s v="LZZ5CLVB1GN196312"/>
    <s v="Tracteur"/>
    <s v="1 pneu"/>
    <x v="49"/>
    <m/>
    <x v="1"/>
    <m/>
    <m/>
    <m/>
    <s v="x"/>
    <m/>
    <m/>
    <m/>
    <m/>
    <s v="x"/>
    <m/>
  </r>
  <r>
    <n v="40"/>
    <x v="0"/>
    <s v="SITRAK"/>
    <s v="6X4"/>
    <s v="SEB 2226"/>
    <s v="IT 2751 A"/>
    <s v="LZZ5CLVB9GN196316"/>
    <s v="Tracteur"/>
    <m/>
    <x v="11"/>
    <m/>
    <x v="3"/>
    <m/>
    <m/>
    <m/>
    <m/>
    <m/>
    <m/>
    <m/>
    <s v="x"/>
    <m/>
    <m/>
  </r>
  <r>
    <n v="41"/>
    <x v="0"/>
    <s v="SITRAK"/>
    <s v="6X4"/>
    <s v="SEB 2227"/>
    <s v="IT 2752 A"/>
    <s v="LZZ5CLVBXGN196325"/>
    <s v="Tracteur"/>
    <s v="Moteur"/>
    <x v="51"/>
    <m/>
    <x v="7"/>
    <s v="x"/>
    <m/>
    <m/>
    <m/>
    <m/>
    <m/>
    <m/>
    <m/>
    <m/>
    <s v="x"/>
  </r>
  <r>
    <n v="42"/>
    <x v="0"/>
    <s v="SITRAK"/>
    <s v="6X4"/>
    <s v="SEB 2228"/>
    <s v="IT 2753 A"/>
    <s v="LZZ5CLVBXGN196326"/>
    <s v="Tracteur"/>
    <m/>
    <x v="11"/>
    <m/>
    <x v="3"/>
    <m/>
    <m/>
    <m/>
    <m/>
    <m/>
    <m/>
    <m/>
    <s v="x"/>
    <m/>
    <m/>
  </r>
  <r>
    <n v="43"/>
    <x v="0"/>
    <s v="SITRAK"/>
    <s v="6X4"/>
    <s v="SEB 2230"/>
    <s v="IT 2755 A"/>
    <s v="LZZ5CLVBXGN196327"/>
    <s v="Tracteur"/>
    <s v="Manque de puissance"/>
    <x v="33"/>
    <m/>
    <x v="1"/>
    <s v="x"/>
    <m/>
    <m/>
    <m/>
    <m/>
    <m/>
    <m/>
    <m/>
    <s v="x"/>
    <m/>
  </r>
  <r>
    <n v="44"/>
    <x v="0"/>
    <s v="SITRAK"/>
    <s v="6X4"/>
    <s v="SEB 2231"/>
    <s v="IT 2756 A"/>
    <s v="LZZ5CLVBXGN196328"/>
    <s v="Tracteur"/>
    <m/>
    <x v="11"/>
    <m/>
    <x v="3"/>
    <m/>
    <m/>
    <m/>
    <m/>
    <m/>
    <m/>
    <m/>
    <s v="x"/>
    <m/>
    <m/>
  </r>
  <r>
    <n v="45"/>
    <x v="0"/>
    <s v="SITRAK"/>
    <s v="6X4"/>
    <s v="SEB 2233"/>
    <s v="IT 2763 A"/>
    <s v="LZZ5CLVBXGN196330"/>
    <s v="Tracteur"/>
    <m/>
    <x v="11"/>
    <m/>
    <x v="3"/>
    <m/>
    <m/>
    <m/>
    <m/>
    <m/>
    <m/>
    <m/>
    <s v="x"/>
    <m/>
    <m/>
  </r>
  <r>
    <n v="46"/>
    <x v="0"/>
    <s v="SITRAK"/>
    <s v="6X4"/>
    <s v="SEB 2234"/>
    <s v="IT 2764 A"/>
    <s v="LZZ5CLVBXGN196331"/>
    <s v="Tracteur"/>
    <s v="Ceinture de reservoir"/>
    <x v="41"/>
    <m/>
    <x v="8"/>
    <m/>
    <m/>
    <s v="x"/>
    <m/>
    <m/>
    <m/>
    <m/>
    <s v="x"/>
    <s v="x"/>
    <m/>
  </r>
  <r>
    <n v="47"/>
    <x v="0"/>
    <s v="SITRAK"/>
    <s v="6X4"/>
    <s v="SEB 2235"/>
    <s v="IT 2762 A"/>
    <s v="LZZ5CLVB3GN196361"/>
    <s v="Tracteur"/>
    <s v="Pompe de benne"/>
    <x v="33"/>
    <m/>
    <x v="1"/>
    <s v="x"/>
    <m/>
    <m/>
    <m/>
    <m/>
    <m/>
    <m/>
    <m/>
    <s v="x"/>
    <m/>
  </r>
  <r>
    <n v="48"/>
    <x v="0"/>
    <s v="SITRAK"/>
    <s v="6X4"/>
    <s v="SEB 2236"/>
    <s v="IT 2761 A"/>
    <s v="LZZ5CLVBXGN196332"/>
    <s v="Tracteur"/>
    <s v="Tendeur cassé et goujons de roue"/>
    <x v="52"/>
    <m/>
    <x v="1"/>
    <s v="x"/>
    <m/>
    <m/>
    <m/>
    <m/>
    <m/>
    <m/>
    <m/>
    <s v="x"/>
    <m/>
  </r>
  <r>
    <n v="49"/>
    <x v="0"/>
    <s v="SITRAK"/>
    <s v="6X4"/>
    <s v="SEB 2237"/>
    <s v="IT 2760 A"/>
    <s v="LZZ5CLVBXGN196333"/>
    <s v="Tracteur"/>
    <s v="Moteur"/>
    <x v="53"/>
    <m/>
    <x v="7"/>
    <s v="x"/>
    <m/>
    <m/>
    <m/>
    <m/>
    <m/>
    <m/>
    <m/>
    <m/>
    <s v="x"/>
  </r>
  <r>
    <n v="50"/>
    <x v="0"/>
    <s v="SITRAK"/>
    <s v="6X4"/>
    <s v="SEB 2238"/>
    <s v="IT 2759 A"/>
    <s v="LZZ5CLVBXGN196334"/>
    <s v="Tracteur"/>
    <s v="Moteur"/>
    <x v="54"/>
    <m/>
    <x v="1"/>
    <s v="x"/>
    <m/>
    <m/>
    <m/>
    <m/>
    <m/>
    <m/>
    <m/>
    <m/>
    <s v="x"/>
  </r>
  <r>
    <n v="51"/>
    <x v="0"/>
    <s v="SITRAK"/>
    <s v="6X4"/>
    <s v="SEB 2243"/>
    <s v="IT 2878 A"/>
    <s v="LZZ5CLVBXGN196335"/>
    <s v="Tracteur"/>
    <m/>
    <x v="11"/>
    <m/>
    <x v="3"/>
    <m/>
    <m/>
    <m/>
    <m/>
    <m/>
    <m/>
    <m/>
    <s v="x"/>
    <m/>
    <m/>
  </r>
  <r>
    <n v="52"/>
    <x v="0"/>
    <s v="SITRAK"/>
    <s v="6X4"/>
    <s v="SEB 2244"/>
    <s v="IT 2879 A"/>
    <s v="LZZ5CLVBXGN196336"/>
    <s v="Tracteur"/>
    <m/>
    <x v="11"/>
    <m/>
    <x v="3"/>
    <m/>
    <m/>
    <m/>
    <m/>
    <m/>
    <m/>
    <m/>
    <s v="x"/>
    <m/>
    <m/>
  </r>
  <r>
    <n v="53"/>
    <x v="0"/>
    <s v="SITRAK"/>
    <s v="6X4"/>
    <s v="SEB 2245"/>
    <s v="IT 2880 A"/>
    <s v="LZZ5CLVBXGN196337"/>
    <s v="Tracteur"/>
    <s v="Boite de vitesse"/>
    <x v="55"/>
    <m/>
    <x v="1"/>
    <s v="x"/>
    <m/>
    <m/>
    <m/>
    <m/>
    <m/>
    <m/>
    <m/>
    <m/>
    <s v="x"/>
  </r>
  <r>
    <n v="54"/>
    <x v="0"/>
    <s v="SITRAK"/>
    <s v="6X4"/>
    <s v="SEB 2246"/>
    <s v="IT 2881 A"/>
    <s v="LZZ5CLVBXGN196338"/>
    <s v="Tracteur"/>
    <s v="Electricité"/>
    <x v="33"/>
    <d v="2018-02-09T01:19:00"/>
    <x v="1"/>
    <m/>
    <s v="x"/>
    <m/>
    <m/>
    <m/>
    <m/>
    <m/>
    <s v="x"/>
    <m/>
    <m/>
  </r>
  <r>
    <n v="55"/>
    <x v="0"/>
    <s v="SITRAK"/>
    <s v="6X4"/>
    <s v="SEB 2247"/>
    <s v="IT 2882 A"/>
    <s v="LZZ5CLVBXGN196339"/>
    <s v="Tracteur"/>
    <m/>
    <x v="11"/>
    <m/>
    <x v="3"/>
    <m/>
    <m/>
    <m/>
    <m/>
    <m/>
    <m/>
    <m/>
    <s v="x"/>
    <m/>
    <m/>
  </r>
  <r>
    <n v="56"/>
    <x v="0"/>
    <s v="SITRAK"/>
    <s v="6X4"/>
    <s v="SEB 2248"/>
    <s v="IT 2883 A"/>
    <s v="LZZ5CLVBXGN196340"/>
    <s v="Tracteur"/>
    <s v="1 pneu remorque"/>
    <x v="56"/>
    <m/>
    <x v="8"/>
    <m/>
    <m/>
    <m/>
    <s v="x"/>
    <m/>
    <m/>
    <m/>
    <s v="x"/>
    <s v="x"/>
    <m/>
  </r>
  <r>
    <n v="57"/>
    <x v="0"/>
    <s v="SITRAK"/>
    <s v="6X4"/>
    <s v="SEB 2249"/>
    <s v="IT 2884 A "/>
    <s v="LZZ5CLVBXGN196341"/>
    <s v="Tracteur"/>
    <s v="Incendié"/>
    <x v="57"/>
    <m/>
    <x v="0"/>
    <m/>
    <s v="x"/>
    <m/>
    <m/>
    <m/>
    <m/>
    <m/>
    <m/>
    <m/>
    <m/>
  </r>
  <r>
    <n v="58"/>
    <x v="0"/>
    <s v="SITRAK"/>
    <s v="6X4"/>
    <s v="SEB 2250"/>
    <s v="IT 2885 A"/>
    <s v="LZZ5CLVBXGN196342"/>
    <s v="Tracteur"/>
    <s v="Soudure couvercle filtre à air"/>
    <x v="33"/>
    <d v="2018-02-09T01:04:00"/>
    <x v="1"/>
    <m/>
    <m/>
    <s v="x"/>
    <m/>
    <m/>
    <m/>
    <m/>
    <s v="x"/>
    <m/>
    <m/>
  </r>
  <r>
    <n v="59"/>
    <x v="0"/>
    <s v="SITRAK"/>
    <s v="6X4"/>
    <s v="SEB 2251"/>
    <s v="IT 2886 A"/>
    <s v="LZZ5CLVBXGN196343"/>
    <s v="Tracteur"/>
    <s v="Accidenté"/>
    <x v="11"/>
    <m/>
    <x v="3"/>
    <m/>
    <m/>
    <m/>
    <m/>
    <m/>
    <m/>
    <m/>
    <m/>
    <m/>
    <m/>
  </r>
  <r>
    <n v="60"/>
    <x v="0"/>
    <s v="SITRAK"/>
    <s v="6X4"/>
    <s v="SEB 2252"/>
    <s v="IT 2887 A"/>
    <s v="LZZ5CLVBXGN196344"/>
    <s v="Tracteur"/>
    <m/>
    <x v="11"/>
    <m/>
    <x v="3"/>
    <m/>
    <m/>
    <m/>
    <m/>
    <m/>
    <m/>
    <m/>
    <s v="x"/>
    <m/>
    <m/>
  </r>
  <r>
    <n v="61"/>
    <x v="0"/>
    <s v="SITRAK"/>
    <s v="6X4"/>
    <s v="SEB 2253"/>
    <s v="IT 2888 A"/>
    <s v="LZZ5CLVBXGN196345"/>
    <s v="Tracteur"/>
    <m/>
    <x v="11"/>
    <m/>
    <x v="3"/>
    <m/>
    <m/>
    <m/>
    <m/>
    <m/>
    <m/>
    <m/>
    <s v="x"/>
    <m/>
    <m/>
  </r>
  <r>
    <n v="62"/>
    <x v="0"/>
    <s v="SITRAK"/>
    <s v="6X4"/>
    <s v="SEB 2254"/>
    <s v="IT 2889 A"/>
    <s v="LZZ5CLVBXGN196346"/>
    <s v="Tracteur"/>
    <m/>
    <x v="11"/>
    <m/>
    <x v="3"/>
    <m/>
    <m/>
    <m/>
    <m/>
    <m/>
    <m/>
    <m/>
    <s v="x"/>
    <m/>
    <m/>
  </r>
  <r>
    <n v="63"/>
    <x v="0"/>
    <s v="SITRAK"/>
    <s v="6X4"/>
    <s v="SEB 2255"/>
    <s v="IT 2890 A"/>
    <s v="LZZ5CLVBXGN196347"/>
    <s v="Tracteur"/>
    <s v="Accidenté"/>
    <x v="58"/>
    <m/>
    <x v="7"/>
    <s v="x"/>
    <m/>
    <m/>
    <m/>
    <m/>
    <m/>
    <m/>
    <m/>
    <m/>
    <m/>
  </r>
  <r>
    <n v="64"/>
    <x v="0"/>
    <s v="SITRAK"/>
    <s v="6X4"/>
    <s v="SEB 2256"/>
    <s v="IT 2980 A"/>
    <s v="LZZ5CLVBXGN196348"/>
    <s v="Tracteur"/>
    <m/>
    <x v="11"/>
    <m/>
    <x v="3"/>
    <m/>
    <m/>
    <m/>
    <m/>
    <m/>
    <m/>
    <m/>
    <s v="x"/>
    <m/>
    <m/>
  </r>
  <r>
    <n v="65"/>
    <x v="0"/>
    <s v="SITRAK"/>
    <s v="6X4"/>
    <s v="SEB 2257"/>
    <s v="IT 2981 A"/>
    <s v="LZZ5CLVBXGN196349"/>
    <s v="Tracteur"/>
    <m/>
    <x v="11"/>
    <m/>
    <x v="3"/>
    <m/>
    <m/>
    <m/>
    <m/>
    <m/>
    <m/>
    <m/>
    <s v="x"/>
    <m/>
    <m/>
  </r>
  <r>
    <n v="66"/>
    <x v="0"/>
    <s v="SITRAK"/>
    <s v="6X4"/>
    <s v="SEB 2258"/>
    <s v="IT 2982 A"/>
    <s v="LZZ5CLVBXGN196350"/>
    <s v="Tracteur"/>
    <m/>
    <x v="11"/>
    <m/>
    <x v="3"/>
    <m/>
    <m/>
    <m/>
    <m/>
    <m/>
    <m/>
    <m/>
    <s v="x"/>
    <m/>
    <m/>
  </r>
  <r>
    <n v="67"/>
    <x v="0"/>
    <s v="SITRAK"/>
    <s v="6X4"/>
    <s v="SEB 2259"/>
    <s v="IT 2983 A"/>
    <s v="LZZ5CLVBXGN196351"/>
    <s v="Tracteur"/>
    <s v="Phare"/>
    <x v="33"/>
    <m/>
    <x v="1"/>
    <m/>
    <s v="x"/>
    <m/>
    <m/>
    <m/>
    <m/>
    <m/>
    <m/>
    <s v="x"/>
    <m/>
  </r>
  <r>
    <n v="68"/>
    <x v="0"/>
    <s v="SITRAK"/>
    <s v="6X4"/>
    <s v="SEB 2260"/>
    <s v="IT 2984 A"/>
    <s v="LZZ5CLVBXGN196352"/>
    <s v="Tracteur"/>
    <m/>
    <x v="11"/>
    <m/>
    <x v="3"/>
    <m/>
    <m/>
    <m/>
    <m/>
    <m/>
    <m/>
    <m/>
    <s v="x"/>
    <m/>
    <m/>
  </r>
  <r>
    <n v="69"/>
    <x v="0"/>
    <s v="SITRAK"/>
    <s v="6X4"/>
    <s v="SEB 2261"/>
    <s v="IT 2985 A"/>
    <s v="LZZ5CLVBXGN196353"/>
    <s v="Tracteur"/>
    <s v="Boite de vitesse"/>
    <x v="59"/>
    <m/>
    <x v="11"/>
    <s v="x"/>
    <m/>
    <m/>
    <m/>
    <m/>
    <m/>
    <m/>
    <m/>
    <s v="x"/>
    <m/>
  </r>
  <r>
    <n v="70"/>
    <x v="0"/>
    <s v="SITRAK"/>
    <s v="6X4"/>
    <s v="SEB 2262"/>
    <s v="IT 2986 A"/>
    <s v="LZZ5CLVBXGN196354"/>
    <s v="Tracteur"/>
    <s v="Phare"/>
    <x v="60"/>
    <m/>
    <x v="1"/>
    <m/>
    <s v="x"/>
    <m/>
    <m/>
    <m/>
    <m/>
    <m/>
    <m/>
    <s v="x"/>
    <m/>
  </r>
  <r>
    <n v="71"/>
    <x v="0"/>
    <s v="SITRAK"/>
    <s v="6X4"/>
    <s v="SEB 2263"/>
    <s v="IT 2987 A"/>
    <s v="LZZ5CLVBXGN196355"/>
    <s v="Tracteur"/>
    <m/>
    <x v="11"/>
    <m/>
    <x v="3"/>
    <m/>
    <m/>
    <m/>
    <m/>
    <m/>
    <m/>
    <m/>
    <s v="x"/>
    <m/>
    <m/>
  </r>
  <r>
    <n v="72"/>
    <x v="0"/>
    <s v="SITRAK"/>
    <s v="6X4"/>
    <s v="SEB 2264"/>
    <s v="IT 3008 A"/>
    <s v="LZZ5CLVBXGN196356"/>
    <s v="Tracteur"/>
    <m/>
    <x v="11"/>
    <m/>
    <x v="3"/>
    <m/>
    <m/>
    <m/>
    <m/>
    <m/>
    <m/>
    <m/>
    <s v="x"/>
    <m/>
    <m/>
  </r>
  <r>
    <n v="73"/>
    <x v="0"/>
    <s v="SITRAK"/>
    <s v="6X4"/>
    <s v="SEB 2265"/>
    <s v="IT 2989 A"/>
    <s v="LZZ5CLVBXGN196357"/>
    <s v="Tracteur"/>
    <s v="Pompe hydraulique"/>
    <x v="39"/>
    <m/>
    <x v="1"/>
    <s v="x"/>
    <m/>
    <m/>
    <m/>
    <m/>
    <m/>
    <m/>
    <m/>
    <s v="x"/>
    <m/>
  </r>
  <r>
    <n v="74"/>
    <x v="0"/>
    <s v="SITRAK"/>
    <s v="6X4"/>
    <s v="SEB 2266"/>
    <s v="IT 3000 A"/>
    <s v="LZZ5CLVBXGN196358"/>
    <s v="Tracteur"/>
    <s v="Formation"/>
    <x v="11"/>
    <m/>
    <x v="3"/>
    <m/>
    <m/>
    <m/>
    <m/>
    <m/>
    <m/>
    <m/>
    <m/>
    <m/>
    <m/>
  </r>
  <r>
    <n v="75"/>
    <x v="0"/>
    <s v="SITRAK"/>
    <s v="6X4"/>
    <s v="SEB 2267"/>
    <s v="IT 3001 A"/>
    <s v="LZZ5CLVBXGN196359"/>
    <s v="Tracteur"/>
    <s v="Boite de vitesse"/>
    <x v="59"/>
    <m/>
    <x v="12"/>
    <s v="x"/>
    <m/>
    <m/>
    <m/>
    <m/>
    <m/>
    <m/>
    <m/>
    <s v="x"/>
    <m/>
  </r>
  <r>
    <n v="76"/>
    <x v="0"/>
    <s v="SITRAK"/>
    <s v="6X4"/>
    <s v="SEB 2268"/>
    <s v="IT 3002 A"/>
    <s v="LZZ5CLVBXGN196360"/>
    <s v="Tracteur"/>
    <s v="Phare et 1pneu"/>
    <x v="49"/>
    <m/>
    <x v="1"/>
    <m/>
    <s v="x"/>
    <m/>
    <m/>
    <m/>
    <m/>
    <m/>
    <m/>
    <s v="x"/>
    <m/>
  </r>
  <r>
    <n v="77"/>
    <x v="0"/>
    <s v="SITRAK"/>
    <s v="6X4"/>
    <s v="SEB 2269"/>
    <s v="IT 3003 A"/>
    <s v="LZZ5CLVBXGN196361"/>
    <s v="Tracteur"/>
    <m/>
    <x v="11"/>
    <m/>
    <x v="3"/>
    <m/>
    <m/>
    <m/>
    <m/>
    <m/>
    <m/>
    <m/>
    <s v="x"/>
    <m/>
    <m/>
  </r>
  <r>
    <n v="78"/>
    <x v="0"/>
    <s v="SITRAK"/>
    <s v="6X4"/>
    <s v="SEB 2270"/>
    <s v="IT 3004 A"/>
    <s v="LZZ5CLVBXGN196362"/>
    <s v="Tracteur"/>
    <m/>
    <x v="11"/>
    <m/>
    <x v="3"/>
    <m/>
    <m/>
    <m/>
    <m/>
    <m/>
    <m/>
    <m/>
    <s v="x"/>
    <m/>
    <m/>
  </r>
  <r>
    <n v="79"/>
    <x v="0"/>
    <s v="SITRAK"/>
    <s v="6X4"/>
    <s v="SEB 2271"/>
    <s v="IT 3005 A"/>
    <s v="LZZ5CLVBXGN196363"/>
    <s v="Tracteur"/>
    <s v="Appareil central"/>
    <x v="33"/>
    <m/>
    <x v="1"/>
    <m/>
    <s v="x"/>
    <m/>
    <m/>
    <m/>
    <m/>
    <m/>
    <m/>
    <s v="x"/>
    <m/>
  </r>
  <r>
    <n v="80"/>
    <x v="0"/>
    <s v="SITRAK"/>
    <s v="6X4"/>
    <s v="SEB 2272"/>
    <s v="IT 3006 A"/>
    <s v="LZZ5CLVBXGN196364"/>
    <s v="Tracteur"/>
    <m/>
    <x v="11"/>
    <m/>
    <x v="3"/>
    <m/>
    <m/>
    <m/>
    <m/>
    <m/>
    <m/>
    <m/>
    <s v="x"/>
    <m/>
    <m/>
  </r>
  <r>
    <n v="81"/>
    <x v="0"/>
    <s v="SITRAK"/>
    <s v="6X4"/>
    <s v="SEB 2273"/>
    <s v="IT 3007 A"/>
    <s v="LZZ5CLVBXGN196365"/>
    <s v="Tracteur"/>
    <s v="Manque de puissance"/>
    <x v="61"/>
    <m/>
    <x v="8"/>
    <s v="x"/>
    <m/>
    <m/>
    <m/>
    <m/>
    <m/>
    <m/>
    <m/>
    <s v="x"/>
    <m/>
  </r>
  <r>
    <n v="82"/>
    <x v="0"/>
    <s v="SITRAK"/>
    <s v="6X4"/>
    <s v="SEB 2274"/>
    <m/>
    <s v="LZZ5CLVBXGN196366"/>
    <s v="Tracteur"/>
    <m/>
    <x v="11"/>
    <m/>
    <x v="3"/>
    <m/>
    <m/>
    <m/>
    <m/>
    <m/>
    <m/>
    <m/>
    <s v="x"/>
    <m/>
    <m/>
  </r>
  <r>
    <n v="83"/>
    <x v="0"/>
    <s v="SITRAK"/>
    <s v="6X4"/>
    <s v="SEB 2275"/>
    <s v="IT 3009 A"/>
    <s v="LZZ5CLVBXGN196367"/>
    <s v="Tracteur"/>
    <s v="Decroché et manque de puissance"/>
    <x v="59"/>
    <m/>
    <x v="0"/>
    <s v="x"/>
    <m/>
    <m/>
    <m/>
    <m/>
    <m/>
    <m/>
    <m/>
    <s v="x"/>
    <m/>
  </r>
  <r>
    <n v="84"/>
    <x v="0"/>
    <s v="SITRAK"/>
    <s v="6X4"/>
    <s v="SEB 2276"/>
    <s v="IT 3010 A"/>
    <s v="LZZ5CLVBXGN196368"/>
    <s v="Tracteur"/>
    <m/>
    <x v="11"/>
    <m/>
    <x v="3"/>
    <m/>
    <m/>
    <m/>
    <m/>
    <m/>
    <m/>
    <m/>
    <s v="x"/>
    <m/>
    <m/>
  </r>
  <r>
    <n v="85"/>
    <x v="0"/>
    <s v="SITRAK"/>
    <s v="6X4"/>
    <s v="SEB 2277"/>
    <s v="IT 3011 A"/>
    <s v="LZZ5CLVBXGN196369"/>
    <s v="Tracteur"/>
    <s v="Soudure porte benne et manque de puissance"/>
    <x v="33"/>
    <m/>
    <x v="1"/>
    <s v="x"/>
    <m/>
    <s v="x"/>
    <m/>
    <m/>
    <m/>
    <m/>
    <m/>
    <s v="x"/>
    <m/>
  </r>
  <r>
    <n v="86"/>
    <x v="0"/>
    <s v="SITRAK"/>
    <s v="6X4"/>
    <s v="SEB 2278"/>
    <s v="IT 3012 A"/>
    <s v="LZZ5CLVBXGN196370"/>
    <s v="Tracteur"/>
    <s v="Manque de puissance"/>
    <x v="62"/>
    <m/>
    <x v="8"/>
    <s v="x"/>
    <m/>
    <m/>
    <m/>
    <m/>
    <m/>
    <m/>
    <s v="x"/>
    <s v="x"/>
    <m/>
  </r>
  <r>
    <n v="87"/>
    <x v="0"/>
    <s v="SITRAK"/>
    <s v="6X4"/>
    <s v="SEB 2279"/>
    <s v="IT 3013 A"/>
    <s v="LZZ5CLVBXGN196371"/>
    <s v="Tracteur"/>
    <s v="Accidenté"/>
    <x v="63"/>
    <m/>
    <x v="8"/>
    <m/>
    <m/>
    <m/>
    <m/>
    <m/>
    <m/>
    <m/>
    <m/>
    <m/>
    <m/>
  </r>
  <r>
    <n v="88"/>
    <x v="0"/>
    <s v="SITRAK"/>
    <s v="6X4"/>
    <s v="SEB 2280"/>
    <s v="IT 3014 A"/>
    <s v="LZZ5CLVBXGN196372"/>
    <s v="Tracteur"/>
    <s v="Boite de vitesse"/>
    <x v="39"/>
    <m/>
    <x v="1"/>
    <s v="x"/>
    <m/>
    <m/>
    <m/>
    <m/>
    <m/>
    <m/>
    <m/>
    <s v="x"/>
    <m/>
  </r>
  <r>
    <n v="89"/>
    <x v="0"/>
    <s v="SITRAK"/>
    <s v="6X4"/>
    <s v="SEB 2281"/>
    <s v="IT 3015 A "/>
    <s v="LZZ5CLVBXGN196373"/>
    <s v="Tracteur"/>
    <s v="Moteur"/>
    <x v="64"/>
    <m/>
    <x v="13"/>
    <s v="x"/>
    <m/>
    <m/>
    <m/>
    <m/>
    <m/>
    <m/>
    <m/>
    <m/>
    <s v="x"/>
  </r>
  <r>
    <n v="90"/>
    <x v="0"/>
    <s v="SITRAK"/>
    <s v="6X4"/>
    <s v="SEB 2282"/>
    <s v="IT 3016 A"/>
    <s v="LZZ5CLVBXGN196374"/>
    <s v="Tracteur"/>
    <m/>
    <x v="11"/>
    <m/>
    <x v="3"/>
    <m/>
    <m/>
    <m/>
    <m/>
    <m/>
    <m/>
    <m/>
    <s v="x"/>
    <m/>
    <m/>
  </r>
  <r>
    <n v="91"/>
    <x v="0"/>
    <s v="SITRAK"/>
    <s v="6X4"/>
    <s v="SEB 2283"/>
    <s v="IT 3017 A"/>
    <s v="LZZ5CLVBXGN196375"/>
    <s v="Tracteur"/>
    <s v="Electricité et reservoir percé"/>
    <x v="49"/>
    <m/>
    <x v="1"/>
    <m/>
    <s v="x"/>
    <s v="x"/>
    <m/>
    <m/>
    <m/>
    <m/>
    <m/>
    <s v="x"/>
    <m/>
  </r>
  <r>
    <n v="92"/>
    <x v="0"/>
    <s v="SITRAK"/>
    <s v="6X4"/>
    <s v="SEB 2284"/>
    <s v="IT 3018 A"/>
    <s v="LZZ5CLVBXGN196376"/>
    <s v="Tracteur"/>
    <s v="Moteur "/>
    <x v="65"/>
    <m/>
    <x v="14"/>
    <s v="x"/>
    <m/>
    <m/>
    <m/>
    <m/>
    <m/>
    <m/>
    <m/>
    <m/>
    <s v="x"/>
  </r>
  <r>
    <n v="93"/>
    <x v="0"/>
    <s v="SITRAK"/>
    <s v="6X4"/>
    <s v="SEB 2285"/>
    <s v="IT 3074 A"/>
    <s v="LZZ5CLVBXGN196377"/>
    <s v="Tracteur"/>
    <m/>
    <x v="11"/>
    <m/>
    <x v="3"/>
    <m/>
    <m/>
    <m/>
    <m/>
    <m/>
    <m/>
    <m/>
    <s v="x"/>
    <m/>
    <m/>
  </r>
  <r>
    <n v="94"/>
    <x v="0"/>
    <s v="SITRAK"/>
    <s v="6X4"/>
    <s v="SEB 2286"/>
    <s v="IT 3075 A"/>
    <s v="LZZ5CLVBXGN196378"/>
    <s v="Tracteur"/>
    <s v="Manque de puissance et bruit sur les ponts"/>
    <x v="39"/>
    <m/>
    <x v="0"/>
    <s v="x"/>
    <m/>
    <m/>
    <m/>
    <m/>
    <m/>
    <m/>
    <m/>
    <s v="x"/>
    <m/>
  </r>
  <r>
    <n v="95"/>
    <x v="0"/>
    <s v="SITRAK"/>
    <s v="6X4"/>
    <s v="SEB 2287"/>
    <s v="IT 3076 A"/>
    <s v="LZZ5CLVBXGN196379"/>
    <s v="Tracteur"/>
    <m/>
    <x v="11"/>
    <m/>
    <x v="3"/>
    <m/>
    <m/>
    <m/>
    <m/>
    <m/>
    <m/>
    <m/>
    <s v="x"/>
    <m/>
    <m/>
  </r>
  <r>
    <n v="96"/>
    <x v="0"/>
    <s v="SITRAK"/>
    <s v="6X4"/>
    <s v="SEB 2288"/>
    <s v="IT 3077 A"/>
    <s v="LZZ5CLVBXGN196380"/>
    <s v="Tracteur"/>
    <m/>
    <x v="11"/>
    <m/>
    <x v="3"/>
    <m/>
    <m/>
    <m/>
    <m/>
    <m/>
    <m/>
    <m/>
    <s v="x"/>
    <m/>
    <m/>
  </r>
  <r>
    <n v="97"/>
    <x v="0"/>
    <s v="SITRAK"/>
    <s v="6X4"/>
    <s v="SEB 2289"/>
    <s v="IT 3078 A "/>
    <s v="LZZ5CLVBXGN196381"/>
    <s v="Tracteur"/>
    <m/>
    <x v="11"/>
    <m/>
    <x v="3"/>
    <m/>
    <m/>
    <m/>
    <m/>
    <m/>
    <m/>
    <m/>
    <s v="x"/>
    <m/>
    <m/>
  </r>
  <r>
    <n v="98"/>
    <x v="0"/>
    <s v="SITRAK"/>
    <s v="6X4"/>
    <s v="SEB 2290"/>
    <s v="IT 3079 A "/>
    <s v="LZZ5CLVBXGN196382"/>
    <s v="Tracteur"/>
    <s v="Phare"/>
    <x v="33"/>
    <d v="2018-02-09T01:10:00"/>
    <x v="10"/>
    <m/>
    <s v="x"/>
    <m/>
    <m/>
    <m/>
    <m/>
    <m/>
    <s v="x"/>
    <m/>
    <m/>
  </r>
  <r>
    <n v="99"/>
    <x v="0"/>
    <s v="SITRAK"/>
    <s v="6X4"/>
    <s v="SEB 2291"/>
    <s v="IT 3080 A"/>
    <s v="LZZ5CLVBXGN196383"/>
    <s v="Tracteur"/>
    <s v="Appareil benne"/>
    <x v="66"/>
    <m/>
    <x v="11"/>
    <s v="x"/>
    <m/>
    <m/>
    <m/>
    <m/>
    <m/>
    <m/>
    <m/>
    <s v="x"/>
    <m/>
  </r>
  <r>
    <n v="100"/>
    <x v="0"/>
    <s v="SITRAK"/>
    <s v="6X4"/>
    <s v="SEB 2292"/>
    <s v="IT 3081 A"/>
    <s v="LZZ5CLVBXGN196384"/>
    <s v="Tracteur"/>
    <s v="1 pneu"/>
    <x v="41"/>
    <m/>
    <x v="2"/>
    <m/>
    <m/>
    <m/>
    <s v="x"/>
    <m/>
    <m/>
    <m/>
    <s v="x"/>
    <s v="x"/>
    <m/>
  </r>
  <r>
    <n v="101"/>
    <x v="0"/>
    <s v="SITRAK"/>
    <s v="6X4"/>
    <s v="SEB 2293"/>
    <s v="IT 3082 A"/>
    <s v="LZZ5CLVBXGN196385"/>
    <s v="Tracteur"/>
    <m/>
    <x v="11"/>
    <m/>
    <x v="3"/>
    <m/>
    <m/>
    <m/>
    <m/>
    <m/>
    <m/>
    <m/>
    <s v="x"/>
    <m/>
    <m/>
  </r>
  <r>
    <n v="107"/>
    <x v="0"/>
    <m/>
    <s v="BEN"/>
    <s v="SEB 2552"/>
    <s v="IT 2164 A "/>
    <s v="LZZ5CLVBXGN196386"/>
    <s v="Benne"/>
    <m/>
    <x v="11"/>
    <m/>
    <x v="3"/>
    <m/>
    <m/>
    <m/>
    <m/>
    <m/>
    <m/>
    <m/>
    <m/>
    <m/>
    <m/>
  </r>
  <r>
    <n v="108"/>
    <x v="0"/>
    <m/>
    <s v="BEN"/>
    <s v="SEB 2553"/>
    <s v="IT 2161 A "/>
    <s v="LZZ5CLVBXGN196387"/>
    <s v="Benne"/>
    <m/>
    <x v="11"/>
    <m/>
    <x v="3"/>
    <m/>
    <m/>
    <m/>
    <m/>
    <m/>
    <m/>
    <m/>
    <m/>
    <m/>
    <m/>
  </r>
  <r>
    <n v="109"/>
    <x v="0"/>
    <m/>
    <s v="BEN"/>
    <s v="SEB 2554"/>
    <s v="IT 2157 A "/>
    <s v="LZZ5CLVBXGN196388"/>
    <s v="Benne"/>
    <m/>
    <x v="11"/>
    <m/>
    <x v="3"/>
    <m/>
    <m/>
    <m/>
    <m/>
    <m/>
    <m/>
    <m/>
    <m/>
    <m/>
    <m/>
  </r>
  <r>
    <n v="110"/>
    <x v="0"/>
    <m/>
    <s v="BEN"/>
    <s v="SEB 2555"/>
    <s v="IT 2168 A "/>
    <s v="LZZ5CLVBXGN196389"/>
    <s v="Benne"/>
    <m/>
    <x v="11"/>
    <m/>
    <x v="3"/>
    <m/>
    <m/>
    <m/>
    <m/>
    <m/>
    <m/>
    <m/>
    <m/>
    <m/>
    <m/>
  </r>
  <r>
    <n v="111"/>
    <x v="0"/>
    <m/>
    <s v="BEN"/>
    <s v="SEB 2562"/>
    <s v="IT 2156 A "/>
    <s v="LZZ5CLVBXGN196390"/>
    <s v="Benne"/>
    <m/>
    <x v="11"/>
    <m/>
    <x v="3"/>
    <m/>
    <m/>
    <m/>
    <m/>
    <m/>
    <m/>
    <m/>
    <m/>
    <m/>
    <m/>
  </r>
  <r>
    <n v="112"/>
    <x v="0"/>
    <m/>
    <s v="BEN"/>
    <s v="SEB 2563"/>
    <s v="IT 2160 A "/>
    <s v="LZZ5CLVBXGN196391"/>
    <s v="Benne"/>
    <m/>
    <x v="11"/>
    <m/>
    <x v="3"/>
    <m/>
    <m/>
    <m/>
    <m/>
    <m/>
    <m/>
    <m/>
    <m/>
    <m/>
    <m/>
  </r>
  <r>
    <n v="113"/>
    <x v="0"/>
    <m/>
    <s v="BEN"/>
    <s v="SEB 2566"/>
    <s v="IT 2136 A "/>
    <s v="LZZ5CLVBXGN196392"/>
    <s v="Benne"/>
    <m/>
    <x v="11"/>
    <m/>
    <x v="3"/>
    <m/>
    <m/>
    <m/>
    <m/>
    <m/>
    <m/>
    <m/>
    <m/>
    <m/>
    <m/>
  </r>
  <r>
    <n v="114"/>
    <x v="0"/>
    <m/>
    <s v="BEN"/>
    <s v="SEB 2568"/>
    <s v="IT 2121 A "/>
    <s v="LZZ5CLVBXGN196393"/>
    <s v="Benne"/>
    <m/>
    <x v="11"/>
    <m/>
    <x v="3"/>
    <m/>
    <m/>
    <m/>
    <m/>
    <m/>
    <m/>
    <m/>
    <m/>
    <m/>
    <m/>
  </r>
  <r>
    <n v="115"/>
    <x v="0"/>
    <m/>
    <s v="BEN"/>
    <s v="SEB 2570"/>
    <s v="IT 2137 A "/>
    <s v="LZZ5CLVBXGN196394"/>
    <s v="Benne"/>
    <m/>
    <x v="11"/>
    <m/>
    <x v="3"/>
    <m/>
    <m/>
    <m/>
    <m/>
    <m/>
    <m/>
    <m/>
    <m/>
    <m/>
    <m/>
  </r>
  <r>
    <n v="116"/>
    <x v="0"/>
    <m/>
    <s v="BEN"/>
    <s v="SEB 2571"/>
    <s v="IT 2114 A "/>
    <s v="LZZ5CLVBXGN196395"/>
    <s v="Benne"/>
    <m/>
    <x v="11"/>
    <m/>
    <x v="3"/>
    <m/>
    <m/>
    <m/>
    <m/>
    <m/>
    <m/>
    <m/>
    <m/>
    <m/>
    <m/>
  </r>
  <r>
    <n v="117"/>
    <x v="0"/>
    <m/>
    <s v="BEN"/>
    <s v="SEB 2572"/>
    <s v="IT 2122 A "/>
    <s v="LZZ5CLVBXGN196396"/>
    <s v="Benne"/>
    <m/>
    <x v="11"/>
    <m/>
    <x v="3"/>
    <m/>
    <m/>
    <m/>
    <m/>
    <m/>
    <m/>
    <m/>
    <m/>
    <m/>
    <m/>
  </r>
  <r>
    <n v="118"/>
    <x v="0"/>
    <m/>
    <s v="BEN"/>
    <s v="SEB 2575"/>
    <s v="IT 2138 A "/>
    <s v="LZZ5CLVBXGN196397"/>
    <s v="Benne"/>
    <m/>
    <x v="11"/>
    <m/>
    <x v="3"/>
    <m/>
    <m/>
    <m/>
    <m/>
    <m/>
    <m/>
    <m/>
    <m/>
    <m/>
    <m/>
  </r>
  <r>
    <n v="119"/>
    <x v="0"/>
    <m/>
    <s v="BEN"/>
    <s v="SEB 2577"/>
    <s v="IT 2123 A"/>
    <s v="LZZ5CLVBXGN196398"/>
    <s v="Benne"/>
    <m/>
    <x v="11"/>
    <m/>
    <x v="3"/>
    <m/>
    <m/>
    <m/>
    <m/>
    <m/>
    <m/>
    <m/>
    <m/>
    <m/>
    <m/>
  </r>
  <r>
    <n v="120"/>
    <x v="0"/>
    <m/>
    <s v="BEN"/>
    <s v="SEB 2578"/>
    <s v="IT 2131 A "/>
    <s v="LZZ5CLVBXGN196399"/>
    <s v="Benne"/>
    <m/>
    <x v="11"/>
    <m/>
    <x v="3"/>
    <m/>
    <m/>
    <m/>
    <m/>
    <m/>
    <m/>
    <m/>
    <m/>
    <m/>
    <m/>
  </r>
  <r>
    <n v="121"/>
    <x v="0"/>
    <m/>
    <s v="BEN"/>
    <s v="SEB 2579"/>
    <s v="IT 2135 A "/>
    <s v="LZZ5CLVBXGN196400"/>
    <s v="Benne"/>
    <m/>
    <x v="11"/>
    <m/>
    <x v="3"/>
    <m/>
    <m/>
    <m/>
    <m/>
    <m/>
    <m/>
    <m/>
    <m/>
    <m/>
    <m/>
  </r>
  <r>
    <n v="122"/>
    <x v="0"/>
    <m/>
    <s v="BEN"/>
    <s v="SEB 2580"/>
    <s v="IT 2139 A "/>
    <s v="LZZ5CLVBXGN196401"/>
    <s v="Benne"/>
    <m/>
    <x v="11"/>
    <m/>
    <x v="3"/>
    <m/>
    <m/>
    <m/>
    <m/>
    <m/>
    <m/>
    <m/>
    <m/>
    <m/>
    <m/>
  </r>
  <r>
    <n v="123"/>
    <x v="0"/>
    <m/>
    <s v="BEN"/>
    <s v="SEB 2587"/>
    <s v="IT 2133 A "/>
    <s v="LZZ5CLVBXGN196402"/>
    <s v="Benne"/>
    <m/>
    <x v="11"/>
    <m/>
    <x v="3"/>
    <m/>
    <m/>
    <m/>
    <m/>
    <m/>
    <m/>
    <m/>
    <m/>
    <m/>
    <m/>
  </r>
  <r>
    <n v="124"/>
    <x v="0"/>
    <m/>
    <s v="BEN"/>
    <s v="SEB 2589"/>
    <s v="IT 2118 A "/>
    <s v="LZZ5CLVBXGN196403"/>
    <s v="Benne"/>
    <m/>
    <x v="11"/>
    <m/>
    <x v="3"/>
    <m/>
    <m/>
    <m/>
    <m/>
    <m/>
    <m/>
    <m/>
    <m/>
    <m/>
    <m/>
  </r>
  <r>
    <n v="125"/>
    <x v="0"/>
    <m/>
    <s v="BEN"/>
    <s v="SEB 2590"/>
    <s v="IT 2126 A "/>
    <s v="LZZ5CLVBXGN196404"/>
    <s v="Benne"/>
    <m/>
    <x v="11"/>
    <m/>
    <x v="3"/>
    <m/>
    <m/>
    <m/>
    <m/>
    <m/>
    <m/>
    <m/>
    <m/>
    <m/>
    <m/>
  </r>
  <r>
    <n v="126"/>
    <x v="0"/>
    <m/>
    <s v="BEN"/>
    <s v="SEB 2591"/>
    <s v="IT 2134 A "/>
    <s v="LZZ5CLVBXGN196405"/>
    <s v="Benne"/>
    <m/>
    <x v="11"/>
    <m/>
    <x v="3"/>
    <m/>
    <m/>
    <m/>
    <m/>
    <m/>
    <m/>
    <m/>
    <m/>
    <m/>
    <m/>
  </r>
  <r>
    <n v="127"/>
    <x v="0"/>
    <m/>
    <s v="BEN"/>
    <s v="SEB 2592"/>
    <s v="IT 2142 A "/>
    <s v="LZZ5CLVBXGN196406"/>
    <s v="Benne"/>
    <m/>
    <x v="11"/>
    <m/>
    <x v="3"/>
    <m/>
    <m/>
    <m/>
    <m/>
    <m/>
    <m/>
    <m/>
    <m/>
    <m/>
    <m/>
  </r>
  <r>
    <n v="128"/>
    <x v="0"/>
    <m/>
    <s v="BEN"/>
    <s v="SEB 2593"/>
    <s v="IT 2119 A "/>
    <s v="LZZ5CLVBXGN196407"/>
    <s v="Benne"/>
    <m/>
    <x v="11"/>
    <m/>
    <x v="3"/>
    <m/>
    <m/>
    <m/>
    <m/>
    <m/>
    <m/>
    <m/>
    <m/>
    <m/>
    <m/>
  </r>
  <r>
    <n v="129"/>
    <x v="0"/>
    <m/>
    <s v="BEN"/>
    <s v="SEB 2622"/>
    <s v="IT 2420 A"/>
    <s v="LZZ5CLVBXGN196408"/>
    <s v="Benne"/>
    <m/>
    <x v="11"/>
    <m/>
    <x v="3"/>
    <m/>
    <m/>
    <m/>
    <m/>
    <m/>
    <m/>
    <m/>
    <m/>
    <m/>
    <m/>
  </r>
  <r>
    <n v="130"/>
    <x v="0"/>
    <m/>
    <s v="BEN"/>
    <s v="SEB 2624"/>
    <s v="IT 2422 A"/>
    <s v="LZZ5CLVBXGN196409"/>
    <s v="Benne"/>
    <m/>
    <x v="11"/>
    <m/>
    <x v="3"/>
    <m/>
    <m/>
    <m/>
    <m/>
    <m/>
    <m/>
    <m/>
    <m/>
    <m/>
    <m/>
  </r>
  <r>
    <n v="131"/>
    <x v="0"/>
    <m/>
    <s v="BEN"/>
    <s v="SEB 2629"/>
    <s v="IT 2425 A"/>
    <s v="LZZ5CLVBXGN196410"/>
    <s v="Benne"/>
    <m/>
    <x v="11"/>
    <m/>
    <x v="3"/>
    <m/>
    <m/>
    <m/>
    <m/>
    <m/>
    <m/>
    <m/>
    <m/>
    <m/>
    <m/>
  </r>
  <r>
    <n v="132"/>
    <x v="0"/>
    <m/>
    <s v="BEN"/>
    <s v="SEB 2647"/>
    <s v="IT 2710 A"/>
    <s v="LZZ5CLVBXGN196411"/>
    <s v="Benne"/>
    <m/>
    <x v="11"/>
    <m/>
    <x v="3"/>
    <m/>
    <m/>
    <m/>
    <m/>
    <m/>
    <m/>
    <m/>
    <m/>
    <m/>
    <m/>
  </r>
  <r>
    <n v="133"/>
    <x v="0"/>
    <m/>
    <s v="BEN"/>
    <s v="SEB 2676"/>
    <s v="IT 2765 A"/>
    <s v="LZZ5CLVBXGN196412"/>
    <s v="Benne"/>
    <m/>
    <x v="11"/>
    <m/>
    <x v="3"/>
    <m/>
    <m/>
    <m/>
    <m/>
    <m/>
    <m/>
    <m/>
    <m/>
    <m/>
    <m/>
  </r>
  <r>
    <n v="134"/>
    <x v="0"/>
    <m/>
    <s v="BEN"/>
    <s v="SEB 2677"/>
    <s v="IT 2766 A"/>
    <s v="LZZ5CLVBXGN196413"/>
    <s v="Benne"/>
    <m/>
    <x v="11"/>
    <m/>
    <x v="3"/>
    <m/>
    <m/>
    <m/>
    <m/>
    <m/>
    <m/>
    <m/>
    <m/>
    <m/>
    <m/>
  </r>
  <r>
    <n v="135"/>
    <x v="0"/>
    <m/>
    <s v="BEN"/>
    <s v="SEB 2678"/>
    <s v="IT 2767 A"/>
    <s v="LZZ5CLVBXGN196414"/>
    <s v="Benne"/>
    <m/>
    <x v="11"/>
    <m/>
    <x v="3"/>
    <m/>
    <m/>
    <m/>
    <m/>
    <m/>
    <m/>
    <m/>
    <m/>
    <m/>
    <m/>
  </r>
  <r>
    <n v="136"/>
    <x v="0"/>
    <m/>
    <s v="BEN"/>
    <s v="SEB 2679"/>
    <s v="IT 2768 A"/>
    <s v="LZZ5CLVBXGN196415"/>
    <s v="Benne"/>
    <m/>
    <x v="11"/>
    <m/>
    <x v="3"/>
    <m/>
    <m/>
    <m/>
    <m/>
    <m/>
    <m/>
    <m/>
    <m/>
    <m/>
    <m/>
  </r>
  <r>
    <n v="137"/>
    <x v="0"/>
    <m/>
    <s v="BEN"/>
    <s v="SEB 2680"/>
    <s v="IT 2769 A"/>
    <s v="LZZ5CLVBXGN196416"/>
    <s v="Benne"/>
    <m/>
    <x v="11"/>
    <m/>
    <x v="3"/>
    <m/>
    <m/>
    <m/>
    <m/>
    <m/>
    <m/>
    <m/>
    <m/>
    <m/>
    <m/>
  </r>
  <r>
    <n v="138"/>
    <x v="0"/>
    <m/>
    <s v="BEN"/>
    <s v="SEB 2681"/>
    <s v="IT 2770 A"/>
    <s v="LZZ5CLVBXGN196417"/>
    <s v="Benne"/>
    <m/>
    <x v="11"/>
    <m/>
    <x v="3"/>
    <m/>
    <m/>
    <m/>
    <m/>
    <m/>
    <m/>
    <m/>
    <m/>
    <m/>
    <m/>
  </r>
  <r>
    <n v="139"/>
    <x v="0"/>
    <m/>
    <s v="BEN"/>
    <s v="SEB 2682"/>
    <s v="IT 2771 A"/>
    <s v="LZZ5CLVBXGN196418"/>
    <s v="Benne"/>
    <m/>
    <x v="11"/>
    <m/>
    <x v="3"/>
    <m/>
    <m/>
    <m/>
    <m/>
    <m/>
    <m/>
    <m/>
    <m/>
    <m/>
    <m/>
  </r>
  <r>
    <n v="140"/>
    <x v="0"/>
    <m/>
    <s v="BEN"/>
    <s v="SEB 2683"/>
    <s v="IT 2772 A"/>
    <s v="LZZ5CLVBXGN196419"/>
    <s v="Benne"/>
    <m/>
    <x v="11"/>
    <m/>
    <x v="3"/>
    <m/>
    <m/>
    <m/>
    <m/>
    <m/>
    <m/>
    <m/>
    <m/>
    <m/>
    <m/>
  </r>
  <r>
    <n v="141"/>
    <x v="0"/>
    <m/>
    <s v="BEN"/>
    <s v="SEB 2684"/>
    <s v="IT 2773 A"/>
    <s v="LZZ5CLVBXGN196420"/>
    <s v="Benne"/>
    <m/>
    <x v="11"/>
    <m/>
    <x v="3"/>
    <m/>
    <m/>
    <m/>
    <m/>
    <m/>
    <m/>
    <m/>
    <m/>
    <m/>
    <m/>
  </r>
  <r>
    <n v="142"/>
    <x v="0"/>
    <m/>
    <s v="BEN"/>
    <s v="SEB 2685"/>
    <s v="IT 2774 A"/>
    <s v="LZZ5CLVBXGN196421"/>
    <s v="Benne"/>
    <m/>
    <x v="11"/>
    <m/>
    <x v="3"/>
    <m/>
    <m/>
    <m/>
    <m/>
    <m/>
    <m/>
    <m/>
    <m/>
    <m/>
    <m/>
  </r>
  <r>
    <n v="143"/>
    <x v="0"/>
    <m/>
    <s v="BEN"/>
    <s v="SEB 2686"/>
    <s v="IT 2775 A"/>
    <s v="LZZ5CLVBXGN196422"/>
    <s v="Benne"/>
    <m/>
    <x v="11"/>
    <m/>
    <x v="3"/>
    <m/>
    <m/>
    <m/>
    <m/>
    <m/>
    <m/>
    <m/>
    <m/>
    <m/>
    <m/>
  </r>
  <r>
    <n v="144"/>
    <x v="0"/>
    <m/>
    <s v="BEN"/>
    <s v="SEB 2687"/>
    <s v="IT 2776 A"/>
    <s v="LZZ5CLVBXGN196423"/>
    <s v="Benne"/>
    <m/>
    <x v="11"/>
    <m/>
    <x v="3"/>
    <m/>
    <m/>
    <m/>
    <m/>
    <m/>
    <m/>
    <m/>
    <m/>
    <m/>
    <m/>
  </r>
  <r>
    <n v="145"/>
    <x v="0"/>
    <m/>
    <s v="BEN"/>
    <s v="SEB 2688"/>
    <s v="IT 2777 A"/>
    <s v="LZZ5CLVBXGN196424"/>
    <s v="Benne"/>
    <m/>
    <x v="11"/>
    <m/>
    <x v="3"/>
    <m/>
    <m/>
    <m/>
    <m/>
    <m/>
    <m/>
    <m/>
    <m/>
    <m/>
    <m/>
  </r>
  <r>
    <n v="146"/>
    <x v="0"/>
    <m/>
    <s v="BEN"/>
    <s v="SEB 2689"/>
    <s v="IT 2778 A"/>
    <s v="LZZ5CLVBXGN196425"/>
    <s v="Benne"/>
    <m/>
    <x v="11"/>
    <m/>
    <x v="3"/>
    <m/>
    <m/>
    <m/>
    <m/>
    <m/>
    <m/>
    <m/>
    <m/>
    <m/>
    <m/>
  </r>
  <r>
    <n v="147"/>
    <x v="0"/>
    <m/>
    <s v="BEN"/>
    <s v="SEB 2690"/>
    <s v="IT 2779 A"/>
    <s v="LZZ5CLVBXGN196426"/>
    <s v="Benne"/>
    <m/>
    <x v="11"/>
    <m/>
    <x v="3"/>
    <m/>
    <m/>
    <m/>
    <m/>
    <m/>
    <m/>
    <m/>
    <m/>
    <m/>
    <m/>
  </r>
  <r>
    <n v="148"/>
    <x v="0"/>
    <m/>
    <s v="BEN"/>
    <s v="SEB 2691"/>
    <s v="IT 2780 A"/>
    <s v="LZZ5CLVBXGN196427"/>
    <s v="Benne"/>
    <m/>
    <x v="11"/>
    <m/>
    <x v="3"/>
    <m/>
    <m/>
    <m/>
    <m/>
    <m/>
    <m/>
    <m/>
    <m/>
    <m/>
    <m/>
  </r>
  <r>
    <n v="149"/>
    <x v="0"/>
    <m/>
    <s v="BEN"/>
    <s v="SEB 2692"/>
    <s v="IT 2781 A"/>
    <s v="LZZ5CLVBXGN196428"/>
    <s v="Benne"/>
    <m/>
    <x v="11"/>
    <m/>
    <x v="3"/>
    <m/>
    <m/>
    <m/>
    <m/>
    <m/>
    <m/>
    <m/>
    <m/>
    <m/>
    <m/>
  </r>
  <r>
    <n v="150"/>
    <x v="0"/>
    <m/>
    <s v="BEN"/>
    <s v="SEB 2693"/>
    <s v="IT 2782 A"/>
    <s v="LZZ5CLVBXGN196429"/>
    <s v="Benne"/>
    <m/>
    <x v="11"/>
    <m/>
    <x v="3"/>
    <m/>
    <m/>
    <m/>
    <m/>
    <m/>
    <m/>
    <m/>
    <m/>
    <m/>
    <m/>
  </r>
  <r>
    <n v="151"/>
    <x v="0"/>
    <m/>
    <s v="BEN"/>
    <s v="SEB 2694"/>
    <s v="IT 2783 A"/>
    <s v="LZZ5CLVBXGN196430"/>
    <s v="Benne"/>
    <m/>
    <x v="11"/>
    <m/>
    <x v="3"/>
    <m/>
    <m/>
    <m/>
    <m/>
    <m/>
    <m/>
    <m/>
    <m/>
    <m/>
    <m/>
  </r>
  <r>
    <n v="152"/>
    <x v="0"/>
    <m/>
    <s v="BEN"/>
    <s v="SEB 2695"/>
    <s v="IT 2784 A"/>
    <s v="LZZ5CLVBXGN196431"/>
    <s v="Benne"/>
    <m/>
    <x v="11"/>
    <m/>
    <x v="3"/>
    <m/>
    <m/>
    <m/>
    <m/>
    <m/>
    <m/>
    <m/>
    <m/>
    <m/>
    <m/>
  </r>
  <r>
    <n v="153"/>
    <x v="0"/>
    <m/>
    <s v="BEN"/>
    <s v="SEB 2696"/>
    <s v="IT 2785 A"/>
    <s v="LZZ5CLVBXGN196432"/>
    <s v="Benne"/>
    <m/>
    <x v="11"/>
    <m/>
    <x v="3"/>
    <m/>
    <m/>
    <m/>
    <m/>
    <m/>
    <m/>
    <m/>
    <m/>
    <m/>
    <m/>
  </r>
  <r>
    <n v="154"/>
    <x v="0"/>
    <m/>
    <s v="BEN"/>
    <s v="SEB 2697"/>
    <s v="IT 2786 A"/>
    <s v="LZZ5CLVBXGN196433"/>
    <s v="Benne"/>
    <m/>
    <x v="11"/>
    <m/>
    <x v="3"/>
    <m/>
    <m/>
    <m/>
    <m/>
    <m/>
    <m/>
    <m/>
    <m/>
    <m/>
    <m/>
  </r>
  <r>
    <n v="155"/>
    <x v="0"/>
    <m/>
    <s v="BEN"/>
    <s v="SEB 2698"/>
    <s v="IT 2894 A"/>
    <s v="LZZ5CLVBXGN196434"/>
    <s v="Benne"/>
    <m/>
    <x v="11"/>
    <m/>
    <x v="3"/>
    <m/>
    <m/>
    <m/>
    <m/>
    <m/>
    <m/>
    <m/>
    <m/>
    <m/>
    <m/>
  </r>
  <r>
    <n v="156"/>
    <x v="0"/>
    <m/>
    <s v="BEN"/>
    <s v="SEB 2699"/>
    <s v="IT 2895 A"/>
    <s v="LZZ5CLVBXGN196435"/>
    <s v="Benne"/>
    <m/>
    <x v="11"/>
    <m/>
    <x v="3"/>
    <m/>
    <m/>
    <m/>
    <m/>
    <m/>
    <m/>
    <m/>
    <m/>
    <m/>
    <m/>
  </r>
  <r>
    <n v="157"/>
    <x v="0"/>
    <m/>
    <s v="BEN"/>
    <s v="SEB 2700"/>
    <s v="IT 2896 A"/>
    <s v="LZZ5CLVBXGN196436"/>
    <s v="Benne"/>
    <m/>
    <x v="11"/>
    <m/>
    <x v="3"/>
    <m/>
    <m/>
    <m/>
    <m/>
    <m/>
    <m/>
    <m/>
    <m/>
    <m/>
    <m/>
  </r>
  <r>
    <n v="158"/>
    <x v="0"/>
    <m/>
    <s v="BEN"/>
    <s v="SEB 2701"/>
    <s v="IT 2897 A"/>
    <s v="LZZ5CLVBXGN196437"/>
    <s v="Benne"/>
    <m/>
    <x v="11"/>
    <m/>
    <x v="3"/>
    <m/>
    <m/>
    <m/>
    <m/>
    <m/>
    <m/>
    <m/>
    <m/>
    <m/>
    <m/>
  </r>
  <r>
    <n v="159"/>
    <x v="0"/>
    <m/>
    <s v="BEN"/>
    <s v="SEB 2702"/>
    <s v="IT 2898 A"/>
    <s v="LZZ5CLVBXGN196438"/>
    <s v="Benne"/>
    <m/>
    <x v="11"/>
    <m/>
    <x v="3"/>
    <m/>
    <m/>
    <m/>
    <m/>
    <m/>
    <m/>
    <m/>
    <m/>
    <m/>
    <m/>
  </r>
  <r>
    <n v="160"/>
    <x v="0"/>
    <m/>
    <s v="BEN"/>
    <s v="SEB 2703"/>
    <s v="IT 2899 A"/>
    <s v="LZZ5CLVBXGN196439"/>
    <s v="Benne"/>
    <m/>
    <x v="11"/>
    <m/>
    <x v="3"/>
    <m/>
    <m/>
    <m/>
    <m/>
    <m/>
    <m/>
    <m/>
    <m/>
    <m/>
    <m/>
  </r>
  <r>
    <n v="161"/>
    <x v="0"/>
    <m/>
    <s v="BEN"/>
    <s v="SEB 2704"/>
    <s v="IT 2892 A"/>
    <s v="LZZ5CLVBXGN196440"/>
    <s v="Benne"/>
    <m/>
    <x v="11"/>
    <m/>
    <x v="3"/>
    <m/>
    <m/>
    <m/>
    <m/>
    <m/>
    <m/>
    <m/>
    <m/>
    <m/>
    <m/>
  </r>
  <r>
    <n v="162"/>
    <x v="0"/>
    <m/>
    <s v="BEN"/>
    <s v="SEB 2705"/>
    <s v="IT 2893 A"/>
    <s v="LZZ5CLVBXGN196441"/>
    <s v="Benne"/>
    <m/>
    <x v="11"/>
    <m/>
    <x v="3"/>
    <m/>
    <m/>
    <m/>
    <m/>
    <m/>
    <m/>
    <m/>
    <m/>
    <m/>
    <m/>
  </r>
  <r>
    <n v="163"/>
    <x v="0"/>
    <m/>
    <s v="BEN"/>
    <s v="SEB 2706"/>
    <s v="IT 2900 A"/>
    <s v="LZZ5CLVBXGN196442"/>
    <s v="Benne"/>
    <m/>
    <x v="11"/>
    <m/>
    <x v="3"/>
    <m/>
    <m/>
    <m/>
    <m/>
    <m/>
    <m/>
    <m/>
    <m/>
    <m/>
    <m/>
  </r>
  <r>
    <n v="164"/>
    <x v="0"/>
    <m/>
    <s v="BEN"/>
    <s v="SEB 2707"/>
    <s v="IT 2891 A"/>
    <s v="LZZ5CLVBXGN196443"/>
    <s v="Benne"/>
    <m/>
    <x v="11"/>
    <m/>
    <x v="3"/>
    <m/>
    <m/>
    <m/>
    <m/>
    <m/>
    <m/>
    <m/>
    <m/>
    <m/>
    <m/>
  </r>
  <r>
    <n v="165"/>
    <x v="0"/>
    <m/>
    <s v="BEN"/>
    <s v="SEB 2708"/>
    <s v="IT 2904 A"/>
    <s v="LZZ5CLVBXGN196444"/>
    <s v="Benne"/>
    <m/>
    <x v="11"/>
    <m/>
    <x v="3"/>
    <m/>
    <m/>
    <m/>
    <m/>
    <m/>
    <m/>
    <m/>
    <m/>
    <m/>
    <m/>
  </r>
  <r>
    <n v="166"/>
    <x v="0"/>
    <m/>
    <s v="BEN"/>
    <s v="SEB 2709"/>
    <s v="IT 2903 A"/>
    <s v="LZZ5CLVBXGN196445"/>
    <s v="Benne"/>
    <m/>
    <x v="11"/>
    <m/>
    <x v="3"/>
    <m/>
    <m/>
    <m/>
    <m/>
    <m/>
    <m/>
    <m/>
    <m/>
    <m/>
    <m/>
  </r>
  <r>
    <n v="167"/>
    <x v="0"/>
    <m/>
    <s v="BEN"/>
    <s v="SEB 2710"/>
    <s v="IT 2902 A"/>
    <s v="LZZ5CLVBXGN196446"/>
    <s v="Benne"/>
    <m/>
    <x v="11"/>
    <m/>
    <x v="3"/>
    <m/>
    <m/>
    <m/>
    <m/>
    <m/>
    <m/>
    <m/>
    <m/>
    <m/>
    <m/>
  </r>
  <r>
    <n v="168"/>
    <x v="0"/>
    <m/>
    <s v="BEN"/>
    <s v="SEB 2711"/>
    <s v="IT 2901 A"/>
    <s v="LZZ5CLVBXGN196447"/>
    <s v="Benne"/>
    <m/>
    <x v="11"/>
    <m/>
    <x v="3"/>
    <m/>
    <m/>
    <m/>
    <m/>
    <m/>
    <m/>
    <m/>
    <m/>
    <m/>
    <m/>
  </r>
  <r>
    <n v="169"/>
    <x v="0"/>
    <m/>
    <s v="BEN"/>
    <s v="SEB 2712"/>
    <s v="IT 2907 A"/>
    <s v="LZZ5CLVBXGN196448"/>
    <s v="Benne"/>
    <m/>
    <x v="11"/>
    <m/>
    <x v="3"/>
    <m/>
    <m/>
    <m/>
    <m/>
    <m/>
    <m/>
    <m/>
    <m/>
    <m/>
    <m/>
  </r>
  <r>
    <n v="170"/>
    <x v="0"/>
    <m/>
    <s v="BEN"/>
    <s v="SEB 2713"/>
    <s v="IT 2906 A"/>
    <s v="LZZ5CLVBXGN196449"/>
    <s v="Benne"/>
    <m/>
    <x v="11"/>
    <m/>
    <x v="3"/>
    <m/>
    <m/>
    <m/>
    <m/>
    <m/>
    <m/>
    <m/>
    <m/>
    <m/>
    <m/>
  </r>
  <r>
    <n v="171"/>
    <x v="0"/>
    <m/>
    <s v="BEN"/>
    <s v="SEB 2714"/>
    <s v="IT 2905 A"/>
    <s v="LZZ5CLVBXGN196450"/>
    <s v="Benne"/>
    <m/>
    <x v="11"/>
    <m/>
    <x v="3"/>
    <m/>
    <m/>
    <m/>
    <m/>
    <m/>
    <m/>
    <m/>
    <m/>
    <m/>
    <m/>
  </r>
  <r>
    <n v="172"/>
    <x v="0"/>
    <m/>
    <s v="BEN"/>
    <s v="SEB 2715"/>
    <s v="IT 2908 A"/>
    <s v="LZZ5CLVBXGN196451"/>
    <s v="Benne"/>
    <m/>
    <x v="11"/>
    <m/>
    <x v="3"/>
    <m/>
    <m/>
    <m/>
    <m/>
    <m/>
    <m/>
    <m/>
    <m/>
    <m/>
    <m/>
  </r>
  <r>
    <n v="173"/>
    <x v="0"/>
    <m/>
    <s v="BEN"/>
    <s v="SEB 2716"/>
    <s v="IT 2909 A"/>
    <s v="LZZ5CLVBXGN196452"/>
    <s v="Benne"/>
    <m/>
    <x v="11"/>
    <m/>
    <x v="3"/>
    <m/>
    <m/>
    <m/>
    <m/>
    <m/>
    <m/>
    <m/>
    <m/>
    <m/>
    <m/>
  </r>
  <r>
    <n v="174"/>
    <x v="0"/>
    <m/>
    <s v="BEN"/>
    <s v="SEB 2717"/>
    <s v="IT 2910 A "/>
    <s v="LZZ5CLVBXGN196453"/>
    <s v="Benne"/>
    <m/>
    <x v="11"/>
    <m/>
    <x v="3"/>
    <m/>
    <m/>
    <m/>
    <m/>
    <m/>
    <m/>
    <m/>
    <m/>
    <m/>
    <m/>
  </r>
  <r>
    <n v="175"/>
    <x v="0"/>
    <m/>
    <s v="BEN"/>
    <s v="SEB 2722"/>
    <s v="IT 2911 A"/>
    <s v="LZZ5CLVBXGN196454"/>
    <s v="Benne"/>
    <m/>
    <x v="11"/>
    <m/>
    <x v="3"/>
    <m/>
    <m/>
    <m/>
    <m/>
    <m/>
    <m/>
    <m/>
    <m/>
    <m/>
    <m/>
  </r>
  <r>
    <n v="176"/>
    <x v="0"/>
    <m/>
    <s v="BEN"/>
    <s v="SEB 2723"/>
    <s v="IT 2912 A"/>
    <s v="LZZ5CLVBXGN196455"/>
    <s v="Benne"/>
    <m/>
    <x v="11"/>
    <m/>
    <x v="3"/>
    <m/>
    <m/>
    <m/>
    <m/>
    <m/>
    <m/>
    <m/>
    <m/>
    <m/>
    <m/>
  </r>
  <r>
    <n v="177"/>
    <x v="0"/>
    <m/>
    <s v="BEN"/>
    <s v="SEB 2724"/>
    <s v="IT 2913 A"/>
    <s v="LZZ5CLVBXGN196456"/>
    <s v="Benne"/>
    <m/>
    <x v="11"/>
    <m/>
    <x v="3"/>
    <m/>
    <m/>
    <m/>
    <m/>
    <m/>
    <m/>
    <m/>
    <m/>
    <m/>
    <m/>
  </r>
  <r>
    <n v="178"/>
    <x v="0"/>
    <m/>
    <s v="BEN"/>
    <s v="SEB 2725"/>
    <s v="IT 2914 A"/>
    <s v="LZZ5CLVBXGN196457"/>
    <s v="Benne"/>
    <m/>
    <x v="11"/>
    <m/>
    <x v="3"/>
    <m/>
    <m/>
    <m/>
    <m/>
    <m/>
    <m/>
    <m/>
    <m/>
    <m/>
    <m/>
  </r>
  <r>
    <n v="179"/>
    <x v="0"/>
    <m/>
    <s v="BEN"/>
    <s v="SEB 2726"/>
    <s v="IT 2915 A"/>
    <s v="LZZ5CLVBXGN196458"/>
    <s v="Benne"/>
    <m/>
    <x v="11"/>
    <m/>
    <x v="3"/>
    <m/>
    <m/>
    <m/>
    <m/>
    <m/>
    <m/>
    <m/>
    <m/>
    <m/>
    <m/>
  </r>
  <r>
    <n v="180"/>
    <x v="0"/>
    <m/>
    <s v="BEN"/>
    <s v="SEB 2727"/>
    <s v="IT 2916 A"/>
    <s v="LZZ5CLVBXGN196459"/>
    <s v="Benne"/>
    <m/>
    <x v="11"/>
    <m/>
    <x v="3"/>
    <m/>
    <m/>
    <m/>
    <m/>
    <m/>
    <m/>
    <m/>
    <m/>
    <m/>
    <m/>
  </r>
  <r>
    <n v="181"/>
    <x v="0"/>
    <m/>
    <s v="BEN"/>
    <s v="SEB 2728"/>
    <s v="IT 2917 A"/>
    <s v="LZZ5CLVBXGN196460"/>
    <s v="Benne"/>
    <m/>
    <x v="11"/>
    <m/>
    <x v="3"/>
    <m/>
    <m/>
    <m/>
    <m/>
    <m/>
    <m/>
    <m/>
    <m/>
    <m/>
    <m/>
  </r>
  <r>
    <n v="182"/>
    <x v="0"/>
    <m/>
    <s v="BEN"/>
    <s v="SEB 2729"/>
    <s v="IT 2918 A"/>
    <s v="LZZ5CLVBXGN196461"/>
    <s v="Benne"/>
    <m/>
    <x v="11"/>
    <m/>
    <x v="3"/>
    <m/>
    <m/>
    <m/>
    <m/>
    <m/>
    <m/>
    <m/>
    <m/>
    <m/>
    <m/>
  </r>
  <r>
    <n v="183"/>
    <x v="0"/>
    <m/>
    <s v="BEN"/>
    <s v="SEB 2730"/>
    <s v="IT 2919 A"/>
    <s v="LZZ5CLVBXGN196462"/>
    <s v="Benne"/>
    <m/>
    <x v="11"/>
    <m/>
    <x v="3"/>
    <m/>
    <m/>
    <m/>
    <m/>
    <m/>
    <m/>
    <m/>
    <m/>
    <m/>
    <m/>
  </r>
  <r>
    <n v="184"/>
    <x v="0"/>
    <m/>
    <s v="BEN"/>
    <s v="SEB 2731"/>
    <s v="IT 2920 A"/>
    <s v="LZZ5CLVBXGN196463"/>
    <s v="Benne"/>
    <m/>
    <x v="11"/>
    <m/>
    <x v="3"/>
    <m/>
    <m/>
    <m/>
    <m/>
    <m/>
    <m/>
    <m/>
    <m/>
    <m/>
    <m/>
  </r>
  <r>
    <n v="185"/>
    <x v="0"/>
    <m/>
    <s v="BEN"/>
    <s v="SEB 2732"/>
    <s v="IT 2921 A"/>
    <s v="LZZ5CLVBXGN196464"/>
    <s v="Benne"/>
    <m/>
    <x v="11"/>
    <m/>
    <x v="3"/>
    <m/>
    <m/>
    <m/>
    <m/>
    <m/>
    <m/>
    <m/>
    <m/>
    <m/>
    <m/>
  </r>
  <r>
    <n v="186"/>
    <x v="0"/>
    <m/>
    <s v="BEN"/>
    <s v="SEB 2733"/>
    <s v="IT 2922 A"/>
    <s v="LZZ5CLVBXGN196465"/>
    <s v="Benne"/>
    <m/>
    <x v="11"/>
    <m/>
    <x v="3"/>
    <m/>
    <m/>
    <m/>
    <m/>
    <m/>
    <m/>
    <m/>
    <m/>
    <m/>
    <m/>
  </r>
  <r>
    <n v="187"/>
    <x v="0"/>
    <m/>
    <s v="BEN"/>
    <s v="SEB 2734"/>
    <s v="IT 2923 A"/>
    <s v="LZZ5CLVBXGN196466"/>
    <s v="Benne"/>
    <m/>
    <x v="11"/>
    <m/>
    <x v="3"/>
    <m/>
    <m/>
    <m/>
    <m/>
    <m/>
    <m/>
    <m/>
    <m/>
    <m/>
    <m/>
  </r>
  <r>
    <n v="188"/>
    <x v="0"/>
    <m/>
    <s v="BEN"/>
    <s v="SEB 2735"/>
    <s v="IT 2999 A"/>
    <s v="LZZ5CLVBXGN196467"/>
    <s v="Benne"/>
    <m/>
    <x v="11"/>
    <m/>
    <x v="3"/>
    <m/>
    <m/>
    <m/>
    <m/>
    <m/>
    <m/>
    <m/>
    <m/>
    <m/>
    <m/>
  </r>
  <r>
    <n v="189"/>
    <x v="0"/>
    <m/>
    <s v="BEN"/>
    <s v="SEB 2736"/>
    <s v="IT 2990 A"/>
    <s v="LZZ5CLVBXGN196468"/>
    <s v="Benne"/>
    <m/>
    <x v="11"/>
    <m/>
    <x v="3"/>
    <m/>
    <m/>
    <m/>
    <m/>
    <m/>
    <m/>
    <m/>
    <m/>
    <m/>
    <m/>
  </r>
  <r>
    <n v="190"/>
    <x v="0"/>
    <m/>
    <s v="BEN"/>
    <s v="SEB 2737"/>
    <s v="IT 2991 A"/>
    <s v="LZZ5CLVBXGN196469"/>
    <s v="Benne"/>
    <m/>
    <x v="11"/>
    <m/>
    <x v="3"/>
    <m/>
    <m/>
    <m/>
    <m/>
    <m/>
    <m/>
    <m/>
    <m/>
    <m/>
    <m/>
  </r>
  <r>
    <n v="191"/>
    <x v="0"/>
    <m/>
    <s v="BEN"/>
    <s v="SEB 2738"/>
    <s v="IT 2992 A"/>
    <s v="LZZ5CLVBXGN196470"/>
    <s v="Benne"/>
    <m/>
    <x v="11"/>
    <m/>
    <x v="3"/>
    <m/>
    <m/>
    <m/>
    <m/>
    <m/>
    <m/>
    <m/>
    <m/>
    <m/>
    <m/>
  </r>
  <r>
    <n v="192"/>
    <x v="0"/>
    <m/>
    <s v="BEN"/>
    <s v="SEB 2739"/>
    <s v="IT 2993 A"/>
    <s v="LZZ5CLVBXGN196471"/>
    <s v="Benne"/>
    <m/>
    <x v="11"/>
    <m/>
    <x v="3"/>
    <m/>
    <m/>
    <m/>
    <m/>
    <m/>
    <m/>
    <m/>
    <m/>
    <m/>
    <m/>
  </r>
  <r>
    <n v="193"/>
    <x v="0"/>
    <m/>
    <s v="BEN"/>
    <s v="SEB 2740"/>
    <s v="IT 2994 A"/>
    <s v="LZZ5CLVBXGN196472"/>
    <s v="Benne"/>
    <m/>
    <x v="11"/>
    <m/>
    <x v="3"/>
    <m/>
    <m/>
    <m/>
    <m/>
    <m/>
    <m/>
    <m/>
    <m/>
    <m/>
    <m/>
  </r>
  <r>
    <n v="194"/>
    <x v="0"/>
    <m/>
    <s v="BEN"/>
    <s v="SEB 2741"/>
    <s v="IT 2995 A"/>
    <s v="LZZ5CLVBXGN196473"/>
    <s v="Benne"/>
    <m/>
    <x v="11"/>
    <m/>
    <x v="3"/>
    <m/>
    <m/>
    <m/>
    <m/>
    <m/>
    <m/>
    <m/>
    <m/>
    <m/>
    <m/>
  </r>
  <r>
    <n v="195"/>
    <x v="0"/>
    <m/>
    <s v="BEN"/>
    <s v="SEB 2742"/>
    <s v="IT 2996 A"/>
    <s v="LZZ5CLVBXGN196474"/>
    <s v="Benne"/>
    <m/>
    <x v="11"/>
    <m/>
    <x v="3"/>
    <m/>
    <m/>
    <m/>
    <m/>
    <m/>
    <m/>
    <m/>
    <m/>
    <m/>
    <m/>
  </r>
  <r>
    <n v="196"/>
    <x v="0"/>
    <m/>
    <s v="BEN"/>
    <s v="SEB 2743"/>
    <s v="IT 2997 A"/>
    <s v="LZZ5CLVBXGN196475"/>
    <s v="Benne"/>
    <m/>
    <x v="11"/>
    <m/>
    <x v="3"/>
    <m/>
    <m/>
    <m/>
    <m/>
    <m/>
    <m/>
    <m/>
    <m/>
    <m/>
    <m/>
  </r>
  <r>
    <n v="197"/>
    <x v="0"/>
    <m/>
    <s v="BEN"/>
    <s v="SEB 2744"/>
    <s v="IT 2998 A"/>
    <s v="LZZ5CLVBXGN196476"/>
    <s v="Benne"/>
    <m/>
    <x v="11"/>
    <m/>
    <x v="3"/>
    <m/>
    <m/>
    <m/>
    <m/>
    <m/>
    <m/>
    <m/>
    <m/>
    <m/>
    <m/>
  </r>
  <r>
    <n v="198"/>
    <x v="0"/>
    <m/>
    <s v="BEN"/>
    <s v="SEB 2745"/>
    <s v="IT 3019 A"/>
    <s v="LZZ5CLVBXGN196477"/>
    <s v="Benne"/>
    <m/>
    <x v="11"/>
    <m/>
    <x v="3"/>
    <m/>
    <m/>
    <m/>
    <m/>
    <m/>
    <m/>
    <m/>
    <m/>
    <m/>
    <m/>
  </r>
  <r>
    <n v="199"/>
    <x v="0"/>
    <m/>
    <s v="BEN"/>
    <s v="SEB 2746"/>
    <s v="IT 3020 A"/>
    <s v="LZZ5CLVBXGN196478"/>
    <s v="Benne"/>
    <m/>
    <x v="11"/>
    <m/>
    <x v="3"/>
    <m/>
    <m/>
    <m/>
    <m/>
    <m/>
    <m/>
    <m/>
    <m/>
    <m/>
    <m/>
  </r>
  <r>
    <n v="200"/>
    <x v="0"/>
    <m/>
    <s v="BEN"/>
    <s v="SEB 2747"/>
    <s v="IT 3021 A"/>
    <s v="LZZ5CLVBXGN196479"/>
    <s v="Benne"/>
    <m/>
    <x v="11"/>
    <m/>
    <x v="3"/>
    <m/>
    <m/>
    <m/>
    <m/>
    <m/>
    <m/>
    <m/>
    <m/>
    <m/>
    <m/>
  </r>
  <r>
    <n v="201"/>
    <x v="0"/>
    <m/>
    <s v="BEN"/>
    <s v="SEB 2748"/>
    <s v="IT 3022 A"/>
    <s v="LZZ5CLVBXGN196480"/>
    <s v="Benne"/>
    <m/>
    <x v="11"/>
    <m/>
    <x v="3"/>
    <m/>
    <m/>
    <m/>
    <m/>
    <m/>
    <m/>
    <m/>
    <m/>
    <m/>
    <m/>
  </r>
  <r>
    <n v="202"/>
    <x v="0"/>
    <m/>
    <s v="BEN"/>
    <s v="SEB 2749"/>
    <s v="IT 3023 A"/>
    <s v="LZZ5CLVBXGN196481"/>
    <s v="Benne"/>
    <m/>
    <x v="11"/>
    <m/>
    <x v="3"/>
    <m/>
    <m/>
    <m/>
    <m/>
    <m/>
    <m/>
    <m/>
    <m/>
    <m/>
    <m/>
  </r>
  <r>
    <n v="203"/>
    <x v="0"/>
    <m/>
    <s v="BEN"/>
    <s v="SEB 2750"/>
    <s v="IT 3024 A"/>
    <s v="LZZ5CLVBXGN196482"/>
    <s v="Benne"/>
    <m/>
    <x v="11"/>
    <m/>
    <x v="3"/>
    <m/>
    <m/>
    <m/>
    <m/>
    <m/>
    <m/>
    <m/>
    <m/>
    <m/>
    <m/>
  </r>
  <r>
    <n v="204"/>
    <x v="0"/>
    <m/>
    <s v="BEN"/>
    <s v="SEB 2751"/>
    <s v="IT 3025 A"/>
    <s v="LZZ5CLVBXGN196483"/>
    <s v="Benne"/>
    <m/>
    <x v="11"/>
    <m/>
    <x v="3"/>
    <m/>
    <m/>
    <m/>
    <m/>
    <m/>
    <m/>
    <m/>
    <m/>
    <m/>
    <m/>
  </r>
  <r>
    <n v="205"/>
    <x v="0"/>
    <m/>
    <s v="BEN"/>
    <s v="SEB 2752"/>
    <s v="IT 3026 A"/>
    <s v="LZZ5CLVBXGN196484"/>
    <s v="Benne"/>
    <m/>
    <x v="11"/>
    <m/>
    <x v="3"/>
    <m/>
    <m/>
    <m/>
    <m/>
    <m/>
    <m/>
    <m/>
    <m/>
    <m/>
    <m/>
  </r>
  <r>
    <n v="206"/>
    <x v="0"/>
    <m/>
    <s v="BEN"/>
    <s v="SEB 2753"/>
    <s v="IT 3027 A"/>
    <s v="LZZ5CLVBXGN196485"/>
    <s v="Benne"/>
    <m/>
    <x v="11"/>
    <m/>
    <x v="3"/>
    <m/>
    <m/>
    <m/>
    <m/>
    <m/>
    <m/>
    <m/>
    <m/>
    <m/>
    <m/>
  </r>
  <r>
    <n v="207"/>
    <x v="0"/>
    <m/>
    <s v="BEN"/>
    <s v="SEB 2754"/>
    <s v="IT 3028 A"/>
    <s v="LZZ5CLVBXGN196486"/>
    <s v="Benne"/>
    <m/>
    <x v="11"/>
    <m/>
    <x v="3"/>
    <m/>
    <m/>
    <m/>
    <m/>
    <m/>
    <m/>
    <m/>
    <m/>
    <m/>
    <m/>
  </r>
  <r>
    <n v="208"/>
    <x v="0"/>
    <m/>
    <s v="BEN"/>
    <s v="SEB 2755"/>
    <s v="IT 3029 A"/>
    <s v="LZZ5CLVBXGN196487"/>
    <s v="Benne"/>
    <m/>
    <x v="11"/>
    <m/>
    <x v="3"/>
    <m/>
    <m/>
    <m/>
    <m/>
    <m/>
    <m/>
    <m/>
    <m/>
    <m/>
    <m/>
  </r>
  <r>
    <n v="209"/>
    <x v="0"/>
    <m/>
    <s v="BEN"/>
    <s v="SEB 2756"/>
    <s v="IT 3030 A"/>
    <s v="LZZ5CLVBXGN196488"/>
    <s v="Benne"/>
    <m/>
    <x v="11"/>
    <m/>
    <x v="3"/>
    <m/>
    <m/>
    <m/>
    <m/>
    <m/>
    <m/>
    <m/>
    <m/>
    <m/>
    <m/>
  </r>
  <r>
    <n v="210"/>
    <x v="0"/>
    <m/>
    <s v="BEN"/>
    <s v="SEB 2757"/>
    <s v="IT 3031 A"/>
    <s v="LZZ5CLVBXGN196489"/>
    <s v="Benne"/>
    <m/>
    <x v="11"/>
    <m/>
    <x v="3"/>
    <m/>
    <m/>
    <m/>
    <m/>
    <m/>
    <m/>
    <m/>
    <m/>
    <m/>
    <m/>
  </r>
  <r>
    <n v="211"/>
    <x v="0"/>
    <m/>
    <s v="BEN"/>
    <s v="SEB 2758"/>
    <s v="IT 3032 A"/>
    <s v="LZZ5CLVBXGN196490"/>
    <s v="Benne"/>
    <m/>
    <x v="11"/>
    <m/>
    <x v="3"/>
    <m/>
    <m/>
    <m/>
    <m/>
    <m/>
    <m/>
    <m/>
    <m/>
    <m/>
    <m/>
  </r>
  <r>
    <n v="212"/>
    <x v="0"/>
    <m/>
    <s v="BEN"/>
    <s v="SEB 2759"/>
    <s v="IT 3033 A"/>
    <s v="LZZ5CLVBXGN196491"/>
    <s v="Benne"/>
    <m/>
    <x v="11"/>
    <m/>
    <x v="3"/>
    <m/>
    <m/>
    <m/>
    <m/>
    <m/>
    <m/>
    <m/>
    <m/>
    <m/>
    <m/>
  </r>
  <r>
    <n v="213"/>
    <x v="0"/>
    <m/>
    <s v="BEN"/>
    <s v="SEB 2760"/>
    <s v="IT 3034 A"/>
    <s v="LZZ5CLVBXGN196492"/>
    <s v="Benne"/>
    <m/>
    <x v="11"/>
    <m/>
    <x v="3"/>
    <m/>
    <m/>
    <m/>
    <m/>
    <m/>
    <m/>
    <m/>
    <m/>
    <m/>
    <m/>
  </r>
  <r>
    <n v="214"/>
    <x v="0"/>
    <m/>
    <s v="BEN"/>
    <s v="SEB 2761"/>
    <s v="IT 3035 A "/>
    <s v="LZZ5CLVBXGN196493"/>
    <s v="Benne"/>
    <m/>
    <x v="11"/>
    <m/>
    <x v="3"/>
    <m/>
    <m/>
    <m/>
    <m/>
    <m/>
    <m/>
    <m/>
    <m/>
    <m/>
    <m/>
  </r>
  <r>
    <n v="215"/>
    <x v="0"/>
    <m/>
    <s v="BEN"/>
    <s v="SEB 2762"/>
    <s v="IT 3036 A"/>
    <s v="LZZ5CLVBXGN196494"/>
    <s v="Benne"/>
    <m/>
    <x v="11"/>
    <m/>
    <x v="3"/>
    <m/>
    <m/>
    <m/>
    <m/>
    <m/>
    <m/>
    <m/>
    <m/>
    <m/>
    <m/>
  </r>
  <r>
    <n v="216"/>
    <x v="0"/>
    <m/>
    <s v="BEN"/>
    <s v="SEB 2763"/>
    <s v="IT 3037 A"/>
    <s v="LZZ5CLVBXGN196495"/>
    <s v="Benne"/>
    <m/>
    <x v="11"/>
    <m/>
    <x v="3"/>
    <m/>
    <m/>
    <m/>
    <m/>
    <m/>
    <m/>
    <m/>
    <m/>
    <m/>
    <m/>
  </r>
  <r>
    <n v="217"/>
    <x v="0"/>
    <m/>
    <s v="BEN"/>
    <s v="SEB 2764"/>
    <s v="IT 3085 A"/>
    <s v="LZZ5CLVBXGN196496"/>
    <s v="Benne"/>
    <m/>
    <x v="11"/>
    <m/>
    <x v="3"/>
    <m/>
    <m/>
    <m/>
    <m/>
    <m/>
    <m/>
    <m/>
    <m/>
    <m/>
    <m/>
  </r>
  <r>
    <n v="218"/>
    <x v="0"/>
    <m/>
    <s v="BEN"/>
    <s v="SEB 2765"/>
    <s v="IT 3083 A"/>
    <s v="LZZ5CLVBXGN196497"/>
    <s v="Benne"/>
    <m/>
    <x v="11"/>
    <m/>
    <x v="3"/>
    <m/>
    <m/>
    <m/>
    <m/>
    <m/>
    <m/>
    <m/>
    <m/>
    <m/>
    <m/>
  </r>
  <r>
    <n v="219"/>
    <x v="0"/>
    <m/>
    <s v="BEN"/>
    <s v="SEB 2766"/>
    <s v="IT 3086 A"/>
    <s v="LZZ5CLVBXGN196498"/>
    <s v="Benne"/>
    <m/>
    <x v="11"/>
    <m/>
    <x v="3"/>
    <m/>
    <m/>
    <m/>
    <m/>
    <m/>
    <m/>
    <m/>
    <m/>
    <m/>
    <m/>
  </r>
  <r>
    <n v="220"/>
    <x v="0"/>
    <m/>
    <s v="BEN"/>
    <s v="SEB 2767"/>
    <s v="IT 3090 A"/>
    <s v="LZZ5CLVBXGN196499"/>
    <s v="Benne"/>
    <m/>
    <x v="11"/>
    <m/>
    <x v="3"/>
    <m/>
    <m/>
    <m/>
    <m/>
    <m/>
    <m/>
    <m/>
    <m/>
    <m/>
    <m/>
  </r>
  <r>
    <n v="221"/>
    <x v="0"/>
    <m/>
    <s v="BEN"/>
    <s v="SEB 2768"/>
    <s v="IT 3088 A"/>
    <s v="LZZ5CLVBXGN196500"/>
    <s v="Benne"/>
    <m/>
    <x v="11"/>
    <m/>
    <x v="3"/>
    <m/>
    <m/>
    <m/>
    <m/>
    <m/>
    <m/>
    <m/>
    <m/>
    <m/>
    <m/>
  </r>
  <r>
    <n v="222"/>
    <x v="0"/>
    <m/>
    <s v="BEN"/>
    <s v="SEB 2769"/>
    <s v="IT 3089 A"/>
    <s v="LZZ5CLVBXGN196501"/>
    <s v="Benne"/>
    <m/>
    <x v="11"/>
    <m/>
    <x v="3"/>
    <m/>
    <m/>
    <m/>
    <m/>
    <m/>
    <m/>
    <m/>
    <m/>
    <m/>
    <m/>
  </r>
  <r>
    <n v="223"/>
    <x v="0"/>
    <m/>
    <s v="BEN"/>
    <s v="SEB 2770"/>
    <s v="IT 3087 A"/>
    <s v="LZZ5CLVBXGN196502"/>
    <s v="Benne"/>
    <m/>
    <x v="11"/>
    <m/>
    <x v="3"/>
    <m/>
    <m/>
    <m/>
    <m/>
    <m/>
    <m/>
    <m/>
    <m/>
    <m/>
    <m/>
  </r>
  <r>
    <n v="224"/>
    <x v="0"/>
    <m/>
    <s v="BEN"/>
    <s v="SEB 2771"/>
    <s v="IT 3091 A"/>
    <s v="LZZ5CLVBXGN196503"/>
    <s v="Benne"/>
    <m/>
    <x v="11"/>
    <m/>
    <x v="3"/>
    <m/>
    <m/>
    <m/>
    <m/>
    <m/>
    <m/>
    <m/>
    <m/>
    <m/>
    <m/>
  </r>
  <r>
    <n v="225"/>
    <x v="0"/>
    <m/>
    <s v="BEN"/>
    <s v="SEB 2772"/>
    <s v="IT 3084 A"/>
    <s v="LZZ5CLVBXGN196504"/>
    <s v="Benne"/>
    <m/>
    <x v="11"/>
    <m/>
    <x v="3"/>
    <m/>
    <m/>
    <m/>
    <m/>
    <m/>
    <m/>
    <m/>
    <m/>
    <m/>
    <m/>
  </r>
  <r>
    <n v="1"/>
    <x v="1"/>
    <s v="KERAX K440"/>
    <s v="6X4"/>
    <s v="SEB 930"/>
    <s v="IT 1601 A"/>
    <s v="LZZ5CLVBXGN196505"/>
    <s v="Tracteur"/>
    <m/>
    <x v="11"/>
    <m/>
    <x v="3"/>
    <m/>
    <m/>
    <m/>
    <m/>
    <m/>
    <m/>
    <m/>
    <s v="x"/>
    <m/>
    <m/>
  </r>
  <r>
    <n v="2"/>
    <x v="1"/>
    <s v="KERAX K440"/>
    <s v="6X4"/>
    <s v="SEB 931"/>
    <s v="IT 1602 A"/>
    <s v="LZZ5CLVBXGN196506"/>
    <s v="Tracteur"/>
    <s v="Decroche"/>
    <x v="59"/>
    <m/>
    <x v="15"/>
    <s v="x"/>
    <m/>
    <m/>
    <m/>
    <m/>
    <m/>
    <m/>
    <m/>
    <s v="x"/>
    <m/>
  </r>
  <r>
    <n v="3"/>
    <x v="1"/>
    <s v="KERAX K440"/>
    <s v="6X4"/>
    <s v="SEB 932"/>
    <s v="IT 1603 A"/>
    <s v="LZZ5CLVBXGN196507"/>
    <s v="Tracteur"/>
    <m/>
    <x v="11"/>
    <m/>
    <x v="3"/>
    <m/>
    <m/>
    <m/>
    <m/>
    <m/>
    <m/>
    <m/>
    <s v="x"/>
    <m/>
    <m/>
  </r>
  <r>
    <n v="4"/>
    <x v="1"/>
    <s v="KERAX K440"/>
    <s v="6X4"/>
    <s v="SEB 933"/>
    <s v="IT 1604 A"/>
    <s v="LZZ5CLVBXGN196508"/>
    <s v="Tracteur"/>
    <s v="Sellette"/>
    <x v="67"/>
    <m/>
    <x v="15"/>
    <s v="x"/>
    <m/>
    <m/>
    <m/>
    <m/>
    <m/>
    <m/>
    <m/>
    <m/>
    <s v="x"/>
  </r>
  <r>
    <n v="5"/>
    <x v="1"/>
    <s v="KERAX K440"/>
    <s v="6X4"/>
    <s v="SEB 934"/>
    <s v="IT 1605 A"/>
    <s v="LZZ5CLVBXGN196509"/>
    <s v="Tracteur"/>
    <m/>
    <x v="11"/>
    <m/>
    <x v="3"/>
    <m/>
    <m/>
    <m/>
    <m/>
    <m/>
    <m/>
    <m/>
    <s v="x"/>
    <m/>
    <m/>
  </r>
  <r>
    <n v="6"/>
    <x v="1"/>
    <s v="KERAX K440"/>
    <s v="6X4"/>
    <s v="SEB 935"/>
    <s v="IT 1606 A"/>
    <s v="LZZ5CLVBXGN196510"/>
    <s v="Tracteur"/>
    <s v="Decroché"/>
    <x v="28"/>
    <m/>
    <x v="15"/>
    <s v="x"/>
    <m/>
    <m/>
    <m/>
    <m/>
    <m/>
    <m/>
    <m/>
    <m/>
    <s v="x"/>
  </r>
  <r>
    <n v="7"/>
    <x v="1"/>
    <s v="KERAX K440"/>
    <s v="6X4"/>
    <s v="SEB 936"/>
    <s v="IT 1607 A"/>
    <s v="LZZ5CLVBXGN196511"/>
    <s v="Tracteur"/>
    <m/>
    <x v="11"/>
    <m/>
    <x v="3"/>
    <m/>
    <m/>
    <m/>
    <m/>
    <m/>
    <m/>
    <m/>
    <s v="x"/>
    <m/>
    <m/>
  </r>
  <r>
    <n v="8"/>
    <x v="1"/>
    <s v="KERAX K440"/>
    <s v="6X4"/>
    <s v="SEB 937"/>
    <s v="IT 1608 A"/>
    <s v="LZZ5CLVBXGN196512"/>
    <s v="Tracteur"/>
    <m/>
    <x v="11"/>
    <m/>
    <x v="3"/>
    <m/>
    <m/>
    <m/>
    <m/>
    <m/>
    <m/>
    <m/>
    <s v="x"/>
    <m/>
    <m/>
  </r>
  <r>
    <n v="9"/>
    <x v="1"/>
    <s v="KERAX K440"/>
    <s v="6X4"/>
    <s v="SEB 938"/>
    <s v="IT 1609 A"/>
    <s v="LZZ5CLVBXGN196513"/>
    <s v="Tracteur"/>
    <m/>
    <x v="11"/>
    <m/>
    <x v="3"/>
    <m/>
    <m/>
    <m/>
    <m/>
    <m/>
    <m/>
    <m/>
    <s v="x"/>
    <m/>
    <m/>
  </r>
  <r>
    <n v="10"/>
    <x v="1"/>
    <s v="KERAX K440"/>
    <s v="6X4"/>
    <s v="SEB 939"/>
    <s v="IT 1610 A"/>
    <s v="LZZ5CLVBXGN196514"/>
    <s v="Tracteur"/>
    <m/>
    <x v="11"/>
    <m/>
    <x v="3"/>
    <m/>
    <m/>
    <m/>
    <m/>
    <m/>
    <m/>
    <m/>
    <s v="x"/>
    <m/>
    <m/>
  </r>
  <r>
    <n v="11"/>
    <x v="1"/>
    <s v="KERAX K440"/>
    <s v="6X4"/>
    <s v="SEB 940"/>
    <s v="IT 1816 A"/>
    <s v="LZZ5CLVBXGN196515"/>
    <s v="Tracteur"/>
    <s v="Decroché"/>
    <x v="45"/>
    <m/>
    <x v="1"/>
    <m/>
    <m/>
    <m/>
    <m/>
    <m/>
    <m/>
    <m/>
    <m/>
    <s v="x"/>
    <m/>
  </r>
  <r>
    <n v="12"/>
    <x v="1"/>
    <s v="KERAX K440"/>
    <s v="6X4"/>
    <s v="SEB 941"/>
    <s v="IT 1813 A"/>
    <s v="LZZ5CLVBXGN196516"/>
    <s v="Tracteur"/>
    <s v="Bennage"/>
    <x v="68"/>
    <m/>
    <x v="11"/>
    <s v="x"/>
    <m/>
    <m/>
    <m/>
    <m/>
    <s v="x"/>
    <m/>
    <s v="x"/>
    <s v="x"/>
    <m/>
  </r>
  <r>
    <n v="13"/>
    <x v="1"/>
    <s v="KERAX K440"/>
    <s v="6X4"/>
    <s v="SEB 942"/>
    <s v="IT 1814 A"/>
    <s v="LZZ5CLVBXGN196517"/>
    <s v="Tracteur"/>
    <s v="Sellette"/>
    <x v="69"/>
    <m/>
    <x v="15"/>
    <s v="x"/>
    <m/>
    <m/>
    <m/>
    <m/>
    <m/>
    <m/>
    <m/>
    <m/>
    <s v="x"/>
  </r>
  <r>
    <n v="14"/>
    <x v="1"/>
    <s v="KERAX K440"/>
    <s v="6X4"/>
    <s v="SEB 943"/>
    <s v="IT 1815"/>
    <s v="LZZ5CLVBXGN196518"/>
    <s v="Tracteur"/>
    <m/>
    <x v="11"/>
    <m/>
    <x v="3"/>
    <m/>
    <m/>
    <m/>
    <m/>
    <m/>
    <m/>
    <m/>
    <s v="x"/>
    <m/>
    <m/>
  </r>
  <r>
    <n v="15"/>
    <x v="1"/>
    <s v="KERAX K440"/>
    <s v="6X4"/>
    <s v="SEB 944"/>
    <s v="IT 1818 A"/>
    <s v="LZZ5CLVBXGN196519"/>
    <s v="Tracteur"/>
    <m/>
    <x v="11"/>
    <m/>
    <x v="3"/>
    <m/>
    <m/>
    <m/>
    <m/>
    <m/>
    <m/>
    <m/>
    <s v="x"/>
    <m/>
    <m/>
  </r>
  <r>
    <n v="16"/>
    <x v="1"/>
    <s v="KERAX K440"/>
    <s v="6X4"/>
    <s v="SEB 945"/>
    <s v="IT 1817 A"/>
    <s v="LZZ5CLVBXGN196520"/>
    <s v="Tracteur"/>
    <m/>
    <x v="11"/>
    <m/>
    <x v="3"/>
    <m/>
    <m/>
    <m/>
    <m/>
    <m/>
    <m/>
    <m/>
    <s v="x"/>
    <m/>
    <m/>
  </r>
  <r>
    <n v="17"/>
    <x v="1"/>
    <s v="KERAX K440"/>
    <s v="6X4"/>
    <s v="SEB 946"/>
    <s v="IT 1812 A"/>
    <s v="LZZ5CLVBXGN196521"/>
    <s v="Tracteur"/>
    <m/>
    <x v="11"/>
    <m/>
    <x v="3"/>
    <m/>
    <m/>
    <m/>
    <m/>
    <m/>
    <m/>
    <m/>
    <s v="x"/>
    <m/>
    <m/>
  </r>
  <r>
    <n v="18"/>
    <x v="1"/>
    <s v="KERAX K440"/>
    <s v="6X4"/>
    <s v="SEB 947"/>
    <s v="IT 1811 A"/>
    <s v="LZZ5CLVBXGN196522"/>
    <s v="Tracteur"/>
    <m/>
    <x v="11"/>
    <m/>
    <x v="3"/>
    <m/>
    <m/>
    <m/>
    <m/>
    <m/>
    <m/>
    <m/>
    <s v="x"/>
    <m/>
    <m/>
  </r>
  <r>
    <n v="19"/>
    <x v="1"/>
    <s v="KERAX K440"/>
    <s v="6X4"/>
    <s v="SEB 948"/>
    <s v="IT 1809 A"/>
    <s v="LZZ5CLVBXGN196523"/>
    <s v="Tracteur"/>
    <s v="Sellette et boite de vitesse"/>
    <x v="70"/>
    <m/>
    <x v="15"/>
    <s v="x"/>
    <m/>
    <m/>
    <m/>
    <m/>
    <m/>
    <m/>
    <m/>
    <m/>
    <s v="x"/>
  </r>
  <r>
    <n v="20"/>
    <x v="1"/>
    <s v="KERAX K440"/>
    <s v="6X4"/>
    <s v="SEB 949"/>
    <s v="IT 1810 A"/>
    <s v="LZZ5CLVBXGN196524"/>
    <s v="Tracteur"/>
    <s v="Boite de vitesse et moteur"/>
    <x v="71"/>
    <m/>
    <x v="15"/>
    <s v="x"/>
    <m/>
    <m/>
    <m/>
    <m/>
    <m/>
    <m/>
    <m/>
    <m/>
    <s v="x"/>
  </r>
  <r>
    <n v="21"/>
    <x v="1"/>
    <s v="KERAX K440"/>
    <s v="6X4"/>
    <s v="SEB 2007"/>
    <s v="IT 0879 A"/>
    <s v="LZZ5CLVBXGN196526"/>
    <s v="Tracteur"/>
    <s v="Sellette"/>
    <x v="72"/>
    <m/>
    <x v="15"/>
    <s v="x"/>
    <m/>
    <m/>
    <m/>
    <m/>
    <m/>
    <m/>
    <m/>
    <m/>
    <s v="x"/>
  </r>
  <r>
    <n v="22"/>
    <x v="1"/>
    <s v="KERAX K440"/>
    <s v="6X4"/>
    <s v="SEB 2008"/>
    <s v="IT 0915 A"/>
    <s v="LZZ5CLVBXGN196527"/>
    <s v="Tracteur"/>
    <m/>
    <x v="11"/>
    <m/>
    <x v="3"/>
    <m/>
    <m/>
    <m/>
    <m/>
    <m/>
    <m/>
    <m/>
    <s v="x"/>
    <m/>
    <m/>
  </r>
  <r>
    <n v="23"/>
    <x v="1"/>
    <s v="KERAX K440"/>
    <s v="6X4"/>
    <s v="SEB 2010"/>
    <s v="IT 0919 A"/>
    <s v="LZZ5CLVBXGN196528"/>
    <s v="Tracteur"/>
    <s v="Accidenté"/>
    <x v="73"/>
    <m/>
    <x v="3"/>
    <m/>
    <m/>
    <m/>
    <m/>
    <m/>
    <m/>
    <m/>
    <m/>
    <m/>
    <m/>
  </r>
  <r>
    <n v="24"/>
    <x v="1"/>
    <s v="KERAX K440"/>
    <s v="6X4"/>
    <s v="SEB 2011"/>
    <s v="IT 0917 A"/>
    <s v="LZZ5CLVBXGN196529"/>
    <s v="Tracteur"/>
    <m/>
    <x v="11"/>
    <m/>
    <x v="3"/>
    <m/>
    <m/>
    <m/>
    <m/>
    <m/>
    <m/>
    <m/>
    <s v="x"/>
    <m/>
    <m/>
  </r>
  <r>
    <n v="25"/>
    <x v="1"/>
    <s v="KERAX K440"/>
    <s v="6X4"/>
    <s v="SEB 2012"/>
    <s v="IT 0918 A"/>
    <s v="LZZ5CLVBXGN196530"/>
    <s v="Tracteur"/>
    <m/>
    <x v="11"/>
    <m/>
    <x v="3"/>
    <m/>
    <m/>
    <m/>
    <m/>
    <m/>
    <m/>
    <m/>
    <s v="x"/>
    <m/>
    <m/>
  </r>
  <r>
    <n v="26"/>
    <x v="1"/>
    <s v="KERAX K440"/>
    <s v="6X4"/>
    <s v="SEB 2013"/>
    <s v="IT 0920 A"/>
    <s v="LZZ5CLVBXGN196531"/>
    <s v="Tracteur"/>
    <s v="Accidenté"/>
    <x v="74"/>
    <m/>
    <x v="15"/>
    <s v="x"/>
    <m/>
    <m/>
    <m/>
    <m/>
    <m/>
    <m/>
    <m/>
    <m/>
    <m/>
  </r>
  <r>
    <n v="27"/>
    <x v="1"/>
    <s v="KERAX K440"/>
    <s v="6X4"/>
    <s v="SEB 2014"/>
    <s v="IT 1215 A"/>
    <s v="LZZ5CLVBXGN196532"/>
    <s v="Tracteur"/>
    <s v="Sellette"/>
    <x v="75"/>
    <m/>
    <x v="15"/>
    <s v="x"/>
    <m/>
    <m/>
    <m/>
    <m/>
    <m/>
    <m/>
    <m/>
    <m/>
    <s v="x"/>
  </r>
  <r>
    <n v="28"/>
    <x v="1"/>
    <s v="KERAX 500"/>
    <s v="6X4"/>
    <s v="SEB 2015"/>
    <s v="RC 6248 AF"/>
    <s v="LZZ5CLVBXGN196533"/>
    <s v="Tracteur"/>
    <s v="Déccroché"/>
    <x v="76"/>
    <m/>
    <x v="15"/>
    <s v="x"/>
    <m/>
    <m/>
    <m/>
    <m/>
    <m/>
    <m/>
    <m/>
    <m/>
    <s v="x"/>
  </r>
  <r>
    <n v="29"/>
    <x v="1"/>
    <s v="KERAX 500"/>
    <s v="6X4"/>
    <s v="SEB 2016"/>
    <s v="RC 6249 AF"/>
    <s v="LZZ5CLVBXGN196534"/>
    <s v="Tracteur"/>
    <s v="Déccroché"/>
    <x v="77"/>
    <m/>
    <x v="15"/>
    <s v="x"/>
    <m/>
    <m/>
    <m/>
    <m/>
    <m/>
    <m/>
    <m/>
    <m/>
    <s v="x"/>
  </r>
  <r>
    <n v="30"/>
    <x v="1"/>
    <s v="KERAX 500"/>
    <s v="6X4"/>
    <s v="SEB 2017"/>
    <s v="RC 6250 AF"/>
    <s v="LZZ5CLVBXGN196535"/>
    <s v="Tracteur"/>
    <s v="Sellette et boite de vitesse"/>
    <x v="78"/>
    <m/>
    <x v="15"/>
    <s v="x"/>
    <m/>
    <m/>
    <m/>
    <m/>
    <m/>
    <m/>
    <m/>
    <m/>
    <s v="x"/>
  </r>
  <r>
    <n v="31"/>
    <x v="1"/>
    <s v="KERAX K440"/>
    <s v="6X4"/>
    <s v="SEB 2146"/>
    <s v="IT 2349 A"/>
    <s v="LZZ5CLVBXGN196536"/>
    <s v="Tracteur"/>
    <m/>
    <x v="11"/>
    <m/>
    <x v="3"/>
    <m/>
    <m/>
    <m/>
    <m/>
    <m/>
    <m/>
    <m/>
    <s v="x"/>
    <m/>
    <m/>
  </r>
  <r>
    <n v="32"/>
    <x v="1"/>
    <s v="KERAX K440"/>
    <s v="6X4"/>
    <s v="SEB 2147"/>
    <s v="IT 2350 A"/>
    <s v="LZZ5CLVBXGN196537"/>
    <s v="Tracteur"/>
    <m/>
    <x v="11"/>
    <m/>
    <x v="3"/>
    <m/>
    <m/>
    <m/>
    <m/>
    <m/>
    <m/>
    <m/>
    <s v="x"/>
    <m/>
    <m/>
  </r>
  <r>
    <n v="33"/>
    <x v="1"/>
    <s v="KERAX K440"/>
    <s v="6X4"/>
    <s v="SEB 2148"/>
    <s v="IT 2351 A"/>
    <s v="LZZ5CLVBXGN196538"/>
    <s v="Tracteur"/>
    <m/>
    <x v="11"/>
    <m/>
    <x v="3"/>
    <m/>
    <m/>
    <m/>
    <m/>
    <m/>
    <m/>
    <m/>
    <s v="x"/>
    <m/>
    <m/>
  </r>
  <r>
    <n v="34"/>
    <x v="1"/>
    <s v="KERAX K440"/>
    <s v="6X4"/>
    <s v="SEB 2149"/>
    <s v="IT 2356 A"/>
    <s v="LZZ5CLVBXGN196539"/>
    <s v="Tracteur"/>
    <s v="Sellette"/>
    <x v="73"/>
    <m/>
    <x v="15"/>
    <s v="x"/>
    <m/>
    <m/>
    <m/>
    <m/>
    <m/>
    <m/>
    <m/>
    <s v="x"/>
    <m/>
  </r>
  <r>
    <n v="35"/>
    <x v="1"/>
    <s v="KERAX K440"/>
    <s v="6X4"/>
    <s v="SEB 2150"/>
    <s v="IT 2352 A"/>
    <s v="LZZ5CLVBXGN196540"/>
    <s v="Tracteur"/>
    <s v="Sellette"/>
    <x v="19"/>
    <m/>
    <x v="15"/>
    <m/>
    <m/>
    <m/>
    <m/>
    <m/>
    <m/>
    <m/>
    <m/>
    <m/>
    <s v="x"/>
  </r>
  <r>
    <n v="36"/>
    <x v="1"/>
    <s v="KERAX K440"/>
    <s v="6X4"/>
    <s v="SEB 2151"/>
    <s v="IT 2353 A"/>
    <s v="LZZ5CLVBXGN196541"/>
    <s v="Tracteur"/>
    <s v="Accidenté"/>
    <x v="79"/>
    <m/>
    <x v="5"/>
    <m/>
    <m/>
    <m/>
    <m/>
    <m/>
    <m/>
    <m/>
    <m/>
    <m/>
    <m/>
  </r>
  <r>
    <n v="37"/>
    <x v="1"/>
    <s v="KERAX K440"/>
    <s v="6X4"/>
    <s v="SEB 2152"/>
    <s v="IT 2354 A"/>
    <s v="LZZ5CLVBXGN196542"/>
    <s v="Tracteur"/>
    <m/>
    <x v="11"/>
    <m/>
    <x v="3"/>
    <m/>
    <m/>
    <m/>
    <m/>
    <m/>
    <m/>
    <m/>
    <s v="x"/>
    <m/>
    <m/>
  </r>
  <r>
    <n v="38"/>
    <x v="1"/>
    <s v="KERAX K440"/>
    <s v="6X4"/>
    <s v="SEB 2153"/>
    <s v="IT 2355 A"/>
    <s v="LZZ5CLVBXGN196543"/>
    <s v="Tracteur"/>
    <s v="Damarrage"/>
    <x v="80"/>
    <m/>
    <x v="2"/>
    <m/>
    <s v="x"/>
    <m/>
    <m/>
    <m/>
    <m/>
    <m/>
    <s v="x"/>
    <s v="x"/>
    <m/>
  </r>
  <r>
    <n v="39"/>
    <x v="1"/>
    <s v="KERAX K440"/>
    <s v="6X4"/>
    <s v="SEB 2154"/>
    <s v="IT 2357 A"/>
    <s v="LZZ5CLVBXGN196544"/>
    <s v="Tracteur"/>
    <s v="Sellette"/>
    <x v="7"/>
    <m/>
    <x v="15"/>
    <s v="x"/>
    <m/>
    <m/>
    <m/>
    <m/>
    <m/>
    <m/>
    <m/>
    <m/>
    <s v="x"/>
  </r>
  <r>
    <n v="40"/>
    <x v="1"/>
    <s v="KERAX K440"/>
    <s v="6X4"/>
    <s v="SEB 2155"/>
    <s v="IT 2358 A"/>
    <s v="LZZ5CLVBXGN196545"/>
    <s v="Tracteur"/>
    <s v="1 pneu et problème de reservoir"/>
    <x v="81"/>
    <m/>
    <x v="11"/>
    <m/>
    <s v="x"/>
    <m/>
    <s v="x"/>
    <m/>
    <s v="x"/>
    <m/>
    <s v="x"/>
    <s v="x"/>
    <m/>
  </r>
  <r>
    <n v="41"/>
    <x v="1"/>
    <s v="KERAX K440"/>
    <s v="6X4"/>
    <s v="SEB 2156"/>
    <s v="IT 2359 A"/>
    <s v="LZZ5CLVBXGN196546"/>
    <s v="Tracteur"/>
    <m/>
    <x v="11"/>
    <m/>
    <x v="3"/>
    <m/>
    <m/>
    <m/>
    <m/>
    <m/>
    <m/>
    <m/>
    <s v="x"/>
    <m/>
    <m/>
  </r>
  <r>
    <n v="42"/>
    <x v="1"/>
    <s v="KERAX K440"/>
    <s v="6X4"/>
    <s v="SEB 2157"/>
    <s v="IT 2360 A"/>
    <s v="LZZ5CLVBXGN196547"/>
    <s v="Tracteur"/>
    <m/>
    <x v="11"/>
    <m/>
    <x v="3"/>
    <m/>
    <m/>
    <m/>
    <m/>
    <m/>
    <m/>
    <m/>
    <s v="x"/>
    <m/>
    <m/>
  </r>
  <r>
    <n v="43"/>
    <x v="1"/>
    <s v="KERAX K440"/>
    <s v="6X4"/>
    <s v="SEB 2158"/>
    <s v="IT 2361 A"/>
    <s v="LZZ5CLVBXGN196548"/>
    <s v="Tracteur"/>
    <s v="6 goujons de roue"/>
    <x v="33"/>
    <m/>
    <x v="15"/>
    <s v="x"/>
    <m/>
    <m/>
    <m/>
    <m/>
    <m/>
    <m/>
    <m/>
    <s v="x"/>
    <m/>
  </r>
  <r>
    <n v="44"/>
    <x v="1"/>
    <s v="KERAX K440"/>
    <s v="6X4"/>
    <s v="SEB 2159"/>
    <s v="IT 2362 A"/>
    <s v="LZZ5CLVBXGN196549"/>
    <s v="Tracteur"/>
    <m/>
    <x v="11"/>
    <m/>
    <x v="3"/>
    <m/>
    <m/>
    <m/>
    <m/>
    <m/>
    <m/>
    <m/>
    <s v="x"/>
    <m/>
    <m/>
  </r>
  <r>
    <n v="45"/>
    <x v="1"/>
    <s v="KERAX K440"/>
    <s v="6X4"/>
    <s v="SEB 2160"/>
    <s v="IT 2363 A"/>
    <s v="LZZ5CLVBXGN196550"/>
    <s v="Tracteur"/>
    <s v="Sellette"/>
    <x v="82"/>
    <m/>
    <x v="15"/>
    <s v="x"/>
    <m/>
    <m/>
    <m/>
    <m/>
    <m/>
    <m/>
    <m/>
    <s v="x"/>
    <m/>
  </r>
  <r>
    <n v="46"/>
    <x v="1"/>
    <m/>
    <s v="BEN"/>
    <s v="SEB 962"/>
    <s v="IT 0968 A"/>
    <s v="LZZ5CLVBXGN196551"/>
    <s v="DOUBLE BENNE"/>
    <m/>
    <x v="11"/>
    <m/>
    <x v="3"/>
    <m/>
    <m/>
    <m/>
    <m/>
    <m/>
    <m/>
    <m/>
    <m/>
    <m/>
    <m/>
  </r>
  <r>
    <n v="47"/>
    <x v="1"/>
    <m/>
    <s v="BEN"/>
    <s v="SEB 963"/>
    <s v="IT 0969 A"/>
    <s v="LZZ5CLVBXGN196552"/>
    <s v="DOUBLE BENNE"/>
    <m/>
    <x v="11"/>
    <m/>
    <x v="3"/>
    <m/>
    <m/>
    <m/>
    <m/>
    <m/>
    <m/>
    <m/>
    <m/>
    <m/>
    <m/>
  </r>
  <r>
    <n v="48"/>
    <x v="1"/>
    <m/>
    <s v="BEN"/>
    <s v="SEB 964"/>
    <s v="IT 1065 A"/>
    <s v="LZZ5CLVBXGN196553"/>
    <s v="DOUBLE BENNE"/>
    <s v="Lame cassée"/>
    <x v="11"/>
    <m/>
    <x v="3"/>
    <m/>
    <m/>
    <m/>
    <m/>
    <m/>
    <m/>
    <m/>
    <m/>
    <m/>
    <m/>
  </r>
  <r>
    <n v="49"/>
    <x v="1"/>
    <m/>
    <s v="BEN"/>
    <s v="SEB 965"/>
    <s v="IT 1066 A"/>
    <s v="LZZ5CLVBXGN196554"/>
    <s v="DOUBLE BENNE"/>
    <m/>
    <x v="11"/>
    <m/>
    <x v="3"/>
    <m/>
    <m/>
    <m/>
    <m/>
    <m/>
    <m/>
    <m/>
    <m/>
    <m/>
    <m/>
  </r>
  <r>
    <n v="50"/>
    <x v="1"/>
    <m/>
    <s v="BEN"/>
    <s v="SEB 966"/>
    <s v="IT 1067 A"/>
    <s v="LZZ5CLVBXGN196555"/>
    <s v="DOUBLE BENNE"/>
    <m/>
    <x v="11"/>
    <m/>
    <x v="3"/>
    <m/>
    <m/>
    <m/>
    <m/>
    <m/>
    <m/>
    <m/>
    <m/>
    <m/>
    <m/>
  </r>
  <r>
    <n v="51"/>
    <x v="1"/>
    <m/>
    <s v="BEN"/>
    <s v="SEB 967"/>
    <s v="IT 1068 A"/>
    <s v="LZZ5CLVBXGN196556"/>
    <s v="DOUBLE BENNE"/>
    <m/>
    <x v="11"/>
    <m/>
    <x v="3"/>
    <m/>
    <m/>
    <m/>
    <m/>
    <m/>
    <m/>
    <m/>
    <m/>
    <m/>
    <m/>
  </r>
  <r>
    <n v="52"/>
    <x v="1"/>
    <m/>
    <s v="BEN"/>
    <s v="SEB 968"/>
    <s v="IT 1069 A"/>
    <s v="LZZ5CLVBXGN196557"/>
    <s v="DOUBLE BENNE"/>
    <s v="Axe balancier"/>
    <x v="11"/>
    <m/>
    <x v="3"/>
    <m/>
    <m/>
    <m/>
    <m/>
    <m/>
    <m/>
    <m/>
    <m/>
    <m/>
    <m/>
  </r>
  <r>
    <n v="53"/>
    <x v="1"/>
    <m/>
    <s v="BEN"/>
    <s v="SEB 969"/>
    <s v="IT 1070 A"/>
    <s v="LZZ5CLVBXGN196558"/>
    <s v="DOUBLE BENNE"/>
    <m/>
    <x v="11"/>
    <m/>
    <x v="3"/>
    <m/>
    <m/>
    <m/>
    <m/>
    <m/>
    <m/>
    <m/>
    <m/>
    <m/>
    <m/>
  </r>
  <r>
    <n v="54"/>
    <x v="1"/>
    <m/>
    <s v="BEN"/>
    <s v="SEB 970"/>
    <s v="IT 1071 A"/>
    <s v="LZZ5CLVBXGN196559"/>
    <s v="DOUBLE BENNE"/>
    <s v="Axe balancier"/>
    <x v="11"/>
    <m/>
    <x v="3"/>
    <m/>
    <m/>
    <m/>
    <m/>
    <m/>
    <m/>
    <m/>
    <m/>
    <m/>
    <m/>
  </r>
  <r>
    <n v="55"/>
    <x v="1"/>
    <m/>
    <s v="BEN"/>
    <s v="SEB 971"/>
    <s v="IT 1072 A"/>
    <s v="LZZ5CLVBXGN196560"/>
    <s v="DOUBLE BENNE"/>
    <s v="Axe balancier"/>
    <x v="11"/>
    <m/>
    <x v="3"/>
    <m/>
    <m/>
    <m/>
    <m/>
    <m/>
    <m/>
    <m/>
    <m/>
    <m/>
    <m/>
  </r>
  <r>
    <n v="56"/>
    <x v="1"/>
    <m/>
    <s v="BEN"/>
    <s v="SEB 972"/>
    <s v="IT 1073 A"/>
    <s v="LZZ5CLVBXGN196561"/>
    <s v="DOUBLE BENNE"/>
    <s v="Axe balancier"/>
    <x v="11"/>
    <m/>
    <x v="3"/>
    <m/>
    <m/>
    <m/>
    <m/>
    <m/>
    <m/>
    <m/>
    <m/>
    <m/>
    <m/>
  </r>
  <r>
    <n v="57"/>
    <x v="1"/>
    <m/>
    <s v="BEN"/>
    <s v="SEB 973"/>
    <s v="IT 1074 A"/>
    <s v="LZZ5CLVBXGN196562"/>
    <s v="DOUBLE BENNE"/>
    <m/>
    <x v="11"/>
    <m/>
    <x v="3"/>
    <m/>
    <m/>
    <m/>
    <m/>
    <m/>
    <m/>
    <m/>
    <m/>
    <m/>
    <m/>
  </r>
  <r>
    <n v="58"/>
    <x v="1"/>
    <m/>
    <s v="BEN"/>
    <s v="SEB 974"/>
    <s v="IT 1075 A"/>
    <s v="LZZ5CLVBXGN196563"/>
    <s v="DOUBLE BENNE"/>
    <m/>
    <x v="11"/>
    <m/>
    <x v="3"/>
    <m/>
    <m/>
    <m/>
    <m/>
    <m/>
    <m/>
    <m/>
    <m/>
    <m/>
    <m/>
  </r>
  <r>
    <n v="59"/>
    <x v="1"/>
    <m/>
    <s v="BEN"/>
    <s v="SEB 975"/>
    <s v="IT 1076 A"/>
    <s v="LZZ5CLVBXGN196564"/>
    <s v="DOUBLE BENNE"/>
    <s v="Axe balancier"/>
    <x v="11"/>
    <m/>
    <x v="3"/>
    <m/>
    <m/>
    <m/>
    <m/>
    <m/>
    <m/>
    <m/>
    <m/>
    <m/>
    <m/>
  </r>
  <r>
    <n v="60"/>
    <x v="1"/>
    <m/>
    <s v="BEN"/>
    <s v="SEB 976"/>
    <s v="IT 1077 A"/>
    <s v="LZZ5CLVBXGN196565"/>
    <s v="DOUBLE BENNE"/>
    <m/>
    <x v="11"/>
    <m/>
    <x v="3"/>
    <m/>
    <m/>
    <m/>
    <m/>
    <m/>
    <m/>
    <m/>
    <m/>
    <m/>
    <m/>
  </r>
  <r>
    <n v="61"/>
    <x v="1"/>
    <m/>
    <s v="BEN"/>
    <s v="SEB 977"/>
    <s v="IT 1078 A"/>
    <s v="LZZ5CLVBXGN196566"/>
    <s v="DOUBLE BENNE"/>
    <s v="Axe balancier"/>
    <x v="11"/>
    <m/>
    <x v="3"/>
    <m/>
    <m/>
    <m/>
    <m/>
    <m/>
    <m/>
    <m/>
    <m/>
    <m/>
    <m/>
  </r>
  <r>
    <n v="62"/>
    <x v="1"/>
    <m/>
    <s v="BEN"/>
    <s v="SEB 978"/>
    <s v="IT 1079 A"/>
    <s v="LZZ5CLVBXGN196567"/>
    <s v="DOUBLE BENNE"/>
    <s v="Axe balancier"/>
    <x v="11"/>
    <m/>
    <x v="3"/>
    <m/>
    <m/>
    <m/>
    <m/>
    <m/>
    <m/>
    <m/>
    <m/>
    <m/>
    <m/>
  </r>
  <r>
    <n v="63"/>
    <x v="1"/>
    <m/>
    <s v="BEN"/>
    <s v="SEB 979"/>
    <s v="IT 1080 A"/>
    <s v="LZZ5CLVBXGN196568"/>
    <s v="DOUBLE BENNE"/>
    <m/>
    <x v="11"/>
    <m/>
    <x v="3"/>
    <m/>
    <m/>
    <m/>
    <m/>
    <m/>
    <m/>
    <m/>
    <m/>
    <m/>
    <m/>
  </r>
  <r>
    <n v="64"/>
    <x v="1"/>
    <m/>
    <s v="BEN"/>
    <s v="SEB 980"/>
    <s v="IT 1095 A"/>
    <s v="LZZ5CLVBXGN196569"/>
    <s v="DOUBLE BENNE"/>
    <s v="Axe balancier"/>
    <x v="11"/>
    <m/>
    <x v="3"/>
    <m/>
    <m/>
    <m/>
    <m/>
    <m/>
    <m/>
    <m/>
    <m/>
    <m/>
    <m/>
  </r>
  <r>
    <n v="65"/>
    <x v="1"/>
    <m/>
    <s v="BEN"/>
    <s v="SEB 981"/>
    <s v="IT 1096 A"/>
    <s v="LZZ5CLVBXGN196570"/>
    <s v="DOUBLE BENNE"/>
    <m/>
    <x v="11"/>
    <m/>
    <x v="3"/>
    <m/>
    <m/>
    <m/>
    <m/>
    <m/>
    <m/>
    <m/>
    <m/>
    <m/>
    <m/>
  </r>
  <r>
    <n v="66"/>
    <x v="1"/>
    <m/>
    <s v="BEN"/>
    <s v="SEB 982"/>
    <s v="IT 1097 A"/>
    <s v="LZZ5CLVBXGN196571"/>
    <s v="DOUBLE BENNE"/>
    <s v="Axe balancier"/>
    <x v="11"/>
    <m/>
    <x v="3"/>
    <m/>
    <m/>
    <m/>
    <m/>
    <m/>
    <m/>
    <m/>
    <m/>
    <m/>
    <m/>
  </r>
  <r>
    <n v="67"/>
    <x v="1"/>
    <m/>
    <s v="BEN"/>
    <s v="SEB 983"/>
    <s v="IT 1098 A"/>
    <s v="LZZ5CLVBXGN196572"/>
    <s v="DOUBLE BENNE"/>
    <m/>
    <x v="11"/>
    <m/>
    <x v="3"/>
    <m/>
    <m/>
    <m/>
    <m/>
    <m/>
    <m/>
    <m/>
    <m/>
    <m/>
    <m/>
  </r>
  <r>
    <n v="68"/>
    <x v="1"/>
    <m/>
    <s v="BEN"/>
    <s v="SEB 984"/>
    <s v="IT 1288 A"/>
    <s v="LZZ5CLVBXGN196573"/>
    <s v="DOUBLE BENNE"/>
    <m/>
    <x v="11"/>
    <m/>
    <x v="3"/>
    <m/>
    <m/>
    <m/>
    <m/>
    <m/>
    <m/>
    <m/>
    <m/>
    <m/>
    <m/>
  </r>
  <r>
    <n v="69"/>
    <x v="1"/>
    <m/>
    <s v="BEN"/>
    <s v="SEB 985"/>
    <s v="IT 1289 A"/>
    <s v="LZZ5CLVBXGN196574"/>
    <s v="DOUBLE BENNE"/>
    <m/>
    <x v="11"/>
    <m/>
    <x v="3"/>
    <m/>
    <m/>
    <m/>
    <m/>
    <m/>
    <m/>
    <m/>
    <m/>
    <m/>
    <m/>
  </r>
  <r>
    <n v="70"/>
    <x v="1"/>
    <m/>
    <s v="BEN"/>
    <s v="SEB 986"/>
    <s v="IT 1762 A"/>
    <s v="LZZ5CLVBXGN196575"/>
    <s v="DOUBLE BENNE"/>
    <m/>
    <x v="11"/>
    <m/>
    <x v="3"/>
    <m/>
    <m/>
    <m/>
    <m/>
    <m/>
    <m/>
    <m/>
    <m/>
    <m/>
    <m/>
  </r>
  <r>
    <n v="71"/>
    <x v="1"/>
    <m/>
    <s v="BEN"/>
    <s v="SEB 987"/>
    <s v="IT 1752 A"/>
    <s v="LZZ5CLVBXGN196576"/>
    <s v="DOUBLE BENNE"/>
    <m/>
    <x v="11"/>
    <m/>
    <x v="3"/>
    <m/>
    <m/>
    <m/>
    <m/>
    <m/>
    <m/>
    <m/>
    <m/>
    <m/>
    <m/>
  </r>
  <r>
    <n v="72"/>
    <x v="1"/>
    <m/>
    <s v="BEN"/>
    <s v="SEB 988"/>
    <s v="IT 1756 A"/>
    <s v="LZZ5CLVBXGN196577"/>
    <s v="DOUBLE BENNE"/>
    <m/>
    <x v="11"/>
    <m/>
    <x v="3"/>
    <m/>
    <m/>
    <m/>
    <m/>
    <m/>
    <m/>
    <m/>
    <m/>
    <m/>
    <m/>
  </r>
  <r>
    <n v="73"/>
    <x v="1"/>
    <m/>
    <s v="BEN"/>
    <s v="SEB 989"/>
    <s v="IT 1760 A"/>
    <s v="LZZ5CLVBXGN196578"/>
    <s v="DOUBLE BENNE"/>
    <s v="Lame cassée"/>
    <x v="11"/>
    <m/>
    <x v="3"/>
    <m/>
    <m/>
    <m/>
    <m/>
    <m/>
    <m/>
    <m/>
    <m/>
    <m/>
    <m/>
  </r>
  <r>
    <n v="74"/>
    <x v="1"/>
    <m/>
    <s v="BEN"/>
    <s v="SEB 990"/>
    <s v="IT 1754 A"/>
    <s v="LZZ5CLVBXGN196579"/>
    <s v="DOUBLE BENNE"/>
    <s v="Lame cassée"/>
    <x v="11"/>
    <m/>
    <x v="3"/>
    <m/>
    <m/>
    <m/>
    <m/>
    <m/>
    <m/>
    <m/>
    <m/>
    <m/>
    <m/>
  </r>
  <r>
    <n v="75"/>
    <x v="1"/>
    <m/>
    <s v="BEN"/>
    <s v="SEB 991"/>
    <s v="IT 1757 A"/>
    <s v="LZZ5CLVBXGN196580"/>
    <s v="DOUBLE BENNE"/>
    <s v="Lame cassée"/>
    <x v="11"/>
    <m/>
    <x v="3"/>
    <m/>
    <m/>
    <m/>
    <m/>
    <m/>
    <m/>
    <m/>
    <m/>
    <m/>
    <m/>
  </r>
  <r>
    <n v="76"/>
    <x v="1"/>
    <m/>
    <s v="BEN"/>
    <s v="SEB 992"/>
    <s v="IT 1751 A"/>
    <s v="LZZ5CLVBXGN196581"/>
    <s v="DOUBLE BENNE"/>
    <m/>
    <x v="11"/>
    <m/>
    <x v="3"/>
    <m/>
    <m/>
    <m/>
    <m/>
    <m/>
    <m/>
    <m/>
    <m/>
    <m/>
    <m/>
  </r>
  <r>
    <n v="77"/>
    <x v="1"/>
    <m/>
    <s v="BEN"/>
    <s v="SEB 993"/>
    <s v="IT 1753 A"/>
    <s v="LZZ5CLVBXGN196582"/>
    <s v="DOUBLE BENNE"/>
    <s v="Lame cassée"/>
    <x v="11"/>
    <m/>
    <x v="3"/>
    <m/>
    <m/>
    <m/>
    <m/>
    <m/>
    <m/>
    <m/>
    <m/>
    <m/>
    <m/>
  </r>
  <r>
    <n v="78"/>
    <x v="1"/>
    <m/>
    <s v="BEN"/>
    <s v="SEB 994"/>
    <s v="IT 1759 A"/>
    <s v="LZZ5CLVBXGN196583"/>
    <s v="DOUBLE BENNE"/>
    <m/>
    <x v="11"/>
    <m/>
    <x v="3"/>
    <m/>
    <m/>
    <m/>
    <m/>
    <m/>
    <m/>
    <m/>
    <m/>
    <m/>
    <m/>
  </r>
  <r>
    <n v="79"/>
    <x v="1"/>
    <m/>
    <s v="BEN"/>
    <s v="SEB 995"/>
    <s v="IT 1761 A"/>
    <s v="LZZ5CLVBXGN196584"/>
    <s v="DOUBLE BENNE"/>
    <s v="Lame cassée"/>
    <x v="11"/>
    <m/>
    <x v="3"/>
    <m/>
    <m/>
    <m/>
    <m/>
    <m/>
    <m/>
    <m/>
    <m/>
    <m/>
    <m/>
  </r>
  <r>
    <n v="80"/>
    <x v="1"/>
    <m/>
    <s v="BEN"/>
    <s v="SEB 996"/>
    <s v="IT 1758 A"/>
    <s v="LZZ5CLVBXGN196585"/>
    <s v="DOUBLE BENNE"/>
    <s v="Accidenté"/>
    <x v="11"/>
    <m/>
    <x v="3"/>
    <m/>
    <m/>
    <m/>
    <m/>
    <m/>
    <m/>
    <m/>
    <m/>
    <m/>
    <m/>
  </r>
  <r>
    <n v="81"/>
    <x v="1"/>
    <m/>
    <s v="BEN"/>
    <s v="SEB 997"/>
    <s v="IT 1755 A"/>
    <s v="LZZ5CLVBXGN196586"/>
    <s v="DOUBLE BENNE"/>
    <s v="Accidenté"/>
    <x v="11"/>
    <m/>
    <x v="3"/>
    <m/>
    <m/>
    <m/>
    <m/>
    <m/>
    <m/>
    <m/>
    <m/>
    <m/>
    <m/>
  </r>
  <r>
    <n v="82"/>
    <x v="1"/>
    <m/>
    <s v="BEN"/>
    <s v="SEB 928"/>
    <s v="IT 1523 A"/>
    <s v="LZZ5CLVBXGN196587"/>
    <s v="DOUBLE BENNE"/>
    <s v="Lame cassée"/>
    <x v="11"/>
    <m/>
    <x v="3"/>
    <m/>
    <m/>
    <m/>
    <m/>
    <m/>
    <m/>
    <m/>
    <m/>
    <m/>
    <m/>
  </r>
  <r>
    <n v="83"/>
    <x v="1"/>
    <m/>
    <s v="BEN"/>
    <s v="SEB 929"/>
    <s v="IT 1522 A"/>
    <s v="LZZ5CLVBXGN196588"/>
    <s v="DOUBLE BENNE"/>
    <s v="Lame cassée"/>
    <x v="11"/>
    <m/>
    <x v="3"/>
    <m/>
    <m/>
    <m/>
    <m/>
    <m/>
    <m/>
    <m/>
    <m/>
    <m/>
    <m/>
  </r>
  <r>
    <n v="84"/>
    <x v="1"/>
    <m/>
    <s v="BEN"/>
    <s v="SEB 2506"/>
    <s v="IT 1904 A"/>
    <s v="LZZ5CLVBXGN196589"/>
    <s v="DOUBLE BENNE"/>
    <m/>
    <x v="11"/>
    <m/>
    <x v="3"/>
    <m/>
    <m/>
    <m/>
    <m/>
    <m/>
    <m/>
    <m/>
    <m/>
    <m/>
    <m/>
  </r>
  <r>
    <n v="85"/>
    <x v="1"/>
    <m/>
    <s v="BEN"/>
    <s v="SEB 2507"/>
    <s v="IT 1905 A"/>
    <s v="LZZ5CLVBXGN196590"/>
    <s v="DOUBLE BENNE"/>
    <s v="Lame cassée"/>
    <x v="11"/>
    <m/>
    <x v="3"/>
    <m/>
    <m/>
    <m/>
    <m/>
    <m/>
    <m/>
    <m/>
    <m/>
    <m/>
    <m/>
  </r>
  <r>
    <n v="86"/>
    <x v="1"/>
    <m/>
    <s v="BEN"/>
    <s v="SEB 2508"/>
    <s v="IT 1906 A"/>
    <s v="LZZ5CLVBXGN196591"/>
    <s v="DOUBLE BENNE"/>
    <s v="Lame cassée"/>
    <x v="11"/>
    <m/>
    <x v="3"/>
    <m/>
    <m/>
    <m/>
    <m/>
    <m/>
    <m/>
    <m/>
    <m/>
    <m/>
    <m/>
  </r>
  <r>
    <n v="87"/>
    <x v="1"/>
    <m/>
    <s v="BEN"/>
    <s v="SEB 2509"/>
    <s v="IT 1907 A"/>
    <s v="LZZ5CLVBXGN196592"/>
    <s v="DOUBLE BENNE"/>
    <s v="Lame cassée"/>
    <x v="11"/>
    <m/>
    <x v="3"/>
    <m/>
    <m/>
    <m/>
    <m/>
    <m/>
    <m/>
    <m/>
    <m/>
    <m/>
    <m/>
  </r>
  <r>
    <n v="88"/>
    <x v="1"/>
    <m/>
    <s v="BEN"/>
    <s v="SEB 2510"/>
    <s v="IT 1908 A"/>
    <s v="LZZ5CLVBXGN196593"/>
    <s v="DOUBLE BENNE"/>
    <s v="Lame cassée"/>
    <x v="11"/>
    <m/>
    <x v="3"/>
    <m/>
    <m/>
    <m/>
    <m/>
    <m/>
    <m/>
    <m/>
    <m/>
    <m/>
    <m/>
  </r>
  <r>
    <n v="89"/>
    <x v="1"/>
    <m/>
    <s v="BEN"/>
    <s v="SEB 2511"/>
    <s v="IT 1909 A"/>
    <s v="LZZ5CLVBXGN196594"/>
    <s v="DOUBLE BENNE"/>
    <m/>
    <x v="11"/>
    <m/>
    <x v="3"/>
    <m/>
    <m/>
    <m/>
    <m/>
    <m/>
    <m/>
    <m/>
    <m/>
    <m/>
    <m/>
  </r>
  <r>
    <n v="90"/>
    <x v="1"/>
    <m/>
    <s v="BEN"/>
    <s v="SEB 2512"/>
    <s v="IT 1910 A"/>
    <s v="LZZ5CLVBXGN196595"/>
    <s v="DOUBLE BENNE"/>
    <m/>
    <x v="11"/>
    <m/>
    <x v="3"/>
    <m/>
    <m/>
    <m/>
    <m/>
    <m/>
    <m/>
    <m/>
    <m/>
    <m/>
    <m/>
  </r>
  <r>
    <n v="91"/>
    <x v="1"/>
    <m/>
    <s v="BEN"/>
    <s v="SEB 2513"/>
    <s v="IT 1911 A"/>
    <s v="LZZ5CLVBXGN196596"/>
    <s v="DOUBLE BENNE"/>
    <s v="Lame cassée"/>
    <x v="11"/>
    <m/>
    <x v="3"/>
    <m/>
    <m/>
    <m/>
    <m/>
    <m/>
    <m/>
    <m/>
    <m/>
    <m/>
    <m/>
  </r>
  <r>
    <n v="92"/>
    <x v="1"/>
    <m/>
    <s v="BEN"/>
    <s v="SEB 2514"/>
    <s v="IT 1912 A"/>
    <s v="LZZ5CLVBXGN196597"/>
    <s v="DOUBLE BENNE"/>
    <s v="Lame cassée"/>
    <x v="11"/>
    <m/>
    <x v="3"/>
    <m/>
    <m/>
    <m/>
    <m/>
    <m/>
    <m/>
    <m/>
    <m/>
    <m/>
    <m/>
  </r>
  <r>
    <n v="93"/>
    <x v="1"/>
    <m/>
    <s v="BEN"/>
    <s v="SEB 2515"/>
    <s v="IT 1913 A"/>
    <s v="LZZ5CLVBXGN196598"/>
    <s v="DOUBLE BENNE"/>
    <s v="Lame cassée"/>
    <x v="11"/>
    <m/>
    <x v="3"/>
    <m/>
    <m/>
    <m/>
    <m/>
    <m/>
    <m/>
    <m/>
    <m/>
    <m/>
    <m/>
  </r>
  <r>
    <n v="94"/>
    <x v="1"/>
    <m/>
    <s v="BEN"/>
    <s v="SEB 2516"/>
    <s v="IT 1914 A"/>
    <s v="LZZ5CLVBXGN196599"/>
    <s v="DOUBLE BENNE"/>
    <s v="Lame cassée"/>
    <x v="11"/>
    <m/>
    <x v="3"/>
    <m/>
    <m/>
    <m/>
    <m/>
    <m/>
    <m/>
    <m/>
    <m/>
    <m/>
    <m/>
  </r>
  <r>
    <n v="95"/>
    <x v="1"/>
    <m/>
    <s v="BEN"/>
    <s v="SEB 2517"/>
    <s v="IT 1915 A"/>
    <s v="LZZ5CLVBXGN196600"/>
    <s v="DOUBLE BENNE"/>
    <s v="Lame cassée"/>
    <x v="11"/>
    <m/>
    <x v="3"/>
    <m/>
    <m/>
    <m/>
    <m/>
    <m/>
    <m/>
    <m/>
    <m/>
    <m/>
    <m/>
  </r>
  <r>
    <n v="96"/>
    <x v="1"/>
    <m/>
    <s v="BEN"/>
    <s v="SEB 2518"/>
    <s v="IT 1916 A"/>
    <s v="LZZ5CLVBXGN196601"/>
    <s v="DOUBLE BENNE"/>
    <s v="Lame cassée"/>
    <x v="11"/>
    <m/>
    <x v="3"/>
    <m/>
    <m/>
    <m/>
    <m/>
    <m/>
    <m/>
    <m/>
    <m/>
    <m/>
    <m/>
  </r>
  <r>
    <n v="97"/>
    <x v="1"/>
    <m/>
    <s v="BEN"/>
    <s v="SEB 2519"/>
    <s v="IT 1917 A"/>
    <s v="LZZ5CLVBXGN196602"/>
    <s v="DOUBLE BENNE"/>
    <s v="Lame cassée"/>
    <x v="11"/>
    <m/>
    <x v="3"/>
    <m/>
    <m/>
    <m/>
    <m/>
    <m/>
    <m/>
    <m/>
    <m/>
    <m/>
    <m/>
  </r>
  <r>
    <n v="98"/>
    <x v="1"/>
    <m/>
    <s v="BEN"/>
    <s v="SEB 2520"/>
    <s v="IT 1918 A"/>
    <s v="LZZ5CLVBXGN196603"/>
    <s v="DOUBLE BENNE"/>
    <s v="Lame cassée"/>
    <x v="11"/>
    <m/>
    <x v="3"/>
    <m/>
    <m/>
    <m/>
    <m/>
    <m/>
    <m/>
    <m/>
    <m/>
    <m/>
    <m/>
  </r>
  <r>
    <n v="99"/>
    <x v="1"/>
    <m/>
    <s v="BEN"/>
    <s v="SEB 2521"/>
    <s v="IT 1920 A"/>
    <s v="LZZ5CLVBXGN196604"/>
    <s v="DOUBLE BENNE"/>
    <s v="Accidenté"/>
    <x v="11"/>
    <m/>
    <x v="3"/>
    <m/>
    <m/>
    <m/>
    <m/>
    <m/>
    <m/>
    <m/>
    <m/>
    <m/>
    <m/>
  </r>
  <r>
    <n v="100"/>
    <x v="1"/>
    <m/>
    <s v="BEN"/>
    <s v="SEB 2522"/>
    <s v="IT 1921 A"/>
    <s v="LZZ5CLVBXGN196605"/>
    <s v="DOUBLE BENNE"/>
    <s v="Lame cassée"/>
    <x v="11"/>
    <m/>
    <x v="3"/>
    <m/>
    <m/>
    <m/>
    <m/>
    <m/>
    <m/>
    <m/>
    <m/>
    <m/>
    <m/>
  </r>
  <r>
    <n v="101"/>
    <x v="1"/>
    <m/>
    <s v="BEN"/>
    <s v="SEB 2523"/>
    <s v="IT 1922 A"/>
    <s v="LZZ5CLVBXGN196606"/>
    <s v="DOUBLE BENNE"/>
    <s v="Lame cassée"/>
    <x v="11"/>
    <m/>
    <x v="3"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8">
  <r>
    <n v="1"/>
    <x v="0"/>
    <s v="DUMPER"/>
    <s v="6X4"/>
    <s v="SINO 01"/>
    <m/>
    <s v="LZZ5EMVG0FD927020"/>
    <s v="Cam./Ben."/>
    <s v="Fuite d'huile cartère"/>
    <x v="0"/>
    <m/>
    <x v="0"/>
    <s v="x"/>
    <m/>
    <m/>
    <m/>
    <m/>
    <m/>
    <m/>
    <m/>
    <m/>
    <s v="x"/>
  </r>
  <r>
    <n v="2"/>
    <x v="0"/>
    <s v="DUMPER"/>
    <s v="6X4"/>
    <s v="SINO 02"/>
    <m/>
    <s v="LZZ5EMVGIFD927000"/>
    <s v="Cam./Ben."/>
    <s v="Roulement central"/>
    <x v="1"/>
    <m/>
    <x v="0"/>
    <s v="x"/>
    <m/>
    <m/>
    <m/>
    <m/>
    <m/>
    <m/>
    <m/>
    <m/>
    <s v="x"/>
  </r>
  <r>
    <n v="3"/>
    <x v="0"/>
    <s v="DUMPER"/>
    <s v="6X4"/>
    <s v="SINO 03"/>
    <m/>
    <s v="LZZ5EMVGIFD927012"/>
    <s v="Cam./Ben."/>
    <s v="Moteur "/>
    <x v="2"/>
    <m/>
    <x v="1"/>
    <s v="x"/>
    <m/>
    <m/>
    <m/>
    <m/>
    <m/>
    <m/>
    <m/>
    <m/>
    <s v="x"/>
  </r>
  <r>
    <n v="4"/>
    <x v="0"/>
    <s v="DUMPER"/>
    <s v="6X4"/>
    <s v="SINO 04"/>
    <m/>
    <s v="LZZ5EMVG8FD927351"/>
    <s v="Cam./Ben."/>
    <s v="Batteries et boite de vitesse et moteur"/>
    <x v="0"/>
    <m/>
    <x v="2"/>
    <s v="x"/>
    <s v="x"/>
    <m/>
    <m/>
    <m/>
    <m/>
    <m/>
    <m/>
    <m/>
    <s v="x"/>
  </r>
  <r>
    <n v="5"/>
    <x v="0"/>
    <s v="DUMPER"/>
    <s v="6X4"/>
    <s v="SINO 05"/>
    <m/>
    <s v="LZZ5EMVG0FD926998"/>
    <s v="Cam./Ben."/>
    <s v="OBC et moyeu"/>
    <x v="3"/>
    <m/>
    <x v="0"/>
    <m/>
    <s v="x"/>
    <m/>
    <m/>
    <m/>
    <m/>
    <m/>
    <m/>
    <m/>
    <s v="x"/>
  </r>
  <r>
    <n v="6"/>
    <x v="0"/>
    <s v="DUMPER"/>
    <s v="6X4"/>
    <s v="SINO 06"/>
    <m/>
    <s v="LZZ5EMVG0FD927000"/>
    <s v="Cam./Ben."/>
    <s v="Roulement central"/>
    <x v="4"/>
    <m/>
    <x v="3"/>
    <s v="x"/>
    <m/>
    <m/>
    <m/>
    <m/>
    <m/>
    <m/>
    <m/>
    <s v="x"/>
    <m/>
  </r>
  <r>
    <n v="7"/>
    <x v="0"/>
    <s v="DUMPER"/>
    <s v="6X4"/>
    <s v="SINO 07"/>
    <m/>
    <s v="LZZ5EMVG0FD927016"/>
    <s v="Cam./Ben."/>
    <s v="Accidenté"/>
    <x v="5"/>
    <m/>
    <x v="1"/>
    <m/>
    <s v="x"/>
    <m/>
    <m/>
    <m/>
    <m/>
    <m/>
    <m/>
    <m/>
    <m/>
  </r>
  <r>
    <n v="8"/>
    <x v="0"/>
    <s v="DUMPER"/>
    <s v="6X4"/>
    <s v="SINO 08"/>
    <m/>
    <s v="LZZ5EMVG4FD927346"/>
    <s v="Cam./Ben."/>
    <s v="1 pneu et lame ressort"/>
    <x v="6"/>
    <m/>
    <x v="1"/>
    <s v="x"/>
    <m/>
    <m/>
    <s v="x"/>
    <m/>
    <m/>
    <m/>
    <m/>
    <m/>
    <s v="x"/>
  </r>
  <r>
    <n v="9"/>
    <x v="0"/>
    <s v="DUMPER"/>
    <s v="6X4"/>
    <s v="SINO 09"/>
    <m/>
    <s v="LZZ5EMVG9FD927018"/>
    <s v="Cam./Ben."/>
    <s v="Electricité, Bride et lames ressort"/>
    <x v="7"/>
    <m/>
    <x v="1"/>
    <s v="x"/>
    <s v="x"/>
    <m/>
    <m/>
    <m/>
    <m/>
    <m/>
    <m/>
    <m/>
    <s v="x"/>
  </r>
  <r>
    <n v="10"/>
    <x v="0"/>
    <s v="DUMPER"/>
    <s v="6X4"/>
    <s v="SINO 10"/>
    <m/>
    <s v="LZZ5EMVG2FD927345"/>
    <s v="Cam./Ben."/>
    <s v="Lames ressorts et globe"/>
    <x v="8"/>
    <m/>
    <x v="1"/>
    <s v="x"/>
    <s v="x"/>
    <m/>
    <m/>
    <m/>
    <m/>
    <m/>
    <m/>
    <m/>
    <s v="x"/>
  </r>
  <r>
    <n v="11"/>
    <x v="0"/>
    <s v="DUMPER"/>
    <s v="6X4"/>
    <s v="SINO 11"/>
    <m/>
    <s v="LZZ5EMVG7FD926997"/>
    <s v="Cam./Ben."/>
    <s v=" Lame ressort  AR 2 côtés, "/>
    <x v="9"/>
    <m/>
    <x v="1"/>
    <s v="x"/>
    <m/>
    <m/>
    <m/>
    <m/>
    <m/>
    <m/>
    <m/>
    <m/>
    <s v="x"/>
  </r>
  <r>
    <n v="12"/>
    <x v="0"/>
    <s v="DUMPER"/>
    <s v="6X4"/>
    <s v="SINO 12"/>
    <m/>
    <s v="LZZ5EMVG8FD927009"/>
    <s v="Cam./Ben."/>
    <s v="Lame ressort et 6 pneus"/>
    <x v="10"/>
    <m/>
    <x v="1"/>
    <s v="x"/>
    <m/>
    <m/>
    <s v="x"/>
    <m/>
    <m/>
    <m/>
    <m/>
    <m/>
    <s v="x"/>
  </r>
  <r>
    <n v="13"/>
    <x v="0"/>
    <s v="DUMPER"/>
    <s v="6X4"/>
    <s v="SINO 13"/>
    <m/>
    <s v="LZZ5EMVG9FD927021"/>
    <s v="Cam./Ben."/>
    <s v="Lame ressort"/>
    <x v="10"/>
    <m/>
    <x v="1"/>
    <s v="x"/>
    <m/>
    <m/>
    <m/>
    <m/>
    <m/>
    <m/>
    <m/>
    <m/>
    <s v="x"/>
  </r>
  <r>
    <n v="14"/>
    <x v="0"/>
    <s v="DUMPER"/>
    <s v="6X4"/>
    <s v="SINO 15"/>
    <m/>
    <s v="LZZ5EMVG8FD927348"/>
    <s v="Cam./Ben."/>
    <s v="1 pneu "/>
    <x v="11"/>
    <m/>
    <x v="4"/>
    <m/>
    <m/>
    <m/>
    <s v="x"/>
    <m/>
    <m/>
    <m/>
    <m/>
    <s v="x"/>
    <m/>
  </r>
  <r>
    <n v="15"/>
    <x v="0"/>
    <s v="DUMPER"/>
    <s v="6X4"/>
    <s v="SINO 17"/>
    <m/>
    <s v="LZZ5EMVG0FD927019"/>
    <s v="Cam./Ben."/>
    <s v="Lame ressort"/>
    <x v="12"/>
    <m/>
    <x v="1"/>
    <s v="x"/>
    <m/>
    <m/>
    <m/>
    <m/>
    <m/>
    <m/>
    <m/>
    <m/>
    <s v="x"/>
  </r>
  <r>
    <n v="16"/>
    <x v="0"/>
    <s v="DUMPER"/>
    <s v="6X4"/>
    <s v="SINO 18"/>
    <m/>
    <s v="LZZ5EMVG0FD927344"/>
    <s v="Cam./Ben."/>
    <s v="Lame ressort"/>
    <x v="13"/>
    <m/>
    <x v="1"/>
    <s v="x"/>
    <m/>
    <m/>
    <m/>
    <m/>
    <m/>
    <m/>
    <m/>
    <m/>
    <s v="x"/>
  </r>
  <r>
    <n v="17"/>
    <x v="0"/>
    <s v="DUMPER"/>
    <s v="6X4"/>
    <s v="SINO 19"/>
    <m/>
    <s v="LZZ5EMVG6FD927350"/>
    <s v="Cam./Ben."/>
    <s v="Accidenté"/>
    <x v="12"/>
    <m/>
    <x v="1"/>
    <s v="x"/>
    <m/>
    <m/>
    <m/>
    <m/>
    <m/>
    <m/>
    <m/>
    <m/>
    <m/>
  </r>
  <r>
    <n v="18"/>
    <x v="0"/>
    <s v="DUMPER"/>
    <s v="6X4"/>
    <s v="SINO 20"/>
    <m/>
    <s v="LZZ5EMVG6FD927008"/>
    <s v="Cam./Ben."/>
    <s v="Lame ressort"/>
    <x v="14"/>
    <m/>
    <x v="0"/>
    <s v="x"/>
    <m/>
    <m/>
    <m/>
    <m/>
    <m/>
    <m/>
    <m/>
    <m/>
    <s v="x"/>
  </r>
  <r>
    <n v="19"/>
    <x v="0"/>
    <s v="DUMPER"/>
    <s v="6X4"/>
    <s v="SINO 21"/>
    <m/>
    <s v="LZZ5EMVGXFD927349"/>
    <s v="Cam./Ben."/>
    <s v="Moteur et système de freinage"/>
    <x v="15"/>
    <m/>
    <x v="5"/>
    <s v="x"/>
    <m/>
    <m/>
    <m/>
    <m/>
    <m/>
    <m/>
    <m/>
    <m/>
    <s v="x"/>
  </r>
  <r>
    <n v="20"/>
    <x v="0"/>
    <s v="DUMPER"/>
    <s v="6X4"/>
    <s v="SINO 22"/>
    <m/>
    <s v="LZZ5EMVG6FD927347"/>
    <s v="Cam./Ben."/>
    <s v="Lame ressort "/>
    <x v="16"/>
    <m/>
    <x v="0"/>
    <s v="x"/>
    <m/>
    <m/>
    <m/>
    <m/>
    <m/>
    <m/>
    <m/>
    <s v="x"/>
    <m/>
  </r>
  <r>
    <n v="21"/>
    <x v="0"/>
    <s v="DUMPER"/>
    <s v="6X4"/>
    <s v="SINO 23"/>
    <m/>
    <s v="LZZ5EMVG9FD927004"/>
    <s v="Cam./Ben."/>
    <s v="Lame et boulon central"/>
    <x v="17"/>
    <m/>
    <x v="1"/>
    <s v="x"/>
    <m/>
    <m/>
    <m/>
    <m/>
    <m/>
    <m/>
    <m/>
    <m/>
    <s v="x"/>
  </r>
  <r>
    <n v="22"/>
    <x v="0"/>
    <s v="DUMPER"/>
    <s v="6X4"/>
    <s v="SINO 25"/>
    <m/>
    <s v="LZZ5EMVG2FD927006"/>
    <s v="Cam./Ben."/>
    <s v="Tolerie-peinture"/>
    <x v="18"/>
    <m/>
    <x v="1"/>
    <m/>
    <s v="x"/>
    <m/>
    <m/>
    <m/>
    <m/>
    <m/>
    <m/>
    <m/>
    <s v="x"/>
  </r>
  <r>
    <n v="23"/>
    <x v="0"/>
    <s v="DUMPER"/>
    <s v="6X4"/>
    <s v="SINO 27"/>
    <m/>
    <s v="LZZ5EMVG2FD927015"/>
    <s v="Cam./Ben."/>
    <s v="Lame ressort"/>
    <x v="19"/>
    <m/>
    <x v="1"/>
    <s v="x"/>
    <m/>
    <m/>
    <m/>
    <m/>
    <m/>
    <m/>
    <m/>
    <m/>
    <s v="x"/>
  </r>
  <r>
    <n v="24"/>
    <x v="0"/>
    <s v="DUMPER"/>
    <s v="6X4"/>
    <s v="SINO 29"/>
    <m/>
    <s v="LZZ5EMVG4FD927007"/>
    <s v="Cam./Ben."/>
    <s v="Lame ressort"/>
    <x v="12"/>
    <m/>
    <x v="1"/>
    <s v="x"/>
    <m/>
    <m/>
    <m/>
    <m/>
    <m/>
    <m/>
    <m/>
    <m/>
    <s v="x"/>
  </r>
  <r>
    <n v="25"/>
    <x v="0"/>
    <s v="DUMPER"/>
    <s v="6X4"/>
    <s v="SINO 30"/>
    <m/>
    <s v="LZZ5EMVG3FD927001"/>
    <s v="Cam./Ben."/>
    <s v="Pont"/>
    <x v="20"/>
    <m/>
    <x v="0"/>
    <s v="x"/>
    <m/>
    <m/>
    <m/>
    <m/>
    <m/>
    <m/>
    <m/>
    <m/>
    <s v="x"/>
  </r>
  <r>
    <n v="26"/>
    <x v="0"/>
    <s v="DUMPER"/>
    <s v="6X4"/>
    <s v="SINO 31"/>
    <m/>
    <s v="LZZ5EMVG1FD927353"/>
    <s v="Cam./Ben."/>
    <s v="Lame ressort et 1 pneu"/>
    <x v="21"/>
    <m/>
    <x v="1"/>
    <s v="x"/>
    <m/>
    <m/>
    <s v="x"/>
    <m/>
    <m/>
    <m/>
    <m/>
    <m/>
    <s v="x"/>
  </r>
  <r>
    <n v="27"/>
    <x v="0"/>
    <s v="DUMPER"/>
    <s v="6X4"/>
    <s v="SINO 33"/>
    <m/>
    <s v="LZZ5EMVG7FD927017"/>
    <s v="Cam./Ben."/>
    <s v="Lame ressort"/>
    <x v="7"/>
    <m/>
    <x v="1"/>
    <s v="x"/>
    <m/>
    <m/>
    <m/>
    <m/>
    <s v="x"/>
    <m/>
    <m/>
    <m/>
    <s v="x"/>
  </r>
  <r>
    <n v="28"/>
    <x v="0"/>
    <s v="DUMPER"/>
    <s v="6X4"/>
    <s v="SINO 35"/>
    <m/>
    <s v="LZZ5EMVG7FD927352"/>
    <s v="Cam./Ben."/>
    <s v="Moteur"/>
    <x v="22"/>
    <m/>
    <x v="2"/>
    <s v="x"/>
    <m/>
    <m/>
    <m/>
    <m/>
    <s v="x"/>
    <m/>
    <m/>
    <m/>
    <s v="x"/>
  </r>
  <r>
    <n v="29"/>
    <x v="0"/>
    <s v="DUMPER"/>
    <s v="6X4"/>
    <s v="SINO 36"/>
    <m/>
    <s v="LZZ5EMVG7FD928429"/>
    <s v="Cam./Ben."/>
    <s v="Support cabine faux chassis"/>
    <x v="1"/>
    <m/>
    <x v="0"/>
    <s v="x"/>
    <m/>
    <m/>
    <m/>
    <m/>
    <m/>
    <m/>
    <m/>
    <m/>
    <s v="x"/>
  </r>
  <r>
    <n v="30"/>
    <x v="0"/>
    <s v="DUMPER"/>
    <s v="6X4"/>
    <s v="SINO 37"/>
    <m/>
    <s v="LZZ5EMVG5FB048434"/>
    <s v="Cam./Ben."/>
    <s v="Lame ressort"/>
    <x v="23"/>
    <m/>
    <x v="1"/>
    <s v="x"/>
    <m/>
    <m/>
    <m/>
    <m/>
    <m/>
    <m/>
    <m/>
    <m/>
    <s v="x"/>
  </r>
  <r>
    <n v="31"/>
    <x v="0"/>
    <s v="DUMPER"/>
    <s v="6X4"/>
    <s v="SINO 38"/>
    <m/>
    <s v="LZZ5EMVG4FB048426"/>
    <s v="Cam./Ben."/>
    <s v="Reservoir percé"/>
    <x v="24"/>
    <m/>
    <x v="1"/>
    <m/>
    <m/>
    <s v="x"/>
    <m/>
    <m/>
    <m/>
    <m/>
    <m/>
    <m/>
    <s v="x"/>
  </r>
  <r>
    <n v="32"/>
    <x v="0"/>
    <s v="DUMPER"/>
    <s v="6X4"/>
    <s v="SINO 39"/>
    <m/>
    <s v="LZZ5EMVG4FB048443"/>
    <s v="Cam./Ben."/>
    <s v="Moteur"/>
    <x v="25"/>
    <m/>
    <x v="1"/>
    <s v="x"/>
    <m/>
    <m/>
    <m/>
    <m/>
    <m/>
    <m/>
    <m/>
    <m/>
    <s v="x"/>
  </r>
  <r>
    <n v="33"/>
    <x v="0"/>
    <s v="DUMPER"/>
    <s v="6X4"/>
    <s v="SINO 40"/>
    <m/>
    <s v="LZZ5EMVG4FB048439"/>
    <s v="Cam./Ben."/>
    <s v="Moteur"/>
    <x v="26"/>
    <m/>
    <x v="3"/>
    <s v="x"/>
    <m/>
    <m/>
    <m/>
    <m/>
    <m/>
    <m/>
    <m/>
    <m/>
    <s v="x"/>
  </r>
  <r>
    <n v="34"/>
    <x v="0"/>
    <s v="DUMPER"/>
    <s v="6X4"/>
    <s v="SINO 41"/>
    <m/>
    <s v="LZZ5EMVG8F048427"/>
    <s v="Cam./Ben."/>
    <s v="Moteur "/>
    <x v="27"/>
    <m/>
    <x v="5"/>
    <s v="x"/>
    <m/>
    <m/>
    <m/>
    <m/>
    <m/>
    <m/>
    <m/>
    <m/>
    <s v="x"/>
  </r>
  <r>
    <n v="35"/>
    <x v="0"/>
    <s v="DUMPER"/>
    <s v="6X4"/>
    <s v="SINO 42"/>
    <m/>
    <s v="LZZ5EMVGXFB048431"/>
    <s v="Cam./Ben."/>
    <s v="Accidenté"/>
    <x v="28"/>
    <m/>
    <x v="5"/>
    <m/>
    <m/>
    <m/>
    <m/>
    <m/>
    <m/>
    <m/>
    <m/>
    <m/>
    <m/>
  </r>
  <r>
    <n v="36"/>
    <x v="0"/>
    <s v="DUMPER"/>
    <s v="6X4"/>
    <s v="SINO 43"/>
    <m/>
    <s v="LZZ5EMVGXFB048428"/>
    <s v="Cam./Ben."/>
    <s v="Accidenté"/>
    <x v="24"/>
    <m/>
    <x v="1"/>
    <m/>
    <m/>
    <s v="x"/>
    <m/>
    <m/>
    <m/>
    <m/>
    <m/>
    <m/>
    <m/>
  </r>
  <r>
    <n v="37"/>
    <x v="0"/>
    <s v="DUMPER"/>
    <s v="6X4"/>
    <s v="SINO 44"/>
    <m/>
    <s v="LZZ5EMVG0FB048423"/>
    <s v="Cam./Ben."/>
    <s v="Lame ressort et ampoule phare"/>
    <x v="29"/>
    <m/>
    <x v="1"/>
    <s v="x"/>
    <s v="x"/>
    <m/>
    <m/>
    <m/>
    <m/>
    <m/>
    <m/>
    <m/>
    <s v="x"/>
  </r>
  <r>
    <n v="38"/>
    <x v="0"/>
    <s v="DUMPER"/>
    <s v="6X4"/>
    <s v="SINO 45"/>
    <m/>
    <s v="LZZ5EMVG0FB048438"/>
    <s v="Cam./Ben."/>
    <s v="Lame ressort "/>
    <x v="27"/>
    <m/>
    <x v="0"/>
    <s v="x"/>
    <m/>
    <m/>
    <m/>
    <m/>
    <m/>
    <m/>
    <m/>
    <m/>
    <s v="x"/>
  </r>
  <r>
    <n v="39"/>
    <x v="0"/>
    <s v="DUMPER"/>
    <s v="6X4"/>
    <s v="SINO 46"/>
    <m/>
    <s v="LZZ5EMVG0FB048430"/>
    <s v="Cam./Ben."/>
    <s v="Frein "/>
    <x v="11"/>
    <m/>
    <x v="1"/>
    <s v="x"/>
    <m/>
    <m/>
    <m/>
    <m/>
    <m/>
    <m/>
    <m/>
    <s v="x"/>
    <m/>
  </r>
  <r>
    <n v="40"/>
    <x v="0"/>
    <s v="DUMPER"/>
    <s v="6X4"/>
    <s v="SINO 47"/>
    <m/>
    <s v="LZZ5EMVG0FB048440"/>
    <s v="Cam./Ben."/>
    <s v="Lame de ressort AR"/>
    <x v="30"/>
    <m/>
    <x v="1"/>
    <s v="x"/>
    <m/>
    <m/>
    <m/>
    <m/>
    <m/>
    <m/>
    <m/>
    <m/>
    <s v="x"/>
  </r>
  <r>
    <n v="41"/>
    <x v="0"/>
    <s v="DUMPER"/>
    <s v="6X4"/>
    <s v="SINO 48"/>
    <m/>
    <s v="LZZ5EMVG0FB048433"/>
    <s v="Cam./Ben."/>
    <s v="Lame ressort"/>
    <x v="19"/>
    <m/>
    <x v="1"/>
    <s v="x"/>
    <m/>
    <m/>
    <m/>
    <m/>
    <m/>
    <m/>
    <m/>
    <m/>
    <s v="x"/>
  </r>
  <r>
    <n v="42"/>
    <x v="0"/>
    <s v="DUMPER"/>
    <s v="6X4"/>
    <s v="SINO 50"/>
    <m/>
    <s v="LZZ5EMVG4FB048425"/>
    <s v="Cam./Ben."/>
    <s v="2 lames cassés"/>
    <x v="31"/>
    <m/>
    <x v="6"/>
    <s v="x"/>
    <m/>
    <m/>
    <m/>
    <m/>
    <m/>
    <m/>
    <m/>
    <s v="x"/>
    <m/>
  </r>
  <r>
    <n v="43"/>
    <x v="0"/>
    <s v="DUMPER"/>
    <s v="6X4"/>
    <s v="SINO 51"/>
    <m/>
    <s v="LZZ5EMVG4FB048435"/>
    <s v="Cam./Ben."/>
    <s v="Arret huile sur le pont"/>
    <x v="1"/>
    <m/>
    <x v="0"/>
    <s v="x"/>
    <m/>
    <m/>
    <m/>
    <m/>
    <m/>
    <m/>
    <m/>
    <s v="x"/>
    <m/>
  </r>
  <r>
    <n v="44"/>
    <x v="0"/>
    <s v="DUMPER"/>
    <s v="6X4"/>
    <s v="SINO 52"/>
    <m/>
    <s v="LZZ5EMVG4FB048437"/>
    <s v="Cam./Ben."/>
    <s v="Moyeu"/>
    <x v="32"/>
    <m/>
    <x v="1"/>
    <s v="x"/>
    <m/>
    <m/>
    <m/>
    <m/>
    <m/>
    <m/>
    <m/>
    <s v="x"/>
    <m/>
  </r>
  <r>
    <n v="45"/>
    <x v="0"/>
    <s v="DUMPER"/>
    <s v="6X4"/>
    <s v="SINO 53"/>
    <m/>
    <s v="LZZ5EMVG4FB048432"/>
    <s v="Cam./Ben."/>
    <s v="Lame ressort"/>
    <x v="33"/>
    <m/>
    <x v="1"/>
    <s v="x"/>
    <m/>
    <m/>
    <m/>
    <m/>
    <m/>
    <m/>
    <m/>
    <m/>
    <s v="x"/>
  </r>
  <r>
    <n v="46"/>
    <x v="0"/>
    <s v="DUMPER"/>
    <s v="6X4"/>
    <s v="SINO 54"/>
    <m/>
    <s v="LZZ5EMVG2EB048424"/>
    <s v="Cam./Ben."/>
    <s v="Lame ressort"/>
    <x v="19"/>
    <m/>
    <x v="1"/>
    <s v="x"/>
    <m/>
    <m/>
    <m/>
    <m/>
    <m/>
    <m/>
    <m/>
    <m/>
    <s v="x"/>
  </r>
  <r>
    <n v="47"/>
    <x v="0"/>
    <s v="DUMPER"/>
    <s v="6X4"/>
    <s v="SINO 55"/>
    <m/>
    <s v="LZZ5EMVG9FB048436"/>
    <s v="Cam./Ben."/>
    <s v="Lame ressort "/>
    <x v="34"/>
    <m/>
    <x v="0"/>
    <s v="x"/>
    <m/>
    <m/>
    <m/>
    <m/>
    <m/>
    <m/>
    <m/>
    <m/>
    <s v="x"/>
  </r>
  <r>
    <n v="1"/>
    <x v="0"/>
    <s v="SITRAK"/>
    <s v="6X4"/>
    <s v="SEB 2053"/>
    <s v="IT 2858 A "/>
    <s v="LZZ5CLVB9GA175182            "/>
    <s v="Tracteur"/>
    <s v="Frein "/>
    <x v="11"/>
    <m/>
    <x v="1"/>
    <s v="x"/>
    <m/>
    <m/>
    <m/>
    <m/>
    <m/>
    <m/>
    <m/>
    <s v="x"/>
    <m/>
  </r>
  <r>
    <n v="2"/>
    <x v="0"/>
    <s v="SITRAK"/>
    <s v="6X4"/>
    <s v="SEB 2054"/>
    <s v="IT 2860 A"/>
    <s v="LZZ5CLVB0GA175183            "/>
    <s v="Tracteur"/>
    <s v="Affecté à conakry"/>
    <x v="35"/>
    <m/>
    <x v="1"/>
    <m/>
    <m/>
    <m/>
    <m/>
    <m/>
    <m/>
    <m/>
    <m/>
    <m/>
    <m/>
  </r>
  <r>
    <n v="3"/>
    <x v="0"/>
    <s v="SITRAK"/>
    <s v="6X4"/>
    <s v="SEB 2055"/>
    <s v="IT 2861 A"/>
    <s v="LZZ5CLVB2GA175184            "/>
    <s v="Tracteur"/>
    <s v="Malapouya "/>
    <x v="11"/>
    <m/>
    <x v="1"/>
    <m/>
    <m/>
    <m/>
    <m/>
    <m/>
    <m/>
    <m/>
    <m/>
    <m/>
    <m/>
  </r>
  <r>
    <n v="4"/>
    <x v="0"/>
    <s v="SITRAK"/>
    <s v="6X4"/>
    <s v="SEB 2056"/>
    <s v="IT 2862 A"/>
    <s v="LZZ5CLVB4GA175185            "/>
    <s v="Tracteur"/>
    <s v="Affecté à conakry"/>
    <x v="35"/>
    <m/>
    <x v="0"/>
    <m/>
    <m/>
    <m/>
    <m/>
    <m/>
    <m/>
    <m/>
    <m/>
    <m/>
    <m/>
  </r>
  <r>
    <n v="5"/>
    <x v="0"/>
    <s v="SITRAK"/>
    <s v="6X4"/>
    <s v="SEB 2057"/>
    <s v="IT 2859 A "/>
    <s v="LZZ5CLVB6GA175186            "/>
    <s v="Tracteur"/>
    <s v="1 pneu"/>
    <x v="36"/>
    <m/>
    <x v="4"/>
    <m/>
    <m/>
    <m/>
    <s v="x"/>
    <m/>
    <m/>
    <m/>
    <m/>
    <s v="x"/>
    <m/>
  </r>
  <r>
    <n v="6"/>
    <x v="0"/>
    <s v="SITRAK"/>
    <s v="6X4"/>
    <s v="SEB 2058"/>
    <s v="IT 2863 A"/>
    <s v="LZZ5CLVBXGA175188            "/>
    <s v="Tracteur"/>
    <m/>
    <x v="37"/>
    <m/>
    <x v="6"/>
    <m/>
    <m/>
    <m/>
    <m/>
    <m/>
    <m/>
    <m/>
    <s v="x"/>
    <m/>
    <m/>
  </r>
  <r>
    <n v="7"/>
    <x v="0"/>
    <s v="SITRAK"/>
    <s v="6X4"/>
    <s v="SEB 2059"/>
    <s v="IT 2864 A"/>
    <s v="LZZ5CLVB1GA175189            "/>
    <s v="Tracteur"/>
    <m/>
    <x v="37"/>
    <m/>
    <x v="6"/>
    <m/>
    <m/>
    <m/>
    <m/>
    <m/>
    <m/>
    <m/>
    <s v="x"/>
    <m/>
    <m/>
  </r>
  <r>
    <n v="8"/>
    <x v="0"/>
    <s v="SITRAK"/>
    <s v="6X4"/>
    <s v="SEB 2060"/>
    <s v="IT 2865 A"/>
    <s v="LZZ5CLVB8GA175190            "/>
    <s v="Tracteur"/>
    <s v="Moteur"/>
    <x v="15"/>
    <m/>
    <x v="7"/>
    <s v="x"/>
    <m/>
    <m/>
    <m/>
    <m/>
    <m/>
    <m/>
    <m/>
    <m/>
    <s v="x"/>
  </r>
  <r>
    <n v="9"/>
    <x v="0"/>
    <s v="SITRAK"/>
    <s v="6X4"/>
    <s v="SEB 2062"/>
    <s v="IT 2868 A"/>
    <s v="LZZ5CLVB1GA175192            "/>
    <s v="Tracteur"/>
    <s v="2 pneus , phare , fuite d'air et garniture "/>
    <x v="11"/>
    <d v="2018-02-20T16:17:00"/>
    <x v="1"/>
    <s v="x"/>
    <s v="x"/>
    <m/>
    <s v="x"/>
    <m/>
    <m/>
    <m/>
    <s v="x"/>
    <m/>
    <m/>
  </r>
  <r>
    <n v="10"/>
    <x v="0"/>
    <s v="SITRAK"/>
    <s v="6X4"/>
    <s v="SEB 2063"/>
    <s v="IT 2869 A"/>
    <s v="LZZ5CLVB3GA175193            "/>
    <s v="Tracteur"/>
    <s v="Pompe de benne "/>
    <x v="11"/>
    <m/>
    <x v="1"/>
    <s v="x"/>
    <m/>
    <m/>
    <m/>
    <m/>
    <m/>
    <m/>
    <m/>
    <s v="x"/>
    <m/>
  </r>
  <r>
    <n v="11"/>
    <x v="0"/>
    <s v="SITRAK"/>
    <s v="6X4"/>
    <s v="SEB 2064"/>
    <s v="IT 2870 A"/>
    <s v="LZZ5CLVB5GA175194            "/>
    <s v="Tracteur"/>
    <s v="Malapouya "/>
    <x v="11"/>
    <m/>
    <x v="1"/>
    <m/>
    <m/>
    <m/>
    <m/>
    <m/>
    <m/>
    <m/>
    <m/>
    <m/>
    <m/>
  </r>
  <r>
    <n v="12"/>
    <x v="0"/>
    <s v="SITRAK"/>
    <s v="6X4"/>
    <s v="SEB 2065"/>
    <s v="IT 2871 A"/>
    <s v="LZZ5CLVB3GA175162     "/>
    <s v="Tracteur"/>
    <s v="Phare "/>
    <x v="11"/>
    <d v="2018-02-20T21:33:00"/>
    <x v="1"/>
    <m/>
    <s v="x"/>
    <m/>
    <m/>
    <m/>
    <m/>
    <m/>
    <s v="x"/>
    <m/>
    <m/>
  </r>
  <r>
    <n v="13"/>
    <x v="0"/>
    <s v="SITRAK"/>
    <s v="6X4"/>
    <s v="SEB 2066"/>
    <s v="IT 2872 A"/>
    <s v="LZZ5CLVB8GA175397"/>
    <s v="Tracteur"/>
    <s v="1 pneu "/>
    <x v="11"/>
    <m/>
    <x v="4"/>
    <m/>
    <m/>
    <m/>
    <s v="x"/>
    <m/>
    <m/>
    <m/>
    <m/>
    <s v="x"/>
    <m/>
  </r>
  <r>
    <n v="14"/>
    <x v="0"/>
    <s v="SITRAK"/>
    <s v="6X4"/>
    <s v="SEB 2067"/>
    <s v="IT 2873 A"/>
    <s v="LZZ5CLVB6GA175396"/>
    <s v="Tracteur"/>
    <m/>
    <x v="37"/>
    <m/>
    <x v="6"/>
    <m/>
    <m/>
    <m/>
    <m/>
    <m/>
    <m/>
    <m/>
    <s v="x"/>
    <m/>
    <m/>
  </r>
  <r>
    <n v="15"/>
    <x v="0"/>
    <s v="SITRAK"/>
    <s v="6X4"/>
    <s v="SEB 2068"/>
    <s v="IT 2874 A"/>
    <s v="LZZ5CLVB9GA175702"/>
    <s v="Tracteur"/>
    <s v="Decroché"/>
    <x v="11"/>
    <m/>
    <x v="1"/>
    <s v="x"/>
    <m/>
    <m/>
    <m/>
    <m/>
    <m/>
    <m/>
    <m/>
    <s v="x"/>
    <m/>
  </r>
  <r>
    <n v="16"/>
    <x v="0"/>
    <s v="SITRAK"/>
    <s v="6X4"/>
    <s v="SEB 2069"/>
    <s v="IT 2875 A"/>
    <s v="LZZ5CLVB0GA175703"/>
    <s v="Tracteur"/>
    <s v="Malapouya "/>
    <x v="11"/>
    <m/>
    <x v="1"/>
    <m/>
    <m/>
    <m/>
    <m/>
    <m/>
    <m/>
    <m/>
    <m/>
    <m/>
    <m/>
  </r>
  <r>
    <n v="17"/>
    <x v="0"/>
    <s v="SITRAK"/>
    <s v="6X4"/>
    <s v="SEB 2071"/>
    <s v="IT 2876 A"/>
    <s v="LZZ5CLVB1GN196276            "/>
    <s v="Tracteur"/>
    <s v="1 pneu "/>
    <x v="11"/>
    <m/>
    <x v="4"/>
    <m/>
    <m/>
    <m/>
    <m/>
    <m/>
    <m/>
    <m/>
    <m/>
    <s v="x"/>
    <m/>
  </r>
  <r>
    <n v="18"/>
    <x v="0"/>
    <s v="SITRAK"/>
    <s v="6X4"/>
    <s v="SEB 2072"/>
    <s v="IT 2877 A"/>
    <s v="LZZ5CLVB7GN196279            "/>
    <s v="Tracteur"/>
    <s v="Decroché"/>
    <x v="38"/>
    <m/>
    <x v="1"/>
    <s v="x"/>
    <m/>
    <m/>
    <m/>
    <m/>
    <m/>
    <m/>
    <m/>
    <s v="x"/>
    <m/>
  </r>
  <r>
    <n v="19"/>
    <x v="0"/>
    <s v="SITRAK"/>
    <s v="6X4"/>
    <s v="SEB 2073"/>
    <s v="IT 2077 A"/>
    <s v="LZZ5CLVB9GA175389"/>
    <s v="Tracteur"/>
    <s v="Accidenté"/>
    <x v="39"/>
    <m/>
    <x v="5"/>
    <m/>
    <m/>
    <m/>
    <m/>
    <m/>
    <m/>
    <m/>
    <m/>
    <m/>
    <m/>
  </r>
  <r>
    <n v="20"/>
    <x v="0"/>
    <s v="SITRAK"/>
    <s v="6X4"/>
    <s v="SEB 2086"/>
    <s v="IT 2151 A "/>
    <s v="LZZ5CLVB5GA175177"/>
    <s v="Tracteur"/>
    <s v="Reservoir et phare "/>
    <x v="40"/>
    <m/>
    <x v="1"/>
    <s v="x"/>
    <s v="x"/>
    <s v="x"/>
    <m/>
    <m/>
    <m/>
    <m/>
    <s v="x"/>
    <m/>
    <m/>
  </r>
  <r>
    <n v="21"/>
    <x v="0"/>
    <s v="SITRAK"/>
    <s v="6X4"/>
    <s v="SEB 2088"/>
    <s v="IT 2154 A "/>
    <s v="LZZ5CLVB5GA175180"/>
    <s v="Tracteur"/>
    <s v="Accidenté"/>
    <x v="41"/>
    <m/>
    <x v="6"/>
    <m/>
    <m/>
    <m/>
    <m/>
    <m/>
    <m/>
    <m/>
    <m/>
    <m/>
    <m/>
  </r>
  <r>
    <n v="22"/>
    <x v="0"/>
    <s v="SITRAK"/>
    <s v="6X4"/>
    <s v="SEB 2094"/>
    <s v="IT 2093 A "/>
    <s v="LZZ5CLVB4GN196286"/>
    <s v="Tracteur"/>
    <s v="Accidenté"/>
    <x v="37"/>
    <m/>
    <x v="6"/>
    <m/>
    <m/>
    <m/>
    <m/>
    <m/>
    <m/>
    <m/>
    <m/>
    <m/>
    <m/>
  </r>
  <r>
    <n v="23"/>
    <x v="0"/>
    <s v="SITRAK"/>
    <s v="6X4"/>
    <s v="SEB 2097"/>
    <s v="IT 2094 A "/>
    <s v="LZZ5CLVB6GN196290"/>
    <s v="Tracteur"/>
    <s v="Accidenté"/>
    <x v="37"/>
    <m/>
    <x v="6"/>
    <m/>
    <m/>
    <m/>
    <m/>
    <m/>
    <m/>
    <m/>
    <m/>
    <m/>
    <m/>
  </r>
  <r>
    <n v="24"/>
    <x v="0"/>
    <s v="SITRAK"/>
    <s v="6X4"/>
    <s v="SEB 2101"/>
    <s v="IT 2095 A "/>
    <s v="LZZ5CLVB2GN196304"/>
    <s v="Tracteur"/>
    <s v="Malapouya "/>
    <x v="11"/>
    <m/>
    <x v="1"/>
    <m/>
    <m/>
    <m/>
    <m/>
    <m/>
    <m/>
    <m/>
    <m/>
    <m/>
    <m/>
  </r>
  <r>
    <n v="25"/>
    <x v="0"/>
    <s v="SITRAK"/>
    <s v="6X4"/>
    <s v="SEB 2106"/>
    <s v="IT 2086 A "/>
    <s v="LZZ5CLVB3GN196327"/>
    <s v="Tracteur"/>
    <s v="Moteur "/>
    <x v="42"/>
    <m/>
    <x v="7"/>
    <s v="x"/>
    <m/>
    <m/>
    <m/>
    <m/>
    <m/>
    <m/>
    <m/>
    <m/>
    <s v="x"/>
  </r>
  <r>
    <n v="26"/>
    <x v="0"/>
    <s v="SITRAK"/>
    <s v="6X4"/>
    <s v="SEB 2117"/>
    <s v="IT 2112 A "/>
    <s v="LZZ5CLVB7GN196346"/>
    <s v="Tracteur"/>
    <m/>
    <x v="37"/>
    <m/>
    <x v="6"/>
    <m/>
    <m/>
    <m/>
    <m/>
    <m/>
    <m/>
    <m/>
    <s v="x"/>
    <m/>
    <m/>
  </r>
  <r>
    <n v="27"/>
    <x v="0"/>
    <s v="SITRAK"/>
    <s v="6X4"/>
    <s v="SEB 2118"/>
    <s v="IT 2090 A "/>
    <s v="LZZ5CLVBOGN196348"/>
    <s v="Tracteur"/>
    <s v="Malapouya "/>
    <x v="11"/>
    <m/>
    <x v="1"/>
    <m/>
    <m/>
    <m/>
    <m/>
    <m/>
    <m/>
    <m/>
    <m/>
    <m/>
    <m/>
  </r>
  <r>
    <n v="28"/>
    <x v="0"/>
    <s v="SITRAK"/>
    <s v="6X4"/>
    <s v="SEB 2171"/>
    <s v="IT 2408 A"/>
    <s v="LZZ5CLVB5GA175388"/>
    <s v="Tracteur"/>
    <s v="Accidenté"/>
    <x v="28"/>
    <m/>
    <x v="7"/>
    <m/>
    <m/>
    <m/>
    <m/>
    <m/>
    <m/>
    <m/>
    <m/>
    <m/>
    <m/>
  </r>
  <r>
    <n v="29"/>
    <x v="0"/>
    <s v="SITRAK"/>
    <s v="6X4"/>
    <s v="SEB 2186"/>
    <s v="IT 2675 A"/>
    <s v="LZZ5CLVB5GN196278"/>
    <s v="Tracteur"/>
    <m/>
    <x v="37"/>
    <m/>
    <x v="6"/>
    <m/>
    <m/>
    <m/>
    <m/>
    <m/>
    <m/>
    <m/>
    <s v="x"/>
    <m/>
    <m/>
  </r>
  <r>
    <n v="30"/>
    <x v="0"/>
    <s v="SITRAK"/>
    <s v="6X4"/>
    <s v="SEB 2215"/>
    <s v="IT 2704 A"/>
    <s v="LZZ5CLVB4GN196367"/>
    <s v="Tracteur"/>
    <s v="Moteur"/>
    <x v="27"/>
    <m/>
    <x v="7"/>
    <s v="x"/>
    <m/>
    <m/>
    <m/>
    <m/>
    <m/>
    <m/>
    <m/>
    <m/>
    <s v="x"/>
  </r>
  <r>
    <n v="31"/>
    <x v="0"/>
    <s v="SITRAK"/>
    <s v="6X4"/>
    <s v="SEB 2217"/>
    <s v="IT 2758 A"/>
    <s v="LZZ5CLVB4GN196272"/>
    <s v="Tracteur"/>
    <s v="Sellette"/>
    <x v="43"/>
    <d v="2018-02-20T20:25:00"/>
    <x v="1"/>
    <s v="x"/>
    <m/>
    <m/>
    <m/>
    <m/>
    <m/>
    <m/>
    <s v="x"/>
    <m/>
    <m/>
  </r>
  <r>
    <n v="32"/>
    <x v="0"/>
    <s v="SITRAK"/>
    <s v="6X4"/>
    <s v="SEB 2219"/>
    <s v="IT 2744 A"/>
    <s v="LZZ5CLVB9GN196283"/>
    <s v="Tracteur"/>
    <m/>
    <x v="37"/>
    <m/>
    <x v="6"/>
    <m/>
    <m/>
    <m/>
    <m/>
    <m/>
    <m/>
    <m/>
    <s v="x"/>
    <m/>
    <m/>
  </r>
  <r>
    <n v="33"/>
    <x v="0"/>
    <s v="SITRAK"/>
    <s v="6X4"/>
    <s v="SEB 2221"/>
    <s v="IT 2746 A"/>
    <s v="LZZ5CLVB1GN196293"/>
    <s v="Tracteur"/>
    <s v="Embrayage dure"/>
    <x v="11"/>
    <m/>
    <x v="1"/>
    <s v="x"/>
    <m/>
    <m/>
    <m/>
    <m/>
    <m/>
    <m/>
    <m/>
    <s v="x"/>
    <m/>
  </r>
  <r>
    <n v="34"/>
    <x v="0"/>
    <s v="SITRAK"/>
    <s v="6X4"/>
    <s v="SEB 2222"/>
    <s v="IT 2747 A"/>
    <s v="LZZ5CLVB5GN196300"/>
    <s v="Tracteur"/>
    <s v="Accidenté"/>
    <x v="37"/>
    <m/>
    <x v="6"/>
    <m/>
    <m/>
    <m/>
    <m/>
    <m/>
    <m/>
    <m/>
    <m/>
    <m/>
    <m/>
  </r>
  <r>
    <n v="35"/>
    <x v="0"/>
    <s v="SITRAK"/>
    <s v="6X4"/>
    <s v="SEB 2224"/>
    <s v="IT 2449 A"/>
    <s v="LZZ5CLVBXGN196308"/>
    <s v="Tracteur"/>
    <s v="Decroché "/>
    <x v="38"/>
    <m/>
    <x v="1"/>
    <s v="x"/>
    <m/>
    <m/>
    <m/>
    <m/>
    <m/>
    <m/>
    <m/>
    <s v="x"/>
    <m/>
  </r>
  <r>
    <n v="36"/>
    <x v="0"/>
    <s v="SITRAK"/>
    <s v="6X4"/>
    <s v="SEB 2225"/>
    <s v="IT 2750 A"/>
    <s v="LZZ5CLVB1GN196312"/>
    <s v="Tracteur"/>
    <s v="Decroché"/>
    <x v="4"/>
    <m/>
    <x v="1"/>
    <s v="x"/>
    <m/>
    <m/>
    <m/>
    <m/>
    <m/>
    <m/>
    <m/>
    <s v="x"/>
    <m/>
  </r>
  <r>
    <n v="37"/>
    <x v="0"/>
    <s v="SITRAK"/>
    <s v="6X4"/>
    <s v="SEB 2226"/>
    <s v="IT 2751 A"/>
    <s v="LZZ5CLVB9GN196316"/>
    <s v="Tracteur"/>
    <m/>
    <x v="37"/>
    <m/>
    <x v="6"/>
    <m/>
    <m/>
    <m/>
    <m/>
    <m/>
    <m/>
    <m/>
    <s v="x"/>
    <m/>
    <m/>
  </r>
  <r>
    <n v="38"/>
    <x v="0"/>
    <s v="SITRAK"/>
    <s v="6X4"/>
    <s v="SEB 2227"/>
    <s v="IT 2752 A"/>
    <s v="LZZ5CLVBXGN196325"/>
    <s v="Tracteur"/>
    <s v="Moteur"/>
    <x v="44"/>
    <m/>
    <x v="7"/>
    <s v="x"/>
    <m/>
    <m/>
    <m/>
    <m/>
    <m/>
    <m/>
    <m/>
    <m/>
    <s v="x"/>
  </r>
  <r>
    <n v="39"/>
    <x v="0"/>
    <s v="SITRAK"/>
    <s v="6X4"/>
    <s v="SEB 2228"/>
    <s v="IT 2753 A"/>
    <s v="LZZ5CLVBXGN196326"/>
    <s v="Tracteur"/>
    <s v="Frein "/>
    <x v="11"/>
    <m/>
    <x v="1"/>
    <s v="x"/>
    <m/>
    <m/>
    <m/>
    <m/>
    <m/>
    <m/>
    <m/>
    <s v="x"/>
    <m/>
  </r>
  <r>
    <n v="40"/>
    <x v="0"/>
    <s v="SITRAK"/>
    <s v="6X4"/>
    <s v="SEB 2230"/>
    <s v="IT 2755 A"/>
    <s v="LZZ5CLVBXGN196327"/>
    <s v="Tracteur"/>
    <s v="Malapouya "/>
    <x v="11"/>
    <m/>
    <x v="1"/>
    <s v="x"/>
    <m/>
    <m/>
    <m/>
    <m/>
    <m/>
    <m/>
    <m/>
    <s v="x"/>
    <m/>
  </r>
  <r>
    <n v="41"/>
    <x v="0"/>
    <s v="SITRAK"/>
    <s v="6X4"/>
    <s v="SEB 2231"/>
    <s v="IT 2756 A"/>
    <s v="LZZ5CLVBXGN196328"/>
    <s v="Tracteur"/>
    <m/>
    <x v="37"/>
    <m/>
    <x v="6"/>
    <m/>
    <m/>
    <m/>
    <m/>
    <m/>
    <m/>
    <m/>
    <s v="x"/>
    <m/>
    <m/>
  </r>
  <r>
    <n v="42"/>
    <x v="0"/>
    <s v="SITRAK"/>
    <s v="6X4"/>
    <s v="SEB 2233"/>
    <s v="IT 2763 A"/>
    <s v="LZZ5CLVBXGN196330"/>
    <s v="Tracteur"/>
    <m/>
    <x v="37"/>
    <m/>
    <x v="6"/>
    <m/>
    <m/>
    <m/>
    <m/>
    <m/>
    <m/>
    <m/>
    <s v="x"/>
    <m/>
    <m/>
  </r>
  <r>
    <n v="43"/>
    <x v="0"/>
    <s v="SITRAK"/>
    <s v="6X4"/>
    <s v="SEB 2234"/>
    <s v="IT 2764 A"/>
    <s v="LZZ5CLVBXGN196331"/>
    <s v="Tracteur"/>
    <s v="1 pneu et couvercle batterie"/>
    <x v="11"/>
    <m/>
    <x v="1"/>
    <m/>
    <s v="x"/>
    <s v="x"/>
    <m/>
    <m/>
    <m/>
    <m/>
    <m/>
    <s v="x"/>
    <m/>
  </r>
  <r>
    <n v="44"/>
    <x v="0"/>
    <s v="SITRAK"/>
    <s v="6X4"/>
    <s v="SEB 2235"/>
    <s v="IT 2762 A"/>
    <s v="LZZ5CLVB3GN196361"/>
    <s v="Tracteur"/>
    <m/>
    <x v="37"/>
    <m/>
    <x v="6"/>
    <m/>
    <m/>
    <m/>
    <m/>
    <m/>
    <m/>
    <m/>
    <s v="x"/>
    <m/>
    <m/>
  </r>
  <r>
    <n v="45"/>
    <x v="0"/>
    <s v="SITRAK"/>
    <s v="6X4"/>
    <s v="SEB 2236"/>
    <s v="IT 2761 A"/>
    <s v="LZZ5CLVBXGN196332"/>
    <s v="Tracteur"/>
    <s v="Electricité"/>
    <x v="45"/>
    <d v="2018-02-20T23:20:00"/>
    <x v="1"/>
    <m/>
    <s v="x"/>
    <m/>
    <m/>
    <m/>
    <m/>
    <m/>
    <s v="x"/>
    <m/>
    <m/>
  </r>
  <r>
    <n v="46"/>
    <x v="0"/>
    <s v="SITRAK"/>
    <s v="6X4"/>
    <s v="SEB 2237"/>
    <s v="IT 2760 A"/>
    <s v="LZZ5CLVBXGN196333"/>
    <s v="Tracteur"/>
    <s v="Moteur"/>
    <x v="46"/>
    <m/>
    <x v="7"/>
    <s v="x"/>
    <m/>
    <m/>
    <m/>
    <m/>
    <m/>
    <m/>
    <m/>
    <m/>
    <s v="x"/>
  </r>
  <r>
    <n v="47"/>
    <x v="0"/>
    <s v="SITRAK"/>
    <s v="6X4"/>
    <s v="SEB 2238"/>
    <s v="IT 2759 A"/>
    <s v="LZZ5CLVBXGN196334"/>
    <s v="Tracteur"/>
    <s v="Moteur"/>
    <x v="47"/>
    <m/>
    <x v="1"/>
    <s v="x"/>
    <m/>
    <m/>
    <m/>
    <m/>
    <m/>
    <m/>
    <m/>
    <m/>
    <s v="x"/>
  </r>
  <r>
    <n v="48"/>
    <x v="0"/>
    <s v="SITRAK"/>
    <s v="6X4"/>
    <s v="SEB 2243"/>
    <s v="IT 2878 A"/>
    <s v="LZZ5CLVBXGN196335"/>
    <s v="Tracteur"/>
    <s v="Decroché"/>
    <x v="11"/>
    <m/>
    <x v="1"/>
    <s v="x"/>
    <m/>
    <m/>
    <m/>
    <m/>
    <m/>
    <m/>
    <m/>
    <s v="x"/>
    <m/>
  </r>
  <r>
    <n v="49"/>
    <x v="0"/>
    <s v="SITRAK"/>
    <s v="6X4"/>
    <s v="SEB 2244"/>
    <s v="IT 2879 A"/>
    <s v="LZZ5CLVBXGN196336"/>
    <s v="Tracteur"/>
    <s v="Tendeur "/>
    <x v="11"/>
    <m/>
    <x v="1"/>
    <s v="x"/>
    <m/>
    <m/>
    <m/>
    <m/>
    <m/>
    <m/>
    <m/>
    <s v="x"/>
    <m/>
  </r>
  <r>
    <n v="50"/>
    <x v="0"/>
    <s v="SITRAK"/>
    <s v="6X4"/>
    <s v="SEB 2245"/>
    <s v="IT 2880 A"/>
    <s v="LZZ5CLVBXGN196337"/>
    <s v="Tracteur"/>
    <s v="Boite de vitesse"/>
    <x v="48"/>
    <m/>
    <x v="1"/>
    <s v="x"/>
    <m/>
    <m/>
    <m/>
    <m/>
    <m/>
    <m/>
    <m/>
    <m/>
    <s v="x"/>
  </r>
  <r>
    <n v="51"/>
    <x v="0"/>
    <s v="SITRAK"/>
    <s v="6X4"/>
    <s v="SEB 2246"/>
    <s v="IT 2881 A"/>
    <s v="LZZ5CLVBXGN196338"/>
    <s v="Tracteur"/>
    <s v="Malapouya "/>
    <x v="11"/>
    <m/>
    <x v="1"/>
    <m/>
    <m/>
    <m/>
    <m/>
    <m/>
    <m/>
    <m/>
    <m/>
    <m/>
    <m/>
  </r>
  <r>
    <n v="52"/>
    <x v="0"/>
    <s v="SITRAK"/>
    <s v="6X4"/>
    <s v="SEB 2247"/>
    <s v="IT 2882 A"/>
    <s v="LZZ5CLVBXGN196339"/>
    <s v="Tracteur"/>
    <s v="Malapouya "/>
    <x v="11"/>
    <m/>
    <x v="1"/>
    <m/>
    <m/>
    <m/>
    <m/>
    <m/>
    <m/>
    <m/>
    <m/>
    <m/>
    <m/>
  </r>
  <r>
    <n v="53"/>
    <x v="0"/>
    <s v="SITRAK"/>
    <s v="6X4"/>
    <s v="SEB 2248"/>
    <s v="IT 2883 A"/>
    <s v="LZZ5CLVBXGN196340"/>
    <s v="Tracteur"/>
    <s v="Support cabine et porte benne"/>
    <x v="11"/>
    <m/>
    <x v="1"/>
    <m/>
    <m/>
    <s v="x"/>
    <m/>
    <m/>
    <m/>
    <m/>
    <m/>
    <s v="x"/>
    <m/>
  </r>
  <r>
    <n v="54"/>
    <x v="0"/>
    <s v="SITRAK"/>
    <s v="6X4"/>
    <s v="SEB 2250"/>
    <s v="IT 2885 A"/>
    <s v="LZZ5CLVBXGN196342"/>
    <s v="Tracteur"/>
    <s v="Decroché "/>
    <x v="40"/>
    <d v="2018-02-20T22:10:00"/>
    <x v="1"/>
    <s v="x"/>
    <m/>
    <m/>
    <m/>
    <m/>
    <m/>
    <m/>
    <s v="x"/>
    <m/>
    <m/>
  </r>
  <r>
    <n v="55"/>
    <x v="0"/>
    <s v="SITRAK"/>
    <s v="6X4"/>
    <s v="SEB 2251"/>
    <s v="IT 2886 A"/>
    <s v="LZZ5CLVBXGN196343"/>
    <s v="Tracteur"/>
    <s v="Accidenté"/>
    <x v="37"/>
    <m/>
    <x v="6"/>
    <m/>
    <m/>
    <m/>
    <m/>
    <m/>
    <m/>
    <m/>
    <m/>
    <m/>
    <m/>
  </r>
  <r>
    <n v="56"/>
    <x v="0"/>
    <s v="SITRAK"/>
    <s v="6X4"/>
    <s v="SEB 2252"/>
    <s v="IT 2887 A"/>
    <s v="LZZ5CLVBXGN196344"/>
    <s v="Tracteur"/>
    <s v="Benne et phare "/>
    <x v="11"/>
    <m/>
    <x v="1"/>
    <s v="x"/>
    <s v="x"/>
    <m/>
    <m/>
    <m/>
    <m/>
    <m/>
    <m/>
    <s v="x"/>
    <m/>
  </r>
  <r>
    <n v="57"/>
    <x v="0"/>
    <s v="SITRAK"/>
    <s v="6X4"/>
    <s v="SEB 2253"/>
    <s v="IT 2888 A"/>
    <s v="LZZ5CLVBXGN196345"/>
    <s v="Tracteur"/>
    <s v="Phare"/>
    <x v="11"/>
    <m/>
    <x v="1"/>
    <m/>
    <s v="x"/>
    <m/>
    <m/>
    <m/>
    <m/>
    <m/>
    <m/>
    <s v="x"/>
    <m/>
  </r>
  <r>
    <n v="58"/>
    <x v="0"/>
    <s v="SITRAK"/>
    <s v="6X4"/>
    <s v="SEB 2254"/>
    <s v="IT 2889 A"/>
    <s v="LZZ5CLVBXGN196346"/>
    <s v="Tracteur"/>
    <s v="Malapouya "/>
    <x v="11"/>
    <m/>
    <x v="1"/>
    <m/>
    <m/>
    <m/>
    <m/>
    <m/>
    <m/>
    <m/>
    <m/>
    <m/>
    <m/>
  </r>
  <r>
    <n v="59"/>
    <x v="0"/>
    <s v="SITRAK"/>
    <s v="6X4"/>
    <s v="SEB 2255"/>
    <s v="IT 2890 A"/>
    <s v="LZZ5CLVBXGN196347"/>
    <s v="Tracteur"/>
    <s v="Accidenté"/>
    <x v="49"/>
    <m/>
    <x v="7"/>
    <s v="x"/>
    <m/>
    <m/>
    <m/>
    <m/>
    <m/>
    <m/>
    <m/>
    <m/>
    <m/>
  </r>
  <r>
    <n v="60"/>
    <x v="0"/>
    <s v="SITRAK"/>
    <s v="6X4"/>
    <s v="SEB 2256"/>
    <s v="IT 2980 A"/>
    <s v="LZZ5CLVBXGN196348"/>
    <s v="Tracteur"/>
    <m/>
    <x v="37"/>
    <m/>
    <x v="6"/>
    <m/>
    <m/>
    <m/>
    <m/>
    <m/>
    <m/>
    <m/>
    <s v="x"/>
    <m/>
    <m/>
  </r>
  <r>
    <n v="61"/>
    <x v="0"/>
    <s v="SITRAK"/>
    <s v="6X4"/>
    <s v="SEB 2257"/>
    <s v="IT 2981 A"/>
    <s v="LZZ5CLVBXGN196349"/>
    <s v="Tracteur"/>
    <s v="Phare"/>
    <x v="11"/>
    <m/>
    <x v="1"/>
    <m/>
    <s v="x"/>
    <m/>
    <m/>
    <m/>
    <m/>
    <m/>
    <m/>
    <s v="x"/>
    <m/>
  </r>
  <r>
    <n v="62"/>
    <x v="0"/>
    <s v="SITRAK"/>
    <s v="6X4"/>
    <s v="SEB 2258"/>
    <s v="IT 2982 A"/>
    <s v="LZZ5CLVBXGN196350"/>
    <s v="Tracteur"/>
    <s v="Malapouya "/>
    <x v="11"/>
    <m/>
    <x v="1"/>
    <m/>
    <m/>
    <m/>
    <m/>
    <m/>
    <m/>
    <m/>
    <m/>
    <m/>
    <m/>
  </r>
  <r>
    <n v="63"/>
    <x v="0"/>
    <s v="SITRAK"/>
    <s v="6X4"/>
    <s v="SEB 2259"/>
    <s v="IT 2983 A"/>
    <s v="LZZ5CLVBXGN196351"/>
    <s v="Tracteur"/>
    <s v="Fuite d'air et ampoule "/>
    <x v="50"/>
    <d v="2018-02-20T20:00:00"/>
    <x v="1"/>
    <s v="x"/>
    <s v="x"/>
    <m/>
    <m/>
    <m/>
    <m/>
    <m/>
    <s v="x"/>
    <m/>
    <m/>
  </r>
  <r>
    <n v="64"/>
    <x v="0"/>
    <s v="SITRAK"/>
    <s v="6X4"/>
    <s v="SEB 2260"/>
    <s v="IT 2984 A"/>
    <s v="LZZ5CLVBXGN196352"/>
    <s v="Tracteur"/>
    <m/>
    <x v="37"/>
    <m/>
    <x v="6"/>
    <m/>
    <m/>
    <m/>
    <m/>
    <m/>
    <m/>
    <m/>
    <s v="x"/>
    <m/>
    <m/>
  </r>
  <r>
    <n v="65"/>
    <x v="0"/>
    <s v="SITRAK"/>
    <s v="6X4"/>
    <s v="SEB 2261"/>
    <s v="IT 2985 A"/>
    <s v="LZZ5CLVBXGN196353"/>
    <s v="Tracteur"/>
    <s v="Support cabine "/>
    <x v="11"/>
    <m/>
    <x v="1"/>
    <s v="x"/>
    <m/>
    <m/>
    <m/>
    <m/>
    <m/>
    <m/>
    <m/>
    <s v="x"/>
    <m/>
  </r>
  <r>
    <n v="66"/>
    <x v="0"/>
    <s v="SITRAK"/>
    <s v="6X4"/>
    <s v="SEB 2262"/>
    <s v="IT 2986 A"/>
    <s v="LZZ5CLVBXGN196354"/>
    <s v="Tracteur"/>
    <s v="Frein et support phare "/>
    <x v="51"/>
    <d v="2018-02-20T18:20:00"/>
    <x v="1"/>
    <s v="x"/>
    <s v="x"/>
    <s v="x"/>
    <m/>
    <m/>
    <m/>
    <m/>
    <s v="x"/>
    <m/>
    <m/>
  </r>
  <r>
    <n v="67"/>
    <x v="0"/>
    <s v="SITRAK"/>
    <s v="6X4"/>
    <s v="SEB 2263"/>
    <s v="IT 2987 A"/>
    <s v="LZZ5CLVBXGN196355"/>
    <s v="Tracteur"/>
    <m/>
    <x v="37"/>
    <m/>
    <x v="6"/>
    <m/>
    <m/>
    <m/>
    <m/>
    <m/>
    <m/>
    <m/>
    <s v="x"/>
    <m/>
    <m/>
  </r>
  <r>
    <n v="68"/>
    <x v="0"/>
    <s v="SITRAK"/>
    <s v="6X4"/>
    <s v="SEB 2264"/>
    <s v="IT 3008 A"/>
    <s v="LZZ5CLVBXGN196356"/>
    <s v="Tracteur"/>
    <s v="Manque de puissance"/>
    <x v="52"/>
    <d v="2018-02-20T20:37:00"/>
    <x v="1"/>
    <s v="x"/>
    <m/>
    <m/>
    <m/>
    <m/>
    <m/>
    <m/>
    <s v="x"/>
    <m/>
    <m/>
  </r>
  <r>
    <n v="69"/>
    <x v="0"/>
    <s v="SITRAK"/>
    <s v="6X4"/>
    <s v="SEB 2265"/>
    <s v="IT 2989 A"/>
    <s v="LZZ5CLVBXGN196357"/>
    <s v="Tracteur"/>
    <m/>
    <x v="37"/>
    <m/>
    <x v="6"/>
    <m/>
    <m/>
    <m/>
    <m/>
    <m/>
    <m/>
    <m/>
    <s v="x"/>
    <m/>
    <m/>
  </r>
  <r>
    <n v="70"/>
    <x v="0"/>
    <s v="SITRAK"/>
    <s v="6X4"/>
    <s v="SEB 2266"/>
    <s v="IT 3000 A"/>
    <s v="LZZ5CLVBXGN196358"/>
    <s v="Tracteur"/>
    <s v="Formation"/>
    <x v="37"/>
    <m/>
    <x v="6"/>
    <m/>
    <m/>
    <m/>
    <m/>
    <m/>
    <m/>
    <m/>
    <m/>
    <m/>
    <m/>
  </r>
  <r>
    <n v="71"/>
    <x v="0"/>
    <s v="SITRAK"/>
    <s v="6X4"/>
    <s v="SEB 2267"/>
    <s v="IT 3001 A"/>
    <s v="LZZ5CLVBXGN196359"/>
    <s v="Tracteur"/>
    <s v="Boite de vitesse"/>
    <x v="53"/>
    <m/>
    <x v="1"/>
    <s v="x"/>
    <m/>
    <m/>
    <m/>
    <m/>
    <m/>
    <m/>
    <m/>
    <m/>
    <s v="x"/>
  </r>
  <r>
    <n v="72"/>
    <x v="0"/>
    <s v="SITRAK"/>
    <s v="6X4"/>
    <s v="SEB 2268"/>
    <s v="IT 3002 A"/>
    <s v="LZZ5CLVBXGN196360"/>
    <s v="Tracteur"/>
    <s v="3 pneus"/>
    <x v="11"/>
    <m/>
    <x v="4"/>
    <m/>
    <m/>
    <m/>
    <s v="x"/>
    <m/>
    <m/>
    <m/>
    <m/>
    <s v="x"/>
    <m/>
  </r>
  <r>
    <n v="73"/>
    <x v="0"/>
    <s v="SITRAK"/>
    <s v="6X4"/>
    <s v="SEB 2269"/>
    <s v="IT 3003 A"/>
    <s v="LZZ5CLVBXGN196361"/>
    <s v="Tracteur"/>
    <s v="Manque d'huile verin "/>
    <x v="54"/>
    <d v="2018-02-20T19:20:00"/>
    <x v="1"/>
    <s v="x"/>
    <m/>
    <m/>
    <m/>
    <m/>
    <m/>
    <m/>
    <s v="x"/>
    <m/>
    <m/>
  </r>
  <r>
    <n v="74"/>
    <x v="0"/>
    <s v="SITRAK"/>
    <s v="6X4"/>
    <s v="SEB 2270"/>
    <s v="IT 3004 A"/>
    <s v="LZZ5CLVBXGN196362"/>
    <s v="Tracteur"/>
    <m/>
    <x v="37"/>
    <m/>
    <x v="6"/>
    <m/>
    <m/>
    <m/>
    <m/>
    <m/>
    <m/>
    <m/>
    <s v="x"/>
    <m/>
    <m/>
  </r>
  <r>
    <n v="75"/>
    <x v="0"/>
    <s v="SITRAK"/>
    <s v="6X4"/>
    <s v="SEB 2271"/>
    <s v="IT 3005 A"/>
    <s v="LZZ5CLVBXGN196363"/>
    <s v="Tracteur"/>
    <s v="1 pneu "/>
    <x v="11"/>
    <m/>
    <x v="4"/>
    <m/>
    <m/>
    <m/>
    <s v="x"/>
    <m/>
    <m/>
    <m/>
    <m/>
    <s v="x"/>
    <m/>
  </r>
  <r>
    <n v="76"/>
    <x v="0"/>
    <s v="SITRAK"/>
    <s v="6X4"/>
    <s v="SEB 2272"/>
    <s v="IT 3006 A"/>
    <s v="LZZ5CLVBXGN196364"/>
    <s v="Tracteur"/>
    <s v="1 pneu et phare"/>
    <x v="55"/>
    <d v="2018-02-20T23:20:00"/>
    <x v="1"/>
    <m/>
    <s v="x"/>
    <m/>
    <s v="x"/>
    <m/>
    <m/>
    <m/>
    <s v="x"/>
    <m/>
    <m/>
  </r>
  <r>
    <n v="77"/>
    <x v="0"/>
    <s v="SITRAK"/>
    <s v="6X4"/>
    <s v="SEB 2273"/>
    <s v="IT 3007 A"/>
    <s v="LZZ5CLVBXGN196365"/>
    <s v="Tracteur"/>
    <s v="2 pneus"/>
    <x v="11"/>
    <d v="2018-02-20T20:11:00"/>
    <x v="4"/>
    <m/>
    <m/>
    <m/>
    <s v="x"/>
    <m/>
    <m/>
    <m/>
    <s v="x"/>
    <m/>
    <m/>
  </r>
  <r>
    <n v="78"/>
    <x v="0"/>
    <s v="SITRAK"/>
    <s v="6X4"/>
    <s v="SEB 2274"/>
    <m/>
    <s v="LZZ5CLVBXGN196366"/>
    <s v="Tracteur"/>
    <s v="1 pneu et graissage sellette"/>
    <x v="11"/>
    <d v="2018-02-20T17:04:00"/>
    <x v="1"/>
    <s v="x"/>
    <m/>
    <m/>
    <m/>
    <m/>
    <m/>
    <m/>
    <s v="x"/>
    <m/>
    <m/>
  </r>
  <r>
    <n v="79"/>
    <x v="0"/>
    <s v="SITRAK"/>
    <s v="6X4"/>
    <s v="SEB 2275"/>
    <s v="IT 3009 A"/>
    <s v="LZZ5CLVBXGN196367"/>
    <s v="Tracteur"/>
    <s v="Manque de puissance"/>
    <x v="56"/>
    <m/>
    <x v="0"/>
    <s v="x"/>
    <m/>
    <m/>
    <m/>
    <m/>
    <m/>
    <m/>
    <m/>
    <m/>
    <s v="x"/>
  </r>
  <r>
    <n v="80"/>
    <x v="0"/>
    <s v="SITRAK"/>
    <s v="6X4"/>
    <s v="SEB 2276"/>
    <s v="IT 3010 A"/>
    <s v="LZZ5CLVBXGN196368"/>
    <s v="Tracteur"/>
    <m/>
    <x v="37"/>
    <m/>
    <x v="6"/>
    <m/>
    <m/>
    <m/>
    <m/>
    <m/>
    <m/>
    <m/>
    <s v="x"/>
    <m/>
    <m/>
  </r>
  <r>
    <n v="81"/>
    <x v="0"/>
    <s v="SITRAK"/>
    <s v="6X4"/>
    <s v="SEB 2277"/>
    <s v="IT 3011 A"/>
    <s v="LZZ5CLVBXGN196369"/>
    <s v="Tracteur"/>
    <m/>
    <x v="37"/>
    <m/>
    <x v="6"/>
    <m/>
    <m/>
    <m/>
    <m/>
    <m/>
    <m/>
    <m/>
    <s v="x"/>
    <m/>
    <m/>
  </r>
  <r>
    <n v="82"/>
    <x v="0"/>
    <s v="SITRAK"/>
    <s v="6X4"/>
    <s v="SEB 2278"/>
    <s v="IT 3012 A"/>
    <s v="LZZ5CLVBXGN196370"/>
    <s v="Tracteur"/>
    <m/>
    <x v="37"/>
    <m/>
    <x v="6"/>
    <m/>
    <m/>
    <m/>
    <m/>
    <m/>
    <m/>
    <m/>
    <s v="x"/>
    <m/>
    <m/>
  </r>
  <r>
    <n v="83"/>
    <x v="0"/>
    <s v="SITRAK"/>
    <s v="6X4"/>
    <s v="SEB 2279"/>
    <s v="IT 3013 A"/>
    <s v="LZZ5CLVBXGN196371"/>
    <s v="Tracteur"/>
    <s v="Accidenté"/>
    <x v="57"/>
    <m/>
    <x v="8"/>
    <m/>
    <m/>
    <m/>
    <m/>
    <m/>
    <m/>
    <m/>
    <m/>
    <m/>
    <m/>
  </r>
  <r>
    <n v="84"/>
    <x v="0"/>
    <s v="SITRAK"/>
    <s v="6X4"/>
    <s v="SEB 2280"/>
    <s v="IT 3014 A"/>
    <s v="LZZ5CLVBXGN196372"/>
    <s v="Tracteur"/>
    <m/>
    <x v="37"/>
    <m/>
    <x v="6"/>
    <m/>
    <m/>
    <m/>
    <m/>
    <m/>
    <m/>
    <m/>
    <s v="x"/>
    <m/>
    <m/>
  </r>
  <r>
    <n v="85"/>
    <x v="0"/>
    <s v="SITRAK"/>
    <s v="6X4"/>
    <s v="SEB 2281"/>
    <s v="IT 3015 A "/>
    <s v="LZZ5CLVBXGN196373"/>
    <s v="Tracteur"/>
    <s v="Moteur"/>
    <x v="58"/>
    <m/>
    <x v="9"/>
    <s v="x"/>
    <m/>
    <m/>
    <m/>
    <m/>
    <m/>
    <m/>
    <m/>
    <m/>
    <s v="x"/>
  </r>
  <r>
    <n v="86"/>
    <x v="0"/>
    <s v="SITRAK"/>
    <s v="6X4"/>
    <s v="SEB 2282"/>
    <s v="IT 3016 A"/>
    <s v="LZZ5CLVBXGN196374"/>
    <s v="Tracteur"/>
    <s v="Electricité et fuite d'air"/>
    <x v="11"/>
    <m/>
    <x v="1"/>
    <s v="x"/>
    <s v="x"/>
    <m/>
    <m/>
    <m/>
    <m/>
    <m/>
    <m/>
    <s v="x"/>
    <m/>
  </r>
  <r>
    <n v="87"/>
    <x v="0"/>
    <s v="SITRAK"/>
    <s v="6X4"/>
    <s v="SEB 2283"/>
    <s v="IT 3017 A"/>
    <s v="LZZ5CLVBXGN196375"/>
    <s v="Tracteur"/>
    <m/>
    <x v="37"/>
    <m/>
    <x v="6"/>
    <m/>
    <m/>
    <m/>
    <m/>
    <m/>
    <m/>
    <m/>
    <s v="x"/>
    <m/>
    <m/>
  </r>
  <r>
    <n v="88"/>
    <x v="0"/>
    <s v="SITRAK"/>
    <s v="6X4"/>
    <s v="SEB 2284"/>
    <s v="IT 3018 A"/>
    <s v="LZZ5CLVBXGN196376"/>
    <s v="Tracteur"/>
    <s v="Moteur "/>
    <x v="59"/>
    <m/>
    <x v="10"/>
    <s v="x"/>
    <m/>
    <m/>
    <m/>
    <m/>
    <m/>
    <m/>
    <m/>
    <m/>
    <s v="x"/>
  </r>
  <r>
    <n v="89"/>
    <x v="0"/>
    <s v="SITRAK"/>
    <s v="6X4"/>
    <s v="SEB 2285"/>
    <s v="IT 3074 A"/>
    <s v="LZZ5CLVBXGN196377"/>
    <s v="Tracteur"/>
    <s v="Ressort de rappel , goujon de roue et garniture "/>
    <x v="11"/>
    <d v="2018-02-20T18:00:00"/>
    <x v="1"/>
    <s v="x"/>
    <m/>
    <m/>
    <m/>
    <m/>
    <m/>
    <m/>
    <s v="x"/>
    <m/>
    <m/>
  </r>
  <r>
    <n v="90"/>
    <x v="0"/>
    <s v="SITRAK"/>
    <s v="6X4"/>
    <s v="SEB 2286"/>
    <s v="IT 3075 A"/>
    <s v="LZZ5CLVBXGN196378"/>
    <s v="Tracteur"/>
    <s v="Support pompe et petit cardant "/>
    <x v="51"/>
    <d v="2018-02-20T19:10:00"/>
    <x v="1"/>
    <s v="x"/>
    <m/>
    <m/>
    <m/>
    <m/>
    <m/>
    <m/>
    <s v="x"/>
    <m/>
    <m/>
  </r>
  <r>
    <n v="91"/>
    <x v="0"/>
    <s v="SITRAK"/>
    <s v="6X4"/>
    <s v="SEB 2287"/>
    <s v="IT 3076 A"/>
    <s v="LZZ5CLVBXGN196379"/>
    <s v="Tracteur"/>
    <s v="Ceinture reservoir "/>
    <x v="36"/>
    <m/>
    <x v="1"/>
    <m/>
    <m/>
    <s v="x"/>
    <m/>
    <m/>
    <m/>
    <m/>
    <m/>
    <s v="x"/>
    <m/>
  </r>
  <r>
    <n v="92"/>
    <x v="0"/>
    <s v="SITRAK"/>
    <s v="6X4"/>
    <s v="SEB 2288"/>
    <s v="IT 3077 A"/>
    <s v="LZZ5CLVBXGN196380"/>
    <s v="Tracteur"/>
    <m/>
    <x v="37"/>
    <m/>
    <x v="6"/>
    <m/>
    <m/>
    <m/>
    <m/>
    <m/>
    <m/>
    <m/>
    <s v="x"/>
    <m/>
    <m/>
  </r>
  <r>
    <n v="93"/>
    <x v="0"/>
    <s v="SITRAK"/>
    <s v="6X4"/>
    <s v="SEB 2289"/>
    <s v="IT 3078 A "/>
    <s v="LZZ5CLVBXGN196381"/>
    <s v="Tracteur"/>
    <m/>
    <x v="37"/>
    <m/>
    <x v="6"/>
    <m/>
    <m/>
    <m/>
    <m/>
    <m/>
    <m/>
    <m/>
    <m/>
    <s v="x"/>
    <m/>
  </r>
  <r>
    <n v="94"/>
    <x v="0"/>
    <s v="SITRAK"/>
    <s v="6X4"/>
    <s v="SEB 2290"/>
    <s v="IT 3079 A "/>
    <s v="LZZ5CLVBXGN196382"/>
    <s v="Tracteur"/>
    <s v="Circuit electrique "/>
    <x v="60"/>
    <d v="2018-02-20T22:35:00"/>
    <x v="1"/>
    <s v="x"/>
    <s v="x"/>
    <m/>
    <m/>
    <m/>
    <m/>
    <m/>
    <s v="x"/>
    <m/>
    <m/>
  </r>
  <r>
    <n v="95"/>
    <x v="0"/>
    <s v="SITRAK"/>
    <s v="6X4"/>
    <s v="SEB 2291"/>
    <s v="IT 3080 A"/>
    <s v="LZZ5CLVBXGN196383"/>
    <s v="Tracteur"/>
    <s v="Petit cardant "/>
    <x v="11"/>
    <m/>
    <x v="1"/>
    <s v="x"/>
    <m/>
    <m/>
    <m/>
    <m/>
    <m/>
    <m/>
    <m/>
    <s v="x"/>
    <m/>
  </r>
  <r>
    <n v="96"/>
    <x v="0"/>
    <s v="SITRAK"/>
    <s v="6X4"/>
    <s v="SEB 2292"/>
    <s v="IT 3081 A"/>
    <s v="LZZ5CLVBXGN196384"/>
    <s v="Tracteur"/>
    <m/>
    <x v="37"/>
    <m/>
    <x v="6"/>
    <m/>
    <m/>
    <m/>
    <m/>
    <m/>
    <m/>
    <m/>
    <s v="x"/>
    <m/>
    <m/>
  </r>
  <r>
    <n v="97"/>
    <x v="0"/>
    <s v="SITRAK"/>
    <s v="6X4"/>
    <s v="SEB 2293"/>
    <s v="IT 3082 A"/>
    <s v="LZZ5CLVBXGN196385"/>
    <s v="Tracteur"/>
    <s v="Pompe verin "/>
    <x v="11"/>
    <m/>
    <x v="1"/>
    <s v="x"/>
    <m/>
    <m/>
    <m/>
    <m/>
    <m/>
    <m/>
    <m/>
    <s v="x"/>
    <m/>
  </r>
  <r>
    <n v="107"/>
    <x v="0"/>
    <m/>
    <s v="BEN"/>
    <s v="SEB 2552"/>
    <s v="IT 2164 A "/>
    <s v="LZZ5CLVBXGN196386"/>
    <s v="Benne"/>
    <m/>
    <x v="37"/>
    <m/>
    <x v="6"/>
    <m/>
    <m/>
    <m/>
    <m/>
    <m/>
    <m/>
    <m/>
    <m/>
    <m/>
    <m/>
  </r>
  <r>
    <n v="108"/>
    <x v="0"/>
    <m/>
    <s v="BEN"/>
    <s v="SEB 2553"/>
    <s v="IT 2161 A "/>
    <s v="LZZ5CLVBXGN196387"/>
    <s v="Benne"/>
    <m/>
    <x v="37"/>
    <m/>
    <x v="6"/>
    <m/>
    <m/>
    <m/>
    <m/>
    <m/>
    <m/>
    <m/>
    <m/>
    <m/>
    <m/>
  </r>
  <r>
    <n v="109"/>
    <x v="0"/>
    <m/>
    <s v="BEN"/>
    <s v="SEB 2554"/>
    <s v="IT 2157 A "/>
    <s v="LZZ5CLVBXGN196388"/>
    <s v="Benne"/>
    <m/>
    <x v="37"/>
    <m/>
    <x v="6"/>
    <m/>
    <m/>
    <m/>
    <m/>
    <m/>
    <m/>
    <m/>
    <m/>
    <m/>
    <m/>
  </r>
  <r>
    <n v="110"/>
    <x v="0"/>
    <m/>
    <s v="BEN"/>
    <s v="SEB 2555"/>
    <s v="IT 2168 A "/>
    <s v="LZZ5CLVBXGN196389"/>
    <s v="Benne"/>
    <m/>
    <x v="37"/>
    <m/>
    <x v="6"/>
    <m/>
    <m/>
    <m/>
    <m/>
    <m/>
    <m/>
    <m/>
    <m/>
    <m/>
    <m/>
  </r>
  <r>
    <n v="111"/>
    <x v="0"/>
    <m/>
    <s v="BEN"/>
    <s v="SEB 2562"/>
    <s v="IT 2156 A "/>
    <s v="LZZ5CLVBXGN196390"/>
    <s v="Benne"/>
    <m/>
    <x v="37"/>
    <m/>
    <x v="6"/>
    <m/>
    <m/>
    <m/>
    <m/>
    <m/>
    <m/>
    <m/>
    <m/>
    <m/>
    <m/>
  </r>
  <r>
    <n v="112"/>
    <x v="0"/>
    <m/>
    <s v="BEN"/>
    <s v="SEB 2563"/>
    <s v="IT 2160 A "/>
    <s v="LZZ5CLVBXGN196391"/>
    <s v="Benne"/>
    <m/>
    <x v="37"/>
    <m/>
    <x v="6"/>
    <m/>
    <m/>
    <m/>
    <m/>
    <m/>
    <m/>
    <m/>
    <m/>
    <m/>
    <m/>
  </r>
  <r>
    <n v="113"/>
    <x v="0"/>
    <m/>
    <s v="BEN"/>
    <s v="SEB 2566"/>
    <s v="IT 2136 A "/>
    <s v="LZZ5CLVBXGN196392"/>
    <s v="Benne"/>
    <m/>
    <x v="37"/>
    <m/>
    <x v="6"/>
    <m/>
    <m/>
    <m/>
    <m/>
    <m/>
    <m/>
    <m/>
    <m/>
    <m/>
    <m/>
  </r>
  <r>
    <n v="114"/>
    <x v="0"/>
    <m/>
    <s v="BEN"/>
    <s v="SEB 2568"/>
    <s v="IT 2121 A "/>
    <s v="LZZ5CLVBXGN196393"/>
    <s v="Benne"/>
    <m/>
    <x v="37"/>
    <m/>
    <x v="6"/>
    <m/>
    <m/>
    <m/>
    <m/>
    <m/>
    <m/>
    <m/>
    <m/>
    <m/>
    <m/>
  </r>
  <r>
    <n v="115"/>
    <x v="0"/>
    <m/>
    <s v="BEN"/>
    <s v="SEB 2570"/>
    <s v="IT 2137 A "/>
    <s v="LZZ5CLVBXGN196394"/>
    <s v="Benne"/>
    <m/>
    <x v="37"/>
    <m/>
    <x v="6"/>
    <m/>
    <m/>
    <m/>
    <m/>
    <m/>
    <m/>
    <m/>
    <m/>
    <m/>
    <m/>
  </r>
  <r>
    <n v="116"/>
    <x v="0"/>
    <m/>
    <s v="BEN"/>
    <s v="SEB 2571"/>
    <s v="IT 2114 A "/>
    <s v="LZZ5CLVBXGN196395"/>
    <s v="Benne"/>
    <m/>
    <x v="37"/>
    <m/>
    <x v="6"/>
    <m/>
    <m/>
    <m/>
    <m/>
    <m/>
    <m/>
    <m/>
    <m/>
    <m/>
    <m/>
  </r>
  <r>
    <n v="117"/>
    <x v="0"/>
    <m/>
    <s v="BEN"/>
    <s v="SEB 2572"/>
    <s v="IT 2122 A "/>
    <s v="LZZ5CLVBXGN196396"/>
    <s v="Benne"/>
    <m/>
    <x v="37"/>
    <m/>
    <x v="6"/>
    <m/>
    <m/>
    <m/>
    <m/>
    <m/>
    <m/>
    <m/>
    <m/>
    <m/>
    <m/>
  </r>
  <r>
    <n v="118"/>
    <x v="0"/>
    <m/>
    <s v="BEN"/>
    <s v="SEB 2575"/>
    <s v="IT 2138 A "/>
    <s v="LZZ5CLVBXGN196397"/>
    <s v="Benne"/>
    <m/>
    <x v="37"/>
    <m/>
    <x v="6"/>
    <m/>
    <m/>
    <m/>
    <m/>
    <m/>
    <m/>
    <m/>
    <m/>
    <m/>
    <m/>
  </r>
  <r>
    <n v="119"/>
    <x v="0"/>
    <m/>
    <s v="BEN"/>
    <s v="SEB 2577"/>
    <s v="IT 2123 A"/>
    <s v="LZZ5CLVBXGN196398"/>
    <s v="Benne"/>
    <m/>
    <x v="37"/>
    <m/>
    <x v="6"/>
    <m/>
    <m/>
    <m/>
    <m/>
    <m/>
    <m/>
    <m/>
    <m/>
    <m/>
    <m/>
  </r>
  <r>
    <n v="120"/>
    <x v="0"/>
    <m/>
    <s v="BEN"/>
    <s v="SEB 2578"/>
    <s v="IT 2131 A "/>
    <s v="LZZ5CLVBXGN196399"/>
    <s v="Benne"/>
    <m/>
    <x v="37"/>
    <m/>
    <x v="6"/>
    <m/>
    <m/>
    <m/>
    <m/>
    <m/>
    <m/>
    <m/>
    <m/>
    <m/>
    <m/>
  </r>
  <r>
    <n v="121"/>
    <x v="0"/>
    <m/>
    <s v="BEN"/>
    <s v="SEB 2579"/>
    <s v="IT 2135 A "/>
    <s v="LZZ5CLVBXGN196400"/>
    <s v="Benne"/>
    <m/>
    <x v="37"/>
    <m/>
    <x v="6"/>
    <m/>
    <m/>
    <m/>
    <m/>
    <m/>
    <m/>
    <m/>
    <m/>
    <m/>
    <m/>
  </r>
  <r>
    <n v="122"/>
    <x v="0"/>
    <m/>
    <s v="BEN"/>
    <s v="SEB 2580"/>
    <s v="IT 2139 A "/>
    <s v="LZZ5CLVBXGN196401"/>
    <s v="Benne"/>
    <m/>
    <x v="37"/>
    <m/>
    <x v="6"/>
    <m/>
    <m/>
    <m/>
    <m/>
    <m/>
    <m/>
    <m/>
    <m/>
    <m/>
    <m/>
  </r>
  <r>
    <n v="123"/>
    <x v="0"/>
    <m/>
    <s v="BEN"/>
    <s v="SEB 2587"/>
    <s v="IT 2133 A "/>
    <s v="LZZ5CLVBXGN196402"/>
    <s v="Benne"/>
    <m/>
    <x v="37"/>
    <m/>
    <x v="6"/>
    <m/>
    <m/>
    <m/>
    <m/>
    <m/>
    <m/>
    <m/>
    <m/>
    <m/>
    <m/>
  </r>
  <r>
    <n v="124"/>
    <x v="0"/>
    <m/>
    <s v="BEN"/>
    <s v="SEB 2589"/>
    <s v="IT 2118 A "/>
    <s v="LZZ5CLVBXGN196403"/>
    <s v="Benne"/>
    <m/>
    <x v="37"/>
    <m/>
    <x v="6"/>
    <m/>
    <m/>
    <m/>
    <m/>
    <m/>
    <m/>
    <m/>
    <m/>
    <m/>
    <m/>
  </r>
  <r>
    <n v="125"/>
    <x v="0"/>
    <m/>
    <s v="BEN"/>
    <s v="SEB 2590"/>
    <s v="IT 2126 A "/>
    <s v="LZZ5CLVBXGN196404"/>
    <s v="Benne"/>
    <m/>
    <x v="37"/>
    <m/>
    <x v="6"/>
    <m/>
    <m/>
    <m/>
    <m/>
    <m/>
    <m/>
    <m/>
    <m/>
    <m/>
    <m/>
  </r>
  <r>
    <n v="126"/>
    <x v="0"/>
    <m/>
    <s v="BEN"/>
    <s v="SEB 2591"/>
    <s v="IT 2134 A "/>
    <s v="LZZ5CLVBXGN196405"/>
    <s v="Benne"/>
    <m/>
    <x v="37"/>
    <m/>
    <x v="6"/>
    <m/>
    <m/>
    <m/>
    <m/>
    <m/>
    <m/>
    <m/>
    <m/>
    <m/>
    <m/>
  </r>
  <r>
    <n v="127"/>
    <x v="0"/>
    <m/>
    <s v="BEN"/>
    <s v="SEB 2592"/>
    <s v="IT 2142 A "/>
    <s v="LZZ5CLVBXGN196406"/>
    <s v="Benne"/>
    <m/>
    <x v="37"/>
    <m/>
    <x v="6"/>
    <m/>
    <m/>
    <m/>
    <m/>
    <m/>
    <m/>
    <m/>
    <m/>
    <m/>
    <m/>
  </r>
  <r>
    <n v="128"/>
    <x v="0"/>
    <m/>
    <s v="BEN"/>
    <s v="SEB 2593"/>
    <s v="IT 2119 A "/>
    <s v="LZZ5CLVBXGN196407"/>
    <s v="Benne"/>
    <m/>
    <x v="37"/>
    <m/>
    <x v="6"/>
    <m/>
    <m/>
    <m/>
    <m/>
    <m/>
    <m/>
    <m/>
    <m/>
    <m/>
    <m/>
  </r>
  <r>
    <n v="129"/>
    <x v="0"/>
    <m/>
    <s v="BEN"/>
    <s v="SEB 2622"/>
    <s v="IT 2420 A"/>
    <s v="LZZ5CLVBXGN196408"/>
    <s v="Benne"/>
    <m/>
    <x v="37"/>
    <m/>
    <x v="6"/>
    <m/>
    <m/>
    <m/>
    <m/>
    <m/>
    <m/>
    <m/>
    <m/>
    <m/>
    <m/>
  </r>
  <r>
    <n v="130"/>
    <x v="0"/>
    <m/>
    <s v="BEN"/>
    <s v="SEB 2624"/>
    <s v="IT 2422 A"/>
    <s v="LZZ5CLVBXGN196409"/>
    <s v="Benne"/>
    <m/>
    <x v="37"/>
    <m/>
    <x v="6"/>
    <m/>
    <m/>
    <m/>
    <m/>
    <m/>
    <m/>
    <m/>
    <m/>
    <m/>
    <m/>
  </r>
  <r>
    <n v="131"/>
    <x v="0"/>
    <m/>
    <s v="BEN"/>
    <s v="SEB 2629"/>
    <s v="IT 2425 A"/>
    <s v="LZZ5CLVBXGN196410"/>
    <s v="Benne"/>
    <m/>
    <x v="37"/>
    <m/>
    <x v="6"/>
    <m/>
    <m/>
    <m/>
    <m/>
    <m/>
    <m/>
    <m/>
    <m/>
    <m/>
    <m/>
  </r>
  <r>
    <n v="132"/>
    <x v="0"/>
    <m/>
    <s v="BEN"/>
    <s v="SEB 2647"/>
    <s v="IT 2710 A"/>
    <s v="LZZ5CLVBXGN196411"/>
    <s v="Benne"/>
    <m/>
    <x v="37"/>
    <m/>
    <x v="6"/>
    <m/>
    <m/>
    <m/>
    <m/>
    <m/>
    <m/>
    <m/>
    <m/>
    <m/>
    <m/>
  </r>
  <r>
    <n v="133"/>
    <x v="0"/>
    <m/>
    <s v="BEN"/>
    <s v="SEB 2676"/>
    <s v="IT 2765 A"/>
    <s v="LZZ5CLVBXGN196412"/>
    <s v="Benne"/>
    <m/>
    <x v="37"/>
    <m/>
    <x v="6"/>
    <m/>
    <m/>
    <m/>
    <m/>
    <m/>
    <m/>
    <m/>
    <m/>
    <m/>
    <m/>
  </r>
  <r>
    <n v="134"/>
    <x v="0"/>
    <m/>
    <s v="BEN"/>
    <s v="SEB 2677"/>
    <s v="IT 2766 A"/>
    <s v="LZZ5CLVBXGN196413"/>
    <s v="Benne"/>
    <m/>
    <x v="37"/>
    <m/>
    <x v="6"/>
    <m/>
    <m/>
    <m/>
    <m/>
    <m/>
    <m/>
    <m/>
    <m/>
    <m/>
    <m/>
  </r>
  <r>
    <n v="135"/>
    <x v="0"/>
    <m/>
    <s v="BEN"/>
    <s v="SEB 2678"/>
    <s v="IT 2767 A"/>
    <s v="LZZ5CLVBXGN196414"/>
    <s v="Benne"/>
    <m/>
    <x v="37"/>
    <m/>
    <x v="6"/>
    <m/>
    <m/>
    <m/>
    <m/>
    <m/>
    <m/>
    <m/>
    <m/>
    <m/>
    <m/>
  </r>
  <r>
    <n v="136"/>
    <x v="0"/>
    <m/>
    <s v="BEN"/>
    <s v="SEB 2679"/>
    <s v="IT 2768 A"/>
    <s v="LZZ5CLVBXGN196415"/>
    <s v="Benne"/>
    <m/>
    <x v="37"/>
    <m/>
    <x v="6"/>
    <m/>
    <m/>
    <m/>
    <m/>
    <m/>
    <m/>
    <m/>
    <m/>
    <m/>
    <m/>
  </r>
  <r>
    <n v="137"/>
    <x v="0"/>
    <m/>
    <s v="BEN"/>
    <s v="SEB 2680"/>
    <s v="IT 2769 A"/>
    <s v="LZZ5CLVBXGN196416"/>
    <s v="Benne"/>
    <m/>
    <x v="37"/>
    <m/>
    <x v="6"/>
    <m/>
    <m/>
    <m/>
    <m/>
    <m/>
    <m/>
    <m/>
    <m/>
    <m/>
    <m/>
  </r>
  <r>
    <n v="138"/>
    <x v="0"/>
    <m/>
    <s v="BEN"/>
    <s v="SEB 2681"/>
    <s v="IT 2770 A"/>
    <s v="LZZ5CLVBXGN196417"/>
    <s v="Benne"/>
    <m/>
    <x v="37"/>
    <m/>
    <x v="6"/>
    <m/>
    <m/>
    <m/>
    <m/>
    <m/>
    <m/>
    <m/>
    <m/>
    <m/>
    <m/>
  </r>
  <r>
    <n v="139"/>
    <x v="0"/>
    <m/>
    <s v="BEN"/>
    <s v="SEB 2682"/>
    <s v="IT 2771 A"/>
    <s v="LZZ5CLVBXGN196418"/>
    <s v="Benne"/>
    <m/>
    <x v="37"/>
    <m/>
    <x v="6"/>
    <m/>
    <m/>
    <m/>
    <m/>
    <m/>
    <m/>
    <m/>
    <m/>
    <m/>
    <m/>
  </r>
  <r>
    <n v="140"/>
    <x v="0"/>
    <m/>
    <s v="BEN"/>
    <s v="SEB 2683"/>
    <s v="IT 2772 A"/>
    <s v="LZZ5CLVBXGN196419"/>
    <s v="Benne"/>
    <m/>
    <x v="37"/>
    <m/>
    <x v="6"/>
    <m/>
    <m/>
    <m/>
    <m/>
    <m/>
    <m/>
    <m/>
    <m/>
    <m/>
    <m/>
  </r>
  <r>
    <n v="141"/>
    <x v="0"/>
    <m/>
    <s v="BEN"/>
    <s v="SEB 2684"/>
    <s v="IT 2773 A"/>
    <s v="LZZ5CLVBXGN196420"/>
    <s v="Benne"/>
    <m/>
    <x v="37"/>
    <m/>
    <x v="6"/>
    <m/>
    <m/>
    <m/>
    <m/>
    <m/>
    <m/>
    <m/>
    <m/>
    <m/>
    <m/>
  </r>
  <r>
    <n v="142"/>
    <x v="0"/>
    <m/>
    <s v="BEN"/>
    <s v="SEB 2685"/>
    <s v="IT 2774 A"/>
    <s v="LZZ5CLVBXGN196421"/>
    <s v="Benne"/>
    <m/>
    <x v="37"/>
    <m/>
    <x v="6"/>
    <m/>
    <m/>
    <m/>
    <m/>
    <m/>
    <m/>
    <m/>
    <m/>
    <m/>
    <m/>
  </r>
  <r>
    <n v="143"/>
    <x v="0"/>
    <m/>
    <s v="BEN"/>
    <s v="SEB 2686"/>
    <s v="IT 2775 A"/>
    <s v="LZZ5CLVBXGN196422"/>
    <s v="Benne"/>
    <m/>
    <x v="37"/>
    <m/>
    <x v="6"/>
    <m/>
    <m/>
    <m/>
    <m/>
    <m/>
    <m/>
    <m/>
    <m/>
    <m/>
    <m/>
  </r>
  <r>
    <n v="144"/>
    <x v="0"/>
    <m/>
    <s v="BEN"/>
    <s v="SEB 2687"/>
    <s v="IT 2776 A"/>
    <s v="LZZ5CLVBXGN196423"/>
    <s v="Benne"/>
    <m/>
    <x v="37"/>
    <m/>
    <x v="6"/>
    <m/>
    <m/>
    <m/>
    <m/>
    <m/>
    <m/>
    <m/>
    <m/>
    <m/>
    <m/>
  </r>
  <r>
    <n v="145"/>
    <x v="0"/>
    <m/>
    <s v="BEN"/>
    <s v="SEB 2688"/>
    <s v="IT 2777 A"/>
    <s v="LZZ5CLVBXGN196424"/>
    <s v="Benne"/>
    <m/>
    <x v="37"/>
    <m/>
    <x v="6"/>
    <m/>
    <m/>
    <m/>
    <m/>
    <m/>
    <m/>
    <m/>
    <m/>
    <m/>
    <m/>
  </r>
  <r>
    <n v="146"/>
    <x v="0"/>
    <m/>
    <s v="BEN"/>
    <s v="SEB 2689"/>
    <s v="IT 2778 A"/>
    <s v="LZZ5CLVBXGN196425"/>
    <s v="Benne"/>
    <m/>
    <x v="37"/>
    <m/>
    <x v="6"/>
    <m/>
    <m/>
    <m/>
    <m/>
    <m/>
    <m/>
    <m/>
    <m/>
    <m/>
    <m/>
  </r>
  <r>
    <n v="147"/>
    <x v="0"/>
    <m/>
    <s v="BEN"/>
    <s v="SEB 2690"/>
    <s v="IT 2779 A"/>
    <s v="LZZ5CLVBXGN196426"/>
    <s v="Benne"/>
    <m/>
    <x v="37"/>
    <m/>
    <x v="6"/>
    <m/>
    <m/>
    <m/>
    <m/>
    <m/>
    <m/>
    <m/>
    <m/>
    <m/>
    <m/>
  </r>
  <r>
    <n v="148"/>
    <x v="0"/>
    <m/>
    <s v="BEN"/>
    <s v="SEB 2691"/>
    <s v="IT 2780 A"/>
    <s v="LZZ5CLVBXGN196427"/>
    <s v="Benne"/>
    <m/>
    <x v="37"/>
    <m/>
    <x v="6"/>
    <m/>
    <m/>
    <m/>
    <m/>
    <m/>
    <m/>
    <m/>
    <m/>
    <m/>
    <m/>
  </r>
  <r>
    <n v="149"/>
    <x v="0"/>
    <m/>
    <s v="BEN"/>
    <s v="SEB 2692"/>
    <s v="IT 2781 A"/>
    <s v="LZZ5CLVBXGN196428"/>
    <s v="Benne"/>
    <m/>
    <x v="37"/>
    <m/>
    <x v="6"/>
    <m/>
    <m/>
    <m/>
    <m/>
    <m/>
    <m/>
    <m/>
    <m/>
    <m/>
    <m/>
  </r>
  <r>
    <n v="150"/>
    <x v="0"/>
    <m/>
    <s v="BEN"/>
    <s v="SEB 2693"/>
    <s v="IT 2782 A"/>
    <s v="LZZ5CLVBXGN196429"/>
    <s v="Benne"/>
    <m/>
    <x v="37"/>
    <m/>
    <x v="6"/>
    <m/>
    <m/>
    <m/>
    <m/>
    <m/>
    <m/>
    <m/>
    <m/>
    <m/>
    <m/>
  </r>
  <r>
    <n v="151"/>
    <x v="0"/>
    <m/>
    <s v="BEN"/>
    <s v="SEB 2694"/>
    <s v="IT 2783 A"/>
    <s v="LZZ5CLVBXGN196430"/>
    <s v="Benne"/>
    <m/>
    <x v="37"/>
    <m/>
    <x v="6"/>
    <m/>
    <m/>
    <m/>
    <m/>
    <m/>
    <m/>
    <m/>
    <m/>
    <m/>
    <m/>
  </r>
  <r>
    <n v="152"/>
    <x v="0"/>
    <m/>
    <s v="BEN"/>
    <s v="SEB 2695"/>
    <s v="IT 2784 A"/>
    <s v="LZZ5CLVBXGN196431"/>
    <s v="Benne"/>
    <m/>
    <x v="37"/>
    <m/>
    <x v="6"/>
    <m/>
    <m/>
    <m/>
    <m/>
    <m/>
    <m/>
    <m/>
    <m/>
    <m/>
    <m/>
  </r>
  <r>
    <n v="153"/>
    <x v="0"/>
    <m/>
    <s v="BEN"/>
    <s v="SEB 2696"/>
    <s v="IT 2785 A"/>
    <s v="LZZ5CLVBXGN196432"/>
    <s v="Benne"/>
    <m/>
    <x v="37"/>
    <m/>
    <x v="6"/>
    <m/>
    <m/>
    <m/>
    <m/>
    <m/>
    <m/>
    <m/>
    <m/>
    <m/>
    <m/>
  </r>
  <r>
    <n v="154"/>
    <x v="0"/>
    <m/>
    <s v="BEN"/>
    <s v="SEB 2697"/>
    <s v="IT 2786 A"/>
    <s v="LZZ5CLVBXGN196433"/>
    <s v="Benne"/>
    <m/>
    <x v="37"/>
    <m/>
    <x v="6"/>
    <m/>
    <m/>
    <m/>
    <m/>
    <m/>
    <m/>
    <m/>
    <m/>
    <m/>
    <m/>
  </r>
  <r>
    <n v="155"/>
    <x v="0"/>
    <m/>
    <s v="BEN"/>
    <s v="SEB 2698"/>
    <s v="IT 2894 A"/>
    <s v="LZZ5CLVBXGN196434"/>
    <s v="Benne"/>
    <m/>
    <x v="37"/>
    <m/>
    <x v="6"/>
    <m/>
    <m/>
    <m/>
    <m/>
    <m/>
    <m/>
    <m/>
    <m/>
    <m/>
    <m/>
  </r>
  <r>
    <n v="156"/>
    <x v="0"/>
    <m/>
    <s v="BEN"/>
    <s v="SEB 2699"/>
    <s v="IT 2895 A"/>
    <s v="LZZ5CLVBXGN196435"/>
    <s v="Benne"/>
    <m/>
    <x v="37"/>
    <m/>
    <x v="6"/>
    <m/>
    <m/>
    <m/>
    <m/>
    <m/>
    <m/>
    <m/>
    <m/>
    <m/>
    <m/>
  </r>
  <r>
    <n v="157"/>
    <x v="0"/>
    <m/>
    <s v="BEN"/>
    <s v="SEB 2700"/>
    <s v="IT 2896 A"/>
    <s v="LZZ5CLVBXGN196436"/>
    <s v="Benne"/>
    <m/>
    <x v="37"/>
    <m/>
    <x v="6"/>
    <m/>
    <m/>
    <m/>
    <m/>
    <m/>
    <m/>
    <m/>
    <m/>
    <m/>
    <m/>
  </r>
  <r>
    <n v="158"/>
    <x v="0"/>
    <m/>
    <s v="BEN"/>
    <s v="SEB 2701"/>
    <s v="IT 2897 A"/>
    <s v="LZZ5CLVBXGN196437"/>
    <s v="Benne"/>
    <m/>
    <x v="37"/>
    <m/>
    <x v="6"/>
    <m/>
    <m/>
    <m/>
    <m/>
    <m/>
    <m/>
    <m/>
    <m/>
    <m/>
    <m/>
  </r>
  <r>
    <n v="159"/>
    <x v="0"/>
    <m/>
    <s v="BEN"/>
    <s v="SEB 2702"/>
    <s v="IT 2898 A"/>
    <s v="LZZ5CLVBXGN196438"/>
    <s v="Benne"/>
    <m/>
    <x v="37"/>
    <m/>
    <x v="6"/>
    <m/>
    <m/>
    <m/>
    <m/>
    <m/>
    <m/>
    <m/>
    <m/>
    <m/>
    <m/>
  </r>
  <r>
    <n v="160"/>
    <x v="0"/>
    <m/>
    <s v="BEN"/>
    <s v="SEB 2703"/>
    <s v="IT 2899 A"/>
    <s v="LZZ5CLVBXGN196439"/>
    <s v="Benne"/>
    <m/>
    <x v="37"/>
    <m/>
    <x v="6"/>
    <m/>
    <m/>
    <m/>
    <m/>
    <m/>
    <m/>
    <m/>
    <m/>
    <m/>
    <m/>
  </r>
  <r>
    <n v="161"/>
    <x v="0"/>
    <m/>
    <s v="BEN"/>
    <s v="SEB 2704"/>
    <s v="IT 2892 A"/>
    <s v="LZZ5CLVBXGN196440"/>
    <s v="Benne"/>
    <m/>
    <x v="37"/>
    <m/>
    <x v="6"/>
    <m/>
    <m/>
    <m/>
    <m/>
    <m/>
    <m/>
    <m/>
    <m/>
    <m/>
    <m/>
  </r>
  <r>
    <n v="162"/>
    <x v="0"/>
    <m/>
    <s v="BEN"/>
    <s v="SEB 2705"/>
    <s v="IT 2893 A"/>
    <s v="LZZ5CLVBXGN196441"/>
    <s v="Benne"/>
    <m/>
    <x v="37"/>
    <m/>
    <x v="6"/>
    <m/>
    <m/>
    <m/>
    <m/>
    <m/>
    <m/>
    <m/>
    <m/>
    <m/>
    <m/>
  </r>
  <r>
    <n v="163"/>
    <x v="0"/>
    <m/>
    <s v="BEN"/>
    <s v="SEB 2706"/>
    <s v="IT 2900 A"/>
    <s v="LZZ5CLVBXGN196442"/>
    <s v="Benne"/>
    <m/>
    <x v="37"/>
    <m/>
    <x v="6"/>
    <m/>
    <m/>
    <m/>
    <m/>
    <m/>
    <m/>
    <m/>
    <m/>
    <m/>
    <m/>
  </r>
  <r>
    <n v="164"/>
    <x v="0"/>
    <m/>
    <s v="BEN"/>
    <s v="SEB 2707"/>
    <s v="IT 2891 A"/>
    <s v="LZZ5CLVBXGN196443"/>
    <s v="Benne"/>
    <m/>
    <x v="37"/>
    <m/>
    <x v="6"/>
    <m/>
    <m/>
    <m/>
    <m/>
    <m/>
    <m/>
    <m/>
    <m/>
    <m/>
    <m/>
  </r>
  <r>
    <n v="165"/>
    <x v="0"/>
    <m/>
    <s v="BEN"/>
    <s v="SEB 2708"/>
    <s v="IT 2904 A"/>
    <s v="LZZ5CLVBXGN196444"/>
    <s v="Benne"/>
    <m/>
    <x v="37"/>
    <m/>
    <x v="6"/>
    <m/>
    <m/>
    <m/>
    <m/>
    <m/>
    <m/>
    <m/>
    <m/>
    <m/>
    <m/>
  </r>
  <r>
    <n v="166"/>
    <x v="0"/>
    <m/>
    <s v="BEN"/>
    <s v="SEB 2709"/>
    <s v="IT 2903 A"/>
    <s v="LZZ5CLVBXGN196445"/>
    <s v="Benne"/>
    <m/>
    <x v="37"/>
    <m/>
    <x v="6"/>
    <m/>
    <m/>
    <m/>
    <m/>
    <m/>
    <m/>
    <m/>
    <m/>
    <m/>
    <m/>
  </r>
  <r>
    <n v="167"/>
    <x v="0"/>
    <m/>
    <s v="BEN"/>
    <s v="SEB 2710"/>
    <s v="IT 2902 A"/>
    <s v="LZZ5CLVBXGN196446"/>
    <s v="Benne"/>
    <m/>
    <x v="37"/>
    <m/>
    <x v="6"/>
    <m/>
    <m/>
    <m/>
    <m/>
    <m/>
    <m/>
    <m/>
    <m/>
    <m/>
    <m/>
  </r>
  <r>
    <n v="168"/>
    <x v="0"/>
    <m/>
    <s v="BEN"/>
    <s v="SEB 2711"/>
    <s v="IT 2901 A"/>
    <s v="LZZ5CLVBXGN196447"/>
    <s v="Benne"/>
    <m/>
    <x v="37"/>
    <m/>
    <x v="6"/>
    <m/>
    <m/>
    <m/>
    <m/>
    <m/>
    <m/>
    <m/>
    <m/>
    <m/>
    <m/>
  </r>
  <r>
    <n v="169"/>
    <x v="0"/>
    <m/>
    <s v="BEN"/>
    <s v="SEB 2712"/>
    <s v="IT 2907 A"/>
    <s v="LZZ5CLVBXGN196448"/>
    <s v="Benne"/>
    <m/>
    <x v="37"/>
    <m/>
    <x v="6"/>
    <m/>
    <m/>
    <m/>
    <m/>
    <m/>
    <m/>
    <m/>
    <m/>
    <m/>
    <m/>
  </r>
  <r>
    <n v="170"/>
    <x v="0"/>
    <m/>
    <s v="BEN"/>
    <s v="SEB 2713"/>
    <s v="IT 2906 A"/>
    <s v="LZZ5CLVBXGN196449"/>
    <s v="Benne"/>
    <m/>
    <x v="37"/>
    <m/>
    <x v="6"/>
    <m/>
    <m/>
    <m/>
    <m/>
    <m/>
    <m/>
    <m/>
    <m/>
    <m/>
    <m/>
  </r>
  <r>
    <n v="171"/>
    <x v="0"/>
    <m/>
    <s v="BEN"/>
    <s v="SEB 2714"/>
    <s v="IT 2905 A"/>
    <s v="LZZ5CLVBXGN196450"/>
    <s v="Benne"/>
    <m/>
    <x v="37"/>
    <m/>
    <x v="6"/>
    <m/>
    <m/>
    <m/>
    <m/>
    <m/>
    <m/>
    <m/>
    <m/>
    <m/>
    <m/>
  </r>
  <r>
    <n v="172"/>
    <x v="0"/>
    <m/>
    <s v="BEN"/>
    <s v="SEB 2715"/>
    <s v="IT 2908 A"/>
    <s v="LZZ5CLVBXGN196451"/>
    <s v="Benne"/>
    <m/>
    <x v="37"/>
    <m/>
    <x v="6"/>
    <m/>
    <m/>
    <m/>
    <m/>
    <m/>
    <m/>
    <m/>
    <m/>
    <m/>
    <m/>
  </r>
  <r>
    <n v="173"/>
    <x v="0"/>
    <m/>
    <s v="BEN"/>
    <s v="SEB 2716"/>
    <s v="IT 2909 A"/>
    <s v="LZZ5CLVBXGN196452"/>
    <s v="Benne"/>
    <m/>
    <x v="37"/>
    <m/>
    <x v="6"/>
    <m/>
    <m/>
    <m/>
    <m/>
    <m/>
    <m/>
    <m/>
    <m/>
    <m/>
    <m/>
  </r>
  <r>
    <n v="174"/>
    <x v="0"/>
    <m/>
    <s v="BEN"/>
    <s v="SEB 2717"/>
    <s v="IT 2910 A "/>
    <s v="LZZ5CLVBXGN196453"/>
    <s v="Benne"/>
    <m/>
    <x v="37"/>
    <m/>
    <x v="6"/>
    <m/>
    <m/>
    <m/>
    <m/>
    <m/>
    <m/>
    <m/>
    <m/>
    <m/>
    <m/>
  </r>
  <r>
    <n v="175"/>
    <x v="0"/>
    <m/>
    <s v="BEN"/>
    <s v="SEB 2722"/>
    <s v="IT 2911 A"/>
    <s v="LZZ5CLVBXGN196454"/>
    <s v="Benne"/>
    <m/>
    <x v="37"/>
    <m/>
    <x v="6"/>
    <m/>
    <m/>
    <m/>
    <m/>
    <m/>
    <m/>
    <m/>
    <m/>
    <m/>
    <m/>
  </r>
  <r>
    <n v="176"/>
    <x v="0"/>
    <m/>
    <s v="BEN"/>
    <s v="SEB 2723"/>
    <s v="IT 2912 A"/>
    <s v="LZZ5CLVBXGN196455"/>
    <s v="Benne"/>
    <m/>
    <x v="37"/>
    <m/>
    <x v="6"/>
    <m/>
    <m/>
    <m/>
    <m/>
    <m/>
    <m/>
    <m/>
    <m/>
    <m/>
    <m/>
  </r>
  <r>
    <n v="177"/>
    <x v="0"/>
    <m/>
    <s v="BEN"/>
    <s v="SEB 2724"/>
    <s v="IT 2913 A"/>
    <s v="LZZ5CLVBXGN196456"/>
    <s v="Benne"/>
    <m/>
    <x v="37"/>
    <m/>
    <x v="6"/>
    <m/>
    <m/>
    <m/>
    <m/>
    <m/>
    <m/>
    <m/>
    <m/>
    <m/>
    <m/>
  </r>
  <r>
    <n v="178"/>
    <x v="0"/>
    <m/>
    <s v="BEN"/>
    <s v="SEB 2725"/>
    <s v="IT 2914 A"/>
    <s v="LZZ5CLVBXGN196457"/>
    <s v="Benne"/>
    <m/>
    <x v="37"/>
    <m/>
    <x v="6"/>
    <m/>
    <m/>
    <m/>
    <m/>
    <m/>
    <m/>
    <m/>
    <m/>
    <m/>
    <m/>
  </r>
  <r>
    <n v="179"/>
    <x v="0"/>
    <m/>
    <s v="BEN"/>
    <s v="SEB 2726"/>
    <s v="IT 2915 A"/>
    <s v="LZZ5CLVBXGN196458"/>
    <s v="Benne"/>
    <m/>
    <x v="37"/>
    <m/>
    <x v="6"/>
    <m/>
    <m/>
    <m/>
    <m/>
    <m/>
    <m/>
    <m/>
    <m/>
    <m/>
    <m/>
  </r>
  <r>
    <n v="180"/>
    <x v="0"/>
    <m/>
    <s v="BEN"/>
    <s v="SEB 2727"/>
    <s v="IT 2916 A"/>
    <s v="LZZ5CLVBXGN196459"/>
    <s v="Benne"/>
    <m/>
    <x v="37"/>
    <m/>
    <x v="6"/>
    <m/>
    <m/>
    <m/>
    <m/>
    <m/>
    <m/>
    <m/>
    <m/>
    <m/>
    <m/>
  </r>
  <r>
    <n v="181"/>
    <x v="0"/>
    <m/>
    <s v="BEN"/>
    <s v="SEB 2728"/>
    <s v="IT 2917 A"/>
    <s v="LZZ5CLVBXGN196460"/>
    <s v="Benne"/>
    <m/>
    <x v="37"/>
    <m/>
    <x v="6"/>
    <m/>
    <m/>
    <m/>
    <m/>
    <m/>
    <m/>
    <m/>
    <m/>
    <m/>
    <m/>
  </r>
  <r>
    <n v="182"/>
    <x v="0"/>
    <m/>
    <s v="BEN"/>
    <s v="SEB 2729"/>
    <s v="IT 2918 A"/>
    <s v="LZZ5CLVBXGN196461"/>
    <s v="Benne"/>
    <m/>
    <x v="37"/>
    <m/>
    <x v="6"/>
    <m/>
    <m/>
    <m/>
    <m/>
    <m/>
    <m/>
    <m/>
    <m/>
    <m/>
    <m/>
  </r>
  <r>
    <n v="183"/>
    <x v="0"/>
    <m/>
    <s v="BEN"/>
    <s v="SEB 2730"/>
    <s v="IT 2919 A"/>
    <s v="LZZ5CLVBXGN196462"/>
    <s v="Benne"/>
    <m/>
    <x v="37"/>
    <m/>
    <x v="6"/>
    <m/>
    <m/>
    <m/>
    <m/>
    <m/>
    <m/>
    <m/>
    <m/>
    <m/>
    <m/>
  </r>
  <r>
    <n v="184"/>
    <x v="0"/>
    <m/>
    <s v="BEN"/>
    <s v="SEB 2731"/>
    <s v="IT 2920 A"/>
    <s v="LZZ5CLVBXGN196463"/>
    <s v="Benne"/>
    <m/>
    <x v="37"/>
    <m/>
    <x v="6"/>
    <m/>
    <m/>
    <m/>
    <m/>
    <m/>
    <m/>
    <m/>
    <m/>
    <m/>
    <m/>
  </r>
  <r>
    <n v="185"/>
    <x v="0"/>
    <m/>
    <s v="BEN"/>
    <s v="SEB 2732"/>
    <s v="IT 2921 A"/>
    <s v="LZZ5CLVBXGN196464"/>
    <s v="Benne"/>
    <m/>
    <x v="37"/>
    <m/>
    <x v="6"/>
    <m/>
    <m/>
    <m/>
    <m/>
    <m/>
    <m/>
    <m/>
    <m/>
    <m/>
    <m/>
  </r>
  <r>
    <n v="186"/>
    <x v="0"/>
    <m/>
    <s v="BEN"/>
    <s v="SEB 2733"/>
    <s v="IT 2922 A"/>
    <s v="LZZ5CLVBXGN196465"/>
    <s v="Benne"/>
    <m/>
    <x v="37"/>
    <m/>
    <x v="6"/>
    <m/>
    <m/>
    <m/>
    <m/>
    <m/>
    <m/>
    <m/>
    <m/>
    <m/>
    <m/>
  </r>
  <r>
    <n v="187"/>
    <x v="0"/>
    <m/>
    <s v="BEN"/>
    <s v="SEB 2734"/>
    <s v="IT 2923 A"/>
    <s v="LZZ5CLVBXGN196466"/>
    <s v="Benne"/>
    <m/>
    <x v="37"/>
    <m/>
    <x v="6"/>
    <m/>
    <m/>
    <m/>
    <m/>
    <m/>
    <m/>
    <m/>
    <m/>
    <m/>
    <m/>
  </r>
  <r>
    <n v="188"/>
    <x v="0"/>
    <m/>
    <s v="BEN"/>
    <s v="SEB 2735"/>
    <s v="IT 2999 A"/>
    <s v="LZZ5CLVBXGN196467"/>
    <s v="Benne"/>
    <m/>
    <x v="37"/>
    <m/>
    <x v="6"/>
    <m/>
    <m/>
    <m/>
    <m/>
    <m/>
    <m/>
    <m/>
    <m/>
    <m/>
    <m/>
  </r>
  <r>
    <n v="189"/>
    <x v="0"/>
    <m/>
    <s v="BEN"/>
    <s v="SEB 2736"/>
    <s v="IT 2990 A"/>
    <s v="LZZ5CLVBXGN196468"/>
    <s v="Benne"/>
    <m/>
    <x v="37"/>
    <m/>
    <x v="6"/>
    <m/>
    <m/>
    <m/>
    <m/>
    <m/>
    <m/>
    <m/>
    <m/>
    <m/>
    <m/>
  </r>
  <r>
    <n v="190"/>
    <x v="0"/>
    <m/>
    <s v="BEN"/>
    <s v="SEB 2737"/>
    <s v="IT 2991 A"/>
    <s v="LZZ5CLVBXGN196469"/>
    <s v="Benne"/>
    <m/>
    <x v="37"/>
    <m/>
    <x v="6"/>
    <m/>
    <m/>
    <m/>
    <m/>
    <m/>
    <m/>
    <m/>
    <m/>
    <m/>
    <m/>
  </r>
  <r>
    <n v="191"/>
    <x v="0"/>
    <m/>
    <s v="BEN"/>
    <s v="SEB 2738"/>
    <s v="IT 2992 A"/>
    <s v="LZZ5CLVBXGN196470"/>
    <s v="Benne"/>
    <m/>
    <x v="37"/>
    <m/>
    <x v="6"/>
    <m/>
    <m/>
    <m/>
    <m/>
    <m/>
    <m/>
    <m/>
    <m/>
    <m/>
    <m/>
  </r>
  <r>
    <n v="192"/>
    <x v="0"/>
    <m/>
    <s v="BEN"/>
    <s v="SEB 2739"/>
    <s v="IT 2993 A"/>
    <s v="LZZ5CLVBXGN196471"/>
    <s v="Benne"/>
    <m/>
    <x v="37"/>
    <m/>
    <x v="6"/>
    <m/>
    <m/>
    <m/>
    <m/>
    <m/>
    <m/>
    <m/>
    <m/>
    <m/>
    <m/>
  </r>
  <r>
    <n v="193"/>
    <x v="0"/>
    <m/>
    <s v="BEN"/>
    <s v="SEB 2740"/>
    <s v="IT 2994 A"/>
    <s v="LZZ5CLVBXGN196472"/>
    <s v="Benne"/>
    <m/>
    <x v="37"/>
    <m/>
    <x v="6"/>
    <m/>
    <m/>
    <m/>
    <m/>
    <m/>
    <m/>
    <m/>
    <m/>
    <m/>
    <m/>
  </r>
  <r>
    <n v="194"/>
    <x v="0"/>
    <m/>
    <s v="BEN"/>
    <s v="SEB 2741"/>
    <s v="IT 2995 A"/>
    <s v="LZZ5CLVBXGN196473"/>
    <s v="Benne"/>
    <m/>
    <x v="37"/>
    <m/>
    <x v="6"/>
    <m/>
    <m/>
    <m/>
    <m/>
    <m/>
    <m/>
    <m/>
    <m/>
    <m/>
    <m/>
  </r>
  <r>
    <n v="195"/>
    <x v="0"/>
    <m/>
    <s v="BEN"/>
    <s v="SEB 2742"/>
    <s v="IT 2996 A"/>
    <s v="LZZ5CLVBXGN196474"/>
    <s v="Benne"/>
    <m/>
    <x v="37"/>
    <m/>
    <x v="6"/>
    <m/>
    <m/>
    <m/>
    <m/>
    <m/>
    <m/>
    <m/>
    <m/>
    <m/>
    <m/>
  </r>
  <r>
    <n v="196"/>
    <x v="0"/>
    <m/>
    <s v="BEN"/>
    <s v="SEB 2743"/>
    <s v="IT 2997 A"/>
    <s v="LZZ5CLVBXGN196475"/>
    <s v="Benne"/>
    <m/>
    <x v="37"/>
    <m/>
    <x v="6"/>
    <m/>
    <m/>
    <m/>
    <m/>
    <m/>
    <m/>
    <m/>
    <m/>
    <m/>
    <m/>
  </r>
  <r>
    <n v="197"/>
    <x v="0"/>
    <m/>
    <s v="BEN"/>
    <s v="SEB 2744"/>
    <s v="IT 2998 A"/>
    <s v="LZZ5CLVBXGN196476"/>
    <s v="Benne"/>
    <m/>
    <x v="37"/>
    <m/>
    <x v="6"/>
    <m/>
    <m/>
    <m/>
    <m/>
    <m/>
    <m/>
    <m/>
    <m/>
    <m/>
    <m/>
  </r>
  <r>
    <n v="198"/>
    <x v="0"/>
    <m/>
    <s v="BEN"/>
    <s v="SEB 2745"/>
    <s v="IT 3019 A"/>
    <s v="LZZ5CLVBXGN196477"/>
    <s v="Benne"/>
    <m/>
    <x v="37"/>
    <m/>
    <x v="6"/>
    <m/>
    <m/>
    <m/>
    <m/>
    <m/>
    <m/>
    <m/>
    <m/>
    <m/>
    <m/>
  </r>
  <r>
    <n v="199"/>
    <x v="0"/>
    <m/>
    <s v="BEN"/>
    <s v="SEB 2746"/>
    <s v="IT 3020 A"/>
    <s v="LZZ5CLVBXGN196478"/>
    <s v="Benne"/>
    <m/>
    <x v="37"/>
    <m/>
    <x v="6"/>
    <m/>
    <m/>
    <m/>
    <m/>
    <m/>
    <m/>
    <m/>
    <m/>
    <m/>
    <m/>
  </r>
  <r>
    <n v="200"/>
    <x v="0"/>
    <m/>
    <s v="BEN"/>
    <s v="SEB 2747"/>
    <s v="IT 3021 A"/>
    <s v="LZZ5CLVBXGN196479"/>
    <s v="Benne"/>
    <m/>
    <x v="37"/>
    <m/>
    <x v="6"/>
    <m/>
    <m/>
    <m/>
    <m/>
    <m/>
    <m/>
    <m/>
    <m/>
    <m/>
    <m/>
  </r>
  <r>
    <n v="201"/>
    <x v="0"/>
    <m/>
    <s v="BEN"/>
    <s v="SEB 2748"/>
    <s v="IT 3022 A"/>
    <s v="LZZ5CLVBXGN196480"/>
    <s v="Benne"/>
    <m/>
    <x v="37"/>
    <m/>
    <x v="6"/>
    <m/>
    <m/>
    <m/>
    <m/>
    <m/>
    <m/>
    <m/>
    <m/>
    <m/>
    <m/>
  </r>
  <r>
    <n v="202"/>
    <x v="0"/>
    <m/>
    <s v="BEN"/>
    <s v="SEB 2749"/>
    <s v="IT 3023 A"/>
    <s v="LZZ5CLVBXGN196481"/>
    <s v="Benne"/>
    <m/>
    <x v="37"/>
    <m/>
    <x v="6"/>
    <m/>
    <m/>
    <m/>
    <m/>
    <m/>
    <m/>
    <m/>
    <m/>
    <m/>
    <m/>
  </r>
  <r>
    <n v="203"/>
    <x v="0"/>
    <m/>
    <s v="BEN"/>
    <s v="SEB 2750"/>
    <s v="IT 3024 A"/>
    <s v="LZZ5CLVBXGN196482"/>
    <s v="Benne"/>
    <m/>
    <x v="37"/>
    <m/>
    <x v="6"/>
    <m/>
    <m/>
    <m/>
    <m/>
    <m/>
    <m/>
    <m/>
    <m/>
    <m/>
    <m/>
  </r>
  <r>
    <n v="204"/>
    <x v="0"/>
    <m/>
    <s v="BEN"/>
    <s v="SEB 2751"/>
    <s v="IT 3025 A"/>
    <s v="LZZ5CLVBXGN196483"/>
    <s v="Benne"/>
    <m/>
    <x v="37"/>
    <m/>
    <x v="6"/>
    <m/>
    <m/>
    <m/>
    <m/>
    <m/>
    <m/>
    <m/>
    <m/>
    <m/>
    <m/>
  </r>
  <r>
    <n v="205"/>
    <x v="0"/>
    <m/>
    <s v="BEN"/>
    <s v="SEB 2752"/>
    <s v="IT 3026 A"/>
    <s v="LZZ5CLVBXGN196484"/>
    <s v="Benne"/>
    <m/>
    <x v="37"/>
    <m/>
    <x v="6"/>
    <m/>
    <m/>
    <m/>
    <m/>
    <m/>
    <m/>
    <m/>
    <m/>
    <m/>
    <m/>
  </r>
  <r>
    <n v="206"/>
    <x v="0"/>
    <m/>
    <s v="BEN"/>
    <s v="SEB 2753"/>
    <s v="IT 3027 A"/>
    <s v="LZZ5CLVBXGN196485"/>
    <s v="Benne"/>
    <m/>
    <x v="37"/>
    <m/>
    <x v="6"/>
    <m/>
    <m/>
    <m/>
    <m/>
    <m/>
    <m/>
    <m/>
    <m/>
    <m/>
    <m/>
  </r>
  <r>
    <n v="207"/>
    <x v="0"/>
    <m/>
    <s v="BEN"/>
    <s v="SEB 2754"/>
    <s v="IT 3028 A"/>
    <s v="LZZ5CLVBXGN196486"/>
    <s v="Benne"/>
    <m/>
    <x v="37"/>
    <m/>
    <x v="6"/>
    <m/>
    <m/>
    <m/>
    <m/>
    <m/>
    <m/>
    <m/>
    <m/>
    <m/>
    <m/>
  </r>
  <r>
    <n v="208"/>
    <x v="0"/>
    <m/>
    <s v="BEN"/>
    <s v="SEB 2755"/>
    <s v="IT 3029 A"/>
    <s v="LZZ5CLVBXGN196487"/>
    <s v="Benne"/>
    <m/>
    <x v="37"/>
    <m/>
    <x v="6"/>
    <m/>
    <m/>
    <m/>
    <m/>
    <m/>
    <m/>
    <m/>
    <m/>
    <m/>
    <m/>
  </r>
  <r>
    <n v="209"/>
    <x v="0"/>
    <m/>
    <s v="BEN"/>
    <s v="SEB 2756"/>
    <s v="IT 3030 A"/>
    <s v="LZZ5CLVBXGN196488"/>
    <s v="Benne"/>
    <m/>
    <x v="37"/>
    <m/>
    <x v="6"/>
    <m/>
    <m/>
    <m/>
    <m/>
    <m/>
    <m/>
    <m/>
    <m/>
    <m/>
    <m/>
  </r>
  <r>
    <n v="210"/>
    <x v="0"/>
    <m/>
    <s v="BEN"/>
    <s v="SEB 2757"/>
    <s v="IT 3031 A"/>
    <s v="LZZ5CLVBXGN196489"/>
    <s v="Benne"/>
    <m/>
    <x v="37"/>
    <m/>
    <x v="6"/>
    <m/>
    <m/>
    <m/>
    <m/>
    <m/>
    <m/>
    <m/>
    <m/>
    <m/>
    <m/>
  </r>
  <r>
    <n v="211"/>
    <x v="0"/>
    <m/>
    <s v="BEN"/>
    <s v="SEB 2758"/>
    <s v="IT 3032 A"/>
    <s v="LZZ5CLVBXGN196490"/>
    <s v="Benne"/>
    <m/>
    <x v="37"/>
    <m/>
    <x v="6"/>
    <m/>
    <m/>
    <m/>
    <m/>
    <m/>
    <m/>
    <m/>
    <m/>
    <m/>
    <m/>
  </r>
  <r>
    <n v="212"/>
    <x v="0"/>
    <m/>
    <s v="BEN"/>
    <s v="SEB 2759"/>
    <s v="IT 3033 A"/>
    <s v="LZZ5CLVBXGN196491"/>
    <s v="Benne"/>
    <m/>
    <x v="37"/>
    <m/>
    <x v="6"/>
    <m/>
    <m/>
    <m/>
    <m/>
    <m/>
    <m/>
    <m/>
    <m/>
    <m/>
    <m/>
  </r>
  <r>
    <n v="213"/>
    <x v="0"/>
    <m/>
    <s v="BEN"/>
    <s v="SEB 2760"/>
    <s v="IT 3034 A"/>
    <s v="LZZ5CLVBXGN196492"/>
    <s v="Benne"/>
    <m/>
    <x v="37"/>
    <m/>
    <x v="6"/>
    <m/>
    <m/>
    <m/>
    <m/>
    <m/>
    <m/>
    <m/>
    <m/>
    <m/>
    <m/>
  </r>
  <r>
    <n v="214"/>
    <x v="0"/>
    <m/>
    <s v="BEN"/>
    <s v="SEB 2761"/>
    <s v="IT 3035 A "/>
    <s v="LZZ5CLVBXGN196493"/>
    <s v="Benne"/>
    <m/>
    <x v="37"/>
    <m/>
    <x v="6"/>
    <m/>
    <m/>
    <m/>
    <m/>
    <m/>
    <m/>
    <m/>
    <m/>
    <m/>
    <m/>
  </r>
  <r>
    <n v="215"/>
    <x v="0"/>
    <m/>
    <s v="BEN"/>
    <s v="SEB 2762"/>
    <s v="IT 3036 A"/>
    <s v="LZZ5CLVBXGN196494"/>
    <s v="Benne"/>
    <m/>
    <x v="37"/>
    <m/>
    <x v="6"/>
    <m/>
    <m/>
    <m/>
    <m/>
    <m/>
    <m/>
    <m/>
    <m/>
    <m/>
    <m/>
  </r>
  <r>
    <n v="216"/>
    <x v="0"/>
    <m/>
    <s v="BEN"/>
    <s v="SEB 2763"/>
    <s v="IT 3037 A"/>
    <s v="LZZ5CLVBXGN196495"/>
    <s v="Benne"/>
    <m/>
    <x v="37"/>
    <m/>
    <x v="6"/>
    <m/>
    <m/>
    <m/>
    <m/>
    <m/>
    <m/>
    <m/>
    <m/>
    <m/>
    <m/>
  </r>
  <r>
    <n v="217"/>
    <x v="0"/>
    <m/>
    <s v="BEN"/>
    <s v="SEB 2764"/>
    <s v="IT 3085 A"/>
    <s v="LZZ5CLVBXGN196496"/>
    <s v="Benne"/>
    <m/>
    <x v="37"/>
    <m/>
    <x v="6"/>
    <m/>
    <m/>
    <m/>
    <m/>
    <m/>
    <m/>
    <m/>
    <m/>
    <m/>
    <m/>
  </r>
  <r>
    <n v="218"/>
    <x v="0"/>
    <m/>
    <s v="BEN"/>
    <s v="SEB 2765"/>
    <s v="IT 3083 A"/>
    <s v="LZZ5CLVBXGN196497"/>
    <s v="Benne"/>
    <m/>
    <x v="37"/>
    <m/>
    <x v="6"/>
    <m/>
    <m/>
    <m/>
    <m/>
    <m/>
    <m/>
    <m/>
    <m/>
    <m/>
    <m/>
  </r>
  <r>
    <n v="219"/>
    <x v="0"/>
    <m/>
    <s v="BEN"/>
    <s v="SEB 2766"/>
    <s v="IT 3086 A"/>
    <s v="LZZ5CLVBXGN196498"/>
    <s v="Benne"/>
    <m/>
    <x v="37"/>
    <m/>
    <x v="6"/>
    <m/>
    <m/>
    <m/>
    <m/>
    <m/>
    <m/>
    <m/>
    <m/>
    <m/>
    <m/>
  </r>
  <r>
    <n v="220"/>
    <x v="0"/>
    <m/>
    <s v="BEN"/>
    <s v="SEB 2767"/>
    <s v="IT 3090 A"/>
    <s v="LZZ5CLVBXGN196499"/>
    <s v="Benne"/>
    <m/>
    <x v="37"/>
    <m/>
    <x v="6"/>
    <m/>
    <m/>
    <m/>
    <m/>
    <m/>
    <m/>
    <m/>
    <m/>
    <m/>
    <m/>
  </r>
  <r>
    <n v="221"/>
    <x v="0"/>
    <m/>
    <s v="BEN"/>
    <s v="SEB 2768"/>
    <s v="IT 3088 A"/>
    <s v="LZZ5CLVBXGN196500"/>
    <s v="Benne"/>
    <m/>
    <x v="37"/>
    <m/>
    <x v="6"/>
    <m/>
    <m/>
    <m/>
    <m/>
    <m/>
    <m/>
    <m/>
    <m/>
    <m/>
    <m/>
  </r>
  <r>
    <n v="222"/>
    <x v="0"/>
    <m/>
    <s v="BEN"/>
    <s v="SEB 2769"/>
    <s v="IT 3089 A"/>
    <s v="LZZ5CLVBXGN196501"/>
    <s v="Benne"/>
    <m/>
    <x v="37"/>
    <m/>
    <x v="6"/>
    <m/>
    <m/>
    <m/>
    <m/>
    <m/>
    <m/>
    <m/>
    <m/>
    <m/>
    <m/>
  </r>
  <r>
    <n v="223"/>
    <x v="0"/>
    <m/>
    <s v="BEN"/>
    <s v="SEB 2770"/>
    <s v="IT 3087 A"/>
    <s v="LZZ5CLVBXGN196502"/>
    <s v="Benne"/>
    <m/>
    <x v="37"/>
    <m/>
    <x v="6"/>
    <m/>
    <m/>
    <m/>
    <m/>
    <m/>
    <m/>
    <m/>
    <m/>
    <m/>
    <m/>
  </r>
  <r>
    <n v="224"/>
    <x v="0"/>
    <m/>
    <s v="BEN"/>
    <s v="SEB 2771"/>
    <s v="IT 3091 A"/>
    <s v="LZZ5CLVBXGN196503"/>
    <s v="Benne"/>
    <m/>
    <x v="37"/>
    <m/>
    <x v="6"/>
    <m/>
    <m/>
    <m/>
    <m/>
    <m/>
    <m/>
    <m/>
    <m/>
    <m/>
    <m/>
  </r>
  <r>
    <n v="225"/>
    <x v="0"/>
    <m/>
    <s v="BEN"/>
    <s v="SEB 2772"/>
    <s v="IT 3084 A"/>
    <s v="LZZ5CLVBXGN196504"/>
    <s v="Benne"/>
    <m/>
    <x v="37"/>
    <m/>
    <x v="6"/>
    <m/>
    <m/>
    <m/>
    <m/>
    <m/>
    <m/>
    <m/>
    <m/>
    <m/>
    <m/>
  </r>
  <r>
    <n v="1"/>
    <x v="1"/>
    <s v="KERAX K440"/>
    <s v="6X4"/>
    <s v="SEB 930"/>
    <s v="IT 1601 A"/>
    <s v="LZZ5CLVBXGN196505"/>
    <s v="Tracteur"/>
    <m/>
    <x v="37"/>
    <m/>
    <x v="6"/>
    <m/>
    <m/>
    <m/>
    <m/>
    <m/>
    <m/>
    <m/>
    <s v="x"/>
    <m/>
    <m/>
  </r>
  <r>
    <n v="2"/>
    <x v="1"/>
    <s v="KERAX K440"/>
    <s v="6X4"/>
    <s v="SEB 931"/>
    <s v="IT 1602 A"/>
    <s v="LZZ5CLVBXGN196506"/>
    <s v="Tracteur"/>
    <m/>
    <x v="37"/>
    <m/>
    <x v="6"/>
    <m/>
    <m/>
    <m/>
    <m/>
    <m/>
    <m/>
    <m/>
    <s v="x"/>
    <m/>
    <m/>
  </r>
  <r>
    <n v="3"/>
    <x v="1"/>
    <s v="KERAX K440"/>
    <s v="6X4"/>
    <s v="SEB 932"/>
    <s v="IT 1603 A"/>
    <s v="LZZ5CLVBXGN196507"/>
    <s v="Tracteur"/>
    <m/>
    <x v="37"/>
    <m/>
    <x v="6"/>
    <m/>
    <m/>
    <m/>
    <m/>
    <m/>
    <m/>
    <m/>
    <s v="x"/>
    <m/>
    <m/>
  </r>
  <r>
    <n v="4"/>
    <x v="1"/>
    <s v="KERAX K440"/>
    <s v="6X4"/>
    <s v="SEB 933"/>
    <s v="IT 1604 A"/>
    <s v="LZZ5CLVBXGN196508"/>
    <s v="Tracteur"/>
    <s v="Sellette"/>
    <x v="61"/>
    <m/>
    <x v="11"/>
    <s v="x"/>
    <m/>
    <m/>
    <m/>
    <m/>
    <m/>
    <m/>
    <m/>
    <m/>
    <s v="x"/>
  </r>
  <r>
    <n v="5"/>
    <x v="1"/>
    <s v="KERAX K440"/>
    <s v="6X4"/>
    <s v="SEB 934"/>
    <s v="IT 1605 A"/>
    <s v="LZZ5CLVBXGN196509"/>
    <s v="Tracteur"/>
    <m/>
    <x v="37"/>
    <m/>
    <x v="6"/>
    <m/>
    <m/>
    <m/>
    <m/>
    <m/>
    <m/>
    <m/>
    <s v="x"/>
    <m/>
    <m/>
  </r>
  <r>
    <n v="6"/>
    <x v="1"/>
    <s v="KERAX K440"/>
    <s v="6X4"/>
    <s v="SEB 935"/>
    <s v="IT 1606 A"/>
    <s v="LZZ5CLVBXGN196510"/>
    <s v="Tracteur"/>
    <s v="Decroché"/>
    <x v="25"/>
    <m/>
    <x v="11"/>
    <s v="x"/>
    <m/>
    <m/>
    <m/>
    <m/>
    <m/>
    <m/>
    <m/>
    <m/>
    <s v="x"/>
  </r>
  <r>
    <n v="7"/>
    <x v="1"/>
    <s v="KERAX K440"/>
    <s v="6X4"/>
    <s v="SEB 936"/>
    <s v="IT 1607 A"/>
    <s v="LZZ5CLVBXGN196511"/>
    <s v="Tracteur"/>
    <m/>
    <x v="37"/>
    <m/>
    <x v="6"/>
    <m/>
    <m/>
    <m/>
    <m/>
    <m/>
    <m/>
    <m/>
    <s v="x"/>
    <m/>
    <m/>
  </r>
  <r>
    <n v="8"/>
    <x v="1"/>
    <s v="KERAX K440"/>
    <s v="6X4"/>
    <s v="SEB 937"/>
    <s v="IT 1608 A"/>
    <s v="LZZ5CLVBXGN196512"/>
    <s v="Tracteur"/>
    <s v="Maintenance "/>
    <x v="11"/>
    <d v="2018-02-20T18:00:00"/>
    <x v="11"/>
    <s v="x"/>
    <m/>
    <m/>
    <m/>
    <m/>
    <m/>
    <m/>
    <s v="x"/>
    <m/>
    <m/>
  </r>
  <r>
    <n v="9"/>
    <x v="1"/>
    <s v="KERAX K440"/>
    <s v="6X4"/>
    <s v="SEB 938"/>
    <s v="IT 1609 A"/>
    <s v="LZZ5CLVBXGN196513"/>
    <s v="Tracteur"/>
    <s v="2 pneus"/>
    <x v="11"/>
    <m/>
    <x v="4"/>
    <m/>
    <m/>
    <m/>
    <s v="x"/>
    <m/>
    <m/>
    <m/>
    <m/>
    <s v="x"/>
    <m/>
  </r>
  <r>
    <n v="10"/>
    <x v="1"/>
    <s v="KERAX K440"/>
    <s v="6X4"/>
    <s v="SEB 939"/>
    <s v="IT 1610 A"/>
    <s v="LZZ5CLVBXGN196514"/>
    <s v="Tracteur"/>
    <s v="Decroché"/>
    <x v="11"/>
    <m/>
    <x v="11"/>
    <s v="x"/>
    <m/>
    <m/>
    <m/>
    <m/>
    <m/>
    <m/>
    <m/>
    <s v="x"/>
    <m/>
  </r>
  <r>
    <n v="11"/>
    <x v="1"/>
    <s v="KERAX K440"/>
    <s v="6X4"/>
    <s v="SEB 940"/>
    <s v="IT 1816 A"/>
    <s v="LZZ5CLVBXGN196515"/>
    <s v="Tracteur"/>
    <s v="Decroché"/>
    <x v="62"/>
    <m/>
    <x v="11"/>
    <m/>
    <m/>
    <m/>
    <m/>
    <m/>
    <m/>
    <m/>
    <m/>
    <m/>
    <s v="x"/>
  </r>
  <r>
    <n v="12"/>
    <x v="1"/>
    <s v="KERAX K440"/>
    <s v="6X4"/>
    <s v="SEB 941"/>
    <s v="IT 1813 A"/>
    <s v="LZZ5CLVBXGN196516"/>
    <s v="Tracteur"/>
    <m/>
    <x v="37"/>
    <m/>
    <x v="6"/>
    <m/>
    <m/>
    <m/>
    <m/>
    <m/>
    <m/>
    <m/>
    <s v="x"/>
    <m/>
    <m/>
  </r>
  <r>
    <n v="13"/>
    <x v="1"/>
    <s v="KERAX K440"/>
    <s v="6X4"/>
    <s v="SEB 942"/>
    <s v="IT 1814 A"/>
    <s v="LZZ5CLVBXGN196517"/>
    <s v="Tracteur"/>
    <s v="Sellette"/>
    <x v="63"/>
    <m/>
    <x v="11"/>
    <s v="x"/>
    <m/>
    <m/>
    <m/>
    <m/>
    <m/>
    <m/>
    <m/>
    <m/>
    <s v="x"/>
  </r>
  <r>
    <n v="14"/>
    <x v="1"/>
    <s v="KERAX K440"/>
    <s v="6X4"/>
    <s v="SEB 943"/>
    <s v="IT 1815"/>
    <s v="LZZ5CLVBXGN196518"/>
    <s v="Tracteur"/>
    <s v="2 paquet lame ressort "/>
    <x v="11"/>
    <d v="2018-02-20T18:05:00"/>
    <x v="11"/>
    <s v="x"/>
    <m/>
    <m/>
    <m/>
    <m/>
    <m/>
    <m/>
    <s v="x"/>
    <m/>
    <m/>
  </r>
  <r>
    <n v="15"/>
    <x v="1"/>
    <s v="KERAX K440"/>
    <s v="6X4"/>
    <s v="SEB 944"/>
    <s v="IT 1818 A"/>
    <s v="LZZ5CLVBXGN196519"/>
    <s v="Tracteur"/>
    <s v="2 pneus"/>
    <x v="11"/>
    <m/>
    <x v="3"/>
    <m/>
    <m/>
    <m/>
    <s v="x"/>
    <m/>
    <m/>
    <m/>
    <m/>
    <s v="x"/>
    <m/>
  </r>
  <r>
    <n v="16"/>
    <x v="1"/>
    <s v="KERAX K440"/>
    <s v="6X4"/>
    <s v="SEB 945"/>
    <s v="IT 1817 A"/>
    <s v="LZZ5CLVBXGN196520"/>
    <s v="Tracteur"/>
    <m/>
    <x v="37"/>
    <m/>
    <x v="6"/>
    <m/>
    <m/>
    <m/>
    <m/>
    <m/>
    <m/>
    <m/>
    <s v="x"/>
    <m/>
    <m/>
  </r>
  <r>
    <n v="17"/>
    <x v="1"/>
    <s v="KERAX K440"/>
    <s v="6X4"/>
    <s v="SEB 946"/>
    <s v="IT 1812 A"/>
    <s v="LZZ5CLVBXGN196521"/>
    <s v="Tracteur"/>
    <m/>
    <x v="37"/>
    <m/>
    <x v="6"/>
    <m/>
    <m/>
    <m/>
    <m/>
    <m/>
    <m/>
    <m/>
    <s v="x"/>
    <m/>
    <m/>
  </r>
  <r>
    <n v="18"/>
    <x v="1"/>
    <s v="KERAX K440"/>
    <s v="6X4"/>
    <s v="SEB 947"/>
    <s v="IT 1811 A"/>
    <s v="LZZ5CLVBXGN196522"/>
    <s v="Tracteur"/>
    <m/>
    <x v="37"/>
    <m/>
    <x v="6"/>
    <m/>
    <m/>
    <m/>
    <m/>
    <m/>
    <m/>
    <m/>
    <s v="x"/>
    <m/>
    <m/>
  </r>
  <r>
    <n v="19"/>
    <x v="1"/>
    <s v="KERAX K440"/>
    <s v="6X4"/>
    <s v="SEB 948"/>
    <s v="IT 1809 A"/>
    <s v="LZZ5CLVBXGN196523"/>
    <s v="Tracteur"/>
    <s v="Sellette et boite de vitesse"/>
    <x v="64"/>
    <m/>
    <x v="11"/>
    <s v="x"/>
    <m/>
    <m/>
    <m/>
    <m/>
    <m/>
    <m/>
    <m/>
    <m/>
    <s v="x"/>
  </r>
  <r>
    <n v="20"/>
    <x v="1"/>
    <s v="KERAX K440"/>
    <s v="6X4"/>
    <s v="SEB 949"/>
    <s v="IT 1810 A"/>
    <s v="LZZ5CLVBXGN196524"/>
    <s v="Tracteur"/>
    <s v="Boite de vitesse et moteur"/>
    <x v="65"/>
    <m/>
    <x v="11"/>
    <s v="x"/>
    <m/>
    <m/>
    <m/>
    <m/>
    <m/>
    <m/>
    <m/>
    <m/>
    <s v="x"/>
  </r>
  <r>
    <n v="21"/>
    <x v="1"/>
    <s v="KERAX K440"/>
    <s v="6X4"/>
    <s v="SEB 2007"/>
    <s v="IT 0879 A"/>
    <s v="LZZ5CLVBXGN196526"/>
    <s v="Tracteur"/>
    <m/>
    <x v="37"/>
    <m/>
    <x v="6"/>
    <m/>
    <m/>
    <m/>
    <m/>
    <m/>
    <m/>
    <m/>
    <s v="x"/>
    <m/>
    <m/>
  </r>
  <r>
    <n v="22"/>
    <x v="1"/>
    <s v="KERAX K440"/>
    <s v="6X4"/>
    <s v="SEB 2008"/>
    <s v="IT 0915 A"/>
    <s v="LZZ5CLVBXGN196527"/>
    <s v="Tracteur"/>
    <m/>
    <x v="37"/>
    <m/>
    <x v="6"/>
    <m/>
    <m/>
    <m/>
    <m/>
    <m/>
    <m/>
    <m/>
    <s v="x"/>
    <m/>
    <m/>
  </r>
  <r>
    <n v="23"/>
    <x v="1"/>
    <s v="KERAX K440"/>
    <s v="6X4"/>
    <s v="SEB 2010"/>
    <s v="IT 0919 A"/>
    <s v="LZZ5CLVBXGN196528"/>
    <s v="Tracteur"/>
    <s v="Accidenté"/>
    <x v="66"/>
    <m/>
    <x v="6"/>
    <m/>
    <m/>
    <m/>
    <m/>
    <m/>
    <m/>
    <m/>
    <m/>
    <m/>
    <m/>
  </r>
  <r>
    <n v="24"/>
    <x v="1"/>
    <s v="KERAX K440"/>
    <s v="6X4"/>
    <s v="SEB 2011"/>
    <s v="IT 0917 A"/>
    <s v="LZZ5CLVBXGN196529"/>
    <s v="Tracteur"/>
    <s v="1 pneu "/>
    <x v="36"/>
    <m/>
    <x v="4"/>
    <m/>
    <m/>
    <m/>
    <s v="x"/>
    <m/>
    <m/>
    <m/>
    <m/>
    <s v="x"/>
    <m/>
  </r>
  <r>
    <n v="25"/>
    <x v="1"/>
    <s v="KERAX K440"/>
    <s v="6X4"/>
    <s v="SEB 2012"/>
    <s v="IT 0918 A"/>
    <s v="LZZ5CLVBXGN196530"/>
    <s v="Tracteur"/>
    <m/>
    <x v="37"/>
    <m/>
    <x v="6"/>
    <m/>
    <m/>
    <m/>
    <m/>
    <m/>
    <m/>
    <m/>
    <s v="x"/>
    <m/>
    <m/>
  </r>
  <r>
    <n v="26"/>
    <x v="1"/>
    <s v="KERAX K440"/>
    <s v="6X4"/>
    <s v="SEB 2013"/>
    <s v="IT 0920 A"/>
    <s v="LZZ5CLVBXGN196531"/>
    <s v="Tracteur"/>
    <s v="Accidenté"/>
    <x v="67"/>
    <m/>
    <x v="11"/>
    <s v="x"/>
    <m/>
    <m/>
    <m/>
    <m/>
    <m/>
    <m/>
    <m/>
    <m/>
    <m/>
  </r>
  <r>
    <n v="27"/>
    <x v="1"/>
    <s v="KERAX K440"/>
    <s v="6X4"/>
    <s v="SEB 2014"/>
    <s v="IT 1215 A"/>
    <s v="LZZ5CLVBXGN196532"/>
    <s v="Tracteur"/>
    <s v="Sellette"/>
    <x v="68"/>
    <m/>
    <x v="11"/>
    <s v="x"/>
    <m/>
    <m/>
    <m/>
    <m/>
    <m/>
    <m/>
    <m/>
    <m/>
    <s v="x"/>
  </r>
  <r>
    <n v="28"/>
    <x v="1"/>
    <s v="KERAX 500"/>
    <s v="6X4"/>
    <s v="SEB 2015"/>
    <s v="RC 6248 AF"/>
    <s v="LZZ5CLVBXGN196533"/>
    <s v="Tracteur"/>
    <s v="Déccroché"/>
    <x v="69"/>
    <m/>
    <x v="11"/>
    <s v="x"/>
    <m/>
    <m/>
    <m/>
    <m/>
    <m/>
    <m/>
    <m/>
    <m/>
    <s v="x"/>
  </r>
  <r>
    <n v="29"/>
    <x v="1"/>
    <s v="KERAX 500"/>
    <s v="6X4"/>
    <s v="SEB 2016"/>
    <s v="RC 6249 AF"/>
    <s v="LZZ5CLVBXGN196534"/>
    <s v="Tracteur"/>
    <s v="Déccroché"/>
    <x v="70"/>
    <m/>
    <x v="11"/>
    <s v="x"/>
    <m/>
    <m/>
    <m/>
    <m/>
    <m/>
    <m/>
    <m/>
    <m/>
    <s v="x"/>
  </r>
  <r>
    <n v="30"/>
    <x v="1"/>
    <s v="KERAX 500"/>
    <s v="6X4"/>
    <s v="SEB 2017"/>
    <s v="RC 6250 AF"/>
    <s v="LZZ5CLVBXGN196535"/>
    <s v="Tracteur"/>
    <s v="Sellette et boite de vitesse"/>
    <x v="71"/>
    <m/>
    <x v="11"/>
    <s v="x"/>
    <m/>
    <m/>
    <m/>
    <m/>
    <m/>
    <m/>
    <m/>
    <m/>
    <s v="x"/>
  </r>
  <r>
    <n v="31"/>
    <x v="1"/>
    <s v="KERAX K440"/>
    <s v="6X4"/>
    <s v="SEB 2146"/>
    <s v="IT 2349 A"/>
    <s v="LZZ5CLVBXGN196536"/>
    <s v="Tracteur"/>
    <s v="Support filtre à air "/>
    <x v="11"/>
    <m/>
    <x v="11"/>
    <s v="x"/>
    <m/>
    <s v="x"/>
    <m/>
    <m/>
    <m/>
    <m/>
    <m/>
    <s v="x"/>
    <m/>
  </r>
  <r>
    <n v="32"/>
    <x v="1"/>
    <s v="KERAX K440"/>
    <s v="6X4"/>
    <s v="SEB 2147"/>
    <s v="IT 2350 A"/>
    <s v="LZZ5CLVBXGN196537"/>
    <s v="Tracteur"/>
    <s v="Decroché"/>
    <x v="4"/>
    <m/>
    <x v="11"/>
    <s v="x"/>
    <m/>
    <m/>
    <m/>
    <m/>
    <m/>
    <m/>
    <m/>
    <s v="x"/>
    <m/>
  </r>
  <r>
    <n v="33"/>
    <x v="1"/>
    <s v="KERAX K440"/>
    <s v="6X4"/>
    <s v="SEB 2148"/>
    <s v="IT 2351 A"/>
    <s v="LZZ5CLVBXGN196538"/>
    <s v="Tracteur"/>
    <m/>
    <x v="37"/>
    <m/>
    <x v="6"/>
    <m/>
    <m/>
    <m/>
    <m/>
    <m/>
    <m/>
    <m/>
    <s v="x"/>
    <m/>
    <m/>
  </r>
  <r>
    <n v="34"/>
    <x v="1"/>
    <s v="KERAX K440"/>
    <s v="6X4"/>
    <s v="SEB 2149"/>
    <s v="IT 2356 A"/>
    <s v="LZZ5CLVBXGN196539"/>
    <s v="Tracteur"/>
    <s v="Sellette"/>
    <x v="66"/>
    <m/>
    <x v="11"/>
    <s v="x"/>
    <m/>
    <m/>
    <m/>
    <m/>
    <m/>
    <m/>
    <m/>
    <s v="x"/>
    <m/>
  </r>
  <r>
    <n v="35"/>
    <x v="1"/>
    <s v="KERAX K440"/>
    <s v="6X4"/>
    <s v="SEB 2150"/>
    <s v="IT 2352 A"/>
    <s v="LZZ5CLVBXGN196540"/>
    <s v="Tracteur"/>
    <s v="Sellette"/>
    <x v="17"/>
    <m/>
    <x v="11"/>
    <m/>
    <m/>
    <m/>
    <m/>
    <m/>
    <m/>
    <m/>
    <m/>
    <m/>
    <s v="x"/>
  </r>
  <r>
    <n v="36"/>
    <x v="1"/>
    <s v="KERAX K440"/>
    <s v="6X4"/>
    <s v="SEB 2151"/>
    <s v="IT 2353 A"/>
    <s v="LZZ5CLVBXGN196541"/>
    <s v="Tracteur"/>
    <s v="Accidenté"/>
    <x v="72"/>
    <m/>
    <x v="3"/>
    <m/>
    <m/>
    <m/>
    <m/>
    <m/>
    <m/>
    <m/>
    <m/>
    <m/>
    <m/>
  </r>
  <r>
    <n v="37"/>
    <x v="1"/>
    <s v="KERAX K440"/>
    <s v="6X4"/>
    <s v="SEB 2152"/>
    <s v="IT 2354 A"/>
    <s v="LZZ5CLVBXGN196542"/>
    <s v="Tracteur"/>
    <m/>
    <x v="37"/>
    <m/>
    <x v="6"/>
    <m/>
    <m/>
    <m/>
    <m/>
    <m/>
    <m/>
    <m/>
    <s v="x"/>
    <m/>
    <m/>
  </r>
  <r>
    <n v="38"/>
    <x v="1"/>
    <s v="KERAX K440"/>
    <s v="6X4"/>
    <s v="SEB 2153"/>
    <s v="IT 2355 A"/>
    <s v="LZZ5CLVBXGN196543"/>
    <s v="Tracteur"/>
    <m/>
    <x v="37"/>
    <m/>
    <x v="6"/>
    <m/>
    <m/>
    <m/>
    <m/>
    <m/>
    <m/>
    <m/>
    <s v="x"/>
    <m/>
    <m/>
  </r>
  <r>
    <n v="39"/>
    <x v="1"/>
    <s v="KERAX K440"/>
    <s v="6X4"/>
    <s v="SEB 2154"/>
    <s v="IT 2357 A"/>
    <s v="LZZ5CLVBXGN196544"/>
    <s v="Tracteur"/>
    <s v="Sellette"/>
    <x v="7"/>
    <m/>
    <x v="11"/>
    <s v="x"/>
    <m/>
    <m/>
    <m/>
    <m/>
    <m/>
    <m/>
    <m/>
    <m/>
    <s v="x"/>
  </r>
  <r>
    <n v="40"/>
    <x v="1"/>
    <s v="KERAX K440"/>
    <s v="6X4"/>
    <s v="SEB 2155"/>
    <s v="IT 2358 A"/>
    <s v="LZZ5CLVBXGN196545"/>
    <s v="Tracteur"/>
    <m/>
    <x v="37"/>
    <m/>
    <x v="6"/>
    <m/>
    <m/>
    <m/>
    <m/>
    <m/>
    <m/>
    <m/>
    <s v="x"/>
    <m/>
    <m/>
  </r>
  <r>
    <n v="41"/>
    <x v="1"/>
    <s v="KERAX K440"/>
    <s v="6X4"/>
    <s v="SEB 2156"/>
    <s v="IT 2359 A"/>
    <s v="LZZ5CLVBXGN196546"/>
    <s v="Tracteur"/>
    <m/>
    <x v="37"/>
    <m/>
    <x v="6"/>
    <m/>
    <m/>
    <m/>
    <m/>
    <m/>
    <m/>
    <m/>
    <s v="x"/>
    <m/>
    <m/>
  </r>
  <r>
    <n v="42"/>
    <x v="1"/>
    <s v="KERAX K440"/>
    <s v="6X4"/>
    <s v="SEB 2157"/>
    <s v="IT 2360 A"/>
    <s v="LZZ5CLVBXGN196547"/>
    <s v="Tracteur"/>
    <m/>
    <x v="37"/>
    <m/>
    <x v="6"/>
    <m/>
    <m/>
    <m/>
    <m/>
    <m/>
    <m/>
    <m/>
    <s v="x"/>
    <m/>
    <m/>
  </r>
  <r>
    <n v="43"/>
    <x v="1"/>
    <s v="KERAX K440"/>
    <s v="6X4"/>
    <s v="SEB 2158"/>
    <s v="IT 2361 A"/>
    <s v="LZZ5CLVBXGN196548"/>
    <s v="Tracteur"/>
    <m/>
    <x v="37"/>
    <m/>
    <x v="6"/>
    <m/>
    <m/>
    <m/>
    <m/>
    <m/>
    <m/>
    <m/>
    <s v="x"/>
    <m/>
    <m/>
  </r>
  <r>
    <n v="44"/>
    <x v="1"/>
    <s v="KERAX K440"/>
    <s v="6X4"/>
    <s v="SEB 2159"/>
    <s v="IT 2362 A"/>
    <s v="LZZ5CLVBXGN196549"/>
    <s v="Tracteur"/>
    <s v="Decroché"/>
    <x v="36"/>
    <m/>
    <x v="11"/>
    <s v="x"/>
    <m/>
    <m/>
    <m/>
    <m/>
    <m/>
    <m/>
    <m/>
    <s v="x"/>
    <m/>
  </r>
  <r>
    <n v="45"/>
    <x v="1"/>
    <s v="KERAX K440"/>
    <s v="6X4"/>
    <s v="SEB 2160"/>
    <s v="IT 2363 A"/>
    <s v="LZZ5CLVBXGN196550"/>
    <s v="Tracteur"/>
    <m/>
    <x v="37"/>
    <m/>
    <x v="6"/>
    <m/>
    <m/>
    <m/>
    <m/>
    <m/>
    <m/>
    <m/>
    <s v="x"/>
    <m/>
    <m/>
  </r>
  <r>
    <n v="46"/>
    <x v="1"/>
    <m/>
    <s v="BEN"/>
    <s v="SEB 962"/>
    <s v="IT 0968 A"/>
    <s v="LZZ5CLVBXGN196551"/>
    <s v="DOUBLE BENNE"/>
    <m/>
    <x v="37"/>
    <m/>
    <x v="6"/>
    <m/>
    <m/>
    <m/>
    <m/>
    <m/>
    <m/>
    <m/>
    <m/>
    <m/>
    <m/>
  </r>
  <r>
    <n v="47"/>
    <x v="1"/>
    <m/>
    <s v="BEN"/>
    <s v="SEB 963"/>
    <s v="IT 0969 A"/>
    <s v="LZZ5CLVBXGN196552"/>
    <s v="DOUBLE BENNE"/>
    <m/>
    <x v="37"/>
    <m/>
    <x v="6"/>
    <m/>
    <m/>
    <m/>
    <m/>
    <m/>
    <m/>
    <m/>
    <m/>
    <m/>
    <m/>
  </r>
  <r>
    <n v="48"/>
    <x v="1"/>
    <m/>
    <s v="BEN"/>
    <s v="SEB 964"/>
    <s v="IT 1065 A"/>
    <s v="LZZ5CLVBXGN196553"/>
    <s v="DOUBLE BENNE"/>
    <s v="Lame cassée"/>
    <x v="37"/>
    <m/>
    <x v="6"/>
    <m/>
    <m/>
    <m/>
    <m/>
    <m/>
    <m/>
    <m/>
    <m/>
    <m/>
    <m/>
  </r>
  <r>
    <n v="49"/>
    <x v="1"/>
    <m/>
    <s v="BEN"/>
    <s v="SEB 965"/>
    <s v="IT 1066 A"/>
    <s v="LZZ5CLVBXGN196554"/>
    <s v="DOUBLE BENNE"/>
    <m/>
    <x v="37"/>
    <m/>
    <x v="6"/>
    <m/>
    <m/>
    <m/>
    <m/>
    <m/>
    <m/>
    <m/>
    <m/>
    <m/>
    <m/>
  </r>
  <r>
    <n v="50"/>
    <x v="1"/>
    <m/>
    <s v="BEN"/>
    <s v="SEB 966"/>
    <s v="IT 1067 A"/>
    <s v="LZZ5CLVBXGN196555"/>
    <s v="DOUBLE BENNE"/>
    <m/>
    <x v="37"/>
    <m/>
    <x v="6"/>
    <m/>
    <m/>
    <m/>
    <m/>
    <m/>
    <m/>
    <m/>
    <m/>
    <m/>
    <m/>
  </r>
  <r>
    <n v="51"/>
    <x v="1"/>
    <m/>
    <s v="BEN"/>
    <s v="SEB 967"/>
    <s v="IT 1068 A"/>
    <s v="LZZ5CLVBXGN196556"/>
    <s v="DOUBLE BENNE"/>
    <m/>
    <x v="37"/>
    <m/>
    <x v="6"/>
    <m/>
    <m/>
    <m/>
    <m/>
    <m/>
    <m/>
    <m/>
    <m/>
    <m/>
    <m/>
  </r>
  <r>
    <n v="52"/>
    <x v="1"/>
    <m/>
    <s v="BEN"/>
    <s v="SEB 968"/>
    <s v="IT 1069 A"/>
    <s v="LZZ5CLVBXGN196557"/>
    <s v="DOUBLE BENNE"/>
    <s v="Axe balancier"/>
    <x v="37"/>
    <m/>
    <x v="6"/>
    <m/>
    <m/>
    <m/>
    <m/>
    <m/>
    <m/>
    <m/>
    <m/>
    <m/>
    <m/>
  </r>
  <r>
    <n v="53"/>
    <x v="1"/>
    <m/>
    <s v="BEN"/>
    <s v="SEB 969"/>
    <s v="IT 1070 A"/>
    <s v="LZZ5CLVBXGN196558"/>
    <s v="DOUBLE BENNE"/>
    <m/>
    <x v="37"/>
    <m/>
    <x v="6"/>
    <m/>
    <m/>
    <m/>
    <m/>
    <m/>
    <m/>
    <m/>
    <m/>
    <m/>
    <m/>
  </r>
  <r>
    <n v="54"/>
    <x v="1"/>
    <m/>
    <s v="BEN"/>
    <s v="SEB 970"/>
    <s v="IT 1071 A"/>
    <s v="LZZ5CLVBXGN196559"/>
    <s v="DOUBLE BENNE"/>
    <s v="Axe balancier"/>
    <x v="37"/>
    <m/>
    <x v="6"/>
    <m/>
    <m/>
    <m/>
    <m/>
    <m/>
    <m/>
    <m/>
    <m/>
    <m/>
    <m/>
  </r>
  <r>
    <n v="55"/>
    <x v="1"/>
    <m/>
    <s v="BEN"/>
    <s v="SEB 971"/>
    <s v="IT 1072 A"/>
    <s v="LZZ5CLVBXGN196560"/>
    <s v="DOUBLE BENNE"/>
    <s v="Axe balancier"/>
    <x v="37"/>
    <m/>
    <x v="6"/>
    <m/>
    <m/>
    <m/>
    <m/>
    <m/>
    <m/>
    <m/>
    <m/>
    <m/>
    <m/>
  </r>
  <r>
    <n v="56"/>
    <x v="1"/>
    <m/>
    <s v="BEN"/>
    <s v="SEB 972"/>
    <s v="IT 1073 A"/>
    <s v="LZZ5CLVBXGN196561"/>
    <s v="DOUBLE BENNE"/>
    <s v="Axe balancier"/>
    <x v="37"/>
    <m/>
    <x v="6"/>
    <m/>
    <m/>
    <m/>
    <m/>
    <m/>
    <m/>
    <m/>
    <m/>
    <m/>
    <m/>
  </r>
  <r>
    <n v="57"/>
    <x v="1"/>
    <m/>
    <s v="BEN"/>
    <s v="SEB 973"/>
    <s v="IT 1074 A"/>
    <s v="LZZ5CLVBXGN196562"/>
    <s v="DOUBLE BENNE"/>
    <m/>
    <x v="37"/>
    <m/>
    <x v="6"/>
    <m/>
    <m/>
    <m/>
    <m/>
    <m/>
    <m/>
    <m/>
    <m/>
    <m/>
    <m/>
  </r>
  <r>
    <n v="58"/>
    <x v="1"/>
    <m/>
    <s v="BEN"/>
    <s v="SEB 974"/>
    <s v="IT 1075 A"/>
    <s v="LZZ5CLVBXGN196563"/>
    <s v="DOUBLE BENNE"/>
    <m/>
    <x v="37"/>
    <m/>
    <x v="6"/>
    <m/>
    <m/>
    <m/>
    <m/>
    <m/>
    <m/>
    <m/>
    <m/>
    <m/>
    <m/>
  </r>
  <r>
    <n v="59"/>
    <x v="1"/>
    <m/>
    <s v="BEN"/>
    <s v="SEB 975"/>
    <s v="IT 1076 A"/>
    <s v="LZZ5CLVBXGN196564"/>
    <s v="DOUBLE BENNE"/>
    <s v="Axe balancier"/>
    <x v="37"/>
    <m/>
    <x v="6"/>
    <m/>
    <m/>
    <m/>
    <m/>
    <m/>
    <m/>
    <m/>
    <m/>
    <m/>
    <m/>
  </r>
  <r>
    <n v="60"/>
    <x v="1"/>
    <m/>
    <s v="BEN"/>
    <s v="SEB 976"/>
    <s v="IT 1077 A"/>
    <s v="LZZ5CLVBXGN196565"/>
    <s v="DOUBLE BENNE"/>
    <m/>
    <x v="37"/>
    <m/>
    <x v="6"/>
    <m/>
    <m/>
    <m/>
    <m/>
    <m/>
    <m/>
    <m/>
    <m/>
    <m/>
    <m/>
  </r>
  <r>
    <n v="61"/>
    <x v="1"/>
    <m/>
    <s v="BEN"/>
    <s v="SEB 977"/>
    <s v="IT 1078 A"/>
    <s v="LZZ5CLVBXGN196566"/>
    <s v="DOUBLE BENNE"/>
    <s v="Axe balancier"/>
    <x v="37"/>
    <m/>
    <x v="6"/>
    <m/>
    <m/>
    <m/>
    <m/>
    <m/>
    <m/>
    <m/>
    <m/>
    <m/>
    <m/>
  </r>
  <r>
    <n v="62"/>
    <x v="1"/>
    <m/>
    <s v="BEN"/>
    <s v="SEB 978"/>
    <s v="IT 1079 A"/>
    <s v="LZZ5CLVBXGN196567"/>
    <s v="DOUBLE BENNE"/>
    <s v="Axe balancier"/>
    <x v="37"/>
    <m/>
    <x v="6"/>
    <m/>
    <m/>
    <m/>
    <m/>
    <m/>
    <m/>
    <m/>
    <m/>
    <m/>
    <m/>
  </r>
  <r>
    <n v="63"/>
    <x v="1"/>
    <m/>
    <s v="BEN"/>
    <s v="SEB 979"/>
    <s v="IT 1080 A"/>
    <s v="LZZ5CLVBXGN196568"/>
    <s v="DOUBLE BENNE"/>
    <m/>
    <x v="37"/>
    <m/>
    <x v="6"/>
    <m/>
    <m/>
    <m/>
    <m/>
    <m/>
    <m/>
    <m/>
    <m/>
    <m/>
    <m/>
  </r>
  <r>
    <n v="64"/>
    <x v="1"/>
    <m/>
    <s v="BEN"/>
    <s v="SEB 980"/>
    <s v="IT 1095 A"/>
    <s v="LZZ5CLVBXGN196569"/>
    <s v="DOUBLE BENNE"/>
    <s v="Axe balancier"/>
    <x v="37"/>
    <m/>
    <x v="6"/>
    <m/>
    <m/>
    <m/>
    <m/>
    <m/>
    <m/>
    <m/>
    <m/>
    <m/>
    <m/>
  </r>
  <r>
    <n v="65"/>
    <x v="1"/>
    <m/>
    <s v="BEN"/>
    <s v="SEB 981"/>
    <s v="IT 1096 A"/>
    <s v="LZZ5CLVBXGN196570"/>
    <s v="DOUBLE BENNE"/>
    <m/>
    <x v="37"/>
    <m/>
    <x v="6"/>
    <m/>
    <m/>
    <m/>
    <m/>
    <m/>
    <m/>
    <m/>
    <m/>
    <m/>
    <m/>
  </r>
  <r>
    <n v="66"/>
    <x v="1"/>
    <m/>
    <s v="BEN"/>
    <s v="SEB 982"/>
    <s v="IT 1097 A"/>
    <s v="LZZ5CLVBXGN196571"/>
    <s v="DOUBLE BENNE"/>
    <s v="Axe balancier"/>
    <x v="37"/>
    <m/>
    <x v="6"/>
    <m/>
    <m/>
    <m/>
    <m/>
    <m/>
    <m/>
    <m/>
    <m/>
    <m/>
    <m/>
  </r>
  <r>
    <n v="67"/>
    <x v="1"/>
    <m/>
    <s v="BEN"/>
    <s v="SEB 983"/>
    <s v="IT 1098 A"/>
    <s v="LZZ5CLVBXGN196572"/>
    <s v="DOUBLE BENNE"/>
    <m/>
    <x v="37"/>
    <m/>
    <x v="6"/>
    <m/>
    <m/>
    <m/>
    <m/>
    <m/>
    <m/>
    <m/>
    <m/>
    <m/>
    <m/>
  </r>
  <r>
    <n v="68"/>
    <x v="1"/>
    <m/>
    <s v="BEN"/>
    <s v="SEB 984"/>
    <s v="IT 1288 A"/>
    <s v="LZZ5CLVBXGN196573"/>
    <s v="DOUBLE BENNE"/>
    <m/>
    <x v="37"/>
    <m/>
    <x v="6"/>
    <m/>
    <m/>
    <m/>
    <m/>
    <m/>
    <m/>
    <m/>
    <m/>
    <m/>
    <m/>
  </r>
  <r>
    <n v="69"/>
    <x v="1"/>
    <m/>
    <s v="BEN"/>
    <s v="SEB 985"/>
    <s v="IT 1289 A"/>
    <s v="LZZ5CLVBXGN196574"/>
    <s v="DOUBLE BENNE"/>
    <m/>
    <x v="37"/>
    <m/>
    <x v="6"/>
    <m/>
    <m/>
    <m/>
    <m/>
    <m/>
    <m/>
    <m/>
    <m/>
    <m/>
    <m/>
  </r>
  <r>
    <n v="70"/>
    <x v="1"/>
    <m/>
    <s v="BEN"/>
    <s v="SEB 986"/>
    <s v="IT 1762 A"/>
    <s v="LZZ5CLVBXGN196575"/>
    <s v="DOUBLE BENNE"/>
    <m/>
    <x v="37"/>
    <m/>
    <x v="6"/>
    <m/>
    <m/>
    <m/>
    <m/>
    <m/>
    <m/>
    <m/>
    <m/>
    <m/>
    <m/>
  </r>
  <r>
    <n v="71"/>
    <x v="1"/>
    <m/>
    <s v="BEN"/>
    <s v="SEB 987"/>
    <s v="IT 1752 A"/>
    <s v="LZZ5CLVBXGN196576"/>
    <s v="DOUBLE BENNE"/>
    <m/>
    <x v="37"/>
    <m/>
    <x v="6"/>
    <m/>
    <m/>
    <m/>
    <m/>
    <m/>
    <m/>
    <m/>
    <m/>
    <m/>
    <m/>
  </r>
  <r>
    <n v="72"/>
    <x v="1"/>
    <m/>
    <s v="BEN"/>
    <s v="SEB 988"/>
    <s v="IT 1756 A"/>
    <s v="LZZ5CLVBXGN196577"/>
    <s v="DOUBLE BENNE"/>
    <m/>
    <x v="37"/>
    <m/>
    <x v="6"/>
    <m/>
    <m/>
    <m/>
    <m/>
    <m/>
    <m/>
    <m/>
    <m/>
    <m/>
    <m/>
  </r>
  <r>
    <n v="73"/>
    <x v="1"/>
    <m/>
    <s v="BEN"/>
    <s v="SEB 989"/>
    <s v="IT 1760 A"/>
    <s v="LZZ5CLVBXGN196578"/>
    <s v="DOUBLE BENNE"/>
    <s v="Lame cassée"/>
    <x v="37"/>
    <m/>
    <x v="6"/>
    <m/>
    <m/>
    <m/>
    <m/>
    <m/>
    <m/>
    <m/>
    <m/>
    <m/>
    <m/>
  </r>
  <r>
    <n v="74"/>
    <x v="1"/>
    <m/>
    <s v="BEN"/>
    <s v="SEB 990"/>
    <s v="IT 1754 A"/>
    <s v="LZZ5CLVBXGN196579"/>
    <s v="DOUBLE BENNE"/>
    <s v="Lame cassée"/>
    <x v="37"/>
    <m/>
    <x v="6"/>
    <m/>
    <m/>
    <m/>
    <m/>
    <m/>
    <m/>
    <m/>
    <m/>
    <m/>
    <m/>
  </r>
  <r>
    <n v="75"/>
    <x v="1"/>
    <m/>
    <s v="BEN"/>
    <s v="SEB 991"/>
    <s v="IT 1757 A"/>
    <s v="LZZ5CLVBXGN196580"/>
    <s v="DOUBLE BENNE"/>
    <s v="Lame cassée"/>
    <x v="37"/>
    <m/>
    <x v="6"/>
    <m/>
    <m/>
    <m/>
    <m/>
    <m/>
    <m/>
    <m/>
    <m/>
    <m/>
    <m/>
  </r>
  <r>
    <n v="76"/>
    <x v="1"/>
    <m/>
    <s v="BEN"/>
    <s v="SEB 992"/>
    <s v="IT 1751 A"/>
    <s v="LZZ5CLVBXGN196581"/>
    <s v="DOUBLE BENNE"/>
    <m/>
    <x v="37"/>
    <m/>
    <x v="6"/>
    <m/>
    <m/>
    <m/>
    <m/>
    <m/>
    <m/>
    <m/>
    <m/>
    <m/>
    <m/>
  </r>
  <r>
    <n v="77"/>
    <x v="1"/>
    <m/>
    <s v="BEN"/>
    <s v="SEB 993"/>
    <s v="IT 1753 A"/>
    <s v="LZZ5CLVBXGN196582"/>
    <s v="DOUBLE BENNE"/>
    <s v="Lame cassée"/>
    <x v="37"/>
    <m/>
    <x v="6"/>
    <m/>
    <m/>
    <m/>
    <m/>
    <m/>
    <m/>
    <m/>
    <m/>
    <m/>
    <m/>
  </r>
  <r>
    <n v="78"/>
    <x v="1"/>
    <m/>
    <s v="BEN"/>
    <s v="SEB 994"/>
    <s v="IT 1759 A"/>
    <s v="LZZ5CLVBXGN196583"/>
    <s v="DOUBLE BENNE"/>
    <m/>
    <x v="37"/>
    <m/>
    <x v="6"/>
    <m/>
    <m/>
    <m/>
    <m/>
    <m/>
    <m/>
    <m/>
    <m/>
    <m/>
    <m/>
  </r>
  <r>
    <n v="79"/>
    <x v="1"/>
    <m/>
    <s v="BEN"/>
    <s v="SEB 995"/>
    <s v="IT 1761 A"/>
    <s v="LZZ5CLVBXGN196584"/>
    <s v="DOUBLE BENNE"/>
    <s v="Lame cassée"/>
    <x v="37"/>
    <m/>
    <x v="6"/>
    <m/>
    <m/>
    <m/>
    <m/>
    <m/>
    <m/>
    <m/>
    <m/>
    <m/>
    <m/>
  </r>
  <r>
    <n v="80"/>
    <x v="1"/>
    <m/>
    <s v="BEN"/>
    <s v="SEB 996"/>
    <s v="IT 1758 A"/>
    <s v="LZZ5CLVBXGN196585"/>
    <s v="DOUBLE BENNE"/>
    <s v="Accidenté"/>
    <x v="37"/>
    <m/>
    <x v="6"/>
    <m/>
    <m/>
    <m/>
    <m/>
    <m/>
    <m/>
    <m/>
    <m/>
    <m/>
    <m/>
  </r>
  <r>
    <n v="81"/>
    <x v="1"/>
    <m/>
    <s v="BEN"/>
    <s v="SEB 997"/>
    <s v="IT 1755 A"/>
    <s v="LZZ5CLVBXGN196586"/>
    <s v="DOUBLE BENNE"/>
    <s v="Accidenté"/>
    <x v="37"/>
    <m/>
    <x v="6"/>
    <m/>
    <m/>
    <m/>
    <m/>
    <m/>
    <m/>
    <m/>
    <m/>
    <m/>
    <m/>
  </r>
  <r>
    <n v="82"/>
    <x v="1"/>
    <m/>
    <s v="BEN"/>
    <s v="SEB 928"/>
    <s v="IT 1523 A"/>
    <s v="LZZ5CLVBXGN196587"/>
    <s v="DOUBLE BENNE"/>
    <s v="Lame cassée"/>
    <x v="37"/>
    <m/>
    <x v="6"/>
    <m/>
    <m/>
    <m/>
    <m/>
    <m/>
    <m/>
    <m/>
    <m/>
    <m/>
    <m/>
  </r>
  <r>
    <n v="83"/>
    <x v="1"/>
    <m/>
    <s v="BEN"/>
    <s v="SEB 929"/>
    <s v="IT 1522 A"/>
    <s v="LZZ5CLVBXGN196588"/>
    <s v="DOUBLE BENNE"/>
    <s v="Lame cassée"/>
    <x v="37"/>
    <m/>
    <x v="6"/>
    <m/>
    <m/>
    <m/>
    <m/>
    <m/>
    <m/>
    <m/>
    <m/>
    <m/>
    <m/>
  </r>
  <r>
    <n v="84"/>
    <x v="1"/>
    <m/>
    <s v="BEN"/>
    <s v="SEB 2506"/>
    <s v="IT 1904 A"/>
    <s v="LZZ5CLVBXGN196589"/>
    <s v="DOUBLE BENNE"/>
    <m/>
    <x v="37"/>
    <m/>
    <x v="6"/>
    <m/>
    <m/>
    <m/>
    <m/>
    <m/>
    <m/>
    <m/>
    <m/>
    <m/>
    <m/>
  </r>
  <r>
    <n v="85"/>
    <x v="1"/>
    <m/>
    <s v="BEN"/>
    <s v="SEB 2507"/>
    <s v="IT 1905 A"/>
    <s v="LZZ5CLVBXGN196590"/>
    <s v="DOUBLE BENNE"/>
    <s v="Lame cassée"/>
    <x v="37"/>
    <m/>
    <x v="6"/>
    <m/>
    <m/>
    <m/>
    <m/>
    <m/>
    <m/>
    <m/>
    <m/>
    <m/>
    <m/>
  </r>
  <r>
    <n v="86"/>
    <x v="1"/>
    <m/>
    <s v="BEN"/>
    <s v="SEB 2508"/>
    <s v="IT 1906 A"/>
    <s v="LZZ5CLVBXGN196591"/>
    <s v="DOUBLE BENNE"/>
    <s v="Lame cassée"/>
    <x v="37"/>
    <m/>
    <x v="6"/>
    <m/>
    <m/>
    <m/>
    <m/>
    <m/>
    <m/>
    <m/>
    <m/>
    <m/>
    <m/>
  </r>
  <r>
    <n v="87"/>
    <x v="1"/>
    <m/>
    <s v="BEN"/>
    <s v="SEB 2509"/>
    <s v="IT 1907 A"/>
    <s v="LZZ5CLVBXGN196592"/>
    <s v="DOUBLE BENNE"/>
    <s v="Lame cassée"/>
    <x v="37"/>
    <m/>
    <x v="6"/>
    <m/>
    <m/>
    <m/>
    <m/>
    <m/>
    <m/>
    <m/>
    <m/>
    <m/>
    <m/>
  </r>
  <r>
    <n v="88"/>
    <x v="1"/>
    <m/>
    <s v="BEN"/>
    <s v="SEB 2510"/>
    <s v="IT 1908 A"/>
    <s v="LZZ5CLVBXGN196593"/>
    <s v="DOUBLE BENNE"/>
    <s v="Lame cassée"/>
    <x v="37"/>
    <m/>
    <x v="6"/>
    <m/>
    <m/>
    <m/>
    <m/>
    <m/>
    <m/>
    <m/>
    <m/>
    <m/>
    <m/>
  </r>
  <r>
    <n v="89"/>
    <x v="1"/>
    <m/>
    <s v="BEN"/>
    <s v="SEB 2511"/>
    <s v="IT 1909 A"/>
    <s v="LZZ5CLVBXGN196594"/>
    <s v="DOUBLE BENNE"/>
    <m/>
    <x v="37"/>
    <m/>
    <x v="6"/>
    <m/>
    <m/>
    <m/>
    <m/>
    <m/>
    <m/>
    <m/>
    <m/>
    <m/>
    <m/>
  </r>
  <r>
    <n v="90"/>
    <x v="1"/>
    <m/>
    <s v="BEN"/>
    <s v="SEB 2512"/>
    <s v="IT 1910 A"/>
    <s v="LZZ5CLVBXGN196595"/>
    <s v="DOUBLE BENNE"/>
    <m/>
    <x v="37"/>
    <m/>
    <x v="6"/>
    <m/>
    <m/>
    <m/>
    <m/>
    <m/>
    <m/>
    <m/>
    <m/>
    <m/>
    <m/>
  </r>
  <r>
    <n v="91"/>
    <x v="1"/>
    <m/>
    <s v="BEN"/>
    <s v="SEB 2513"/>
    <s v="IT 1911 A"/>
    <s v="LZZ5CLVBXGN196596"/>
    <s v="DOUBLE BENNE"/>
    <s v="Lame cassée"/>
    <x v="37"/>
    <m/>
    <x v="6"/>
    <m/>
    <m/>
    <m/>
    <m/>
    <m/>
    <m/>
    <m/>
    <m/>
    <m/>
    <m/>
  </r>
  <r>
    <n v="92"/>
    <x v="1"/>
    <m/>
    <s v="BEN"/>
    <s v="SEB 2514"/>
    <s v="IT 1912 A"/>
    <s v="LZZ5CLVBXGN196597"/>
    <s v="DOUBLE BENNE"/>
    <s v="Lame cassée"/>
    <x v="37"/>
    <m/>
    <x v="6"/>
    <m/>
    <m/>
    <m/>
    <m/>
    <m/>
    <m/>
    <m/>
    <m/>
    <m/>
    <m/>
  </r>
  <r>
    <n v="93"/>
    <x v="1"/>
    <m/>
    <s v="BEN"/>
    <s v="SEB 2515"/>
    <s v="IT 1913 A"/>
    <s v="LZZ5CLVBXGN196598"/>
    <s v="DOUBLE BENNE"/>
    <s v="Lame cassée"/>
    <x v="37"/>
    <m/>
    <x v="6"/>
    <m/>
    <m/>
    <m/>
    <m/>
    <m/>
    <m/>
    <m/>
    <m/>
    <m/>
    <m/>
  </r>
  <r>
    <n v="94"/>
    <x v="1"/>
    <m/>
    <s v="BEN"/>
    <s v="SEB 2516"/>
    <s v="IT 1914 A"/>
    <s v="LZZ5CLVBXGN196599"/>
    <s v="DOUBLE BENNE"/>
    <s v="Lame cassée"/>
    <x v="37"/>
    <m/>
    <x v="6"/>
    <m/>
    <m/>
    <m/>
    <m/>
    <m/>
    <m/>
    <m/>
    <m/>
    <m/>
    <m/>
  </r>
  <r>
    <n v="95"/>
    <x v="1"/>
    <m/>
    <s v="BEN"/>
    <s v="SEB 2517"/>
    <s v="IT 1915 A"/>
    <s v="LZZ5CLVBXGN196600"/>
    <s v="DOUBLE BENNE"/>
    <s v="Lame cassée"/>
    <x v="37"/>
    <m/>
    <x v="6"/>
    <m/>
    <m/>
    <m/>
    <m/>
    <m/>
    <m/>
    <m/>
    <m/>
    <m/>
    <m/>
  </r>
  <r>
    <n v="96"/>
    <x v="1"/>
    <m/>
    <s v="BEN"/>
    <s v="SEB 2518"/>
    <s v="IT 1916 A"/>
    <s v="LZZ5CLVBXGN196601"/>
    <s v="DOUBLE BENNE"/>
    <s v="Lame cassée"/>
    <x v="37"/>
    <m/>
    <x v="6"/>
    <m/>
    <m/>
    <m/>
    <m/>
    <m/>
    <m/>
    <m/>
    <m/>
    <m/>
    <m/>
  </r>
  <r>
    <n v="97"/>
    <x v="1"/>
    <m/>
    <s v="BEN"/>
    <s v="SEB 2519"/>
    <s v="IT 1917 A"/>
    <s v="LZZ5CLVBXGN196602"/>
    <s v="DOUBLE BENNE"/>
    <s v="Lame cassée"/>
    <x v="37"/>
    <m/>
    <x v="6"/>
    <m/>
    <m/>
    <m/>
    <m/>
    <m/>
    <m/>
    <m/>
    <m/>
    <m/>
    <m/>
  </r>
  <r>
    <n v="98"/>
    <x v="1"/>
    <m/>
    <s v="BEN"/>
    <s v="SEB 2520"/>
    <s v="IT 1918 A"/>
    <s v="LZZ5CLVBXGN196603"/>
    <s v="DOUBLE BENNE"/>
    <s v="Lame cassée"/>
    <x v="37"/>
    <m/>
    <x v="6"/>
    <m/>
    <m/>
    <m/>
    <m/>
    <m/>
    <m/>
    <m/>
    <m/>
    <m/>
    <m/>
  </r>
  <r>
    <n v="99"/>
    <x v="1"/>
    <m/>
    <s v="BEN"/>
    <s v="SEB 2521"/>
    <s v="IT 1920 A"/>
    <s v="LZZ5CLVBXGN196604"/>
    <s v="DOUBLE BENNE"/>
    <s v="Accidenté"/>
    <x v="37"/>
    <m/>
    <x v="6"/>
    <m/>
    <m/>
    <m/>
    <m/>
    <m/>
    <m/>
    <m/>
    <m/>
    <m/>
    <m/>
  </r>
  <r>
    <n v="100"/>
    <x v="1"/>
    <m/>
    <s v="BEN"/>
    <s v="SEB 2522"/>
    <s v="IT 1921 A"/>
    <s v="LZZ5CLVBXGN196605"/>
    <s v="DOUBLE BENNE"/>
    <s v="Lame cassée"/>
    <x v="37"/>
    <m/>
    <x v="6"/>
    <m/>
    <m/>
    <m/>
    <m/>
    <m/>
    <m/>
    <m/>
    <m/>
    <m/>
    <m/>
  </r>
  <r>
    <n v="101"/>
    <x v="1"/>
    <m/>
    <s v="BEN"/>
    <s v="SEB 2523"/>
    <s v="IT 1922 A"/>
    <s v="LZZ5CLVBXGN196606"/>
    <s v="DOUBLE BENNE"/>
    <s v="Lame cassée"/>
    <x v="37"/>
    <m/>
    <x v="6"/>
    <m/>
    <m/>
    <m/>
    <m/>
    <m/>
    <m/>
    <m/>
    <m/>
    <m/>
    <m/>
  </r>
  <r>
    <n v="102"/>
    <x v="1"/>
    <m/>
    <s v="BEN"/>
    <s v="SEB 2524"/>
    <s v="IT 2182 A"/>
    <s v="LZZ5CLVBXGN196607"/>
    <s v=" Bennes laterales"/>
    <m/>
    <x v="37"/>
    <m/>
    <x v="6"/>
    <m/>
    <m/>
    <m/>
    <m/>
    <m/>
    <m/>
    <m/>
    <m/>
    <m/>
    <m/>
  </r>
  <r>
    <n v="103"/>
    <x v="1"/>
    <m/>
    <s v="BEN"/>
    <s v="SEB 2525"/>
    <s v="IT 2183 A"/>
    <s v="LZZ5CLVBXGN196608"/>
    <s v=" Bennes laterales"/>
    <s v="Essieux cassés"/>
    <x v="37"/>
    <m/>
    <x v="6"/>
    <m/>
    <m/>
    <m/>
    <m/>
    <m/>
    <m/>
    <m/>
    <m/>
    <m/>
    <m/>
  </r>
  <r>
    <n v="104"/>
    <x v="1"/>
    <m/>
    <s v="BEN"/>
    <s v="SEB 2526"/>
    <s v="IT 2184 A"/>
    <s v="LZZ5CLVBXGN196609"/>
    <s v=" Bennes laterales"/>
    <m/>
    <x v="37"/>
    <m/>
    <x v="6"/>
    <m/>
    <m/>
    <m/>
    <m/>
    <m/>
    <m/>
    <m/>
    <m/>
    <m/>
    <m/>
  </r>
  <r>
    <n v="105"/>
    <x v="1"/>
    <m/>
    <s v="BEN"/>
    <s v="SEB 2527"/>
    <s v="IT 2185 A"/>
    <s v="LZZ5CLVBXGN196610"/>
    <s v=" Bennes laterales"/>
    <m/>
    <x v="37"/>
    <m/>
    <x v="6"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87">
  <r>
    <n v="1"/>
    <x v="0"/>
    <x v="0"/>
    <s v="6X4"/>
    <x v="0"/>
    <m/>
    <s v="LZZ5EMVG0FD927020"/>
    <s v="Cam./Ben."/>
    <s v="Fuite d'huile cartère"/>
    <x v="0"/>
    <m/>
    <x v="0"/>
    <s v="x"/>
    <m/>
    <m/>
    <m/>
    <m/>
    <m/>
    <m/>
    <m/>
    <m/>
    <s v="x"/>
    <m/>
  </r>
  <r>
    <n v="2"/>
    <x v="0"/>
    <x v="0"/>
    <s v="6X4"/>
    <x v="1"/>
    <m/>
    <s v="LZZ5EMVGIFD927000"/>
    <s v="Cam./Ben."/>
    <s v="Roulement central"/>
    <x v="1"/>
    <m/>
    <x v="0"/>
    <s v="x"/>
    <m/>
    <m/>
    <m/>
    <m/>
    <m/>
    <m/>
    <m/>
    <m/>
    <s v="x"/>
    <m/>
  </r>
  <r>
    <n v="3"/>
    <x v="0"/>
    <x v="0"/>
    <s v="6X4"/>
    <x v="2"/>
    <m/>
    <s v="LZZ5EMVGIFD927012"/>
    <s v="Cam./Ben."/>
    <s v="Moteur "/>
    <x v="2"/>
    <m/>
    <x v="1"/>
    <s v="x"/>
    <m/>
    <m/>
    <m/>
    <m/>
    <m/>
    <m/>
    <m/>
    <m/>
    <s v="x"/>
    <m/>
  </r>
  <r>
    <n v="4"/>
    <x v="0"/>
    <x v="0"/>
    <s v="6X4"/>
    <x v="3"/>
    <m/>
    <s v="LZZ5EMVG8FD927351"/>
    <s v="Cam./Ben."/>
    <s v="Batteries et boite de vitesse et moteur"/>
    <x v="0"/>
    <m/>
    <x v="2"/>
    <s v="x"/>
    <s v="x"/>
    <m/>
    <m/>
    <m/>
    <m/>
    <m/>
    <m/>
    <m/>
    <s v="x"/>
    <m/>
  </r>
  <r>
    <n v="5"/>
    <x v="0"/>
    <x v="0"/>
    <s v="6X4"/>
    <x v="4"/>
    <m/>
    <s v="LZZ5EMVG0FD926998"/>
    <s v="Cam./Ben."/>
    <s v="OBC et moyeu"/>
    <x v="3"/>
    <m/>
    <x v="0"/>
    <m/>
    <s v="x"/>
    <m/>
    <m/>
    <m/>
    <m/>
    <m/>
    <m/>
    <m/>
    <s v="x"/>
    <m/>
  </r>
  <r>
    <n v="6"/>
    <x v="0"/>
    <x v="0"/>
    <s v="6X4"/>
    <x v="5"/>
    <m/>
    <s v="LZZ5EMVG0FD927000"/>
    <s v="Cam./Ben."/>
    <s v="Roulement central"/>
    <x v="4"/>
    <m/>
    <x v="3"/>
    <s v="x"/>
    <m/>
    <m/>
    <m/>
    <m/>
    <m/>
    <m/>
    <m/>
    <s v="x"/>
    <m/>
    <m/>
  </r>
  <r>
    <n v="7"/>
    <x v="0"/>
    <x v="0"/>
    <s v="6X4"/>
    <x v="6"/>
    <m/>
    <s v="LZZ5EMVG0FD927016"/>
    <s v="Cam./Ben."/>
    <s v="Accidenté"/>
    <x v="5"/>
    <m/>
    <x v="1"/>
    <m/>
    <s v="x"/>
    <m/>
    <m/>
    <m/>
    <m/>
    <m/>
    <m/>
    <m/>
    <m/>
    <s v="x"/>
  </r>
  <r>
    <n v="8"/>
    <x v="0"/>
    <x v="0"/>
    <s v="6X4"/>
    <x v="7"/>
    <m/>
    <s v="LZZ5EMVG4FD927346"/>
    <s v="Cam./Ben."/>
    <s v="1 pneu et lame ressort"/>
    <x v="6"/>
    <m/>
    <x v="1"/>
    <s v="x"/>
    <m/>
    <m/>
    <s v="x"/>
    <m/>
    <m/>
    <m/>
    <m/>
    <m/>
    <s v="x"/>
    <m/>
  </r>
  <r>
    <n v="9"/>
    <x v="0"/>
    <x v="0"/>
    <s v="6X4"/>
    <x v="8"/>
    <m/>
    <s v="LZZ5EMVG9FD927018"/>
    <s v="Cam./Ben."/>
    <s v="Electricité, Bride et lames ressort"/>
    <x v="7"/>
    <m/>
    <x v="1"/>
    <s v="x"/>
    <s v="x"/>
    <m/>
    <m/>
    <m/>
    <m/>
    <m/>
    <m/>
    <m/>
    <s v="x"/>
    <m/>
  </r>
  <r>
    <n v="10"/>
    <x v="0"/>
    <x v="0"/>
    <s v="6X4"/>
    <x v="9"/>
    <m/>
    <s v="LZZ5EMVG2FD927345"/>
    <s v="Cam./Ben."/>
    <s v="Lames ressorts et globe"/>
    <x v="8"/>
    <m/>
    <x v="1"/>
    <s v="x"/>
    <s v="x"/>
    <m/>
    <m/>
    <m/>
    <m/>
    <m/>
    <m/>
    <m/>
    <s v="x"/>
    <m/>
  </r>
  <r>
    <n v="11"/>
    <x v="0"/>
    <x v="0"/>
    <s v="6X4"/>
    <x v="10"/>
    <m/>
    <s v="LZZ5EMVG7FD926997"/>
    <s v="Cam./Ben."/>
    <s v=" Lame ressort  AR 2 côtés, "/>
    <x v="9"/>
    <m/>
    <x v="1"/>
    <s v="x"/>
    <m/>
    <m/>
    <m/>
    <m/>
    <m/>
    <m/>
    <m/>
    <m/>
    <s v="x"/>
    <m/>
  </r>
  <r>
    <n v="12"/>
    <x v="0"/>
    <x v="0"/>
    <s v="6X4"/>
    <x v="11"/>
    <m/>
    <s v="LZZ5EMVG8FD927009"/>
    <s v="Cam./Ben."/>
    <s v="Lame ressort et 6 pneus"/>
    <x v="10"/>
    <m/>
    <x v="1"/>
    <s v="x"/>
    <m/>
    <m/>
    <s v="x"/>
    <m/>
    <m/>
    <m/>
    <m/>
    <m/>
    <s v="x"/>
    <m/>
  </r>
  <r>
    <n v="13"/>
    <x v="0"/>
    <x v="0"/>
    <s v="6X4"/>
    <x v="12"/>
    <m/>
    <s v="LZZ5EMVG9FD927021"/>
    <s v="Cam./Ben."/>
    <s v="Lame ressort"/>
    <x v="10"/>
    <m/>
    <x v="1"/>
    <s v="x"/>
    <m/>
    <m/>
    <m/>
    <m/>
    <m/>
    <m/>
    <m/>
    <m/>
    <s v="x"/>
    <m/>
  </r>
  <r>
    <n v="14"/>
    <x v="0"/>
    <x v="0"/>
    <s v="6X4"/>
    <x v="13"/>
    <m/>
    <s v="LZZ5EMVG8FD927348"/>
    <s v="Cam./Ben."/>
    <s v="1 pneu "/>
    <x v="4"/>
    <m/>
    <x v="4"/>
    <m/>
    <m/>
    <m/>
    <s v="x"/>
    <m/>
    <m/>
    <m/>
    <m/>
    <s v="x"/>
    <m/>
    <m/>
  </r>
  <r>
    <n v="15"/>
    <x v="0"/>
    <x v="0"/>
    <s v="6X4"/>
    <x v="14"/>
    <m/>
    <s v="LZZ5EMVG0FD927019"/>
    <s v="Cam./Ben."/>
    <s v="Lame ressort"/>
    <x v="11"/>
    <m/>
    <x v="1"/>
    <s v="x"/>
    <m/>
    <m/>
    <m/>
    <m/>
    <m/>
    <m/>
    <m/>
    <m/>
    <s v="x"/>
    <m/>
  </r>
  <r>
    <n v="16"/>
    <x v="0"/>
    <x v="0"/>
    <s v="6X4"/>
    <x v="15"/>
    <m/>
    <s v="LZZ5EMVG0FD927344"/>
    <s v="Cam./Ben."/>
    <s v="Lame ressort"/>
    <x v="12"/>
    <m/>
    <x v="1"/>
    <s v="x"/>
    <m/>
    <m/>
    <m/>
    <m/>
    <m/>
    <m/>
    <m/>
    <m/>
    <s v="x"/>
    <m/>
  </r>
  <r>
    <n v="17"/>
    <x v="0"/>
    <x v="0"/>
    <s v="6X4"/>
    <x v="16"/>
    <m/>
    <s v="LZZ5EMVG6FD927350"/>
    <s v="Cam./Ben."/>
    <s v="Accidenté"/>
    <x v="11"/>
    <m/>
    <x v="1"/>
    <s v="x"/>
    <m/>
    <m/>
    <m/>
    <m/>
    <m/>
    <m/>
    <m/>
    <m/>
    <m/>
    <s v="x"/>
  </r>
  <r>
    <n v="18"/>
    <x v="0"/>
    <x v="0"/>
    <s v="6X4"/>
    <x v="17"/>
    <m/>
    <s v="LZZ5EMVG6FD927008"/>
    <s v="Cam./Ben."/>
    <s v="Lame ressort"/>
    <x v="13"/>
    <m/>
    <x v="0"/>
    <s v="x"/>
    <m/>
    <m/>
    <m/>
    <m/>
    <m/>
    <m/>
    <m/>
    <m/>
    <s v="x"/>
    <m/>
  </r>
  <r>
    <n v="19"/>
    <x v="0"/>
    <x v="0"/>
    <s v="6X4"/>
    <x v="18"/>
    <m/>
    <s v="LZZ5EMVGXFD927349"/>
    <s v="Cam./Ben."/>
    <s v="Moteur et système de freinage"/>
    <x v="14"/>
    <m/>
    <x v="5"/>
    <s v="x"/>
    <m/>
    <m/>
    <m/>
    <m/>
    <m/>
    <m/>
    <m/>
    <m/>
    <s v="x"/>
    <m/>
  </r>
  <r>
    <n v="20"/>
    <x v="0"/>
    <x v="0"/>
    <s v="6X4"/>
    <x v="19"/>
    <m/>
    <s v="LZZ5EMVG6FD927347"/>
    <s v="Cam./Ben."/>
    <s v="Lame ressort "/>
    <x v="15"/>
    <m/>
    <x v="0"/>
    <s v="x"/>
    <m/>
    <m/>
    <m/>
    <m/>
    <m/>
    <m/>
    <m/>
    <s v="x"/>
    <m/>
    <m/>
  </r>
  <r>
    <n v="21"/>
    <x v="0"/>
    <x v="0"/>
    <s v="6X4"/>
    <x v="20"/>
    <m/>
    <s v="LZZ5EMVG9FD927004"/>
    <s v="Cam./Ben."/>
    <s v="Lame et boulon central"/>
    <x v="16"/>
    <m/>
    <x v="1"/>
    <s v="x"/>
    <m/>
    <m/>
    <m/>
    <m/>
    <m/>
    <m/>
    <m/>
    <m/>
    <s v="x"/>
    <m/>
  </r>
  <r>
    <n v="22"/>
    <x v="0"/>
    <x v="0"/>
    <s v="6X4"/>
    <x v="21"/>
    <m/>
    <s v="LZZ5EMVG2FD927006"/>
    <s v="Cam./Ben."/>
    <s v="Tolerie-peinture"/>
    <x v="17"/>
    <m/>
    <x v="1"/>
    <m/>
    <s v="x"/>
    <m/>
    <m/>
    <m/>
    <m/>
    <m/>
    <m/>
    <m/>
    <s v="x"/>
    <m/>
  </r>
  <r>
    <n v="23"/>
    <x v="0"/>
    <x v="0"/>
    <s v="6X4"/>
    <x v="22"/>
    <m/>
    <s v="LZZ5EMVG2FD927015"/>
    <s v="Cam./Ben."/>
    <s v="Lame ressort"/>
    <x v="18"/>
    <m/>
    <x v="1"/>
    <s v="x"/>
    <m/>
    <m/>
    <m/>
    <m/>
    <m/>
    <m/>
    <m/>
    <m/>
    <s v="x"/>
    <m/>
  </r>
  <r>
    <n v="24"/>
    <x v="0"/>
    <x v="0"/>
    <s v="6X4"/>
    <x v="23"/>
    <m/>
    <s v="LZZ5EMVG4FD927007"/>
    <s v="Cam./Ben."/>
    <s v="Lame ressort"/>
    <x v="11"/>
    <m/>
    <x v="1"/>
    <s v="x"/>
    <m/>
    <m/>
    <m/>
    <m/>
    <m/>
    <m/>
    <m/>
    <m/>
    <s v="x"/>
    <m/>
  </r>
  <r>
    <n v="25"/>
    <x v="0"/>
    <x v="0"/>
    <s v="6X4"/>
    <x v="24"/>
    <m/>
    <s v="LZZ5EMVG3FD927001"/>
    <s v="Cam./Ben."/>
    <s v="Pont"/>
    <x v="19"/>
    <m/>
    <x v="0"/>
    <s v="x"/>
    <m/>
    <m/>
    <m/>
    <m/>
    <m/>
    <m/>
    <m/>
    <m/>
    <s v="x"/>
    <m/>
  </r>
  <r>
    <n v="26"/>
    <x v="0"/>
    <x v="0"/>
    <s v="6X4"/>
    <x v="25"/>
    <m/>
    <s v="LZZ5EMVG1FD927353"/>
    <s v="Cam./Ben."/>
    <s v="Lame ressort et 1 pneu"/>
    <x v="20"/>
    <m/>
    <x v="1"/>
    <s v="x"/>
    <m/>
    <m/>
    <s v="x"/>
    <m/>
    <m/>
    <m/>
    <m/>
    <m/>
    <s v="x"/>
    <m/>
  </r>
  <r>
    <n v="27"/>
    <x v="0"/>
    <x v="0"/>
    <s v="6X4"/>
    <x v="26"/>
    <m/>
    <s v="LZZ5EMVG7FD927017"/>
    <s v="Cam./Ben."/>
    <s v="Lame ressort"/>
    <x v="7"/>
    <m/>
    <x v="1"/>
    <s v="x"/>
    <m/>
    <m/>
    <m/>
    <m/>
    <s v="x"/>
    <m/>
    <m/>
    <m/>
    <s v="x"/>
    <m/>
  </r>
  <r>
    <n v="28"/>
    <x v="0"/>
    <x v="0"/>
    <s v="6X4"/>
    <x v="27"/>
    <m/>
    <s v="LZZ5EMVG7FD927352"/>
    <s v="Cam./Ben."/>
    <s v="Moteur"/>
    <x v="21"/>
    <m/>
    <x v="2"/>
    <s v="x"/>
    <m/>
    <m/>
    <m/>
    <m/>
    <s v="x"/>
    <m/>
    <m/>
    <m/>
    <s v="x"/>
    <m/>
  </r>
  <r>
    <n v="29"/>
    <x v="0"/>
    <x v="0"/>
    <s v="6X4"/>
    <x v="28"/>
    <m/>
    <s v="LZZ5EMVG7FD928429"/>
    <s v="Cam./Ben."/>
    <s v="Support cabine faux chassis"/>
    <x v="1"/>
    <m/>
    <x v="0"/>
    <s v="x"/>
    <m/>
    <m/>
    <m/>
    <m/>
    <m/>
    <m/>
    <m/>
    <m/>
    <s v="x"/>
    <m/>
  </r>
  <r>
    <n v="30"/>
    <x v="0"/>
    <x v="0"/>
    <s v="6X4"/>
    <x v="29"/>
    <m/>
    <s v="LZZ5EMVG5FB048434"/>
    <s v="Cam./Ben."/>
    <s v="Lame ressort"/>
    <x v="22"/>
    <m/>
    <x v="1"/>
    <s v="x"/>
    <m/>
    <m/>
    <m/>
    <m/>
    <m/>
    <m/>
    <m/>
    <m/>
    <s v="x"/>
    <m/>
  </r>
  <r>
    <n v="31"/>
    <x v="0"/>
    <x v="0"/>
    <s v="6X4"/>
    <x v="30"/>
    <m/>
    <s v="LZZ5EMVG4FB048426"/>
    <s v="Cam./Ben."/>
    <s v="Reservoir percé"/>
    <x v="23"/>
    <m/>
    <x v="1"/>
    <m/>
    <m/>
    <s v="x"/>
    <m/>
    <m/>
    <m/>
    <m/>
    <m/>
    <m/>
    <s v="x"/>
    <m/>
  </r>
  <r>
    <n v="32"/>
    <x v="0"/>
    <x v="0"/>
    <s v="6X4"/>
    <x v="31"/>
    <m/>
    <s v="LZZ5EMVG4FB048443"/>
    <s v="Cam./Ben."/>
    <s v="Moteur"/>
    <x v="24"/>
    <m/>
    <x v="1"/>
    <s v="x"/>
    <m/>
    <m/>
    <m/>
    <m/>
    <m/>
    <m/>
    <m/>
    <m/>
    <s v="x"/>
    <m/>
  </r>
  <r>
    <n v="33"/>
    <x v="0"/>
    <x v="0"/>
    <s v="6X4"/>
    <x v="32"/>
    <m/>
    <s v="LZZ5EMVG4FB048439"/>
    <s v="Cam./Ben."/>
    <s v="Moteur"/>
    <x v="25"/>
    <m/>
    <x v="3"/>
    <s v="x"/>
    <m/>
    <m/>
    <m/>
    <m/>
    <m/>
    <m/>
    <m/>
    <m/>
    <s v="x"/>
    <m/>
  </r>
  <r>
    <n v="34"/>
    <x v="0"/>
    <x v="0"/>
    <s v="6X4"/>
    <x v="33"/>
    <m/>
    <s v="LZZ5EMVG8F048427"/>
    <s v="Cam./Ben."/>
    <s v="Moteur "/>
    <x v="26"/>
    <m/>
    <x v="5"/>
    <s v="x"/>
    <m/>
    <m/>
    <m/>
    <m/>
    <m/>
    <m/>
    <m/>
    <m/>
    <s v="x"/>
    <m/>
  </r>
  <r>
    <n v="35"/>
    <x v="0"/>
    <x v="0"/>
    <s v="6X4"/>
    <x v="34"/>
    <m/>
    <s v="LZZ5EMVGXFB048431"/>
    <s v="Cam./Ben."/>
    <s v="Accidenté"/>
    <x v="27"/>
    <m/>
    <x v="5"/>
    <m/>
    <m/>
    <m/>
    <m/>
    <m/>
    <m/>
    <m/>
    <m/>
    <m/>
    <m/>
    <s v="x"/>
  </r>
  <r>
    <n v="36"/>
    <x v="0"/>
    <x v="0"/>
    <s v="6X4"/>
    <x v="35"/>
    <m/>
    <s v="LZZ5EMVGXFB048428"/>
    <s v="Cam./Ben."/>
    <s v="Accidenté"/>
    <x v="23"/>
    <m/>
    <x v="1"/>
    <m/>
    <m/>
    <s v="x"/>
    <m/>
    <m/>
    <m/>
    <m/>
    <m/>
    <m/>
    <m/>
    <s v="x"/>
  </r>
  <r>
    <n v="37"/>
    <x v="0"/>
    <x v="0"/>
    <s v="6X4"/>
    <x v="36"/>
    <m/>
    <s v="LZZ5EMVG0FB048423"/>
    <s v="Cam./Ben."/>
    <s v="Lame ressort et ampoule phare"/>
    <x v="28"/>
    <m/>
    <x v="1"/>
    <s v="x"/>
    <s v="x"/>
    <m/>
    <m/>
    <m/>
    <m/>
    <m/>
    <m/>
    <m/>
    <s v="x"/>
    <m/>
  </r>
  <r>
    <n v="38"/>
    <x v="0"/>
    <x v="0"/>
    <s v="6X4"/>
    <x v="37"/>
    <m/>
    <s v="LZZ5EMVG0FB048438"/>
    <s v="Cam./Ben."/>
    <s v="Lame ressort "/>
    <x v="26"/>
    <m/>
    <x v="0"/>
    <s v="x"/>
    <m/>
    <m/>
    <m/>
    <m/>
    <m/>
    <m/>
    <m/>
    <m/>
    <s v="x"/>
    <m/>
  </r>
  <r>
    <n v="39"/>
    <x v="0"/>
    <x v="0"/>
    <s v="6X4"/>
    <x v="38"/>
    <m/>
    <s v="LZZ5EMVG0FB048430"/>
    <s v="Cam./Ben."/>
    <s v="Frein "/>
    <x v="29"/>
    <m/>
    <x v="6"/>
    <s v="x"/>
    <m/>
    <m/>
    <m/>
    <m/>
    <m/>
    <m/>
    <m/>
    <s v="x"/>
    <m/>
    <m/>
  </r>
  <r>
    <n v="40"/>
    <x v="0"/>
    <x v="0"/>
    <s v="6X4"/>
    <x v="39"/>
    <m/>
    <s v="LZZ5EMVG0FB048440"/>
    <s v="Cam./Ben."/>
    <s v="Lame de ressort AR"/>
    <x v="30"/>
    <m/>
    <x v="1"/>
    <s v="x"/>
    <m/>
    <m/>
    <m/>
    <m/>
    <m/>
    <m/>
    <m/>
    <m/>
    <s v="x"/>
    <m/>
  </r>
  <r>
    <n v="41"/>
    <x v="0"/>
    <x v="0"/>
    <s v="6X4"/>
    <x v="40"/>
    <m/>
    <s v="LZZ5EMVG0FB048433"/>
    <s v="Cam./Ben."/>
    <s v="Lame ressort"/>
    <x v="18"/>
    <m/>
    <x v="1"/>
    <s v="x"/>
    <m/>
    <m/>
    <m/>
    <m/>
    <m/>
    <m/>
    <m/>
    <m/>
    <s v="x"/>
    <m/>
  </r>
  <r>
    <n v="42"/>
    <x v="0"/>
    <x v="0"/>
    <s v="6X4"/>
    <x v="41"/>
    <m/>
    <s v="LZZ5EMVG4FB048425"/>
    <s v="Cam./Ben."/>
    <s v="2 lames cassés"/>
    <x v="31"/>
    <m/>
    <x v="7"/>
    <s v="x"/>
    <m/>
    <m/>
    <m/>
    <m/>
    <m/>
    <m/>
    <m/>
    <s v="x"/>
    <m/>
    <m/>
  </r>
  <r>
    <n v="43"/>
    <x v="0"/>
    <x v="0"/>
    <s v="6X4"/>
    <x v="42"/>
    <m/>
    <s v="LZZ5EMVG4FB048435"/>
    <s v="Cam./Ben."/>
    <s v="Arret huile sur le pont"/>
    <x v="1"/>
    <m/>
    <x v="0"/>
    <s v="x"/>
    <m/>
    <m/>
    <m/>
    <m/>
    <m/>
    <m/>
    <m/>
    <s v="x"/>
    <m/>
    <m/>
  </r>
  <r>
    <n v="44"/>
    <x v="0"/>
    <x v="0"/>
    <s v="6X4"/>
    <x v="43"/>
    <m/>
    <s v="LZZ5EMVG4FB048437"/>
    <s v="Cam./Ben."/>
    <s v="Moyeu"/>
    <x v="32"/>
    <m/>
    <x v="1"/>
    <s v="x"/>
    <m/>
    <m/>
    <m/>
    <m/>
    <m/>
    <m/>
    <m/>
    <s v="x"/>
    <m/>
    <m/>
  </r>
  <r>
    <n v="45"/>
    <x v="0"/>
    <x v="0"/>
    <s v="6X4"/>
    <x v="44"/>
    <m/>
    <s v="LZZ5EMVG4FB048432"/>
    <s v="Cam./Ben."/>
    <s v="Lame ressort"/>
    <x v="33"/>
    <m/>
    <x v="1"/>
    <s v="x"/>
    <m/>
    <m/>
    <m/>
    <m/>
    <m/>
    <m/>
    <m/>
    <m/>
    <s v="x"/>
    <m/>
  </r>
  <r>
    <n v="46"/>
    <x v="0"/>
    <x v="0"/>
    <s v="6X4"/>
    <x v="45"/>
    <m/>
    <s v="LZZ5EMVG2EB048424"/>
    <s v="Cam./Ben."/>
    <s v="Lame ressort"/>
    <x v="18"/>
    <m/>
    <x v="1"/>
    <s v="x"/>
    <m/>
    <m/>
    <m/>
    <m/>
    <m/>
    <m/>
    <m/>
    <m/>
    <s v="x"/>
    <m/>
  </r>
  <r>
    <n v="47"/>
    <x v="0"/>
    <x v="0"/>
    <s v="6X4"/>
    <x v="46"/>
    <m/>
    <s v="LZZ5EMVG9FB048436"/>
    <s v="Cam./Ben."/>
    <s v="Lame ressort "/>
    <x v="34"/>
    <m/>
    <x v="0"/>
    <s v="x"/>
    <m/>
    <m/>
    <m/>
    <m/>
    <m/>
    <m/>
    <m/>
    <m/>
    <s v="x"/>
    <m/>
  </r>
  <r>
    <n v="1"/>
    <x v="0"/>
    <x v="1"/>
    <s v="6X4"/>
    <x v="47"/>
    <s v="IT 2858 A "/>
    <s v="LZZ5CLVB9GA175182            "/>
    <s v="Tracteur"/>
    <m/>
    <x v="35"/>
    <m/>
    <x v="7"/>
    <m/>
    <m/>
    <m/>
    <m/>
    <m/>
    <m/>
    <m/>
    <s v="x"/>
    <m/>
    <m/>
    <m/>
  </r>
  <r>
    <n v="2"/>
    <x v="0"/>
    <x v="1"/>
    <s v="6X4"/>
    <x v="48"/>
    <s v="IT 2860 A"/>
    <s v="LZZ5CLVB0GA175183            "/>
    <s v="Tracteur"/>
    <s v="Affecté à conakry"/>
    <x v="36"/>
    <m/>
    <x v="1"/>
    <m/>
    <m/>
    <m/>
    <m/>
    <m/>
    <m/>
    <m/>
    <m/>
    <m/>
    <m/>
    <m/>
  </r>
  <r>
    <n v="3"/>
    <x v="0"/>
    <x v="1"/>
    <s v="6X4"/>
    <x v="49"/>
    <s v="IT 2861 A"/>
    <s v="LZZ5CLVB2GA175184            "/>
    <s v="Tracteur"/>
    <m/>
    <x v="35"/>
    <m/>
    <x v="7"/>
    <m/>
    <m/>
    <m/>
    <m/>
    <m/>
    <m/>
    <m/>
    <s v="x"/>
    <m/>
    <m/>
    <m/>
  </r>
  <r>
    <n v="4"/>
    <x v="0"/>
    <x v="1"/>
    <s v="6X4"/>
    <x v="50"/>
    <s v="IT 2862 A"/>
    <s v="LZZ5CLVB4GA175185            "/>
    <s v="Tracteur"/>
    <s v="Affecté à conakry"/>
    <x v="36"/>
    <m/>
    <x v="0"/>
    <m/>
    <m/>
    <m/>
    <m/>
    <m/>
    <m/>
    <m/>
    <m/>
    <m/>
    <m/>
    <m/>
  </r>
  <r>
    <n v="5"/>
    <x v="0"/>
    <x v="1"/>
    <s v="6X4"/>
    <x v="51"/>
    <s v="IT 2859 A "/>
    <s v="LZZ5CLVB6GA175186            "/>
    <s v="Tracteur"/>
    <s v="1 pneu "/>
    <x v="37"/>
    <m/>
    <x v="4"/>
    <m/>
    <m/>
    <m/>
    <s v="x"/>
    <m/>
    <m/>
    <m/>
    <s v="x"/>
    <m/>
    <m/>
    <m/>
  </r>
  <r>
    <n v="6"/>
    <x v="0"/>
    <x v="1"/>
    <s v="6X4"/>
    <x v="52"/>
    <s v="IT 2863 A"/>
    <s v="LZZ5CLVBXGA175188            "/>
    <s v="Tracteur"/>
    <m/>
    <x v="35"/>
    <m/>
    <x v="7"/>
    <m/>
    <m/>
    <m/>
    <m/>
    <m/>
    <m/>
    <m/>
    <s v="x"/>
    <m/>
    <m/>
    <m/>
  </r>
  <r>
    <n v="7"/>
    <x v="0"/>
    <x v="1"/>
    <s v="6X4"/>
    <x v="53"/>
    <s v="IT 2864 A"/>
    <s v="LZZ5CLVB1GA175189            "/>
    <s v="Tracteur"/>
    <m/>
    <x v="35"/>
    <m/>
    <x v="7"/>
    <m/>
    <m/>
    <m/>
    <m/>
    <m/>
    <m/>
    <m/>
    <s v="x"/>
    <m/>
    <m/>
    <m/>
  </r>
  <r>
    <n v="8"/>
    <x v="0"/>
    <x v="1"/>
    <s v="6X4"/>
    <x v="54"/>
    <s v="IT 2865 A"/>
    <s v="LZZ5CLVB8GA175190            "/>
    <s v="Tracteur"/>
    <s v="Moteur"/>
    <x v="14"/>
    <m/>
    <x v="8"/>
    <s v="x"/>
    <m/>
    <m/>
    <m/>
    <m/>
    <m/>
    <m/>
    <m/>
    <m/>
    <s v="x"/>
    <m/>
  </r>
  <r>
    <n v="9"/>
    <x v="0"/>
    <x v="1"/>
    <s v="6X4"/>
    <x v="55"/>
    <s v="IT 2868 A"/>
    <s v="LZZ5CLVB1GA175192            "/>
    <s v="Tracteur"/>
    <s v="1 pneu et fuite d'air"/>
    <x v="38"/>
    <d v="2018-02-20T15:00:00"/>
    <x v="1"/>
    <s v="x"/>
    <m/>
    <m/>
    <s v="x"/>
    <m/>
    <m/>
    <m/>
    <s v="x"/>
    <m/>
    <m/>
    <m/>
  </r>
  <r>
    <n v="10"/>
    <x v="0"/>
    <x v="1"/>
    <s v="6X4"/>
    <x v="56"/>
    <s v="IT 2869 A"/>
    <s v="LZZ5CLVB3GA175193            "/>
    <s v="Tracteur"/>
    <s v="Bennage"/>
    <x v="29"/>
    <m/>
    <x v="9"/>
    <s v="x"/>
    <m/>
    <m/>
    <m/>
    <m/>
    <m/>
    <m/>
    <m/>
    <s v="x"/>
    <m/>
    <m/>
  </r>
  <r>
    <n v="11"/>
    <x v="0"/>
    <x v="1"/>
    <s v="6X4"/>
    <x v="57"/>
    <s v="IT 2870 A"/>
    <s v="LZZ5CLVB5GA175194            "/>
    <s v="Tracteur"/>
    <m/>
    <x v="35"/>
    <m/>
    <x v="7"/>
    <m/>
    <m/>
    <m/>
    <m/>
    <m/>
    <m/>
    <m/>
    <s v="x"/>
    <m/>
    <m/>
    <m/>
  </r>
  <r>
    <n v="12"/>
    <x v="0"/>
    <x v="1"/>
    <s v="6X4"/>
    <x v="58"/>
    <s v="IT 2871 A"/>
    <s v="LZZ5CLVB3GA175162     "/>
    <s v="Tracteur"/>
    <m/>
    <x v="35"/>
    <m/>
    <x v="7"/>
    <m/>
    <m/>
    <m/>
    <m/>
    <m/>
    <m/>
    <m/>
    <s v="x"/>
    <m/>
    <m/>
    <m/>
  </r>
  <r>
    <n v="13"/>
    <x v="0"/>
    <x v="1"/>
    <s v="6X4"/>
    <x v="59"/>
    <s v="IT 2872 A"/>
    <s v="LZZ5CLVB8GA175397"/>
    <s v="Tracteur"/>
    <m/>
    <x v="35"/>
    <m/>
    <x v="7"/>
    <m/>
    <m/>
    <m/>
    <m/>
    <m/>
    <m/>
    <m/>
    <s v="x"/>
    <m/>
    <m/>
    <m/>
  </r>
  <r>
    <n v="14"/>
    <x v="0"/>
    <x v="1"/>
    <s v="6X4"/>
    <x v="60"/>
    <s v="IT 2873 A"/>
    <s v="LZZ5CLVB6GA175396"/>
    <s v="Tracteur"/>
    <m/>
    <x v="35"/>
    <m/>
    <x v="7"/>
    <m/>
    <m/>
    <m/>
    <m/>
    <m/>
    <m/>
    <m/>
    <s v="x"/>
    <m/>
    <m/>
    <m/>
  </r>
  <r>
    <n v="15"/>
    <x v="0"/>
    <x v="1"/>
    <s v="6X4"/>
    <x v="61"/>
    <s v="IT 2874 A"/>
    <s v="LZZ5CLVB9GA175702"/>
    <s v="Tracteur"/>
    <s v="Decroché"/>
    <x v="29"/>
    <m/>
    <x v="1"/>
    <s v="x"/>
    <m/>
    <m/>
    <m/>
    <m/>
    <m/>
    <m/>
    <m/>
    <s v="x"/>
    <m/>
    <m/>
  </r>
  <r>
    <n v="16"/>
    <x v="0"/>
    <x v="1"/>
    <s v="6X4"/>
    <x v="62"/>
    <s v="IT 2875 A"/>
    <s v="LZZ5CLVB0GA175703"/>
    <s v="Tracteur"/>
    <s v="Mauvait etat du moteur"/>
    <x v="29"/>
    <m/>
    <x v="3"/>
    <s v="x"/>
    <m/>
    <m/>
    <m/>
    <m/>
    <m/>
    <m/>
    <m/>
    <s v="x"/>
    <m/>
    <m/>
  </r>
  <r>
    <n v="17"/>
    <x v="0"/>
    <x v="1"/>
    <s v="6X4"/>
    <x v="63"/>
    <s v="IT 2876 A"/>
    <s v="LZZ5CLVB1GN196276            "/>
    <s v="Tracteur"/>
    <m/>
    <x v="35"/>
    <m/>
    <x v="7"/>
    <m/>
    <m/>
    <m/>
    <m/>
    <m/>
    <m/>
    <m/>
    <s v="x"/>
    <m/>
    <m/>
    <m/>
  </r>
  <r>
    <n v="18"/>
    <x v="0"/>
    <x v="1"/>
    <s v="6X4"/>
    <x v="64"/>
    <s v="IT 2877 A"/>
    <s v="LZZ5CLVB7GN196279            "/>
    <s v="Tracteur"/>
    <s v="Decroché"/>
    <x v="39"/>
    <m/>
    <x v="1"/>
    <s v="x"/>
    <m/>
    <m/>
    <m/>
    <m/>
    <m/>
    <m/>
    <m/>
    <s v="x"/>
    <m/>
    <m/>
  </r>
  <r>
    <n v="19"/>
    <x v="0"/>
    <x v="1"/>
    <s v="6X4"/>
    <x v="65"/>
    <s v="IT 2077 A"/>
    <s v="LZZ5CLVB9GA175389"/>
    <s v="Tracteur"/>
    <s v="Accidenté"/>
    <x v="40"/>
    <m/>
    <x v="5"/>
    <m/>
    <m/>
    <m/>
    <m/>
    <m/>
    <m/>
    <m/>
    <m/>
    <m/>
    <m/>
    <s v="x"/>
  </r>
  <r>
    <n v="20"/>
    <x v="0"/>
    <x v="1"/>
    <s v="6X4"/>
    <x v="66"/>
    <s v="IT 2151 A "/>
    <s v="LZZ5CLVB5GA175177"/>
    <s v="Tracteur"/>
    <s v="2 pneu "/>
    <x v="29"/>
    <m/>
    <x v="10"/>
    <m/>
    <m/>
    <m/>
    <s v="x"/>
    <m/>
    <m/>
    <m/>
    <m/>
    <s v="x"/>
    <m/>
    <m/>
  </r>
  <r>
    <n v="21"/>
    <x v="0"/>
    <x v="1"/>
    <s v="6X4"/>
    <x v="67"/>
    <s v="IT 2154 A "/>
    <s v="LZZ5CLVB5GA175180"/>
    <s v="Tracteur"/>
    <s v="Accidenté"/>
    <x v="41"/>
    <m/>
    <x v="7"/>
    <m/>
    <m/>
    <m/>
    <m/>
    <m/>
    <m/>
    <m/>
    <m/>
    <m/>
    <m/>
    <s v="x"/>
  </r>
  <r>
    <n v="22"/>
    <x v="0"/>
    <x v="1"/>
    <s v="6X4"/>
    <x v="68"/>
    <s v="IT 2093 A "/>
    <s v="LZZ5CLVB4GN196286"/>
    <s v="Tracteur"/>
    <s v="Accidenté"/>
    <x v="35"/>
    <m/>
    <x v="7"/>
    <m/>
    <m/>
    <m/>
    <m/>
    <m/>
    <m/>
    <m/>
    <m/>
    <m/>
    <m/>
    <s v="x"/>
  </r>
  <r>
    <n v="23"/>
    <x v="0"/>
    <x v="1"/>
    <s v="6X4"/>
    <x v="69"/>
    <s v="IT 2094 A "/>
    <s v="LZZ5CLVB6GN196290"/>
    <s v="Tracteur"/>
    <s v="Accidenté"/>
    <x v="35"/>
    <m/>
    <x v="7"/>
    <m/>
    <m/>
    <m/>
    <m/>
    <m/>
    <m/>
    <m/>
    <m/>
    <m/>
    <m/>
    <s v="x"/>
  </r>
  <r>
    <n v="24"/>
    <x v="0"/>
    <x v="1"/>
    <s v="6X4"/>
    <x v="70"/>
    <s v="IT 2095 A "/>
    <s v="LZZ5CLVB2GN196304"/>
    <s v="Tracteur"/>
    <m/>
    <x v="35"/>
    <m/>
    <x v="7"/>
    <m/>
    <m/>
    <m/>
    <m/>
    <m/>
    <m/>
    <m/>
    <s v="x"/>
    <m/>
    <m/>
    <m/>
  </r>
  <r>
    <n v="25"/>
    <x v="0"/>
    <x v="1"/>
    <s v="6X4"/>
    <x v="71"/>
    <s v="IT 2086 A "/>
    <s v="LZZ5CLVB3GN196327"/>
    <s v="Tracteur"/>
    <s v="Moteur "/>
    <x v="42"/>
    <m/>
    <x v="8"/>
    <s v="x"/>
    <m/>
    <m/>
    <m/>
    <m/>
    <m/>
    <m/>
    <m/>
    <m/>
    <s v="x"/>
    <m/>
  </r>
  <r>
    <n v="26"/>
    <x v="0"/>
    <x v="1"/>
    <s v="6X4"/>
    <x v="72"/>
    <s v="IT 2112 A "/>
    <s v="LZZ5CLVB7GN196346"/>
    <s v="Tracteur"/>
    <s v="Decroché "/>
    <x v="29"/>
    <d v="2018-02-20T12:18:00"/>
    <x v="1"/>
    <s v="x"/>
    <m/>
    <m/>
    <m/>
    <m/>
    <m/>
    <m/>
    <s v="x"/>
    <m/>
    <m/>
    <m/>
  </r>
  <r>
    <n v="27"/>
    <x v="0"/>
    <x v="1"/>
    <s v="6X4"/>
    <x v="73"/>
    <s v="IT 2090 A "/>
    <s v="LZZ5CLVBOGN196348"/>
    <s v="Tracteur"/>
    <s v="Bennage"/>
    <x v="43"/>
    <m/>
    <x v="9"/>
    <s v="x"/>
    <m/>
    <m/>
    <m/>
    <m/>
    <m/>
    <m/>
    <s v="x"/>
    <m/>
    <m/>
    <m/>
  </r>
  <r>
    <n v="28"/>
    <x v="0"/>
    <x v="1"/>
    <s v="6X4"/>
    <x v="74"/>
    <s v="IT 2408 A"/>
    <s v="LZZ5CLVB5GA175388"/>
    <s v="Tracteur"/>
    <s v="Accidenté"/>
    <x v="27"/>
    <m/>
    <x v="8"/>
    <m/>
    <m/>
    <m/>
    <m/>
    <m/>
    <m/>
    <m/>
    <m/>
    <m/>
    <m/>
    <s v="x"/>
  </r>
  <r>
    <n v="29"/>
    <x v="0"/>
    <x v="1"/>
    <s v="6X4"/>
    <x v="75"/>
    <s v="IT 2675 A"/>
    <s v="LZZ5CLVB5GN196278"/>
    <s v="Tracteur"/>
    <s v="2 pneus"/>
    <x v="29"/>
    <m/>
    <x v="10"/>
    <m/>
    <m/>
    <m/>
    <s v="x"/>
    <m/>
    <m/>
    <m/>
    <m/>
    <s v="x"/>
    <m/>
    <m/>
  </r>
  <r>
    <n v="30"/>
    <x v="0"/>
    <x v="1"/>
    <s v="6X4"/>
    <x v="76"/>
    <s v="IT 2704 A"/>
    <s v="LZZ5CLVB4GN196367"/>
    <s v="Tracteur"/>
    <s v="Moteur"/>
    <x v="26"/>
    <m/>
    <x v="8"/>
    <s v="x"/>
    <m/>
    <m/>
    <m/>
    <m/>
    <m/>
    <m/>
    <m/>
    <m/>
    <s v="x"/>
    <m/>
  </r>
  <r>
    <n v="31"/>
    <x v="0"/>
    <x v="1"/>
    <s v="6X4"/>
    <x v="77"/>
    <s v="IT 2758 A"/>
    <s v="LZZ5CLVB4GN196272"/>
    <s v="Tracteur"/>
    <s v="Decroché "/>
    <x v="4"/>
    <m/>
    <x v="1"/>
    <s v="x"/>
    <m/>
    <m/>
    <m/>
    <m/>
    <m/>
    <m/>
    <m/>
    <s v="x"/>
    <m/>
    <m/>
  </r>
  <r>
    <n v="32"/>
    <x v="0"/>
    <x v="1"/>
    <s v="6X4"/>
    <x v="78"/>
    <s v="IT 2744 A"/>
    <s v="LZZ5CLVB9GN196283"/>
    <s v="Tracteur"/>
    <m/>
    <x v="35"/>
    <m/>
    <x v="7"/>
    <m/>
    <m/>
    <m/>
    <m/>
    <m/>
    <m/>
    <m/>
    <s v="x"/>
    <m/>
    <m/>
    <m/>
  </r>
  <r>
    <n v="33"/>
    <x v="0"/>
    <x v="1"/>
    <s v="6X4"/>
    <x v="79"/>
    <s v="IT 2746 A"/>
    <s v="LZZ5CLVB1GN196293"/>
    <s v="Tracteur"/>
    <s v="Embrayage"/>
    <x v="44"/>
    <d v="2018-02-20T15:00:00"/>
    <x v="1"/>
    <s v="x"/>
    <m/>
    <m/>
    <m/>
    <m/>
    <m/>
    <m/>
    <s v="x"/>
    <m/>
    <m/>
    <m/>
  </r>
  <r>
    <n v="34"/>
    <x v="0"/>
    <x v="1"/>
    <s v="6X4"/>
    <x v="80"/>
    <s v="IT 2747 A"/>
    <s v="LZZ5CLVB5GN196300"/>
    <s v="Tracteur"/>
    <s v="Accidenté"/>
    <x v="35"/>
    <m/>
    <x v="7"/>
    <m/>
    <m/>
    <m/>
    <m/>
    <m/>
    <m/>
    <m/>
    <m/>
    <m/>
    <m/>
    <s v="x"/>
  </r>
  <r>
    <n v="35"/>
    <x v="0"/>
    <x v="1"/>
    <s v="6X4"/>
    <x v="81"/>
    <s v="IT 2449 A"/>
    <s v="LZZ5CLVBXGN196308"/>
    <s v="Tracteur"/>
    <s v="Decroché "/>
    <x v="45"/>
    <d v="2018-02-20T11:30:00"/>
    <x v="1"/>
    <s v="x"/>
    <m/>
    <m/>
    <m/>
    <m/>
    <m/>
    <m/>
    <s v="x"/>
    <m/>
    <m/>
    <m/>
  </r>
  <r>
    <n v="36"/>
    <x v="0"/>
    <x v="1"/>
    <s v="6X4"/>
    <x v="82"/>
    <s v="IT 2750 A"/>
    <s v="LZZ5CLVB1GN196312"/>
    <s v="Tracteur"/>
    <s v="Decroché"/>
    <x v="39"/>
    <m/>
    <x v="1"/>
    <s v="x"/>
    <m/>
    <m/>
    <m/>
    <m/>
    <m/>
    <m/>
    <m/>
    <s v="x"/>
    <m/>
    <m/>
  </r>
  <r>
    <n v="37"/>
    <x v="0"/>
    <x v="1"/>
    <s v="6X4"/>
    <x v="83"/>
    <s v="IT 2751 A"/>
    <s v="LZZ5CLVB9GN196316"/>
    <s v="Tracteur"/>
    <s v="Frein et aiguille compteur"/>
    <x v="46"/>
    <m/>
    <x v="1"/>
    <s v="x"/>
    <m/>
    <m/>
    <m/>
    <m/>
    <m/>
    <m/>
    <s v="x"/>
    <m/>
    <m/>
    <m/>
  </r>
  <r>
    <n v="38"/>
    <x v="0"/>
    <x v="1"/>
    <s v="6X4"/>
    <x v="84"/>
    <s v="IT 2752 A"/>
    <s v="LZZ5CLVBXGN196325"/>
    <s v="Tracteur"/>
    <s v="Moteur"/>
    <x v="47"/>
    <m/>
    <x v="8"/>
    <s v="x"/>
    <m/>
    <m/>
    <m/>
    <m/>
    <m/>
    <m/>
    <m/>
    <m/>
    <s v="x"/>
    <m/>
  </r>
  <r>
    <n v="39"/>
    <x v="0"/>
    <x v="1"/>
    <s v="6X4"/>
    <x v="85"/>
    <s v="IT 2753 A"/>
    <s v="LZZ5CLVBXGN196326"/>
    <s v="Tracteur"/>
    <m/>
    <x v="35"/>
    <m/>
    <x v="7"/>
    <m/>
    <m/>
    <m/>
    <m/>
    <m/>
    <m/>
    <m/>
    <s v="x"/>
    <m/>
    <m/>
    <m/>
  </r>
  <r>
    <n v="40"/>
    <x v="0"/>
    <x v="1"/>
    <s v="6X4"/>
    <x v="86"/>
    <s v="IT 2755 A"/>
    <s v="LZZ5CLVBXGN196327"/>
    <s v="Tracteur"/>
    <s v="1 pneu "/>
    <x v="48"/>
    <m/>
    <x v="4"/>
    <m/>
    <m/>
    <m/>
    <s v="x"/>
    <m/>
    <m/>
    <m/>
    <s v="x"/>
    <m/>
    <m/>
    <m/>
  </r>
  <r>
    <n v="41"/>
    <x v="0"/>
    <x v="1"/>
    <s v="6X4"/>
    <x v="87"/>
    <s v="IT 2756 A"/>
    <s v="LZZ5CLVBXGN196328"/>
    <s v="Tracteur"/>
    <s v="1 pneu"/>
    <x v="29"/>
    <d v="2008-02-20T09:30:00"/>
    <x v="4"/>
    <m/>
    <m/>
    <m/>
    <s v="x"/>
    <m/>
    <m/>
    <m/>
    <s v="x"/>
    <m/>
    <m/>
    <m/>
  </r>
  <r>
    <n v="42"/>
    <x v="0"/>
    <x v="1"/>
    <s v="6X4"/>
    <x v="88"/>
    <s v="IT 2763 A"/>
    <s v="LZZ5CLVBXGN196330"/>
    <s v="Tracteur"/>
    <s v="Decroché "/>
    <x v="39"/>
    <m/>
    <x v="1"/>
    <s v="x"/>
    <m/>
    <m/>
    <m/>
    <m/>
    <m/>
    <m/>
    <m/>
    <s v="x"/>
    <m/>
    <m/>
  </r>
  <r>
    <n v="43"/>
    <x v="0"/>
    <x v="1"/>
    <s v="6X4"/>
    <x v="89"/>
    <s v="IT 2764 A"/>
    <s v="LZZ5CLVBXGN196331"/>
    <s v="Tracteur"/>
    <m/>
    <x v="35"/>
    <m/>
    <x v="7"/>
    <m/>
    <m/>
    <m/>
    <m/>
    <m/>
    <m/>
    <m/>
    <s v="x"/>
    <m/>
    <m/>
    <m/>
  </r>
  <r>
    <n v="44"/>
    <x v="0"/>
    <x v="1"/>
    <s v="6X4"/>
    <x v="90"/>
    <s v="IT 2762 A"/>
    <s v="LZZ5CLVB3GN196361"/>
    <s v="Tracteur"/>
    <m/>
    <x v="35"/>
    <m/>
    <x v="7"/>
    <m/>
    <m/>
    <m/>
    <m/>
    <m/>
    <m/>
    <m/>
    <s v="x"/>
    <m/>
    <m/>
    <m/>
  </r>
  <r>
    <n v="45"/>
    <x v="0"/>
    <x v="1"/>
    <s v="6X4"/>
    <x v="91"/>
    <s v="IT 2761 A"/>
    <s v="LZZ5CLVBXGN196332"/>
    <s v="Tracteur"/>
    <m/>
    <x v="35"/>
    <m/>
    <x v="7"/>
    <m/>
    <m/>
    <m/>
    <m/>
    <m/>
    <m/>
    <m/>
    <s v="x"/>
    <m/>
    <m/>
    <m/>
  </r>
  <r>
    <n v="46"/>
    <x v="0"/>
    <x v="1"/>
    <s v="6X4"/>
    <x v="92"/>
    <s v="IT 2760 A"/>
    <s v="LZZ5CLVBXGN196333"/>
    <s v="Tracteur"/>
    <s v="Moteur"/>
    <x v="49"/>
    <m/>
    <x v="8"/>
    <s v="x"/>
    <m/>
    <m/>
    <m/>
    <m/>
    <m/>
    <m/>
    <m/>
    <m/>
    <s v="x"/>
    <m/>
  </r>
  <r>
    <n v="47"/>
    <x v="0"/>
    <x v="1"/>
    <s v="6X4"/>
    <x v="93"/>
    <s v="IT 2759 A"/>
    <s v="LZZ5CLVBXGN196334"/>
    <s v="Tracteur"/>
    <s v="Moteur"/>
    <x v="50"/>
    <m/>
    <x v="1"/>
    <s v="x"/>
    <m/>
    <m/>
    <m/>
    <m/>
    <m/>
    <m/>
    <m/>
    <m/>
    <s v="x"/>
    <m/>
  </r>
  <r>
    <n v="48"/>
    <x v="0"/>
    <x v="1"/>
    <s v="6X4"/>
    <x v="94"/>
    <s v="IT 2878 A"/>
    <s v="LZZ5CLVBXGN196335"/>
    <s v="Tracteur"/>
    <s v="Decroché "/>
    <x v="39"/>
    <m/>
    <x v="1"/>
    <s v="x"/>
    <m/>
    <m/>
    <m/>
    <m/>
    <m/>
    <m/>
    <m/>
    <s v="x"/>
    <m/>
    <m/>
  </r>
  <r>
    <n v="49"/>
    <x v="0"/>
    <x v="1"/>
    <s v="6X4"/>
    <x v="95"/>
    <s v="IT 2879 A"/>
    <s v="LZZ5CLVBXGN196336"/>
    <s v="Tracteur"/>
    <s v="Graissage "/>
    <x v="29"/>
    <m/>
    <x v="1"/>
    <s v="x"/>
    <m/>
    <m/>
    <m/>
    <m/>
    <m/>
    <m/>
    <m/>
    <s v="x"/>
    <m/>
    <m/>
  </r>
  <r>
    <n v="50"/>
    <x v="0"/>
    <x v="1"/>
    <s v="6X4"/>
    <x v="96"/>
    <s v="IT 2880 A"/>
    <s v="LZZ5CLVBXGN196337"/>
    <s v="Tracteur"/>
    <s v="Boite de vitesse"/>
    <x v="51"/>
    <m/>
    <x v="1"/>
    <s v="x"/>
    <m/>
    <m/>
    <m/>
    <m/>
    <m/>
    <m/>
    <m/>
    <m/>
    <s v="x"/>
    <m/>
  </r>
  <r>
    <n v="51"/>
    <x v="0"/>
    <x v="1"/>
    <s v="6X4"/>
    <x v="97"/>
    <s v="IT 2881 A"/>
    <s v="LZZ5CLVBXGN196338"/>
    <s v="Tracteur"/>
    <s v="Bennage"/>
    <x v="52"/>
    <m/>
    <x v="1"/>
    <s v="x"/>
    <m/>
    <m/>
    <m/>
    <m/>
    <m/>
    <m/>
    <s v="x"/>
    <m/>
    <m/>
    <m/>
  </r>
  <r>
    <n v="52"/>
    <x v="0"/>
    <x v="1"/>
    <s v="6X4"/>
    <x v="98"/>
    <s v="IT 2882 A"/>
    <s v="LZZ5CLVBXGN196339"/>
    <s v="Tracteur"/>
    <s v="Flexible poumon "/>
    <x v="53"/>
    <d v="2018-02-20T11:05:00"/>
    <x v="1"/>
    <s v="x"/>
    <m/>
    <m/>
    <m/>
    <m/>
    <m/>
    <m/>
    <s v="x"/>
    <m/>
    <m/>
    <m/>
  </r>
  <r>
    <n v="53"/>
    <x v="0"/>
    <x v="1"/>
    <s v="6X4"/>
    <x v="99"/>
    <s v="IT 2883 A"/>
    <s v="LZZ5CLVBXGN196340"/>
    <s v="Tracteur"/>
    <s v="Decroché "/>
    <x v="39"/>
    <m/>
    <x v="1"/>
    <s v="x"/>
    <m/>
    <m/>
    <m/>
    <m/>
    <m/>
    <m/>
    <m/>
    <s v="x"/>
    <m/>
    <m/>
  </r>
  <r>
    <n v="54"/>
    <x v="0"/>
    <x v="1"/>
    <s v="6X4"/>
    <x v="100"/>
    <s v="IT 2885 A"/>
    <s v="LZZ5CLVBXGN196342"/>
    <s v="Tracteur"/>
    <s v="Decroché "/>
    <x v="39"/>
    <m/>
    <x v="1"/>
    <s v="x"/>
    <m/>
    <m/>
    <m/>
    <m/>
    <m/>
    <m/>
    <m/>
    <s v="x"/>
    <m/>
    <m/>
  </r>
  <r>
    <n v="55"/>
    <x v="0"/>
    <x v="1"/>
    <s v="6X4"/>
    <x v="101"/>
    <s v="IT 2886 A"/>
    <s v="LZZ5CLVBXGN196343"/>
    <s v="Tracteur"/>
    <s v="Accidenté"/>
    <x v="35"/>
    <m/>
    <x v="7"/>
    <m/>
    <m/>
    <m/>
    <m/>
    <m/>
    <m/>
    <m/>
    <m/>
    <m/>
    <m/>
    <s v="x"/>
  </r>
  <r>
    <n v="56"/>
    <x v="0"/>
    <x v="1"/>
    <s v="6X4"/>
    <x v="102"/>
    <s v="IT 2887 A"/>
    <s v="LZZ5CLVBXGN196344"/>
    <s v="Tracteur"/>
    <s v="Decroché "/>
    <x v="4"/>
    <m/>
    <x v="1"/>
    <s v="x"/>
    <m/>
    <m/>
    <m/>
    <m/>
    <m/>
    <m/>
    <m/>
    <s v="x"/>
    <m/>
    <m/>
  </r>
  <r>
    <n v="57"/>
    <x v="0"/>
    <x v="1"/>
    <s v="6X4"/>
    <x v="103"/>
    <s v="IT 2888 A"/>
    <s v="LZZ5CLVBXGN196345"/>
    <s v="Tracteur"/>
    <s v="Sellette , carbotage et electricité "/>
    <x v="54"/>
    <d v="2018-02-20T14:40:00"/>
    <x v="1"/>
    <s v="x"/>
    <s v="x"/>
    <m/>
    <m/>
    <m/>
    <m/>
    <m/>
    <s v="x"/>
    <m/>
    <m/>
    <m/>
  </r>
  <r>
    <n v="58"/>
    <x v="0"/>
    <x v="1"/>
    <s v="6X4"/>
    <x v="104"/>
    <s v="IT 2889 A"/>
    <s v="LZZ5CLVBXGN196346"/>
    <s v="Tracteur"/>
    <m/>
    <x v="35"/>
    <m/>
    <x v="7"/>
    <m/>
    <m/>
    <m/>
    <m/>
    <m/>
    <m/>
    <m/>
    <s v="x"/>
    <m/>
    <m/>
    <m/>
  </r>
  <r>
    <n v="59"/>
    <x v="0"/>
    <x v="1"/>
    <s v="6X4"/>
    <x v="105"/>
    <s v="IT 2890 A"/>
    <s v="LZZ5CLVBXGN196347"/>
    <s v="Tracteur"/>
    <s v="Accidenté"/>
    <x v="55"/>
    <m/>
    <x v="8"/>
    <s v="x"/>
    <m/>
    <m/>
    <m/>
    <m/>
    <m/>
    <m/>
    <m/>
    <m/>
    <m/>
    <s v="x"/>
  </r>
  <r>
    <n v="60"/>
    <x v="0"/>
    <x v="1"/>
    <s v="6X4"/>
    <x v="106"/>
    <s v="IT 2980 A"/>
    <s v="LZZ5CLVBXGN196348"/>
    <s v="Tracteur"/>
    <m/>
    <x v="35"/>
    <m/>
    <x v="7"/>
    <m/>
    <m/>
    <m/>
    <m/>
    <m/>
    <m/>
    <m/>
    <s v="x"/>
    <m/>
    <m/>
    <m/>
  </r>
  <r>
    <n v="61"/>
    <x v="0"/>
    <x v="1"/>
    <s v="6X4"/>
    <x v="107"/>
    <s v="IT 2981 A"/>
    <s v="LZZ5CLVBXGN196349"/>
    <s v="Tracteur"/>
    <s v="Decroché"/>
    <x v="29"/>
    <m/>
    <x v="1"/>
    <s v="x"/>
    <m/>
    <m/>
    <m/>
    <m/>
    <m/>
    <m/>
    <m/>
    <s v="x"/>
    <m/>
    <m/>
  </r>
  <r>
    <n v="62"/>
    <x v="0"/>
    <x v="1"/>
    <s v="6X4"/>
    <x v="108"/>
    <s v="IT 2982 A"/>
    <s v="LZZ5CLVBXGN196350"/>
    <s v="Tracteur"/>
    <s v="2 pneus"/>
    <x v="29"/>
    <d v="2018-02-20T10:27:00"/>
    <x v="4"/>
    <m/>
    <m/>
    <m/>
    <s v="x"/>
    <m/>
    <m/>
    <m/>
    <s v="x"/>
    <m/>
    <m/>
    <m/>
  </r>
  <r>
    <n v="63"/>
    <x v="0"/>
    <x v="1"/>
    <s v="6X4"/>
    <x v="109"/>
    <s v="IT 2983 A"/>
    <s v="LZZ5CLVBXGN196351"/>
    <s v="Tracteur"/>
    <s v="1 pneu "/>
    <x v="56"/>
    <d v="2018-02-20T11:04:00"/>
    <x v="4"/>
    <m/>
    <m/>
    <m/>
    <s v="x"/>
    <m/>
    <m/>
    <m/>
    <s v="x"/>
    <m/>
    <m/>
    <m/>
  </r>
  <r>
    <n v="64"/>
    <x v="0"/>
    <x v="1"/>
    <s v="6X4"/>
    <x v="110"/>
    <s v="IT 2984 A"/>
    <s v="LZZ5CLVBXGN196352"/>
    <s v="Tracteur"/>
    <m/>
    <x v="35"/>
    <m/>
    <x v="7"/>
    <m/>
    <m/>
    <m/>
    <m/>
    <m/>
    <m/>
    <m/>
    <s v="x"/>
    <m/>
    <m/>
    <m/>
  </r>
  <r>
    <n v="65"/>
    <x v="0"/>
    <x v="1"/>
    <s v="6X4"/>
    <x v="111"/>
    <s v="IT 2985 A"/>
    <s v="LZZ5CLVBXGN196353"/>
    <s v="Tracteur"/>
    <s v="Boite de vitesse"/>
    <x v="57"/>
    <m/>
    <x v="9"/>
    <s v="x"/>
    <m/>
    <m/>
    <m/>
    <m/>
    <m/>
    <m/>
    <m/>
    <m/>
    <s v="x"/>
    <m/>
  </r>
  <r>
    <n v="66"/>
    <x v="0"/>
    <x v="1"/>
    <s v="6X4"/>
    <x v="112"/>
    <s v="IT 2986 A"/>
    <s v="LZZ5CLVBXGN196354"/>
    <s v="Tracteur"/>
    <s v="Graissage "/>
    <x v="29"/>
    <m/>
    <x v="1"/>
    <s v="x"/>
    <m/>
    <m/>
    <m/>
    <m/>
    <m/>
    <m/>
    <m/>
    <s v="x"/>
    <m/>
    <m/>
  </r>
  <r>
    <n v="67"/>
    <x v="0"/>
    <x v="1"/>
    <s v="6X4"/>
    <x v="113"/>
    <s v="IT 2987 A"/>
    <s v="LZZ5CLVBXGN196355"/>
    <s v="Tracteur"/>
    <s v="1 pneu "/>
    <x v="29"/>
    <d v="2018-02-20T12:20:00"/>
    <x v="4"/>
    <m/>
    <m/>
    <m/>
    <s v="x"/>
    <m/>
    <m/>
    <m/>
    <s v="x"/>
    <m/>
    <m/>
    <m/>
  </r>
  <r>
    <n v="68"/>
    <x v="0"/>
    <x v="1"/>
    <s v="6X4"/>
    <x v="114"/>
    <s v="IT 3008 A"/>
    <s v="LZZ5CLVBXGN196356"/>
    <s v="Tracteur"/>
    <s v="Manque  de puissance "/>
    <x v="58"/>
    <d v="2018-02-20T10:39:00"/>
    <x v="1"/>
    <s v="x"/>
    <m/>
    <m/>
    <m/>
    <m/>
    <m/>
    <m/>
    <s v="x"/>
    <m/>
    <m/>
    <m/>
  </r>
  <r>
    <n v="69"/>
    <x v="0"/>
    <x v="1"/>
    <s v="6X4"/>
    <x v="115"/>
    <s v="IT 2989 A"/>
    <s v="LZZ5CLVBXGN196357"/>
    <s v="Tracteur"/>
    <m/>
    <x v="35"/>
    <m/>
    <x v="7"/>
    <m/>
    <m/>
    <m/>
    <m/>
    <m/>
    <m/>
    <m/>
    <s v="x"/>
    <m/>
    <m/>
    <m/>
  </r>
  <r>
    <n v="70"/>
    <x v="0"/>
    <x v="1"/>
    <s v="6X4"/>
    <x v="116"/>
    <s v="IT 3000 A"/>
    <s v="LZZ5CLVBXGN196358"/>
    <s v="Tracteur"/>
    <s v="Formation"/>
    <x v="35"/>
    <m/>
    <x v="7"/>
    <m/>
    <m/>
    <m/>
    <m/>
    <m/>
    <m/>
    <m/>
    <m/>
    <m/>
    <m/>
    <m/>
  </r>
  <r>
    <n v="71"/>
    <x v="0"/>
    <x v="1"/>
    <s v="6X4"/>
    <x v="117"/>
    <s v="IT 3001 A"/>
    <s v="LZZ5CLVBXGN196359"/>
    <s v="Tracteur"/>
    <s v="Boite de vitesse"/>
    <x v="57"/>
    <m/>
    <x v="1"/>
    <s v="x"/>
    <m/>
    <m/>
    <m/>
    <m/>
    <m/>
    <m/>
    <m/>
    <m/>
    <s v="x"/>
    <m/>
  </r>
  <r>
    <n v="72"/>
    <x v="0"/>
    <x v="1"/>
    <s v="6X4"/>
    <x v="118"/>
    <s v="IT 3002 A"/>
    <s v="LZZ5CLVBXGN196360"/>
    <s v="Tracteur"/>
    <s v="3 pneus"/>
    <x v="29"/>
    <m/>
    <x v="4"/>
    <m/>
    <m/>
    <m/>
    <s v="x"/>
    <m/>
    <m/>
    <m/>
    <m/>
    <s v="x"/>
    <m/>
    <m/>
  </r>
  <r>
    <n v="73"/>
    <x v="0"/>
    <x v="1"/>
    <s v="6X4"/>
    <x v="119"/>
    <s v="IT 3003 A"/>
    <s v="LZZ5CLVBXGN196361"/>
    <s v="Tracteur"/>
    <s v="Decroché  "/>
    <x v="39"/>
    <m/>
    <x v="1"/>
    <s v="x"/>
    <m/>
    <m/>
    <m/>
    <m/>
    <m/>
    <m/>
    <m/>
    <s v="x"/>
    <m/>
    <m/>
  </r>
  <r>
    <n v="74"/>
    <x v="0"/>
    <x v="1"/>
    <s v="6X4"/>
    <x v="120"/>
    <s v="IT 3004 A"/>
    <s v="LZZ5CLVBXGN196362"/>
    <s v="Tracteur"/>
    <s v="1 pneu "/>
    <x v="29"/>
    <m/>
    <x v="11"/>
    <m/>
    <m/>
    <m/>
    <s v="x"/>
    <m/>
    <m/>
    <m/>
    <m/>
    <s v="x"/>
    <m/>
    <m/>
  </r>
  <r>
    <n v="75"/>
    <x v="0"/>
    <x v="1"/>
    <s v="6X4"/>
    <x v="121"/>
    <s v="IT 3005 A"/>
    <s v="LZZ5CLVBXGN196363"/>
    <s v="Tracteur"/>
    <s v="1 pneu"/>
    <x v="59"/>
    <d v="2018-02-20T13:17:00"/>
    <x v="4"/>
    <m/>
    <m/>
    <m/>
    <s v="x"/>
    <m/>
    <m/>
    <m/>
    <s v="x"/>
    <m/>
    <m/>
    <m/>
  </r>
  <r>
    <n v="76"/>
    <x v="0"/>
    <x v="1"/>
    <s v="6X4"/>
    <x v="122"/>
    <s v="IT 3006 A"/>
    <s v="LZZ5CLVBXGN196364"/>
    <s v="Tracteur"/>
    <s v="1 pneu "/>
    <x v="29"/>
    <m/>
    <x v="4"/>
    <m/>
    <m/>
    <m/>
    <s v="x"/>
    <m/>
    <m/>
    <m/>
    <m/>
    <s v="x"/>
    <m/>
    <m/>
  </r>
  <r>
    <n v="77"/>
    <x v="0"/>
    <x v="1"/>
    <s v="6X4"/>
    <x v="123"/>
    <s v="IT 3007 A"/>
    <s v="LZZ5CLVBXGN196365"/>
    <s v="Tracteur"/>
    <s v="1 pneu "/>
    <x v="29"/>
    <d v="2018-02-20T12:25:00"/>
    <x v="4"/>
    <m/>
    <m/>
    <m/>
    <s v="x"/>
    <m/>
    <m/>
    <m/>
    <s v="x"/>
    <m/>
    <m/>
    <m/>
  </r>
  <r>
    <n v="78"/>
    <x v="0"/>
    <x v="1"/>
    <s v="6X4"/>
    <x v="124"/>
    <m/>
    <s v="LZZ5CLVBXGN196366"/>
    <s v="Tracteur"/>
    <s v="1 pneu et graissage "/>
    <x v="60"/>
    <d v="2018-02-20T15:59:00"/>
    <x v="4"/>
    <s v="x"/>
    <m/>
    <m/>
    <s v="x"/>
    <m/>
    <m/>
    <m/>
    <s v="x"/>
    <m/>
    <m/>
    <m/>
  </r>
  <r>
    <n v="79"/>
    <x v="0"/>
    <x v="1"/>
    <s v="6X4"/>
    <x v="125"/>
    <s v="IT 3009 A"/>
    <s v="LZZ5CLVBXGN196367"/>
    <s v="Tracteur"/>
    <s v="Decroché (sellette)"/>
    <x v="39"/>
    <m/>
    <x v="0"/>
    <s v="x"/>
    <m/>
    <m/>
    <m/>
    <m/>
    <m/>
    <m/>
    <m/>
    <s v="x"/>
    <m/>
    <m/>
  </r>
  <r>
    <n v="80"/>
    <x v="0"/>
    <x v="1"/>
    <s v="6X4"/>
    <x v="126"/>
    <s v="IT 3010 A"/>
    <s v="LZZ5CLVBXGN196368"/>
    <s v="Tracteur"/>
    <s v="Decroché"/>
    <x v="4"/>
    <m/>
    <x v="1"/>
    <s v="x"/>
    <m/>
    <m/>
    <m/>
    <m/>
    <m/>
    <m/>
    <m/>
    <s v="x"/>
    <m/>
    <m/>
  </r>
  <r>
    <n v="81"/>
    <x v="0"/>
    <x v="1"/>
    <s v="6X4"/>
    <x v="127"/>
    <s v="IT 3011 A"/>
    <s v="LZZ5CLVBXGN196369"/>
    <s v="Tracteur"/>
    <s v="Augmentation d'air "/>
    <x v="61"/>
    <m/>
    <x v="1"/>
    <s v="x"/>
    <m/>
    <m/>
    <m/>
    <m/>
    <m/>
    <m/>
    <s v="x"/>
    <m/>
    <m/>
    <m/>
  </r>
  <r>
    <n v="82"/>
    <x v="0"/>
    <x v="1"/>
    <s v="6X4"/>
    <x v="128"/>
    <s v="IT 3012 A"/>
    <s v="LZZ5CLVBXGN196370"/>
    <s v="Tracteur"/>
    <m/>
    <x v="35"/>
    <m/>
    <x v="7"/>
    <m/>
    <m/>
    <m/>
    <m/>
    <m/>
    <m/>
    <m/>
    <s v="x"/>
    <m/>
    <m/>
    <m/>
  </r>
  <r>
    <n v="83"/>
    <x v="0"/>
    <x v="1"/>
    <s v="6X4"/>
    <x v="129"/>
    <s v="IT 3013 A"/>
    <s v="LZZ5CLVBXGN196371"/>
    <s v="Tracteur"/>
    <s v="Accidenté"/>
    <x v="62"/>
    <m/>
    <x v="11"/>
    <m/>
    <m/>
    <m/>
    <m/>
    <m/>
    <m/>
    <m/>
    <m/>
    <m/>
    <m/>
    <s v="x"/>
  </r>
  <r>
    <n v="84"/>
    <x v="0"/>
    <x v="1"/>
    <s v="6X4"/>
    <x v="130"/>
    <s v="IT 3014 A"/>
    <s v="LZZ5CLVBXGN196372"/>
    <s v="Tracteur"/>
    <s v="Decroché  "/>
    <x v="39"/>
    <m/>
    <x v="1"/>
    <s v="x"/>
    <m/>
    <m/>
    <m/>
    <m/>
    <m/>
    <m/>
    <m/>
    <s v="x"/>
    <m/>
    <m/>
  </r>
  <r>
    <n v="85"/>
    <x v="0"/>
    <x v="1"/>
    <s v="6X4"/>
    <x v="131"/>
    <s v="IT 3015 A "/>
    <s v="LZZ5CLVBXGN196373"/>
    <s v="Tracteur"/>
    <s v="Moteur"/>
    <x v="63"/>
    <m/>
    <x v="12"/>
    <s v="x"/>
    <m/>
    <m/>
    <m/>
    <m/>
    <m/>
    <m/>
    <m/>
    <m/>
    <s v="x"/>
    <m/>
  </r>
  <r>
    <n v="86"/>
    <x v="0"/>
    <x v="1"/>
    <s v="6X4"/>
    <x v="132"/>
    <s v="IT 3016 A"/>
    <s v="LZZ5CLVBXGN196374"/>
    <s v="Tracteur"/>
    <m/>
    <x v="35"/>
    <m/>
    <x v="7"/>
    <m/>
    <m/>
    <m/>
    <m/>
    <m/>
    <m/>
    <m/>
    <s v="x"/>
    <m/>
    <m/>
    <m/>
  </r>
  <r>
    <n v="87"/>
    <x v="0"/>
    <x v="1"/>
    <s v="6X4"/>
    <x v="133"/>
    <s v="IT 3017 A"/>
    <s v="LZZ5CLVBXGN196375"/>
    <s v="Tracteur"/>
    <s v="1 pneu "/>
    <x v="64"/>
    <m/>
    <x v="4"/>
    <m/>
    <m/>
    <m/>
    <s v="x"/>
    <m/>
    <m/>
    <m/>
    <s v="x"/>
    <m/>
    <m/>
    <m/>
  </r>
  <r>
    <n v="88"/>
    <x v="0"/>
    <x v="1"/>
    <s v="6X4"/>
    <x v="134"/>
    <s v="IT 3018 A"/>
    <s v="LZZ5CLVBXGN196376"/>
    <s v="Tracteur"/>
    <s v="Moteur "/>
    <x v="65"/>
    <m/>
    <x v="13"/>
    <s v="x"/>
    <m/>
    <m/>
    <m/>
    <m/>
    <m/>
    <m/>
    <m/>
    <m/>
    <s v="x"/>
    <m/>
  </r>
  <r>
    <n v="89"/>
    <x v="0"/>
    <x v="1"/>
    <s v="6X4"/>
    <x v="135"/>
    <s v="IT 3074 A"/>
    <s v="LZZ5CLVBXGN196377"/>
    <s v="Tracteur"/>
    <s v="Goujon de roue"/>
    <x v="66"/>
    <m/>
    <x v="1"/>
    <s v="x"/>
    <m/>
    <m/>
    <s v="x"/>
    <m/>
    <m/>
    <m/>
    <s v="x"/>
    <m/>
    <m/>
    <m/>
  </r>
  <r>
    <n v="90"/>
    <x v="0"/>
    <x v="1"/>
    <s v="6X4"/>
    <x v="136"/>
    <s v="IT 3075 A"/>
    <s v="LZZ5CLVBXGN196378"/>
    <s v="Tracteur"/>
    <s v="Bennage"/>
    <x v="29"/>
    <m/>
    <x v="14"/>
    <s v="x"/>
    <m/>
    <m/>
    <m/>
    <m/>
    <m/>
    <m/>
    <m/>
    <s v="x"/>
    <m/>
    <m/>
  </r>
  <r>
    <n v="91"/>
    <x v="0"/>
    <x v="1"/>
    <s v="6X4"/>
    <x v="137"/>
    <s v="IT 3076 A"/>
    <s v="LZZ5CLVBXGN196379"/>
    <s v="Tracteur"/>
    <m/>
    <x v="35"/>
    <m/>
    <x v="7"/>
    <m/>
    <m/>
    <m/>
    <m/>
    <m/>
    <m/>
    <m/>
    <s v="x"/>
    <m/>
    <m/>
    <m/>
  </r>
  <r>
    <n v="92"/>
    <x v="0"/>
    <x v="1"/>
    <s v="6X4"/>
    <x v="138"/>
    <s v="IT 3077 A"/>
    <s v="LZZ5CLVBXGN196380"/>
    <s v="Tracteur"/>
    <s v="Manque  de puissance "/>
    <x v="67"/>
    <m/>
    <x v="1"/>
    <s v="x"/>
    <m/>
    <m/>
    <m/>
    <m/>
    <m/>
    <m/>
    <s v="x"/>
    <m/>
    <m/>
    <m/>
  </r>
  <r>
    <n v="93"/>
    <x v="0"/>
    <x v="1"/>
    <s v="6X4"/>
    <x v="139"/>
    <s v="IT 3078 A "/>
    <s v="LZZ5CLVBXGN196381"/>
    <s v="Tracteur"/>
    <m/>
    <x v="35"/>
    <m/>
    <x v="7"/>
    <m/>
    <m/>
    <m/>
    <m/>
    <m/>
    <m/>
    <m/>
    <s v="x"/>
    <m/>
    <m/>
    <m/>
  </r>
  <r>
    <n v="94"/>
    <x v="0"/>
    <x v="1"/>
    <s v="6X4"/>
    <x v="140"/>
    <s v="IT 3079 A "/>
    <s v="LZZ5CLVBXGN196382"/>
    <s v="Tracteur"/>
    <s v="1  pneu "/>
    <x v="29"/>
    <m/>
    <x v="4"/>
    <m/>
    <m/>
    <m/>
    <s v="x"/>
    <m/>
    <m/>
    <m/>
    <m/>
    <s v="x"/>
    <m/>
    <m/>
  </r>
  <r>
    <n v="95"/>
    <x v="0"/>
    <x v="1"/>
    <s v="6X4"/>
    <x v="141"/>
    <s v="IT 3080 A"/>
    <s v="LZZ5CLVBXGN196383"/>
    <s v="Tracteur"/>
    <s v="Decroché  "/>
    <x v="39"/>
    <m/>
    <x v="1"/>
    <s v="x"/>
    <m/>
    <m/>
    <m/>
    <m/>
    <m/>
    <m/>
    <m/>
    <s v="x"/>
    <m/>
    <m/>
  </r>
  <r>
    <n v="96"/>
    <x v="0"/>
    <x v="1"/>
    <s v="6X4"/>
    <x v="142"/>
    <s v="IT 3081 A"/>
    <s v="LZZ5CLVBXGN196384"/>
    <s v="Tracteur"/>
    <m/>
    <x v="35"/>
    <m/>
    <x v="7"/>
    <m/>
    <m/>
    <m/>
    <m/>
    <m/>
    <m/>
    <m/>
    <s v="x"/>
    <m/>
    <m/>
    <m/>
  </r>
  <r>
    <n v="97"/>
    <x v="0"/>
    <x v="1"/>
    <s v="6X4"/>
    <x v="143"/>
    <s v="IT 3082 A"/>
    <s v="LZZ5CLVBXGN196385"/>
    <s v="Tracteur"/>
    <s v="Decroché"/>
    <x v="39"/>
    <m/>
    <x v="1"/>
    <s v="x"/>
    <m/>
    <m/>
    <m/>
    <m/>
    <m/>
    <m/>
    <m/>
    <s v="x"/>
    <m/>
    <m/>
  </r>
  <r>
    <n v="107"/>
    <x v="0"/>
    <x v="2"/>
    <s v="BEN"/>
    <x v="144"/>
    <s v="IT 2164 A "/>
    <s v="LZZ5CLVBXGN196386"/>
    <s v="Benne"/>
    <m/>
    <x v="35"/>
    <m/>
    <x v="7"/>
    <m/>
    <m/>
    <m/>
    <m/>
    <m/>
    <m/>
    <m/>
    <m/>
    <m/>
    <m/>
    <m/>
  </r>
  <r>
    <n v="108"/>
    <x v="0"/>
    <x v="2"/>
    <s v="BEN"/>
    <x v="145"/>
    <s v="IT 2161 A "/>
    <s v="LZZ5CLVBXGN196387"/>
    <s v="Benne"/>
    <m/>
    <x v="35"/>
    <m/>
    <x v="7"/>
    <m/>
    <m/>
    <m/>
    <m/>
    <m/>
    <m/>
    <m/>
    <m/>
    <m/>
    <m/>
    <m/>
  </r>
  <r>
    <n v="109"/>
    <x v="0"/>
    <x v="2"/>
    <s v="BEN"/>
    <x v="146"/>
    <s v="IT 2157 A "/>
    <s v="LZZ5CLVBXGN196388"/>
    <s v="Benne"/>
    <m/>
    <x v="35"/>
    <m/>
    <x v="7"/>
    <m/>
    <m/>
    <m/>
    <m/>
    <m/>
    <m/>
    <m/>
    <m/>
    <m/>
    <m/>
    <m/>
  </r>
  <r>
    <n v="110"/>
    <x v="0"/>
    <x v="2"/>
    <s v="BEN"/>
    <x v="147"/>
    <s v="IT 2168 A "/>
    <s v="LZZ5CLVBXGN196389"/>
    <s v="Benne"/>
    <m/>
    <x v="35"/>
    <m/>
    <x v="7"/>
    <m/>
    <m/>
    <m/>
    <m/>
    <m/>
    <m/>
    <m/>
    <m/>
    <m/>
    <m/>
    <m/>
  </r>
  <r>
    <n v="111"/>
    <x v="0"/>
    <x v="2"/>
    <s v="BEN"/>
    <x v="148"/>
    <s v="IT 2156 A "/>
    <s v="LZZ5CLVBXGN196390"/>
    <s v="Benne"/>
    <m/>
    <x v="35"/>
    <m/>
    <x v="7"/>
    <m/>
    <m/>
    <m/>
    <m/>
    <m/>
    <m/>
    <m/>
    <m/>
    <m/>
    <m/>
    <m/>
  </r>
  <r>
    <n v="112"/>
    <x v="0"/>
    <x v="2"/>
    <s v="BEN"/>
    <x v="149"/>
    <s v="IT 2160 A "/>
    <s v="LZZ5CLVBXGN196391"/>
    <s v="Benne"/>
    <m/>
    <x v="35"/>
    <m/>
    <x v="7"/>
    <m/>
    <m/>
    <m/>
    <m/>
    <m/>
    <m/>
    <m/>
    <m/>
    <m/>
    <m/>
    <m/>
  </r>
  <r>
    <n v="113"/>
    <x v="0"/>
    <x v="2"/>
    <s v="BEN"/>
    <x v="150"/>
    <s v="IT 2136 A "/>
    <s v="LZZ5CLVBXGN196392"/>
    <s v="Benne"/>
    <m/>
    <x v="35"/>
    <m/>
    <x v="7"/>
    <m/>
    <m/>
    <m/>
    <m/>
    <m/>
    <m/>
    <m/>
    <m/>
    <m/>
    <m/>
    <m/>
  </r>
  <r>
    <n v="114"/>
    <x v="0"/>
    <x v="2"/>
    <s v="BEN"/>
    <x v="151"/>
    <s v="IT 2121 A "/>
    <s v="LZZ5CLVBXGN196393"/>
    <s v="Benne"/>
    <m/>
    <x v="35"/>
    <m/>
    <x v="7"/>
    <m/>
    <m/>
    <m/>
    <m/>
    <m/>
    <m/>
    <m/>
    <m/>
    <m/>
    <m/>
    <m/>
  </r>
  <r>
    <n v="115"/>
    <x v="0"/>
    <x v="2"/>
    <s v="BEN"/>
    <x v="152"/>
    <s v="IT 2137 A "/>
    <s v="LZZ5CLVBXGN196394"/>
    <s v="Benne"/>
    <m/>
    <x v="35"/>
    <m/>
    <x v="7"/>
    <m/>
    <m/>
    <m/>
    <m/>
    <m/>
    <m/>
    <m/>
    <m/>
    <m/>
    <m/>
    <m/>
  </r>
  <r>
    <n v="116"/>
    <x v="0"/>
    <x v="2"/>
    <s v="BEN"/>
    <x v="153"/>
    <s v="IT 2114 A "/>
    <s v="LZZ5CLVBXGN196395"/>
    <s v="Benne"/>
    <m/>
    <x v="35"/>
    <m/>
    <x v="7"/>
    <m/>
    <m/>
    <m/>
    <m/>
    <m/>
    <m/>
    <m/>
    <m/>
    <m/>
    <m/>
    <m/>
  </r>
  <r>
    <n v="117"/>
    <x v="0"/>
    <x v="2"/>
    <s v="BEN"/>
    <x v="154"/>
    <s v="IT 2122 A "/>
    <s v="LZZ5CLVBXGN196396"/>
    <s v="Benne"/>
    <m/>
    <x v="35"/>
    <m/>
    <x v="7"/>
    <m/>
    <m/>
    <m/>
    <m/>
    <m/>
    <m/>
    <m/>
    <m/>
    <m/>
    <m/>
    <m/>
  </r>
  <r>
    <n v="118"/>
    <x v="0"/>
    <x v="2"/>
    <s v="BEN"/>
    <x v="155"/>
    <s v="IT 2138 A "/>
    <s v="LZZ5CLVBXGN196397"/>
    <s v="Benne"/>
    <m/>
    <x v="35"/>
    <m/>
    <x v="7"/>
    <m/>
    <m/>
    <m/>
    <m/>
    <m/>
    <m/>
    <m/>
    <m/>
    <m/>
    <m/>
    <m/>
  </r>
  <r>
    <n v="119"/>
    <x v="0"/>
    <x v="2"/>
    <s v="BEN"/>
    <x v="156"/>
    <s v="IT 2123 A"/>
    <s v="LZZ5CLVBXGN196398"/>
    <s v="Benne"/>
    <m/>
    <x v="35"/>
    <m/>
    <x v="7"/>
    <m/>
    <m/>
    <m/>
    <m/>
    <m/>
    <m/>
    <m/>
    <m/>
    <m/>
    <m/>
    <m/>
  </r>
  <r>
    <n v="120"/>
    <x v="0"/>
    <x v="2"/>
    <s v="BEN"/>
    <x v="157"/>
    <s v="IT 2131 A "/>
    <s v="LZZ5CLVBXGN196399"/>
    <s v="Benne"/>
    <m/>
    <x v="35"/>
    <m/>
    <x v="7"/>
    <m/>
    <m/>
    <m/>
    <m/>
    <m/>
    <m/>
    <m/>
    <m/>
    <m/>
    <m/>
    <m/>
  </r>
  <r>
    <n v="121"/>
    <x v="0"/>
    <x v="2"/>
    <s v="BEN"/>
    <x v="158"/>
    <s v="IT 2135 A "/>
    <s v="LZZ5CLVBXGN196400"/>
    <s v="Benne"/>
    <m/>
    <x v="35"/>
    <m/>
    <x v="7"/>
    <m/>
    <m/>
    <m/>
    <m/>
    <m/>
    <m/>
    <m/>
    <m/>
    <m/>
    <m/>
    <m/>
  </r>
  <r>
    <n v="122"/>
    <x v="0"/>
    <x v="2"/>
    <s v="BEN"/>
    <x v="159"/>
    <s v="IT 2139 A "/>
    <s v="LZZ5CLVBXGN196401"/>
    <s v="Benne"/>
    <m/>
    <x v="35"/>
    <m/>
    <x v="7"/>
    <m/>
    <m/>
    <m/>
    <m/>
    <m/>
    <m/>
    <m/>
    <m/>
    <m/>
    <m/>
    <m/>
  </r>
  <r>
    <n v="123"/>
    <x v="0"/>
    <x v="2"/>
    <s v="BEN"/>
    <x v="160"/>
    <s v="IT 2133 A "/>
    <s v="LZZ5CLVBXGN196402"/>
    <s v="Benne"/>
    <m/>
    <x v="35"/>
    <m/>
    <x v="7"/>
    <m/>
    <m/>
    <m/>
    <m/>
    <m/>
    <m/>
    <m/>
    <m/>
    <m/>
    <m/>
    <m/>
  </r>
  <r>
    <n v="124"/>
    <x v="0"/>
    <x v="2"/>
    <s v="BEN"/>
    <x v="161"/>
    <s v="IT 2118 A "/>
    <s v="LZZ5CLVBXGN196403"/>
    <s v="Benne"/>
    <m/>
    <x v="35"/>
    <m/>
    <x v="7"/>
    <m/>
    <m/>
    <m/>
    <m/>
    <m/>
    <m/>
    <m/>
    <m/>
    <m/>
    <m/>
    <m/>
  </r>
  <r>
    <n v="125"/>
    <x v="0"/>
    <x v="2"/>
    <s v="BEN"/>
    <x v="162"/>
    <s v="IT 2126 A "/>
    <s v="LZZ5CLVBXGN196404"/>
    <s v="Benne"/>
    <m/>
    <x v="35"/>
    <m/>
    <x v="7"/>
    <m/>
    <m/>
    <m/>
    <m/>
    <m/>
    <m/>
    <m/>
    <m/>
    <m/>
    <m/>
    <m/>
  </r>
  <r>
    <n v="126"/>
    <x v="0"/>
    <x v="2"/>
    <s v="BEN"/>
    <x v="163"/>
    <s v="IT 2134 A "/>
    <s v="LZZ5CLVBXGN196405"/>
    <s v="Benne"/>
    <m/>
    <x v="35"/>
    <m/>
    <x v="7"/>
    <m/>
    <m/>
    <m/>
    <m/>
    <m/>
    <m/>
    <m/>
    <m/>
    <m/>
    <m/>
    <m/>
  </r>
  <r>
    <n v="127"/>
    <x v="0"/>
    <x v="2"/>
    <s v="BEN"/>
    <x v="164"/>
    <s v="IT 2142 A "/>
    <s v="LZZ5CLVBXGN196406"/>
    <s v="Benne"/>
    <m/>
    <x v="35"/>
    <m/>
    <x v="7"/>
    <m/>
    <m/>
    <m/>
    <m/>
    <m/>
    <m/>
    <m/>
    <m/>
    <m/>
    <m/>
    <m/>
  </r>
  <r>
    <n v="128"/>
    <x v="0"/>
    <x v="2"/>
    <s v="BEN"/>
    <x v="165"/>
    <s v="IT 2119 A "/>
    <s v="LZZ5CLVBXGN196407"/>
    <s v="Benne"/>
    <m/>
    <x v="35"/>
    <m/>
    <x v="7"/>
    <m/>
    <m/>
    <m/>
    <m/>
    <m/>
    <m/>
    <m/>
    <m/>
    <m/>
    <m/>
    <m/>
  </r>
  <r>
    <n v="129"/>
    <x v="0"/>
    <x v="2"/>
    <s v="BEN"/>
    <x v="166"/>
    <s v="IT 2420 A"/>
    <s v="LZZ5CLVBXGN196408"/>
    <s v="Benne"/>
    <m/>
    <x v="35"/>
    <m/>
    <x v="7"/>
    <m/>
    <m/>
    <m/>
    <m/>
    <m/>
    <m/>
    <m/>
    <m/>
    <m/>
    <m/>
    <m/>
  </r>
  <r>
    <n v="130"/>
    <x v="0"/>
    <x v="2"/>
    <s v="BEN"/>
    <x v="167"/>
    <s v="IT 2422 A"/>
    <s v="LZZ5CLVBXGN196409"/>
    <s v="Benne"/>
    <m/>
    <x v="35"/>
    <m/>
    <x v="7"/>
    <m/>
    <m/>
    <m/>
    <m/>
    <m/>
    <m/>
    <m/>
    <m/>
    <m/>
    <m/>
    <m/>
  </r>
  <r>
    <n v="131"/>
    <x v="0"/>
    <x v="2"/>
    <s v="BEN"/>
    <x v="168"/>
    <s v="IT 2425 A"/>
    <s v="LZZ5CLVBXGN196410"/>
    <s v="Benne"/>
    <m/>
    <x v="35"/>
    <m/>
    <x v="7"/>
    <m/>
    <m/>
    <m/>
    <m/>
    <m/>
    <m/>
    <m/>
    <m/>
    <m/>
    <m/>
    <m/>
  </r>
  <r>
    <n v="132"/>
    <x v="0"/>
    <x v="2"/>
    <s v="BEN"/>
    <x v="169"/>
    <s v="IT 2710 A"/>
    <s v="LZZ5CLVBXGN196411"/>
    <s v="Benne"/>
    <m/>
    <x v="35"/>
    <m/>
    <x v="7"/>
    <m/>
    <m/>
    <m/>
    <m/>
    <m/>
    <m/>
    <m/>
    <m/>
    <m/>
    <m/>
    <m/>
  </r>
  <r>
    <n v="133"/>
    <x v="0"/>
    <x v="2"/>
    <s v="BEN"/>
    <x v="170"/>
    <s v="IT 2765 A"/>
    <s v="LZZ5CLVBXGN196412"/>
    <s v="Benne"/>
    <m/>
    <x v="35"/>
    <m/>
    <x v="7"/>
    <m/>
    <m/>
    <m/>
    <m/>
    <m/>
    <m/>
    <m/>
    <m/>
    <m/>
    <m/>
    <m/>
  </r>
  <r>
    <n v="134"/>
    <x v="0"/>
    <x v="2"/>
    <s v="BEN"/>
    <x v="171"/>
    <s v="IT 2766 A"/>
    <s v="LZZ5CLVBXGN196413"/>
    <s v="Benne"/>
    <m/>
    <x v="35"/>
    <m/>
    <x v="7"/>
    <m/>
    <m/>
    <m/>
    <m/>
    <m/>
    <m/>
    <m/>
    <m/>
    <m/>
    <m/>
    <m/>
  </r>
  <r>
    <n v="135"/>
    <x v="0"/>
    <x v="2"/>
    <s v="BEN"/>
    <x v="172"/>
    <s v="IT 2767 A"/>
    <s v="LZZ5CLVBXGN196414"/>
    <s v="Benne"/>
    <m/>
    <x v="35"/>
    <m/>
    <x v="7"/>
    <m/>
    <m/>
    <m/>
    <m/>
    <m/>
    <m/>
    <m/>
    <m/>
    <m/>
    <m/>
    <m/>
  </r>
  <r>
    <n v="136"/>
    <x v="0"/>
    <x v="2"/>
    <s v="BEN"/>
    <x v="173"/>
    <s v="IT 2768 A"/>
    <s v="LZZ5CLVBXGN196415"/>
    <s v="Benne"/>
    <m/>
    <x v="35"/>
    <m/>
    <x v="7"/>
    <m/>
    <m/>
    <m/>
    <m/>
    <m/>
    <m/>
    <m/>
    <m/>
    <m/>
    <m/>
    <m/>
  </r>
  <r>
    <n v="137"/>
    <x v="0"/>
    <x v="2"/>
    <s v="BEN"/>
    <x v="174"/>
    <s v="IT 2769 A"/>
    <s v="LZZ5CLVBXGN196416"/>
    <s v="Benne"/>
    <m/>
    <x v="35"/>
    <m/>
    <x v="7"/>
    <m/>
    <m/>
    <m/>
    <m/>
    <m/>
    <m/>
    <m/>
    <m/>
    <m/>
    <m/>
    <m/>
  </r>
  <r>
    <n v="138"/>
    <x v="0"/>
    <x v="2"/>
    <s v="BEN"/>
    <x v="175"/>
    <s v="IT 2770 A"/>
    <s v="LZZ5CLVBXGN196417"/>
    <s v="Benne"/>
    <m/>
    <x v="35"/>
    <m/>
    <x v="7"/>
    <m/>
    <m/>
    <m/>
    <m/>
    <m/>
    <m/>
    <m/>
    <m/>
    <m/>
    <m/>
    <m/>
  </r>
  <r>
    <n v="139"/>
    <x v="0"/>
    <x v="2"/>
    <s v="BEN"/>
    <x v="176"/>
    <s v="IT 2771 A"/>
    <s v="LZZ5CLVBXGN196418"/>
    <s v="Benne"/>
    <m/>
    <x v="35"/>
    <m/>
    <x v="7"/>
    <m/>
    <m/>
    <m/>
    <m/>
    <m/>
    <m/>
    <m/>
    <m/>
    <m/>
    <m/>
    <m/>
  </r>
  <r>
    <n v="140"/>
    <x v="0"/>
    <x v="2"/>
    <s v="BEN"/>
    <x v="177"/>
    <s v="IT 2772 A"/>
    <s v="LZZ5CLVBXGN196419"/>
    <s v="Benne"/>
    <m/>
    <x v="35"/>
    <m/>
    <x v="7"/>
    <m/>
    <m/>
    <m/>
    <m/>
    <m/>
    <m/>
    <m/>
    <m/>
    <m/>
    <m/>
    <m/>
  </r>
  <r>
    <n v="141"/>
    <x v="0"/>
    <x v="2"/>
    <s v="BEN"/>
    <x v="178"/>
    <s v="IT 2773 A"/>
    <s v="LZZ5CLVBXGN196420"/>
    <s v="Benne"/>
    <m/>
    <x v="35"/>
    <m/>
    <x v="7"/>
    <m/>
    <m/>
    <m/>
    <m/>
    <m/>
    <m/>
    <m/>
    <m/>
    <m/>
    <m/>
    <m/>
  </r>
  <r>
    <n v="142"/>
    <x v="0"/>
    <x v="2"/>
    <s v="BEN"/>
    <x v="179"/>
    <s v="IT 2774 A"/>
    <s v="LZZ5CLVBXGN196421"/>
    <s v="Benne"/>
    <m/>
    <x v="35"/>
    <m/>
    <x v="7"/>
    <m/>
    <m/>
    <m/>
    <m/>
    <m/>
    <m/>
    <m/>
    <m/>
    <m/>
    <m/>
    <m/>
  </r>
  <r>
    <n v="143"/>
    <x v="0"/>
    <x v="2"/>
    <s v="BEN"/>
    <x v="180"/>
    <s v="IT 2775 A"/>
    <s v="LZZ5CLVBXGN196422"/>
    <s v="Benne"/>
    <m/>
    <x v="35"/>
    <m/>
    <x v="7"/>
    <m/>
    <m/>
    <m/>
    <m/>
    <m/>
    <m/>
    <m/>
    <m/>
    <m/>
    <m/>
    <m/>
  </r>
  <r>
    <n v="144"/>
    <x v="0"/>
    <x v="2"/>
    <s v="BEN"/>
    <x v="181"/>
    <s v="IT 2776 A"/>
    <s v="LZZ5CLVBXGN196423"/>
    <s v="Benne"/>
    <m/>
    <x v="35"/>
    <m/>
    <x v="7"/>
    <m/>
    <m/>
    <m/>
    <m/>
    <m/>
    <m/>
    <m/>
    <m/>
    <m/>
    <m/>
    <m/>
  </r>
  <r>
    <n v="145"/>
    <x v="0"/>
    <x v="2"/>
    <s v="BEN"/>
    <x v="182"/>
    <s v="IT 2777 A"/>
    <s v="LZZ5CLVBXGN196424"/>
    <s v="Benne"/>
    <m/>
    <x v="35"/>
    <m/>
    <x v="7"/>
    <m/>
    <m/>
    <m/>
    <m/>
    <m/>
    <m/>
    <m/>
    <m/>
    <m/>
    <m/>
    <m/>
  </r>
  <r>
    <n v="146"/>
    <x v="0"/>
    <x v="2"/>
    <s v="BEN"/>
    <x v="183"/>
    <s v="IT 2778 A"/>
    <s v="LZZ5CLVBXGN196425"/>
    <s v="Benne"/>
    <m/>
    <x v="35"/>
    <m/>
    <x v="7"/>
    <m/>
    <m/>
    <m/>
    <m/>
    <m/>
    <m/>
    <m/>
    <m/>
    <m/>
    <m/>
    <m/>
  </r>
  <r>
    <n v="147"/>
    <x v="0"/>
    <x v="2"/>
    <s v="BEN"/>
    <x v="184"/>
    <s v="IT 2779 A"/>
    <s v="LZZ5CLVBXGN196426"/>
    <s v="Benne"/>
    <m/>
    <x v="35"/>
    <m/>
    <x v="7"/>
    <m/>
    <m/>
    <m/>
    <m/>
    <m/>
    <m/>
    <m/>
    <m/>
    <m/>
    <m/>
    <m/>
  </r>
  <r>
    <n v="148"/>
    <x v="0"/>
    <x v="2"/>
    <s v="BEN"/>
    <x v="185"/>
    <s v="IT 2780 A"/>
    <s v="LZZ5CLVBXGN196427"/>
    <s v="Benne"/>
    <m/>
    <x v="35"/>
    <m/>
    <x v="7"/>
    <m/>
    <m/>
    <m/>
    <m/>
    <m/>
    <m/>
    <m/>
    <m/>
    <m/>
    <m/>
    <m/>
  </r>
  <r>
    <n v="149"/>
    <x v="0"/>
    <x v="2"/>
    <s v="BEN"/>
    <x v="186"/>
    <s v="IT 2781 A"/>
    <s v="LZZ5CLVBXGN196428"/>
    <s v="Benne"/>
    <m/>
    <x v="35"/>
    <m/>
    <x v="7"/>
    <m/>
    <m/>
    <m/>
    <m/>
    <m/>
    <m/>
    <m/>
    <m/>
    <m/>
    <m/>
    <m/>
  </r>
  <r>
    <n v="150"/>
    <x v="0"/>
    <x v="2"/>
    <s v="BEN"/>
    <x v="187"/>
    <s v="IT 2782 A"/>
    <s v="LZZ5CLVBXGN196429"/>
    <s v="Benne"/>
    <m/>
    <x v="35"/>
    <m/>
    <x v="7"/>
    <m/>
    <m/>
    <m/>
    <m/>
    <m/>
    <m/>
    <m/>
    <m/>
    <m/>
    <m/>
    <m/>
  </r>
  <r>
    <n v="151"/>
    <x v="0"/>
    <x v="2"/>
    <s v="BEN"/>
    <x v="188"/>
    <s v="IT 2783 A"/>
    <s v="LZZ5CLVBXGN196430"/>
    <s v="Benne"/>
    <m/>
    <x v="35"/>
    <m/>
    <x v="7"/>
    <m/>
    <m/>
    <m/>
    <m/>
    <m/>
    <m/>
    <m/>
    <m/>
    <m/>
    <m/>
    <m/>
  </r>
  <r>
    <n v="152"/>
    <x v="0"/>
    <x v="2"/>
    <s v="BEN"/>
    <x v="189"/>
    <s v="IT 2784 A"/>
    <s v="LZZ5CLVBXGN196431"/>
    <s v="Benne"/>
    <m/>
    <x v="35"/>
    <m/>
    <x v="7"/>
    <m/>
    <m/>
    <m/>
    <m/>
    <m/>
    <m/>
    <m/>
    <m/>
    <m/>
    <m/>
    <m/>
  </r>
  <r>
    <n v="153"/>
    <x v="0"/>
    <x v="2"/>
    <s v="BEN"/>
    <x v="190"/>
    <s v="IT 2785 A"/>
    <s v="LZZ5CLVBXGN196432"/>
    <s v="Benne"/>
    <m/>
    <x v="35"/>
    <m/>
    <x v="7"/>
    <m/>
    <m/>
    <m/>
    <m/>
    <m/>
    <m/>
    <m/>
    <m/>
    <m/>
    <m/>
    <m/>
  </r>
  <r>
    <n v="154"/>
    <x v="0"/>
    <x v="2"/>
    <s v="BEN"/>
    <x v="191"/>
    <s v="IT 2786 A"/>
    <s v="LZZ5CLVBXGN196433"/>
    <s v="Benne"/>
    <m/>
    <x v="35"/>
    <m/>
    <x v="7"/>
    <m/>
    <m/>
    <m/>
    <m/>
    <m/>
    <m/>
    <m/>
    <m/>
    <m/>
    <m/>
    <m/>
  </r>
  <r>
    <n v="155"/>
    <x v="0"/>
    <x v="2"/>
    <s v="BEN"/>
    <x v="192"/>
    <s v="IT 2894 A"/>
    <s v="LZZ5CLVBXGN196434"/>
    <s v="Benne"/>
    <m/>
    <x v="35"/>
    <m/>
    <x v="7"/>
    <m/>
    <m/>
    <m/>
    <m/>
    <m/>
    <m/>
    <m/>
    <m/>
    <m/>
    <m/>
    <m/>
  </r>
  <r>
    <n v="156"/>
    <x v="0"/>
    <x v="2"/>
    <s v="BEN"/>
    <x v="193"/>
    <s v="IT 2895 A"/>
    <s v="LZZ5CLVBXGN196435"/>
    <s v="Benne"/>
    <m/>
    <x v="35"/>
    <m/>
    <x v="7"/>
    <m/>
    <m/>
    <m/>
    <m/>
    <m/>
    <m/>
    <m/>
    <m/>
    <m/>
    <m/>
    <m/>
  </r>
  <r>
    <n v="157"/>
    <x v="0"/>
    <x v="2"/>
    <s v="BEN"/>
    <x v="194"/>
    <s v="IT 2896 A"/>
    <s v="LZZ5CLVBXGN196436"/>
    <s v="Benne"/>
    <m/>
    <x v="35"/>
    <m/>
    <x v="7"/>
    <m/>
    <m/>
    <m/>
    <m/>
    <m/>
    <m/>
    <m/>
    <m/>
    <m/>
    <m/>
    <m/>
  </r>
  <r>
    <n v="158"/>
    <x v="0"/>
    <x v="2"/>
    <s v="BEN"/>
    <x v="195"/>
    <s v="IT 2897 A"/>
    <s v="LZZ5CLVBXGN196437"/>
    <s v="Benne"/>
    <m/>
    <x v="35"/>
    <m/>
    <x v="7"/>
    <m/>
    <m/>
    <m/>
    <m/>
    <m/>
    <m/>
    <m/>
    <m/>
    <m/>
    <m/>
    <m/>
  </r>
  <r>
    <n v="159"/>
    <x v="0"/>
    <x v="2"/>
    <s v="BEN"/>
    <x v="196"/>
    <s v="IT 2898 A"/>
    <s v="LZZ5CLVBXGN196438"/>
    <s v="Benne"/>
    <m/>
    <x v="35"/>
    <m/>
    <x v="7"/>
    <m/>
    <m/>
    <m/>
    <m/>
    <m/>
    <m/>
    <m/>
    <m/>
    <m/>
    <m/>
    <m/>
  </r>
  <r>
    <n v="160"/>
    <x v="0"/>
    <x v="2"/>
    <s v="BEN"/>
    <x v="197"/>
    <s v="IT 2899 A"/>
    <s v="LZZ5CLVBXGN196439"/>
    <s v="Benne"/>
    <m/>
    <x v="35"/>
    <m/>
    <x v="7"/>
    <m/>
    <m/>
    <m/>
    <m/>
    <m/>
    <m/>
    <m/>
    <m/>
    <m/>
    <m/>
    <m/>
  </r>
  <r>
    <n v="161"/>
    <x v="0"/>
    <x v="2"/>
    <s v="BEN"/>
    <x v="198"/>
    <s v="IT 2892 A"/>
    <s v="LZZ5CLVBXGN196440"/>
    <s v="Benne"/>
    <m/>
    <x v="35"/>
    <m/>
    <x v="7"/>
    <m/>
    <m/>
    <m/>
    <m/>
    <m/>
    <m/>
    <m/>
    <m/>
    <m/>
    <m/>
    <m/>
  </r>
  <r>
    <n v="162"/>
    <x v="0"/>
    <x v="2"/>
    <s v="BEN"/>
    <x v="199"/>
    <s v="IT 2893 A"/>
    <s v="LZZ5CLVBXGN196441"/>
    <s v="Benne"/>
    <m/>
    <x v="35"/>
    <m/>
    <x v="7"/>
    <m/>
    <m/>
    <m/>
    <m/>
    <m/>
    <m/>
    <m/>
    <m/>
    <m/>
    <m/>
    <m/>
  </r>
  <r>
    <n v="163"/>
    <x v="0"/>
    <x v="2"/>
    <s v="BEN"/>
    <x v="200"/>
    <s v="IT 2900 A"/>
    <s v="LZZ5CLVBXGN196442"/>
    <s v="Benne"/>
    <m/>
    <x v="35"/>
    <m/>
    <x v="7"/>
    <m/>
    <m/>
    <m/>
    <m/>
    <m/>
    <m/>
    <m/>
    <m/>
    <m/>
    <m/>
    <m/>
  </r>
  <r>
    <n v="164"/>
    <x v="0"/>
    <x v="2"/>
    <s v="BEN"/>
    <x v="201"/>
    <s v="IT 2891 A"/>
    <s v="LZZ5CLVBXGN196443"/>
    <s v="Benne"/>
    <m/>
    <x v="35"/>
    <m/>
    <x v="7"/>
    <m/>
    <m/>
    <m/>
    <m/>
    <m/>
    <m/>
    <m/>
    <m/>
    <m/>
    <m/>
    <m/>
  </r>
  <r>
    <n v="165"/>
    <x v="0"/>
    <x v="2"/>
    <s v="BEN"/>
    <x v="202"/>
    <s v="IT 2904 A"/>
    <s v="LZZ5CLVBXGN196444"/>
    <s v="Benne"/>
    <m/>
    <x v="35"/>
    <m/>
    <x v="7"/>
    <m/>
    <m/>
    <m/>
    <m/>
    <m/>
    <m/>
    <m/>
    <m/>
    <m/>
    <m/>
    <m/>
  </r>
  <r>
    <n v="166"/>
    <x v="0"/>
    <x v="2"/>
    <s v="BEN"/>
    <x v="203"/>
    <s v="IT 2903 A"/>
    <s v="LZZ5CLVBXGN196445"/>
    <s v="Benne"/>
    <m/>
    <x v="35"/>
    <m/>
    <x v="7"/>
    <m/>
    <m/>
    <m/>
    <m/>
    <m/>
    <m/>
    <m/>
    <m/>
    <m/>
    <m/>
    <m/>
  </r>
  <r>
    <n v="167"/>
    <x v="0"/>
    <x v="2"/>
    <s v="BEN"/>
    <x v="204"/>
    <s v="IT 2902 A"/>
    <s v="LZZ5CLVBXGN196446"/>
    <s v="Benne"/>
    <m/>
    <x v="35"/>
    <m/>
    <x v="7"/>
    <m/>
    <m/>
    <m/>
    <m/>
    <m/>
    <m/>
    <m/>
    <m/>
    <m/>
    <m/>
    <m/>
  </r>
  <r>
    <n v="168"/>
    <x v="0"/>
    <x v="2"/>
    <s v="BEN"/>
    <x v="205"/>
    <s v="IT 2901 A"/>
    <s v="LZZ5CLVBXGN196447"/>
    <s v="Benne"/>
    <m/>
    <x v="35"/>
    <m/>
    <x v="7"/>
    <m/>
    <m/>
    <m/>
    <m/>
    <m/>
    <m/>
    <m/>
    <m/>
    <m/>
    <m/>
    <m/>
  </r>
  <r>
    <n v="169"/>
    <x v="0"/>
    <x v="2"/>
    <s v="BEN"/>
    <x v="206"/>
    <s v="IT 2907 A"/>
    <s v="LZZ5CLVBXGN196448"/>
    <s v="Benne"/>
    <m/>
    <x v="35"/>
    <m/>
    <x v="7"/>
    <m/>
    <m/>
    <m/>
    <m/>
    <m/>
    <m/>
    <m/>
    <m/>
    <m/>
    <m/>
    <m/>
  </r>
  <r>
    <n v="170"/>
    <x v="0"/>
    <x v="2"/>
    <s v="BEN"/>
    <x v="207"/>
    <s v="IT 2906 A"/>
    <s v="LZZ5CLVBXGN196449"/>
    <s v="Benne"/>
    <m/>
    <x v="35"/>
    <m/>
    <x v="7"/>
    <m/>
    <m/>
    <m/>
    <m/>
    <m/>
    <m/>
    <m/>
    <m/>
    <m/>
    <m/>
    <m/>
  </r>
  <r>
    <n v="171"/>
    <x v="0"/>
    <x v="2"/>
    <s v="BEN"/>
    <x v="208"/>
    <s v="IT 2905 A"/>
    <s v="LZZ5CLVBXGN196450"/>
    <s v="Benne"/>
    <m/>
    <x v="35"/>
    <m/>
    <x v="7"/>
    <m/>
    <m/>
    <m/>
    <m/>
    <m/>
    <m/>
    <m/>
    <m/>
    <m/>
    <m/>
    <m/>
  </r>
  <r>
    <n v="172"/>
    <x v="0"/>
    <x v="2"/>
    <s v="BEN"/>
    <x v="209"/>
    <s v="IT 2908 A"/>
    <s v="LZZ5CLVBXGN196451"/>
    <s v="Benne"/>
    <m/>
    <x v="35"/>
    <m/>
    <x v="7"/>
    <m/>
    <m/>
    <m/>
    <m/>
    <m/>
    <m/>
    <m/>
    <m/>
    <m/>
    <m/>
    <m/>
  </r>
  <r>
    <n v="173"/>
    <x v="0"/>
    <x v="2"/>
    <s v="BEN"/>
    <x v="210"/>
    <s v="IT 2909 A"/>
    <s v="LZZ5CLVBXGN196452"/>
    <s v="Benne"/>
    <m/>
    <x v="35"/>
    <m/>
    <x v="7"/>
    <m/>
    <m/>
    <m/>
    <m/>
    <m/>
    <m/>
    <m/>
    <m/>
    <m/>
    <m/>
    <m/>
  </r>
  <r>
    <n v="174"/>
    <x v="0"/>
    <x v="2"/>
    <s v="BEN"/>
    <x v="211"/>
    <s v="IT 2910 A "/>
    <s v="LZZ5CLVBXGN196453"/>
    <s v="Benne"/>
    <m/>
    <x v="35"/>
    <m/>
    <x v="7"/>
    <m/>
    <m/>
    <m/>
    <m/>
    <m/>
    <m/>
    <m/>
    <m/>
    <m/>
    <m/>
    <m/>
  </r>
  <r>
    <n v="175"/>
    <x v="0"/>
    <x v="2"/>
    <s v="BEN"/>
    <x v="212"/>
    <s v="IT 2911 A"/>
    <s v="LZZ5CLVBXGN196454"/>
    <s v="Benne"/>
    <m/>
    <x v="35"/>
    <m/>
    <x v="7"/>
    <m/>
    <m/>
    <m/>
    <m/>
    <m/>
    <m/>
    <m/>
    <m/>
    <m/>
    <m/>
    <m/>
  </r>
  <r>
    <n v="176"/>
    <x v="0"/>
    <x v="2"/>
    <s v="BEN"/>
    <x v="213"/>
    <s v="IT 2912 A"/>
    <s v="LZZ5CLVBXGN196455"/>
    <s v="Benne"/>
    <m/>
    <x v="35"/>
    <m/>
    <x v="7"/>
    <m/>
    <m/>
    <m/>
    <m/>
    <m/>
    <m/>
    <m/>
    <m/>
    <m/>
    <m/>
    <m/>
  </r>
  <r>
    <n v="177"/>
    <x v="0"/>
    <x v="2"/>
    <s v="BEN"/>
    <x v="214"/>
    <s v="IT 2913 A"/>
    <s v="LZZ5CLVBXGN196456"/>
    <s v="Benne"/>
    <m/>
    <x v="35"/>
    <m/>
    <x v="7"/>
    <m/>
    <m/>
    <m/>
    <m/>
    <m/>
    <m/>
    <m/>
    <m/>
    <m/>
    <m/>
    <m/>
  </r>
  <r>
    <n v="178"/>
    <x v="0"/>
    <x v="2"/>
    <s v="BEN"/>
    <x v="215"/>
    <s v="IT 2914 A"/>
    <s v="LZZ5CLVBXGN196457"/>
    <s v="Benne"/>
    <m/>
    <x v="35"/>
    <m/>
    <x v="7"/>
    <m/>
    <m/>
    <m/>
    <m/>
    <m/>
    <m/>
    <m/>
    <m/>
    <m/>
    <m/>
    <m/>
  </r>
  <r>
    <n v="179"/>
    <x v="0"/>
    <x v="2"/>
    <s v="BEN"/>
    <x v="216"/>
    <s v="IT 2915 A"/>
    <s v="LZZ5CLVBXGN196458"/>
    <s v="Benne"/>
    <m/>
    <x v="35"/>
    <m/>
    <x v="7"/>
    <m/>
    <m/>
    <m/>
    <m/>
    <m/>
    <m/>
    <m/>
    <m/>
    <m/>
    <m/>
    <m/>
  </r>
  <r>
    <n v="180"/>
    <x v="0"/>
    <x v="2"/>
    <s v="BEN"/>
    <x v="217"/>
    <s v="IT 2916 A"/>
    <s v="LZZ5CLVBXGN196459"/>
    <s v="Benne"/>
    <m/>
    <x v="35"/>
    <m/>
    <x v="7"/>
    <m/>
    <m/>
    <m/>
    <m/>
    <m/>
    <m/>
    <m/>
    <m/>
    <m/>
    <m/>
    <m/>
  </r>
  <r>
    <n v="181"/>
    <x v="0"/>
    <x v="2"/>
    <s v="BEN"/>
    <x v="218"/>
    <s v="IT 2917 A"/>
    <s v="LZZ5CLVBXGN196460"/>
    <s v="Benne"/>
    <m/>
    <x v="35"/>
    <m/>
    <x v="7"/>
    <m/>
    <m/>
    <m/>
    <m/>
    <m/>
    <m/>
    <m/>
    <m/>
    <m/>
    <m/>
    <m/>
  </r>
  <r>
    <n v="182"/>
    <x v="0"/>
    <x v="2"/>
    <s v="BEN"/>
    <x v="219"/>
    <s v="IT 2918 A"/>
    <s v="LZZ5CLVBXGN196461"/>
    <s v="Benne"/>
    <m/>
    <x v="35"/>
    <m/>
    <x v="7"/>
    <m/>
    <m/>
    <m/>
    <m/>
    <m/>
    <m/>
    <m/>
    <m/>
    <m/>
    <m/>
    <m/>
  </r>
  <r>
    <n v="183"/>
    <x v="0"/>
    <x v="2"/>
    <s v="BEN"/>
    <x v="220"/>
    <s v="IT 2919 A"/>
    <s v="LZZ5CLVBXGN196462"/>
    <s v="Benne"/>
    <m/>
    <x v="35"/>
    <m/>
    <x v="7"/>
    <m/>
    <m/>
    <m/>
    <m/>
    <m/>
    <m/>
    <m/>
    <m/>
    <m/>
    <m/>
    <m/>
  </r>
  <r>
    <n v="184"/>
    <x v="0"/>
    <x v="2"/>
    <s v="BEN"/>
    <x v="221"/>
    <s v="IT 2920 A"/>
    <s v="LZZ5CLVBXGN196463"/>
    <s v="Benne"/>
    <m/>
    <x v="35"/>
    <m/>
    <x v="7"/>
    <m/>
    <m/>
    <m/>
    <m/>
    <m/>
    <m/>
    <m/>
    <m/>
    <m/>
    <m/>
    <m/>
  </r>
  <r>
    <n v="185"/>
    <x v="0"/>
    <x v="2"/>
    <s v="BEN"/>
    <x v="222"/>
    <s v="IT 2921 A"/>
    <s v="LZZ5CLVBXGN196464"/>
    <s v="Benne"/>
    <m/>
    <x v="35"/>
    <m/>
    <x v="7"/>
    <m/>
    <m/>
    <m/>
    <m/>
    <m/>
    <m/>
    <m/>
    <m/>
    <m/>
    <m/>
    <m/>
  </r>
  <r>
    <n v="186"/>
    <x v="0"/>
    <x v="2"/>
    <s v="BEN"/>
    <x v="223"/>
    <s v="IT 2922 A"/>
    <s v="LZZ5CLVBXGN196465"/>
    <s v="Benne"/>
    <m/>
    <x v="35"/>
    <m/>
    <x v="7"/>
    <m/>
    <m/>
    <m/>
    <m/>
    <m/>
    <m/>
    <m/>
    <m/>
    <m/>
    <m/>
    <m/>
  </r>
  <r>
    <n v="187"/>
    <x v="0"/>
    <x v="2"/>
    <s v="BEN"/>
    <x v="224"/>
    <s v="IT 2923 A"/>
    <s v="LZZ5CLVBXGN196466"/>
    <s v="Benne"/>
    <m/>
    <x v="35"/>
    <m/>
    <x v="7"/>
    <m/>
    <m/>
    <m/>
    <m/>
    <m/>
    <m/>
    <m/>
    <m/>
    <m/>
    <m/>
    <m/>
  </r>
  <r>
    <n v="188"/>
    <x v="0"/>
    <x v="2"/>
    <s v="BEN"/>
    <x v="225"/>
    <s v="IT 2999 A"/>
    <s v="LZZ5CLVBXGN196467"/>
    <s v="Benne"/>
    <m/>
    <x v="35"/>
    <m/>
    <x v="7"/>
    <m/>
    <m/>
    <m/>
    <m/>
    <m/>
    <m/>
    <m/>
    <m/>
    <m/>
    <m/>
    <m/>
  </r>
  <r>
    <n v="189"/>
    <x v="0"/>
    <x v="2"/>
    <s v="BEN"/>
    <x v="226"/>
    <s v="IT 2990 A"/>
    <s v="LZZ5CLVBXGN196468"/>
    <s v="Benne"/>
    <m/>
    <x v="35"/>
    <m/>
    <x v="7"/>
    <m/>
    <m/>
    <m/>
    <m/>
    <m/>
    <m/>
    <m/>
    <m/>
    <m/>
    <m/>
    <m/>
  </r>
  <r>
    <n v="190"/>
    <x v="0"/>
    <x v="2"/>
    <s v="BEN"/>
    <x v="227"/>
    <s v="IT 2991 A"/>
    <s v="LZZ5CLVBXGN196469"/>
    <s v="Benne"/>
    <m/>
    <x v="35"/>
    <m/>
    <x v="7"/>
    <m/>
    <m/>
    <m/>
    <m/>
    <m/>
    <m/>
    <m/>
    <m/>
    <m/>
    <m/>
    <m/>
  </r>
  <r>
    <n v="191"/>
    <x v="0"/>
    <x v="2"/>
    <s v="BEN"/>
    <x v="228"/>
    <s v="IT 2992 A"/>
    <s v="LZZ5CLVBXGN196470"/>
    <s v="Benne"/>
    <m/>
    <x v="35"/>
    <m/>
    <x v="7"/>
    <m/>
    <m/>
    <m/>
    <m/>
    <m/>
    <m/>
    <m/>
    <m/>
    <m/>
    <m/>
    <m/>
  </r>
  <r>
    <n v="192"/>
    <x v="0"/>
    <x v="2"/>
    <s v="BEN"/>
    <x v="229"/>
    <s v="IT 2993 A"/>
    <s v="LZZ5CLVBXGN196471"/>
    <s v="Benne"/>
    <m/>
    <x v="35"/>
    <m/>
    <x v="7"/>
    <m/>
    <m/>
    <m/>
    <m/>
    <m/>
    <m/>
    <m/>
    <m/>
    <m/>
    <m/>
    <m/>
  </r>
  <r>
    <n v="193"/>
    <x v="0"/>
    <x v="2"/>
    <s v="BEN"/>
    <x v="230"/>
    <s v="IT 2994 A"/>
    <s v="LZZ5CLVBXGN196472"/>
    <s v="Benne"/>
    <m/>
    <x v="35"/>
    <m/>
    <x v="7"/>
    <m/>
    <m/>
    <m/>
    <m/>
    <m/>
    <m/>
    <m/>
    <m/>
    <m/>
    <m/>
    <m/>
  </r>
  <r>
    <n v="194"/>
    <x v="0"/>
    <x v="2"/>
    <s v="BEN"/>
    <x v="231"/>
    <s v="IT 2995 A"/>
    <s v="LZZ5CLVBXGN196473"/>
    <s v="Benne"/>
    <m/>
    <x v="35"/>
    <m/>
    <x v="7"/>
    <m/>
    <m/>
    <m/>
    <m/>
    <m/>
    <m/>
    <m/>
    <m/>
    <m/>
    <m/>
    <m/>
  </r>
  <r>
    <n v="195"/>
    <x v="0"/>
    <x v="2"/>
    <s v="BEN"/>
    <x v="232"/>
    <s v="IT 2996 A"/>
    <s v="LZZ5CLVBXGN196474"/>
    <s v="Benne"/>
    <m/>
    <x v="35"/>
    <m/>
    <x v="7"/>
    <m/>
    <m/>
    <m/>
    <m/>
    <m/>
    <m/>
    <m/>
    <m/>
    <m/>
    <m/>
    <m/>
  </r>
  <r>
    <n v="196"/>
    <x v="0"/>
    <x v="2"/>
    <s v="BEN"/>
    <x v="233"/>
    <s v="IT 2997 A"/>
    <s v="LZZ5CLVBXGN196475"/>
    <s v="Benne"/>
    <m/>
    <x v="35"/>
    <m/>
    <x v="7"/>
    <m/>
    <m/>
    <m/>
    <m/>
    <m/>
    <m/>
    <m/>
    <m/>
    <m/>
    <m/>
    <m/>
  </r>
  <r>
    <n v="197"/>
    <x v="0"/>
    <x v="2"/>
    <s v="BEN"/>
    <x v="234"/>
    <s v="IT 2998 A"/>
    <s v="LZZ5CLVBXGN196476"/>
    <s v="Benne"/>
    <m/>
    <x v="35"/>
    <m/>
    <x v="7"/>
    <m/>
    <m/>
    <m/>
    <m/>
    <m/>
    <m/>
    <m/>
    <m/>
    <m/>
    <m/>
    <m/>
  </r>
  <r>
    <n v="198"/>
    <x v="0"/>
    <x v="2"/>
    <s v="BEN"/>
    <x v="235"/>
    <s v="IT 3019 A"/>
    <s v="LZZ5CLVBXGN196477"/>
    <s v="Benne"/>
    <m/>
    <x v="35"/>
    <m/>
    <x v="7"/>
    <m/>
    <m/>
    <m/>
    <m/>
    <m/>
    <m/>
    <m/>
    <m/>
    <m/>
    <m/>
    <m/>
  </r>
  <r>
    <n v="199"/>
    <x v="0"/>
    <x v="2"/>
    <s v="BEN"/>
    <x v="236"/>
    <s v="IT 3020 A"/>
    <s v="LZZ5CLVBXGN196478"/>
    <s v="Benne"/>
    <m/>
    <x v="35"/>
    <m/>
    <x v="7"/>
    <m/>
    <m/>
    <m/>
    <m/>
    <m/>
    <m/>
    <m/>
    <m/>
    <m/>
    <m/>
    <m/>
  </r>
  <r>
    <n v="200"/>
    <x v="0"/>
    <x v="2"/>
    <s v="BEN"/>
    <x v="237"/>
    <s v="IT 3021 A"/>
    <s v="LZZ5CLVBXGN196479"/>
    <s v="Benne"/>
    <m/>
    <x v="35"/>
    <m/>
    <x v="7"/>
    <m/>
    <m/>
    <m/>
    <m/>
    <m/>
    <m/>
    <m/>
    <m/>
    <m/>
    <m/>
    <m/>
  </r>
  <r>
    <n v="201"/>
    <x v="0"/>
    <x v="2"/>
    <s v="BEN"/>
    <x v="238"/>
    <s v="IT 3022 A"/>
    <s v="LZZ5CLVBXGN196480"/>
    <s v="Benne"/>
    <m/>
    <x v="35"/>
    <m/>
    <x v="7"/>
    <m/>
    <m/>
    <m/>
    <m/>
    <m/>
    <m/>
    <m/>
    <m/>
    <m/>
    <m/>
    <m/>
  </r>
  <r>
    <n v="202"/>
    <x v="0"/>
    <x v="2"/>
    <s v="BEN"/>
    <x v="239"/>
    <s v="IT 3023 A"/>
    <s v="LZZ5CLVBXGN196481"/>
    <s v="Benne"/>
    <m/>
    <x v="35"/>
    <m/>
    <x v="7"/>
    <m/>
    <m/>
    <m/>
    <m/>
    <m/>
    <m/>
    <m/>
    <m/>
    <m/>
    <m/>
    <m/>
  </r>
  <r>
    <n v="203"/>
    <x v="0"/>
    <x v="2"/>
    <s v="BEN"/>
    <x v="240"/>
    <s v="IT 3024 A"/>
    <s v="LZZ5CLVBXGN196482"/>
    <s v="Benne"/>
    <m/>
    <x v="35"/>
    <m/>
    <x v="7"/>
    <m/>
    <m/>
    <m/>
    <m/>
    <m/>
    <m/>
    <m/>
    <m/>
    <m/>
    <m/>
    <m/>
  </r>
  <r>
    <n v="204"/>
    <x v="0"/>
    <x v="2"/>
    <s v="BEN"/>
    <x v="241"/>
    <s v="IT 3025 A"/>
    <s v="LZZ5CLVBXGN196483"/>
    <s v="Benne"/>
    <m/>
    <x v="35"/>
    <m/>
    <x v="7"/>
    <m/>
    <m/>
    <m/>
    <m/>
    <m/>
    <m/>
    <m/>
    <m/>
    <m/>
    <m/>
    <m/>
  </r>
  <r>
    <n v="205"/>
    <x v="0"/>
    <x v="2"/>
    <s v="BEN"/>
    <x v="242"/>
    <s v="IT 3026 A"/>
    <s v="LZZ5CLVBXGN196484"/>
    <s v="Benne"/>
    <m/>
    <x v="35"/>
    <m/>
    <x v="7"/>
    <m/>
    <m/>
    <m/>
    <m/>
    <m/>
    <m/>
    <m/>
    <m/>
    <m/>
    <m/>
    <m/>
  </r>
  <r>
    <n v="206"/>
    <x v="0"/>
    <x v="2"/>
    <s v="BEN"/>
    <x v="243"/>
    <s v="IT 3027 A"/>
    <s v="LZZ5CLVBXGN196485"/>
    <s v="Benne"/>
    <m/>
    <x v="35"/>
    <m/>
    <x v="7"/>
    <m/>
    <m/>
    <m/>
    <m/>
    <m/>
    <m/>
    <m/>
    <m/>
    <m/>
    <m/>
    <m/>
  </r>
  <r>
    <n v="207"/>
    <x v="0"/>
    <x v="2"/>
    <s v="BEN"/>
    <x v="244"/>
    <s v="IT 3028 A"/>
    <s v="LZZ5CLVBXGN196486"/>
    <s v="Benne"/>
    <m/>
    <x v="35"/>
    <m/>
    <x v="7"/>
    <m/>
    <m/>
    <m/>
    <m/>
    <m/>
    <m/>
    <m/>
    <m/>
    <m/>
    <m/>
    <m/>
  </r>
  <r>
    <n v="208"/>
    <x v="0"/>
    <x v="2"/>
    <s v="BEN"/>
    <x v="245"/>
    <s v="IT 3029 A"/>
    <s v="LZZ5CLVBXGN196487"/>
    <s v="Benne"/>
    <m/>
    <x v="35"/>
    <m/>
    <x v="7"/>
    <m/>
    <m/>
    <m/>
    <m/>
    <m/>
    <m/>
    <m/>
    <m/>
    <m/>
    <m/>
    <m/>
  </r>
  <r>
    <n v="209"/>
    <x v="0"/>
    <x v="2"/>
    <s v="BEN"/>
    <x v="246"/>
    <s v="IT 3030 A"/>
    <s v="LZZ5CLVBXGN196488"/>
    <s v="Benne"/>
    <m/>
    <x v="35"/>
    <m/>
    <x v="7"/>
    <m/>
    <m/>
    <m/>
    <m/>
    <m/>
    <m/>
    <m/>
    <m/>
    <m/>
    <m/>
    <m/>
  </r>
  <r>
    <n v="210"/>
    <x v="0"/>
    <x v="2"/>
    <s v="BEN"/>
    <x v="247"/>
    <s v="IT 3031 A"/>
    <s v="LZZ5CLVBXGN196489"/>
    <s v="Benne"/>
    <m/>
    <x v="35"/>
    <m/>
    <x v="7"/>
    <m/>
    <m/>
    <m/>
    <m/>
    <m/>
    <m/>
    <m/>
    <m/>
    <m/>
    <m/>
    <m/>
  </r>
  <r>
    <n v="211"/>
    <x v="0"/>
    <x v="2"/>
    <s v="BEN"/>
    <x v="248"/>
    <s v="IT 3032 A"/>
    <s v="LZZ5CLVBXGN196490"/>
    <s v="Benne"/>
    <m/>
    <x v="35"/>
    <m/>
    <x v="7"/>
    <m/>
    <m/>
    <m/>
    <m/>
    <m/>
    <m/>
    <m/>
    <m/>
    <m/>
    <m/>
    <m/>
  </r>
  <r>
    <n v="212"/>
    <x v="0"/>
    <x v="2"/>
    <s v="BEN"/>
    <x v="249"/>
    <s v="IT 3033 A"/>
    <s v="LZZ5CLVBXGN196491"/>
    <s v="Benne"/>
    <m/>
    <x v="35"/>
    <m/>
    <x v="7"/>
    <m/>
    <m/>
    <m/>
    <m/>
    <m/>
    <m/>
    <m/>
    <m/>
    <m/>
    <m/>
    <m/>
  </r>
  <r>
    <n v="213"/>
    <x v="0"/>
    <x v="2"/>
    <s v="BEN"/>
    <x v="250"/>
    <s v="IT 3034 A"/>
    <s v="LZZ5CLVBXGN196492"/>
    <s v="Benne"/>
    <m/>
    <x v="35"/>
    <m/>
    <x v="7"/>
    <m/>
    <m/>
    <m/>
    <m/>
    <m/>
    <m/>
    <m/>
    <m/>
    <m/>
    <m/>
    <m/>
  </r>
  <r>
    <n v="214"/>
    <x v="0"/>
    <x v="2"/>
    <s v="BEN"/>
    <x v="251"/>
    <s v="IT 3035 A "/>
    <s v="LZZ5CLVBXGN196493"/>
    <s v="Benne"/>
    <m/>
    <x v="35"/>
    <m/>
    <x v="7"/>
    <m/>
    <m/>
    <m/>
    <m/>
    <m/>
    <m/>
    <m/>
    <m/>
    <m/>
    <m/>
    <m/>
  </r>
  <r>
    <n v="215"/>
    <x v="0"/>
    <x v="2"/>
    <s v="BEN"/>
    <x v="252"/>
    <s v="IT 3036 A"/>
    <s v="LZZ5CLVBXGN196494"/>
    <s v="Benne"/>
    <m/>
    <x v="35"/>
    <m/>
    <x v="7"/>
    <m/>
    <m/>
    <m/>
    <m/>
    <m/>
    <m/>
    <m/>
    <m/>
    <m/>
    <m/>
    <m/>
  </r>
  <r>
    <n v="216"/>
    <x v="0"/>
    <x v="2"/>
    <s v="BEN"/>
    <x v="253"/>
    <s v="IT 3037 A"/>
    <s v="LZZ5CLVBXGN196495"/>
    <s v="Benne"/>
    <m/>
    <x v="35"/>
    <m/>
    <x v="7"/>
    <m/>
    <m/>
    <m/>
    <m/>
    <m/>
    <m/>
    <m/>
    <m/>
    <m/>
    <m/>
    <m/>
  </r>
  <r>
    <n v="217"/>
    <x v="0"/>
    <x v="2"/>
    <s v="BEN"/>
    <x v="254"/>
    <s v="IT 3085 A"/>
    <s v="LZZ5CLVBXGN196496"/>
    <s v="Benne"/>
    <m/>
    <x v="35"/>
    <m/>
    <x v="7"/>
    <m/>
    <m/>
    <m/>
    <m/>
    <m/>
    <m/>
    <m/>
    <m/>
    <m/>
    <m/>
    <m/>
  </r>
  <r>
    <n v="218"/>
    <x v="0"/>
    <x v="2"/>
    <s v="BEN"/>
    <x v="255"/>
    <s v="IT 3083 A"/>
    <s v="LZZ5CLVBXGN196497"/>
    <s v="Benne"/>
    <m/>
    <x v="35"/>
    <m/>
    <x v="7"/>
    <m/>
    <m/>
    <m/>
    <m/>
    <m/>
    <m/>
    <m/>
    <m/>
    <m/>
    <m/>
    <m/>
  </r>
  <r>
    <n v="219"/>
    <x v="0"/>
    <x v="2"/>
    <s v="BEN"/>
    <x v="256"/>
    <s v="IT 3086 A"/>
    <s v="LZZ5CLVBXGN196498"/>
    <s v="Benne"/>
    <m/>
    <x v="35"/>
    <m/>
    <x v="7"/>
    <m/>
    <m/>
    <m/>
    <m/>
    <m/>
    <m/>
    <m/>
    <m/>
    <m/>
    <m/>
    <m/>
  </r>
  <r>
    <n v="220"/>
    <x v="0"/>
    <x v="2"/>
    <s v="BEN"/>
    <x v="257"/>
    <s v="IT 3090 A"/>
    <s v="LZZ5CLVBXGN196499"/>
    <s v="Benne"/>
    <m/>
    <x v="35"/>
    <m/>
    <x v="7"/>
    <m/>
    <m/>
    <m/>
    <m/>
    <m/>
    <m/>
    <m/>
    <m/>
    <m/>
    <m/>
    <m/>
  </r>
  <r>
    <n v="221"/>
    <x v="0"/>
    <x v="2"/>
    <s v="BEN"/>
    <x v="258"/>
    <s v="IT 3088 A"/>
    <s v="LZZ5CLVBXGN196500"/>
    <s v="Benne"/>
    <m/>
    <x v="35"/>
    <m/>
    <x v="7"/>
    <m/>
    <m/>
    <m/>
    <m/>
    <m/>
    <m/>
    <m/>
    <m/>
    <m/>
    <m/>
    <m/>
  </r>
  <r>
    <n v="222"/>
    <x v="0"/>
    <x v="2"/>
    <s v="BEN"/>
    <x v="259"/>
    <s v="IT 3089 A"/>
    <s v="LZZ5CLVBXGN196501"/>
    <s v="Benne"/>
    <m/>
    <x v="35"/>
    <m/>
    <x v="7"/>
    <m/>
    <m/>
    <m/>
    <m/>
    <m/>
    <m/>
    <m/>
    <m/>
    <m/>
    <m/>
    <m/>
  </r>
  <r>
    <n v="223"/>
    <x v="0"/>
    <x v="2"/>
    <s v="BEN"/>
    <x v="260"/>
    <s v="IT 3087 A"/>
    <s v="LZZ5CLVBXGN196502"/>
    <s v="Benne"/>
    <m/>
    <x v="35"/>
    <m/>
    <x v="7"/>
    <m/>
    <m/>
    <m/>
    <m/>
    <m/>
    <m/>
    <m/>
    <m/>
    <m/>
    <m/>
    <m/>
  </r>
  <r>
    <n v="224"/>
    <x v="0"/>
    <x v="2"/>
    <s v="BEN"/>
    <x v="261"/>
    <s v="IT 3091 A"/>
    <s v="LZZ5CLVBXGN196503"/>
    <s v="Benne"/>
    <m/>
    <x v="35"/>
    <m/>
    <x v="7"/>
    <m/>
    <m/>
    <m/>
    <m/>
    <m/>
    <m/>
    <m/>
    <m/>
    <m/>
    <m/>
    <m/>
  </r>
  <r>
    <n v="225"/>
    <x v="0"/>
    <x v="2"/>
    <s v="BEN"/>
    <x v="262"/>
    <s v="IT 3084 A"/>
    <s v="LZZ5CLVBXGN196504"/>
    <s v="Benne"/>
    <m/>
    <x v="35"/>
    <m/>
    <x v="7"/>
    <m/>
    <m/>
    <m/>
    <m/>
    <m/>
    <m/>
    <m/>
    <m/>
    <m/>
    <m/>
    <m/>
  </r>
  <r>
    <n v="1"/>
    <x v="1"/>
    <x v="3"/>
    <s v="6X4"/>
    <x v="263"/>
    <s v="IT 1601 A"/>
    <s v="LZZ5CLVBXGN196505"/>
    <s v="Tracteur"/>
    <m/>
    <x v="35"/>
    <m/>
    <x v="7"/>
    <m/>
    <m/>
    <m/>
    <m/>
    <m/>
    <m/>
    <m/>
    <s v="x"/>
    <m/>
    <m/>
    <m/>
  </r>
  <r>
    <n v="2"/>
    <x v="1"/>
    <x v="3"/>
    <s v="6X4"/>
    <x v="264"/>
    <s v="IT 1602 A"/>
    <s v="LZZ5CLVBXGN196506"/>
    <s v="Tracteur"/>
    <m/>
    <x v="35"/>
    <m/>
    <x v="7"/>
    <m/>
    <m/>
    <m/>
    <m/>
    <m/>
    <m/>
    <m/>
    <s v="x"/>
    <m/>
    <m/>
    <m/>
  </r>
  <r>
    <n v="3"/>
    <x v="1"/>
    <x v="3"/>
    <s v="6X4"/>
    <x v="265"/>
    <s v="IT 1603 A"/>
    <s v="LZZ5CLVBXGN196507"/>
    <s v="Tracteur"/>
    <m/>
    <x v="35"/>
    <m/>
    <x v="7"/>
    <m/>
    <m/>
    <m/>
    <m/>
    <m/>
    <m/>
    <m/>
    <s v="x"/>
    <m/>
    <m/>
    <m/>
  </r>
  <r>
    <n v="4"/>
    <x v="1"/>
    <x v="3"/>
    <s v="6X4"/>
    <x v="266"/>
    <s v="IT 1604 A"/>
    <s v="LZZ5CLVBXGN196508"/>
    <s v="Tracteur"/>
    <s v="Sellette"/>
    <x v="68"/>
    <m/>
    <x v="15"/>
    <s v="x"/>
    <m/>
    <m/>
    <m/>
    <m/>
    <m/>
    <m/>
    <m/>
    <m/>
    <s v="x"/>
    <m/>
  </r>
  <r>
    <n v="5"/>
    <x v="1"/>
    <x v="3"/>
    <s v="6X4"/>
    <x v="267"/>
    <s v="IT 1605 A"/>
    <s v="LZZ5CLVBXGN196509"/>
    <s v="Tracteur"/>
    <m/>
    <x v="35"/>
    <m/>
    <x v="7"/>
    <m/>
    <m/>
    <m/>
    <m/>
    <m/>
    <m/>
    <m/>
    <s v="x"/>
    <m/>
    <m/>
    <m/>
  </r>
  <r>
    <n v="6"/>
    <x v="1"/>
    <x v="3"/>
    <s v="6X4"/>
    <x v="268"/>
    <s v="IT 1606 A"/>
    <s v="LZZ5CLVBXGN196510"/>
    <s v="Tracteur"/>
    <s v="Decroché"/>
    <x v="24"/>
    <m/>
    <x v="15"/>
    <s v="x"/>
    <m/>
    <m/>
    <m/>
    <m/>
    <m/>
    <m/>
    <m/>
    <m/>
    <s v="x"/>
    <m/>
  </r>
  <r>
    <n v="7"/>
    <x v="1"/>
    <x v="3"/>
    <s v="6X4"/>
    <x v="269"/>
    <s v="IT 1607 A"/>
    <s v="LZZ5CLVBXGN196511"/>
    <s v="Tracteur"/>
    <m/>
    <x v="35"/>
    <m/>
    <x v="7"/>
    <m/>
    <m/>
    <m/>
    <m/>
    <m/>
    <m/>
    <m/>
    <s v="x"/>
    <m/>
    <m/>
    <m/>
  </r>
  <r>
    <n v="8"/>
    <x v="1"/>
    <x v="3"/>
    <s v="6X4"/>
    <x v="270"/>
    <s v="IT 1608 A"/>
    <s v="LZZ5CLVBXGN196512"/>
    <s v="Tracteur"/>
    <s v="Moyeu"/>
    <x v="29"/>
    <m/>
    <x v="15"/>
    <s v="x"/>
    <m/>
    <m/>
    <m/>
    <m/>
    <m/>
    <m/>
    <m/>
    <s v="x"/>
    <m/>
    <m/>
  </r>
  <r>
    <n v="9"/>
    <x v="1"/>
    <x v="3"/>
    <s v="6X4"/>
    <x v="271"/>
    <s v="IT 1609 A"/>
    <s v="LZZ5CLVBXGN196513"/>
    <s v="Tracteur"/>
    <s v="4 pneus"/>
    <x v="29"/>
    <m/>
    <x v="4"/>
    <m/>
    <m/>
    <m/>
    <s v="x"/>
    <m/>
    <m/>
    <m/>
    <m/>
    <s v="x"/>
    <m/>
    <m/>
  </r>
  <r>
    <n v="10"/>
    <x v="1"/>
    <x v="3"/>
    <s v="6X4"/>
    <x v="272"/>
    <s v="IT 1610 A"/>
    <s v="LZZ5CLVBXGN196514"/>
    <s v="Tracteur"/>
    <s v="Decroché"/>
    <x v="29"/>
    <m/>
    <x v="15"/>
    <s v="x"/>
    <m/>
    <m/>
    <m/>
    <m/>
    <m/>
    <m/>
    <m/>
    <s v="x"/>
    <m/>
    <m/>
  </r>
  <r>
    <n v="11"/>
    <x v="1"/>
    <x v="3"/>
    <s v="6X4"/>
    <x v="273"/>
    <s v="IT 1816 A"/>
    <s v="LZZ5CLVBXGN196515"/>
    <s v="Tracteur"/>
    <s v="Decroché"/>
    <x v="69"/>
    <m/>
    <x v="15"/>
    <m/>
    <m/>
    <m/>
    <m/>
    <m/>
    <m/>
    <m/>
    <m/>
    <m/>
    <s v="x"/>
    <m/>
  </r>
  <r>
    <n v="12"/>
    <x v="1"/>
    <x v="3"/>
    <s v="6X4"/>
    <x v="274"/>
    <s v="IT 1813 A"/>
    <s v="LZZ5CLVBXGN196516"/>
    <s v="Tracteur"/>
    <m/>
    <x v="35"/>
    <m/>
    <x v="7"/>
    <m/>
    <m/>
    <m/>
    <m/>
    <m/>
    <m/>
    <m/>
    <s v="x"/>
    <m/>
    <m/>
    <m/>
  </r>
  <r>
    <n v="13"/>
    <x v="1"/>
    <x v="3"/>
    <s v="6X4"/>
    <x v="275"/>
    <s v="IT 1814 A"/>
    <s v="LZZ5CLVBXGN196517"/>
    <s v="Tracteur"/>
    <s v="Sellette"/>
    <x v="70"/>
    <m/>
    <x v="15"/>
    <s v="x"/>
    <m/>
    <m/>
    <m/>
    <m/>
    <m/>
    <m/>
    <m/>
    <m/>
    <s v="x"/>
    <m/>
  </r>
  <r>
    <n v="14"/>
    <x v="1"/>
    <x v="3"/>
    <s v="6X4"/>
    <x v="276"/>
    <s v="IT 1815"/>
    <s v="LZZ5CLVBXGN196518"/>
    <s v="Tracteur"/>
    <m/>
    <x v="35"/>
    <m/>
    <x v="7"/>
    <m/>
    <m/>
    <m/>
    <m/>
    <m/>
    <m/>
    <m/>
    <s v="x"/>
    <m/>
    <m/>
    <m/>
  </r>
  <r>
    <n v="15"/>
    <x v="1"/>
    <x v="3"/>
    <s v="6X4"/>
    <x v="277"/>
    <s v="IT 1818 A"/>
    <s v="LZZ5CLVBXGN196519"/>
    <s v="Tracteur"/>
    <s v="2 pneus"/>
    <x v="29"/>
    <m/>
    <x v="3"/>
    <m/>
    <m/>
    <m/>
    <s v="x"/>
    <m/>
    <m/>
    <m/>
    <m/>
    <s v="x"/>
    <m/>
    <m/>
  </r>
  <r>
    <n v="16"/>
    <x v="1"/>
    <x v="3"/>
    <s v="6X4"/>
    <x v="278"/>
    <s v="IT 1817 A"/>
    <s v="LZZ5CLVBXGN196520"/>
    <s v="Tracteur"/>
    <s v="1 pneu"/>
    <x v="29"/>
    <m/>
    <x v="4"/>
    <m/>
    <m/>
    <m/>
    <s v="x"/>
    <m/>
    <m/>
    <m/>
    <m/>
    <s v="x"/>
    <m/>
    <m/>
  </r>
  <r>
    <n v="17"/>
    <x v="1"/>
    <x v="3"/>
    <s v="6X4"/>
    <x v="279"/>
    <s v="IT 1812 A"/>
    <s v="LZZ5CLVBXGN196521"/>
    <s v="Tracteur"/>
    <m/>
    <x v="35"/>
    <m/>
    <x v="7"/>
    <m/>
    <m/>
    <m/>
    <m/>
    <m/>
    <m/>
    <m/>
    <s v="x"/>
    <m/>
    <m/>
    <m/>
  </r>
  <r>
    <n v="18"/>
    <x v="1"/>
    <x v="3"/>
    <s v="6X4"/>
    <x v="280"/>
    <s v="IT 1811 A"/>
    <s v="LZZ5CLVBXGN196522"/>
    <s v="Tracteur"/>
    <m/>
    <x v="35"/>
    <m/>
    <x v="7"/>
    <m/>
    <m/>
    <m/>
    <m/>
    <m/>
    <m/>
    <m/>
    <s v="x"/>
    <m/>
    <m/>
    <m/>
  </r>
  <r>
    <n v="19"/>
    <x v="1"/>
    <x v="3"/>
    <s v="6X4"/>
    <x v="281"/>
    <s v="IT 1809 A"/>
    <s v="LZZ5CLVBXGN196523"/>
    <s v="Tracteur"/>
    <s v="Sellette et boite de vitesse"/>
    <x v="71"/>
    <m/>
    <x v="15"/>
    <s v="x"/>
    <m/>
    <m/>
    <m/>
    <m/>
    <m/>
    <m/>
    <m/>
    <m/>
    <s v="x"/>
    <m/>
  </r>
  <r>
    <n v="20"/>
    <x v="1"/>
    <x v="3"/>
    <s v="6X4"/>
    <x v="282"/>
    <s v="IT 1810 A"/>
    <s v="LZZ5CLVBXGN196524"/>
    <s v="Tracteur"/>
    <s v="Boite de vitesse et moteur"/>
    <x v="72"/>
    <m/>
    <x v="15"/>
    <s v="x"/>
    <m/>
    <m/>
    <m/>
    <m/>
    <m/>
    <m/>
    <m/>
    <m/>
    <s v="x"/>
    <m/>
  </r>
  <r>
    <n v="21"/>
    <x v="1"/>
    <x v="3"/>
    <s v="6X4"/>
    <x v="283"/>
    <s v="IT 0879 A"/>
    <s v="LZZ5CLVBXGN196526"/>
    <s v="Tracteur"/>
    <m/>
    <x v="35"/>
    <m/>
    <x v="7"/>
    <m/>
    <m/>
    <m/>
    <m/>
    <m/>
    <m/>
    <m/>
    <s v="x"/>
    <m/>
    <m/>
    <m/>
  </r>
  <r>
    <n v="22"/>
    <x v="1"/>
    <x v="3"/>
    <s v="6X4"/>
    <x v="284"/>
    <s v="IT 0915 A"/>
    <s v="LZZ5CLVBXGN196527"/>
    <s v="Tracteur"/>
    <m/>
    <x v="35"/>
    <m/>
    <x v="7"/>
    <m/>
    <m/>
    <m/>
    <m/>
    <m/>
    <m/>
    <m/>
    <s v="x"/>
    <m/>
    <m/>
    <m/>
  </r>
  <r>
    <n v="23"/>
    <x v="1"/>
    <x v="3"/>
    <s v="6X4"/>
    <x v="285"/>
    <s v="IT 0919 A"/>
    <s v="LZZ5CLVBXGN196528"/>
    <s v="Tracteur"/>
    <s v="Accidenté"/>
    <x v="73"/>
    <m/>
    <x v="7"/>
    <m/>
    <m/>
    <m/>
    <m/>
    <m/>
    <m/>
    <m/>
    <m/>
    <m/>
    <m/>
    <s v="x"/>
  </r>
  <r>
    <n v="24"/>
    <x v="1"/>
    <x v="3"/>
    <s v="6X4"/>
    <x v="286"/>
    <s v="IT 0917 A"/>
    <s v="LZZ5CLVBXGN196529"/>
    <s v="Tracteur"/>
    <m/>
    <x v="35"/>
    <m/>
    <x v="7"/>
    <m/>
    <m/>
    <m/>
    <m/>
    <m/>
    <m/>
    <m/>
    <s v="x"/>
    <m/>
    <m/>
    <m/>
  </r>
  <r>
    <n v="25"/>
    <x v="1"/>
    <x v="3"/>
    <s v="6X4"/>
    <x v="287"/>
    <s v="IT 0918 A"/>
    <s v="LZZ5CLVBXGN196530"/>
    <s v="Tracteur"/>
    <m/>
    <x v="35"/>
    <m/>
    <x v="7"/>
    <m/>
    <m/>
    <m/>
    <m/>
    <m/>
    <m/>
    <m/>
    <s v="x"/>
    <m/>
    <m/>
    <m/>
  </r>
  <r>
    <n v="26"/>
    <x v="1"/>
    <x v="3"/>
    <s v="6X4"/>
    <x v="288"/>
    <s v="IT 0920 A"/>
    <s v="LZZ5CLVBXGN196531"/>
    <s v="Tracteur"/>
    <s v="Accidenté"/>
    <x v="74"/>
    <m/>
    <x v="15"/>
    <s v="x"/>
    <m/>
    <m/>
    <m/>
    <m/>
    <m/>
    <m/>
    <m/>
    <m/>
    <m/>
    <s v="x"/>
  </r>
  <r>
    <n v="27"/>
    <x v="1"/>
    <x v="3"/>
    <s v="6X4"/>
    <x v="289"/>
    <s v="IT 1215 A"/>
    <s v="LZZ5CLVBXGN196532"/>
    <s v="Tracteur"/>
    <s v="Sellette"/>
    <x v="75"/>
    <m/>
    <x v="15"/>
    <s v="x"/>
    <m/>
    <m/>
    <m/>
    <m/>
    <m/>
    <m/>
    <m/>
    <m/>
    <s v="x"/>
    <m/>
  </r>
  <r>
    <n v="28"/>
    <x v="1"/>
    <x v="4"/>
    <s v="6X4"/>
    <x v="290"/>
    <s v="RC 6248 AF"/>
    <s v="LZZ5CLVBXGN196533"/>
    <s v="Tracteur"/>
    <s v="Déccroché"/>
    <x v="76"/>
    <m/>
    <x v="15"/>
    <s v="x"/>
    <m/>
    <m/>
    <m/>
    <m/>
    <m/>
    <m/>
    <m/>
    <m/>
    <s v="x"/>
    <m/>
  </r>
  <r>
    <n v="29"/>
    <x v="1"/>
    <x v="4"/>
    <s v="6X4"/>
    <x v="291"/>
    <s v="RC 6249 AF"/>
    <s v="LZZ5CLVBXGN196534"/>
    <s v="Tracteur"/>
    <s v="Déccroché"/>
    <x v="77"/>
    <m/>
    <x v="15"/>
    <s v="x"/>
    <m/>
    <m/>
    <m/>
    <m/>
    <m/>
    <m/>
    <m/>
    <m/>
    <s v="x"/>
    <m/>
  </r>
  <r>
    <n v="30"/>
    <x v="1"/>
    <x v="4"/>
    <s v="6X4"/>
    <x v="292"/>
    <s v="RC 6250 AF"/>
    <s v="LZZ5CLVBXGN196535"/>
    <s v="Tracteur"/>
    <s v="Sellette et boite de vitesse"/>
    <x v="78"/>
    <m/>
    <x v="15"/>
    <s v="x"/>
    <m/>
    <m/>
    <m/>
    <m/>
    <m/>
    <m/>
    <m/>
    <m/>
    <s v="x"/>
    <m/>
  </r>
  <r>
    <n v="31"/>
    <x v="1"/>
    <x v="3"/>
    <s v="6X4"/>
    <x v="293"/>
    <s v="IT 2349 A"/>
    <s v="LZZ5CLVBXGN196536"/>
    <s v="Tracteur"/>
    <s v="Support filtre à air "/>
    <x v="29"/>
    <d v="2018-02-20T08:58:00"/>
    <x v="15"/>
    <s v="x"/>
    <m/>
    <m/>
    <m/>
    <m/>
    <m/>
    <m/>
    <s v="x"/>
    <m/>
    <m/>
    <m/>
  </r>
  <r>
    <n v="32"/>
    <x v="1"/>
    <x v="3"/>
    <s v="6X4"/>
    <x v="294"/>
    <s v="IT 2350 A"/>
    <s v="LZZ5CLVBXGN196537"/>
    <s v="Tracteur"/>
    <s v="Decroché"/>
    <x v="39"/>
    <m/>
    <x v="15"/>
    <s v="x"/>
    <m/>
    <m/>
    <m/>
    <m/>
    <m/>
    <m/>
    <m/>
    <s v="x"/>
    <m/>
    <m/>
  </r>
  <r>
    <n v="33"/>
    <x v="1"/>
    <x v="3"/>
    <s v="6X4"/>
    <x v="295"/>
    <s v="IT 2351 A"/>
    <s v="LZZ5CLVBXGN196538"/>
    <s v="Tracteur"/>
    <m/>
    <x v="35"/>
    <m/>
    <x v="7"/>
    <m/>
    <m/>
    <m/>
    <m/>
    <m/>
    <m/>
    <m/>
    <s v="x"/>
    <m/>
    <m/>
    <m/>
  </r>
  <r>
    <n v="34"/>
    <x v="1"/>
    <x v="3"/>
    <s v="6X4"/>
    <x v="296"/>
    <s v="IT 2356 A"/>
    <s v="LZZ5CLVBXGN196539"/>
    <s v="Tracteur"/>
    <s v="Sellette"/>
    <x v="73"/>
    <m/>
    <x v="15"/>
    <s v="x"/>
    <m/>
    <m/>
    <m/>
    <m/>
    <m/>
    <m/>
    <m/>
    <s v="x"/>
    <m/>
    <m/>
  </r>
  <r>
    <n v="35"/>
    <x v="1"/>
    <x v="3"/>
    <s v="6X4"/>
    <x v="297"/>
    <s v="IT 2352 A"/>
    <s v="LZZ5CLVBXGN196540"/>
    <s v="Tracteur"/>
    <s v="Sellette"/>
    <x v="16"/>
    <m/>
    <x v="15"/>
    <m/>
    <m/>
    <m/>
    <m/>
    <m/>
    <m/>
    <m/>
    <m/>
    <m/>
    <s v="x"/>
    <m/>
  </r>
  <r>
    <n v="36"/>
    <x v="1"/>
    <x v="3"/>
    <s v="6X4"/>
    <x v="298"/>
    <s v="IT 2353 A"/>
    <s v="LZZ5CLVBXGN196541"/>
    <s v="Tracteur"/>
    <s v="Accidenté"/>
    <x v="79"/>
    <m/>
    <x v="3"/>
    <m/>
    <m/>
    <m/>
    <m/>
    <m/>
    <m/>
    <m/>
    <m/>
    <m/>
    <m/>
    <s v="x"/>
  </r>
  <r>
    <n v="37"/>
    <x v="1"/>
    <x v="3"/>
    <s v="6X4"/>
    <x v="299"/>
    <s v="IT 2354 A"/>
    <s v="LZZ5CLVBXGN196542"/>
    <s v="Tracteur"/>
    <m/>
    <x v="35"/>
    <m/>
    <x v="7"/>
    <m/>
    <m/>
    <m/>
    <m/>
    <m/>
    <m/>
    <m/>
    <s v="x"/>
    <m/>
    <m/>
    <m/>
  </r>
  <r>
    <n v="38"/>
    <x v="1"/>
    <x v="3"/>
    <s v="6X4"/>
    <x v="300"/>
    <s v="IT 2355 A"/>
    <s v="LZZ5CLVBXGN196543"/>
    <s v="Tracteur"/>
    <m/>
    <x v="35"/>
    <m/>
    <x v="7"/>
    <m/>
    <m/>
    <m/>
    <m/>
    <m/>
    <m/>
    <m/>
    <s v="x"/>
    <m/>
    <m/>
    <m/>
  </r>
  <r>
    <n v="39"/>
    <x v="1"/>
    <x v="3"/>
    <s v="6X4"/>
    <x v="301"/>
    <s v="IT 2357 A"/>
    <s v="LZZ5CLVBXGN196544"/>
    <s v="Tracteur"/>
    <s v="Sellette"/>
    <x v="7"/>
    <m/>
    <x v="15"/>
    <s v="x"/>
    <m/>
    <m/>
    <m/>
    <m/>
    <m/>
    <m/>
    <m/>
    <m/>
    <s v="x"/>
    <m/>
  </r>
  <r>
    <n v="40"/>
    <x v="1"/>
    <x v="3"/>
    <s v="6X4"/>
    <x v="302"/>
    <s v="IT 2358 A"/>
    <s v="LZZ5CLVBXGN196545"/>
    <s v="Tracteur"/>
    <m/>
    <x v="35"/>
    <m/>
    <x v="7"/>
    <m/>
    <m/>
    <m/>
    <m/>
    <m/>
    <m/>
    <m/>
    <s v="x"/>
    <m/>
    <m/>
    <m/>
  </r>
  <r>
    <n v="41"/>
    <x v="1"/>
    <x v="3"/>
    <s v="6X4"/>
    <x v="303"/>
    <s v="IT 2359 A"/>
    <s v="LZZ5CLVBXGN196546"/>
    <s v="Tracteur"/>
    <s v="Decroché"/>
    <x v="39"/>
    <m/>
    <x v="15"/>
    <s v="x"/>
    <m/>
    <m/>
    <m/>
    <m/>
    <m/>
    <m/>
    <m/>
    <s v="x"/>
    <m/>
    <m/>
  </r>
  <r>
    <n v="42"/>
    <x v="1"/>
    <x v="3"/>
    <s v="6X4"/>
    <x v="304"/>
    <s v="IT 2360 A"/>
    <s v="LZZ5CLVBXGN196547"/>
    <s v="Tracteur"/>
    <m/>
    <x v="35"/>
    <m/>
    <x v="7"/>
    <m/>
    <m/>
    <m/>
    <m/>
    <m/>
    <m/>
    <m/>
    <s v="x"/>
    <m/>
    <m/>
    <m/>
  </r>
  <r>
    <n v="43"/>
    <x v="1"/>
    <x v="3"/>
    <s v="6X4"/>
    <x v="305"/>
    <s v="IT 2361 A"/>
    <s v="LZZ5CLVBXGN196548"/>
    <s v="Tracteur"/>
    <m/>
    <x v="35"/>
    <m/>
    <x v="7"/>
    <m/>
    <m/>
    <m/>
    <m/>
    <m/>
    <m/>
    <m/>
    <s v="x"/>
    <m/>
    <m/>
    <m/>
  </r>
  <r>
    <n v="44"/>
    <x v="1"/>
    <x v="3"/>
    <s v="6X4"/>
    <x v="306"/>
    <s v="IT 2362 A"/>
    <s v="LZZ5CLVBXGN196549"/>
    <s v="Tracteur"/>
    <s v="Decroché"/>
    <x v="39"/>
    <m/>
    <x v="15"/>
    <s v="x"/>
    <m/>
    <m/>
    <m/>
    <m/>
    <m/>
    <m/>
    <m/>
    <s v="x"/>
    <m/>
    <m/>
  </r>
  <r>
    <n v="45"/>
    <x v="1"/>
    <x v="3"/>
    <s v="6X4"/>
    <x v="307"/>
    <s v="IT 2363 A"/>
    <s v="LZZ5CLVBXGN196550"/>
    <s v="Tracteur"/>
    <m/>
    <x v="35"/>
    <m/>
    <x v="7"/>
    <m/>
    <m/>
    <m/>
    <m/>
    <m/>
    <m/>
    <m/>
    <s v="x"/>
    <m/>
    <m/>
    <m/>
  </r>
  <r>
    <n v="46"/>
    <x v="1"/>
    <x v="2"/>
    <s v="BEN"/>
    <x v="308"/>
    <s v="IT 0968 A"/>
    <s v="LZZ5CLVBXGN196551"/>
    <s v="DOUBLE BENNE"/>
    <m/>
    <x v="35"/>
    <m/>
    <x v="7"/>
    <m/>
    <m/>
    <m/>
    <m/>
    <m/>
    <m/>
    <m/>
    <m/>
    <m/>
    <m/>
    <m/>
  </r>
  <r>
    <n v="47"/>
    <x v="1"/>
    <x v="2"/>
    <s v="BEN"/>
    <x v="309"/>
    <s v="IT 0969 A"/>
    <s v="LZZ5CLVBXGN196552"/>
    <s v="DOUBLE BENNE"/>
    <m/>
    <x v="35"/>
    <m/>
    <x v="7"/>
    <m/>
    <m/>
    <m/>
    <m/>
    <m/>
    <m/>
    <m/>
    <m/>
    <m/>
    <m/>
    <m/>
  </r>
  <r>
    <n v="48"/>
    <x v="1"/>
    <x v="2"/>
    <s v="BEN"/>
    <x v="310"/>
    <s v="IT 1065 A"/>
    <s v="LZZ5CLVBXGN196553"/>
    <s v="DOUBLE BENNE"/>
    <s v="Lame cassée"/>
    <x v="35"/>
    <m/>
    <x v="7"/>
    <m/>
    <m/>
    <m/>
    <m/>
    <m/>
    <m/>
    <m/>
    <m/>
    <m/>
    <m/>
    <m/>
  </r>
  <r>
    <n v="49"/>
    <x v="1"/>
    <x v="2"/>
    <s v="BEN"/>
    <x v="311"/>
    <s v="IT 1066 A"/>
    <s v="LZZ5CLVBXGN196554"/>
    <s v="DOUBLE BENNE"/>
    <m/>
    <x v="35"/>
    <m/>
    <x v="7"/>
    <m/>
    <m/>
    <m/>
    <m/>
    <m/>
    <m/>
    <m/>
    <m/>
    <m/>
    <m/>
    <m/>
  </r>
  <r>
    <n v="50"/>
    <x v="1"/>
    <x v="2"/>
    <s v="BEN"/>
    <x v="312"/>
    <s v="IT 1067 A"/>
    <s v="LZZ5CLVBXGN196555"/>
    <s v="DOUBLE BENNE"/>
    <m/>
    <x v="35"/>
    <m/>
    <x v="7"/>
    <m/>
    <m/>
    <m/>
    <m/>
    <m/>
    <m/>
    <m/>
    <m/>
    <m/>
    <m/>
    <m/>
  </r>
  <r>
    <n v="51"/>
    <x v="1"/>
    <x v="2"/>
    <s v="BEN"/>
    <x v="313"/>
    <s v="IT 1068 A"/>
    <s v="LZZ5CLVBXGN196556"/>
    <s v="DOUBLE BENNE"/>
    <m/>
    <x v="35"/>
    <m/>
    <x v="7"/>
    <m/>
    <m/>
    <m/>
    <m/>
    <m/>
    <m/>
    <m/>
    <m/>
    <m/>
    <m/>
    <m/>
  </r>
  <r>
    <n v="52"/>
    <x v="1"/>
    <x v="2"/>
    <s v="BEN"/>
    <x v="314"/>
    <s v="IT 1069 A"/>
    <s v="LZZ5CLVBXGN196557"/>
    <s v="DOUBLE BENNE"/>
    <s v="Axe balancier"/>
    <x v="35"/>
    <m/>
    <x v="7"/>
    <m/>
    <m/>
    <m/>
    <m/>
    <m/>
    <m/>
    <m/>
    <m/>
    <m/>
    <m/>
    <m/>
  </r>
  <r>
    <n v="53"/>
    <x v="1"/>
    <x v="2"/>
    <s v="BEN"/>
    <x v="315"/>
    <s v="IT 1070 A"/>
    <s v="LZZ5CLVBXGN196558"/>
    <s v="DOUBLE BENNE"/>
    <m/>
    <x v="35"/>
    <m/>
    <x v="7"/>
    <m/>
    <m/>
    <m/>
    <m/>
    <m/>
    <m/>
    <m/>
    <m/>
    <m/>
    <m/>
    <m/>
  </r>
  <r>
    <n v="54"/>
    <x v="1"/>
    <x v="2"/>
    <s v="BEN"/>
    <x v="316"/>
    <s v="IT 1071 A"/>
    <s v="LZZ5CLVBXGN196559"/>
    <s v="DOUBLE BENNE"/>
    <s v="Axe balancier"/>
    <x v="35"/>
    <m/>
    <x v="7"/>
    <m/>
    <m/>
    <m/>
    <m/>
    <m/>
    <m/>
    <m/>
    <m/>
    <m/>
    <m/>
    <m/>
  </r>
  <r>
    <n v="55"/>
    <x v="1"/>
    <x v="2"/>
    <s v="BEN"/>
    <x v="317"/>
    <s v="IT 1072 A"/>
    <s v="LZZ5CLVBXGN196560"/>
    <s v="DOUBLE BENNE"/>
    <s v="Axe balancier"/>
    <x v="35"/>
    <m/>
    <x v="7"/>
    <m/>
    <m/>
    <m/>
    <m/>
    <m/>
    <m/>
    <m/>
    <m/>
    <m/>
    <m/>
    <m/>
  </r>
  <r>
    <n v="56"/>
    <x v="1"/>
    <x v="2"/>
    <s v="BEN"/>
    <x v="318"/>
    <s v="IT 1073 A"/>
    <s v="LZZ5CLVBXGN196561"/>
    <s v="DOUBLE BENNE"/>
    <s v="Axe balancier"/>
    <x v="35"/>
    <m/>
    <x v="7"/>
    <m/>
    <m/>
    <m/>
    <m/>
    <m/>
    <m/>
    <m/>
    <m/>
    <m/>
    <m/>
    <m/>
  </r>
  <r>
    <n v="57"/>
    <x v="1"/>
    <x v="2"/>
    <s v="BEN"/>
    <x v="319"/>
    <s v="IT 1074 A"/>
    <s v="LZZ5CLVBXGN196562"/>
    <s v="DOUBLE BENNE"/>
    <m/>
    <x v="35"/>
    <m/>
    <x v="7"/>
    <m/>
    <m/>
    <m/>
    <m/>
    <m/>
    <m/>
    <m/>
    <m/>
    <m/>
    <m/>
    <m/>
  </r>
  <r>
    <n v="58"/>
    <x v="1"/>
    <x v="2"/>
    <s v="BEN"/>
    <x v="320"/>
    <s v="IT 1075 A"/>
    <s v="LZZ5CLVBXGN196563"/>
    <s v="DOUBLE BENNE"/>
    <m/>
    <x v="35"/>
    <m/>
    <x v="7"/>
    <m/>
    <m/>
    <m/>
    <m/>
    <m/>
    <m/>
    <m/>
    <m/>
    <m/>
    <m/>
    <m/>
  </r>
  <r>
    <n v="59"/>
    <x v="1"/>
    <x v="2"/>
    <s v="BEN"/>
    <x v="321"/>
    <s v="IT 1076 A"/>
    <s v="LZZ5CLVBXGN196564"/>
    <s v="DOUBLE BENNE"/>
    <s v="Axe balancier"/>
    <x v="35"/>
    <m/>
    <x v="7"/>
    <m/>
    <m/>
    <m/>
    <m/>
    <m/>
    <m/>
    <m/>
    <m/>
    <m/>
    <m/>
    <m/>
  </r>
  <r>
    <n v="60"/>
    <x v="1"/>
    <x v="2"/>
    <s v="BEN"/>
    <x v="322"/>
    <s v="IT 1077 A"/>
    <s v="LZZ5CLVBXGN196565"/>
    <s v="DOUBLE BENNE"/>
    <m/>
    <x v="35"/>
    <m/>
    <x v="7"/>
    <m/>
    <m/>
    <m/>
    <m/>
    <m/>
    <m/>
    <m/>
    <m/>
    <m/>
    <m/>
    <m/>
  </r>
  <r>
    <n v="61"/>
    <x v="1"/>
    <x v="2"/>
    <s v="BEN"/>
    <x v="323"/>
    <s v="IT 1078 A"/>
    <s v="LZZ5CLVBXGN196566"/>
    <s v="DOUBLE BENNE"/>
    <s v="Axe balancier"/>
    <x v="35"/>
    <m/>
    <x v="7"/>
    <m/>
    <m/>
    <m/>
    <m/>
    <m/>
    <m/>
    <m/>
    <m/>
    <m/>
    <m/>
    <m/>
  </r>
  <r>
    <n v="62"/>
    <x v="1"/>
    <x v="2"/>
    <s v="BEN"/>
    <x v="324"/>
    <s v="IT 1079 A"/>
    <s v="LZZ5CLVBXGN196567"/>
    <s v="DOUBLE BENNE"/>
    <s v="Axe balancier"/>
    <x v="35"/>
    <m/>
    <x v="7"/>
    <m/>
    <m/>
    <m/>
    <m/>
    <m/>
    <m/>
    <m/>
    <m/>
    <m/>
    <m/>
    <m/>
  </r>
  <r>
    <n v="63"/>
    <x v="1"/>
    <x v="2"/>
    <s v="BEN"/>
    <x v="325"/>
    <s v="IT 1080 A"/>
    <s v="LZZ5CLVBXGN196568"/>
    <s v="DOUBLE BENNE"/>
    <m/>
    <x v="35"/>
    <m/>
    <x v="7"/>
    <m/>
    <m/>
    <m/>
    <m/>
    <m/>
    <m/>
    <m/>
    <m/>
    <m/>
    <m/>
    <m/>
  </r>
  <r>
    <n v="64"/>
    <x v="1"/>
    <x v="2"/>
    <s v="BEN"/>
    <x v="326"/>
    <s v="IT 1095 A"/>
    <s v="LZZ5CLVBXGN196569"/>
    <s v="DOUBLE BENNE"/>
    <s v="Axe balancier"/>
    <x v="35"/>
    <m/>
    <x v="7"/>
    <m/>
    <m/>
    <m/>
    <m/>
    <m/>
    <m/>
    <m/>
    <m/>
    <m/>
    <m/>
    <m/>
  </r>
  <r>
    <n v="65"/>
    <x v="1"/>
    <x v="2"/>
    <s v="BEN"/>
    <x v="327"/>
    <s v="IT 1096 A"/>
    <s v="LZZ5CLVBXGN196570"/>
    <s v="DOUBLE BENNE"/>
    <m/>
    <x v="35"/>
    <m/>
    <x v="7"/>
    <m/>
    <m/>
    <m/>
    <m/>
    <m/>
    <m/>
    <m/>
    <m/>
    <m/>
    <m/>
    <m/>
  </r>
  <r>
    <n v="66"/>
    <x v="1"/>
    <x v="2"/>
    <s v="BEN"/>
    <x v="328"/>
    <s v="IT 1097 A"/>
    <s v="LZZ5CLVBXGN196571"/>
    <s v="DOUBLE BENNE"/>
    <s v="Axe balancier"/>
    <x v="35"/>
    <m/>
    <x v="7"/>
    <m/>
    <m/>
    <m/>
    <m/>
    <m/>
    <m/>
    <m/>
    <m/>
    <m/>
    <m/>
    <m/>
  </r>
  <r>
    <n v="67"/>
    <x v="1"/>
    <x v="2"/>
    <s v="BEN"/>
    <x v="329"/>
    <s v="IT 1098 A"/>
    <s v="LZZ5CLVBXGN196572"/>
    <s v="DOUBLE BENNE"/>
    <m/>
    <x v="35"/>
    <m/>
    <x v="7"/>
    <m/>
    <m/>
    <m/>
    <m/>
    <m/>
    <m/>
    <m/>
    <m/>
    <m/>
    <m/>
    <m/>
  </r>
  <r>
    <n v="68"/>
    <x v="1"/>
    <x v="2"/>
    <s v="BEN"/>
    <x v="330"/>
    <s v="IT 1288 A"/>
    <s v="LZZ5CLVBXGN196573"/>
    <s v="DOUBLE BENNE"/>
    <m/>
    <x v="35"/>
    <m/>
    <x v="7"/>
    <m/>
    <m/>
    <m/>
    <m/>
    <m/>
    <m/>
    <m/>
    <m/>
    <m/>
    <m/>
    <m/>
  </r>
  <r>
    <n v="69"/>
    <x v="1"/>
    <x v="2"/>
    <s v="BEN"/>
    <x v="331"/>
    <s v="IT 1289 A"/>
    <s v="LZZ5CLVBXGN196574"/>
    <s v="DOUBLE BENNE"/>
    <m/>
    <x v="35"/>
    <m/>
    <x v="7"/>
    <m/>
    <m/>
    <m/>
    <m/>
    <m/>
    <m/>
    <m/>
    <m/>
    <m/>
    <m/>
    <m/>
  </r>
  <r>
    <n v="70"/>
    <x v="1"/>
    <x v="2"/>
    <s v="BEN"/>
    <x v="332"/>
    <s v="IT 1762 A"/>
    <s v="LZZ5CLVBXGN196575"/>
    <s v="DOUBLE BENNE"/>
    <m/>
    <x v="35"/>
    <m/>
    <x v="7"/>
    <m/>
    <m/>
    <m/>
    <m/>
    <m/>
    <m/>
    <m/>
    <m/>
    <m/>
    <m/>
    <m/>
  </r>
  <r>
    <n v="71"/>
    <x v="1"/>
    <x v="2"/>
    <s v="BEN"/>
    <x v="333"/>
    <s v="IT 1752 A"/>
    <s v="LZZ5CLVBXGN196576"/>
    <s v="DOUBLE BENNE"/>
    <m/>
    <x v="35"/>
    <m/>
    <x v="7"/>
    <m/>
    <m/>
    <m/>
    <m/>
    <m/>
    <m/>
    <m/>
    <m/>
    <m/>
    <m/>
    <m/>
  </r>
  <r>
    <n v="72"/>
    <x v="1"/>
    <x v="2"/>
    <s v="BEN"/>
    <x v="334"/>
    <s v="IT 1756 A"/>
    <s v="LZZ5CLVBXGN196577"/>
    <s v="DOUBLE BENNE"/>
    <m/>
    <x v="35"/>
    <m/>
    <x v="7"/>
    <m/>
    <m/>
    <m/>
    <m/>
    <m/>
    <m/>
    <m/>
    <m/>
    <m/>
    <m/>
    <m/>
  </r>
  <r>
    <n v="73"/>
    <x v="1"/>
    <x v="2"/>
    <s v="BEN"/>
    <x v="335"/>
    <s v="IT 1760 A"/>
    <s v="LZZ5CLVBXGN196578"/>
    <s v="DOUBLE BENNE"/>
    <s v="Lame cassée"/>
    <x v="35"/>
    <m/>
    <x v="7"/>
    <m/>
    <m/>
    <m/>
    <m/>
    <m/>
    <m/>
    <m/>
    <m/>
    <m/>
    <m/>
    <m/>
  </r>
  <r>
    <n v="74"/>
    <x v="1"/>
    <x v="2"/>
    <s v="BEN"/>
    <x v="336"/>
    <s v="IT 1754 A"/>
    <s v="LZZ5CLVBXGN196579"/>
    <s v="DOUBLE BENNE"/>
    <s v="Lame cassée"/>
    <x v="35"/>
    <m/>
    <x v="7"/>
    <m/>
    <m/>
    <m/>
    <m/>
    <m/>
    <m/>
    <m/>
    <m/>
    <m/>
    <m/>
    <m/>
  </r>
  <r>
    <n v="75"/>
    <x v="1"/>
    <x v="2"/>
    <s v="BEN"/>
    <x v="337"/>
    <s v="IT 1757 A"/>
    <s v="LZZ5CLVBXGN196580"/>
    <s v="DOUBLE BENNE"/>
    <s v="Lame cassée"/>
    <x v="35"/>
    <m/>
    <x v="7"/>
    <m/>
    <m/>
    <m/>
    <m/>
    <m/>
    <m/>
    <m/>
    <m/>
    <m/>
    <m/>
    <m/>
  </r>
  <r>
    <n v="76"/>
    <x v="1"/>
    <x v="2"/>
    <s v="BEN"/>
    <x v="338"/>
    <s v="IT 1751 A"/>
    <s v="LZZ5CLVBXGN196581"/>
    <s v="DOUBLE BENNE"/>
    <m/>
    <x v="35"/>
    <m/>
    <x v="7"/>
    <m/>
    <m/>
    <m/>
    <m/>
    <m/>
    <m/>
    <m/>
    <m/>
    <m/>
    <m/>
    <m/>
  </r>
  <r>
    <n v="77"/>
    <x v="1"/>
    <x v="2"/>
    <s v="BEN"/>
    <x v="339"/>
    <s v="IT 1753 A"/>
    <s v="LZZ5CLVBXGN196582"/>
    <s v="DOUBLE BENNE"/>
    <s v="Lame cassée"/>
    <x v="35"/>
    <m/>
    <x v="7"/>
    <m/>
    <m/>
    <m/>
    <m/>
    <m/>
    <m/>
    <m/>
    <m/>
    <m/>
    <m/>
    <m/>
  </r>
  <r>
    <n v="78"/>
    <x v="1"/>
    <x v="2"/>
    <s v="BEN"/>
    <x v="340"/>
    <s v="IT 1759 A"/>
    <s v="LZZ5CLVBXGN196583"/>
    <s v="DOUBLE BENNE"/>
    <m/>
    <x v="35"/>
    <m/>
    <x v="7"/>
    <m/>
    <m/>
    <m/>
    <m/>
    <m/>
    <m/>
    <m/>
    <m/>
    <m/>
    <m/>
    <m/>
  </r>
  <r>
    <n v="79"/>
    <x v="1"/>
    <x v="2"/>
    <s v="BEN"/>
    <x v="341"/>
    <s v="IT 1761 A"/>
    <s v="LZZ5CLVBXGN196584"/>
    <s v="DOUBLE BENNE"/>
    <s v="Lame cassée"/>
    <x v="35"/>
    <m/>
    <x v="7"/>
    <m/>
    <m/>
    <m/>
    <m/>
    <m/>
    <m/>
    <m/>
    <m/>
    <m/>
    <m/>
    <m/>
  </r>
  <r>
    <n v="80"/>
    <x v="1"/>
    <x v="2"/>
    <s v="BEN"/>
    <x v="342"/>
    <s v="IT 1758 A"/>
    <s v="LZZ5CLVBXGN196585"/>
    <s v="DOUBLE BENNE"/>
    <s v="Accidenté"/>
    <x v="35"/>
    <m/>
    <x v="7"/>
    <m/>
    <m/>
    <m/>
    <m/>
    <m/>
    <m/>
    <m/>
    <m/>
    <m/>
    <m/>
    <m/>
  </r>
  <r>
    <n v="81"/>
    <x v="1"/>
    <x v="2"/>
    <s v="BEN"/>
    <x v="343"/>
    <s v="IT 1755 A"/>
    <s v="LZZ5CLVBXGN196586"/>
    <s v="DOUBLE BENNE"/>
    <s v="Accidenté"/>
    <x v="35"/>
    <m/>
    <x v="7"/>
    <m/>
    <m/>
    <m/>
    <m/>
    <m/>
    <m/>
    <m/>
    <m/>
    <m/>
    <m/>
    <m/>
  </r>
  <r>
    <n v="82"/>
    <x v="1"/>
    <x v="2"/>
    <s v="BEN"/>
    <x v="344"/>
    <s v="IT 1523 A"/>
    <s v="LZZ5CLVBXGN196587"/>
    <s v="DOUBLE BENNE"/>
    <s v="Lame cassée"/>
    <x v="35"/>
    <m/>
    <x v="7"/>
    <m/>
    <m/>
    <m/>
    <m/>
    <m/>
    <m/>
    <m/>
    <m/>
    <m/>
    <m/>
    <m/>
  </r>
  <r>
    <n v="83"/>
    <x v="1"/>
    <x v="2"/>
    <s v="BEN"/>
    <x v="345"/>
    <s v="IT 1522 A"/>
    <s v="LZZ5CLVBXGN196588"/>
    <s v="DOUBLE BENNE"/>
    <s v="Lame cassée"/>
    <x v="35"/>
    <m/>
    <x v="7"/>
    <m/>
    <m/>
    <m/>
    <m/>
    <m/>
    <m/>
    <m/>
    <m/>
    <m/>
    <m/>
    <m/>
  </r>
  <r>
    <n v="84"/>
    <x v="1"/>
    <x v="2"/>
    <s v="BEN"/>
    <x v="346"/>
    <s v="IT 1904 A"/>
    <s v="LZZ5CLVBXGN196589"/>
    <s v="DOUBLE BENNE"/>
    <m/>
    <x v="35"/>
    <m/>
    <x v="7"/>
    <m/>
    <m/>
    <m/>
    <m/>
    <m/>
    <m/>
    <m/>
    <m/>
    <m/>
    <m/>
    <m/>
  </r>
  <r>
    <n v="85"/>
    <x v="1"/>
    <x v="2"/>
    <s v="BEN"/>
    <x v="347"/>
    <s v="IT 1905 A"/>
    <s v="LZZ5CLVBXGN196590"/>
    <s v="DOUBLE BENNE"/>
    <s v="Lame cassée"/>
    <x v="35"/>
    <m/>
    <x v="7"/>
    <m/>
    <m/>
    <m/>
    <m/>
    <m/>
    <m/>
    <m/>
    <m/>
    <m/>
    <m/>
    <m/>
  </r>
  <r>
    <n v="86"/>
    <x v="1"/>
    <x v="2"/>
    <s v="BEN"/>
    <x v="348"/>
    <s v="IT 1906 A"/>
    <s v="LZZ5CLVBXGN196591"/>
    <s v="DOUBLE BENNE"/>
    <s v="Lame cassée"/>
    <x v="35"/>
    <m/>
    <x v="7"/>
    <m/>
    <m/>
    <m/>
    <m/>
    <m/>
    <m/>
    <m/>
    <m/>
    <m/>
    <m/>
    <m/>
  </r>
  <r>
    <n v="87"/>
    <x v="1"/>
    <x v="2"/>
    <s v="BEN"/>
    <x v="349"/>
    <s v="IT 1907 A"/>
    <s v="LZZ5CLVBXGN196592"/>
    <s v="DOUBLE BENNE"/>
    <s v="Lame cassée"/>
    <x v="35"/>
    <m/>
    <x v="7"/>
    <m/>
    <m/>
    <m/>
    <m/>
    <m/>
    <m/>
    <m/>
    <m/>
    <m/>
    <m/>
    <m/>
  </r>
  <r>
    <n v="88"/>
    <x v="1"/>
    <x v="2"/>
    <s v="BEN"/>
    <x v="350"/>
    <s v="IT 1908 A"/>
    <s v="LZZ5CLVBXGN196593"/>
    <s v="DOUBLE BENNE"/>
    <s v="Lame cassée"/>
    <x v="35"/>
    <m/>
    <x v="7"/>
    <m/>
    <m/>
    <m/>
    <m/>
    <m/>
    <m/>
    <m/>
    <m/>
    <m/>
    <m/>
    <m/>
  </r>
  <r>
    <n v="89"/>
    <x v="1"/>
    <x v="2"/>
    <s v="BEN"/>
    <x v="351"/>
    <s v="IT 1909 A"/>
    <s v="LZZ5CLVBXGN196594"/>
    <s v="DOUBLE BENNE"/>
    <m/>
    <x v="35"/>
    <m/>
    <x v="7"/>
    <m/>
    <m/>
    <m/>
    <m/>
    <m/>
    <m/>
    <m/>
    <m/>
    <m/>
    <m/>
    <m/>
  </r>
  <r>
    <n v="90"/>
    <x v="1"/>
    <x v="2"/>
    <s v="BEN"/>
    <x v="352"/>
    <s v="IT 1910 A"/>
    <s v="LZZ5CLVBXGN196595"/>
    <s v="DOUBLE BENNE"/>
    <m/>
    <x v="35"/>
    <m/>
    <x v="7"/>
    <m/>
    <m/>
    <m/>
    <m/>
    <m/>
    <m/>
    <m/>
    <m/>
    <m/>
    <m/>
    <m/>
  </r>
  <r>
    <n v="91"/>
    <x v="1"/>
    <x v="2"/>
    <s v="BEN"/>
    <x v="353"/>
    <s v="IT 1911 A"/>
    <s v="LZZ5CLVBXGN196596"/>
    <s v="DOUBLE BENNE"/>
    <s v="Lame cassée"/>
    <x v="35"/>
    <m/>
    <x v="7"/>
    <m/>
    <m/>
    <m/>
    <m/>
    <m/>
    <m/>
    <m/>
    <m/>
    <m/>
    <m/>
    <m/>
  </r>
  <r>
    <n v="92"/>
    <x v="1"/>
    <x v="2"/>
    <s v="BEN"/>
    <x v="354"/>
    <s v="IT 1912 A"/>
    <s v="LZZ5CLVBXGN196597"/>
    <s v="DOUBLE BENNE"/>
    <s v="Lame cassée"/>
    <x v="35"/>
    <m/>
    <x v="7"/>
    <m/>
    <m/>
    <m/>
    <m/>
    <m/>
    <m/>
    <m/>
    <m/>
    <m/>
    <m/>
    <m/>
  </r>
  <r>
    <n v="93"/>
    <x v="1"/>
    <x v="2"/>
    <s v="BEN"/>
    <x v="355"/>
    <s v="IT 1913 A"/>
    <s v="LZZ5CLVBXGN196598"/>
    <s v="DOUBLE BENNE"/>
    <s v="Lame cassée"/>
    <x v="35"/>
    <m/>
    <x v="7"/>
    <m/>
    <m/>
    <m/>
    <m/>
    <m/>
    <m/>
    <m/>
    <m/>
    <m/>
    <m/>
    <m/>
  </r>
  <r>
    <n v="94"/>
    <x v="1"/>
    <x v="2"/>
    <s v="BEN"/>
    <x v="356"/>
    <s v="IT 1914 A"/>
    <s v="LZZ5CLVBXGN196599"/>
    <s v="DOUBLE BENNE"/>
    <s v="Lame cassée"/>
    <x v="35"/>
    <m/>
    <x v="7"/>
    <m/>
    <m/>
    <m/>
    <m/>
    <m/>
    <m/>
    <m/>
    <m/>
    <m/>
    <m/>
    <m/>
  </r>
  <r>
    <n v="95"/>
    <x v="1"/>
    <x v="2"/>
    <s v="BEN"/>
    <x v="357"/>
    <s v="IT 1915 A"/>
    <s v="LZZ5CLVBXGN196600"/>
    <s v="DOUBLE BENNE"/>
    <s v="Lame cassée"/>
    <x v="35"/>
    <m/>
    <x v="7"/>
    <m/>
    <m/>
    <m/>
    <m/>
    <m/>
    <m/>
    <m/>
    <m/>
    <m/>
    <m/>
    <m/>
  </r>
  <r>
    <n v="96"/>
    <x v="1"/>
    <x v="2"/>
    <s v="BEN"/>
    <x v="358"/>
    <s v="IT 1916 A"/>
    <s v="LZZ5CLVBXGN196601"/>
    <s v="DOUBLE BENNE"/>
    <s v="Lame cassée"/>
    <x v="35"/>
    <m/>
    <x v="7"/>
    <m/>
    <m/>
    <m/>
    <m/>
    <m/>
    <m/>
    <m/>
    <m/>
    <m/>
    <m/>
    <m/>
  </r>
  <r>
    <n v="97"/>
    <x v="1"/>
    <x v="2"/>
    <s v="BEN"/>
    <x v="359"/>
    <s v="IT 1917 A"/>
    <s v="LZZ5CLVBXGN196602"/>
    <s v="DOUBLE BENNE"/>
    <s v="Lame cassée"/>
    <x v="35"/>
    <m/>
    <x v="7"/>
    <m/>
    <m/>
    <m/>
    <m/>
    <m/>
    <m/>
    <m/>
    <m/>
    <m/>
    <m/>
    <m/>
  </r>
  <r>
    <n v="98"/>
    <x v="1"/>
    <x v="2"/>
    <s v="BEN"/>
    <x v="360"/>
    <s v="IT 1918 A"/>
    <s v="LZZ5CLVBXGN196603"/>
    <s v="DOUBLE BENNE"/>
    <s v="Lame cassée"/>
    <x v="35"/>
    <m/>
    <x v="7"/>
    <m/>
    <m/>
    <m/>
    <m/>
    <m/>
    <m/>
    <m/>
    <m/>
    <m/>
    <m/>
    <m/>
  </r>
  <r>
    <n v="99"/>
    <x v="1"/>
    <x v="2"/>
    <s v="BEN"/>
    <x v="361"/>
    <s v="IT 1920 A"/>
    <s v="LZZ5CLVBXGN196604"/>
    <s v="DOUBLE BENNE"/>
    <s v="Accidenté"/>
    <x v="35"/>
    <m/>
    <x v="7"/>
    <m/>
    <m/>
    <m/>
    <m/>
    <m/>
    <m/>
    <m/>
    <m/>
    <m/>
    <m/>
    <m/>
  </r>
  <r>
    <n v="100"/>
    <x v="1"/>
    <x v="2"/>
    <s v="BEN"/>
    <x v="362"/>
    <s v="IT 1921 A"/>
    <s v="LZZ5CLVBXGN196605"/>
    <s v="DOUBLE BENNE"/>
    <s v="Lame cassée"/>
    <x v="35"/>
    <m/>
    <x v="7"/>
    <m/>
    <m/>
    <m/>
    <m/>
    <m/>
    <m/>
    <m/>
    <m/>
    <m/>
    <m/>
    <m/>
  </r>
  <r>
    <n v="101"/>
    <x v="1"/>
    <x v="2"/>
    <s v="BEN"/>
    <x v="363"/>
    <s v="IT 1922 A"/>
    <s v="LZZ5CLVBXGN196606"/>
    <s v="DOUBLE BENNE"/>
    <s v="Lame cassée"/>
    <x v="35"/>
    <m/>
    <x v="7"/>
    <m/>
    <m/>
    <m/>
    <m/>
    <m/>
    <m/>
    <m/>
    <m/>
    <m/>
    <m/>
    <m/>
  </r>
  <r>
    <n v="102"/>
    <x v="1"/>
    <x v="2"/>
    <s v="BEN"/>
    <x v="364"/>
    <s v="IT 2182 A"/>
    <s v="LZZ5CLVBXGN196607"/>
    <s v=" Bennes laterales"/>
    <m/>
    <x v="35"/>
    <m/>
    <x v="7"/>
    <m/>
    <m/>
    <m/>
    <m/>
    <m/>
    <m/>
    <m/>
    <m/>
    <m/>
    <m/>
    <m/>
  </r>
  <r>
    <n v="103"/>
    <x v="1"/>
    <x v="2"/>
    <s v="BEN"/>
    <x v="365"/>
    <s v="IT 2183 A"/>
    <s v="LZZ5CLVBXGN196608"/>
    <s v=" Bennes laterales"/>
    <s v="Essieux cassés"/>
    <x v="35"/>
    <m/>
    <x v="7"/>
    <m/>
    <m/>
    <m/>
    <m/>
    <m/>
    <m/>
    <m/>
    <m/>
    <m/>
    <m/>
    <m/>
  </r>
  <r>
    <n v="104"/>
    <x v="1"/>
    <x v="2"/>
    <s v="BEN"/>
    <x v="366"/>
    <s v="IT 2184 A"/>
    <s v="LZZ5CLVBXGN196609"/>
    <s v=" Bennes laterales"/>
    <m/>
    <x v="35"/>
    <m/>
    <x v="7"/>
    <m/>
    <m/>
    <m/>
    <m/>
    <m/>
    <m/>
    <m/>
    <m/>
    <m/>
    <m/>
    <m/>
  </r>
  <r>
    <n v="105"/>
    <x v="1"/>
    <x v="2"/>
    <s v="BEN"/>
    <x v="367"/>
    <s v="IT 2185 A"/>
    <s v="LZZ5CLVBXGN196610"/>
    <s v=" Bennes laterales"/>
    <m/>
    <x v="35"/>
    <m/>
    <x v="7"/>
    <m/>
    <m/>
    <m/>
    <m/>
    <m/>
    <m/>
    <m/>
    <m/>
    <m/>
    <m/>
    <m/>
  </r>
  <r>
    <n v="106"/>
    <x v="1"/>
    <x v="2"/>
    <s v="BEN"/>
    <x v="368"/>
    <s v="IT 2186 A"/>
    <s v="LZZ5CLVBXGN196611"/>
    <s v=" Bennes laterales"/>
    <m/>
    <x v="35"/>
    <m/>
    <x v="7"/>
    <m/>
    <m/>
    <m/>
    <m/>
    <m/>
    <m/>
    <m/>
    <m/>
    <m/>
    <m/>
    <m/>
  </r>
  <r>
    <n v="107"/>
    <x v="1"/>
    <x v="2"/>
    <s v="BEN"/>
    <x v="369"/>
    <s v="IT 2187 A"/>
    <s v="LZZ5CLVBXGN196612"/>
    <s v=" Bennes laterales"/>
    <s v="Lame cassée"/>
    <x v="35"/>
    <m/>
    <x v="7"/>
    <m/>
    <m/>
    <m/>
    <m/>
    <m/>
    <m/>
    <m/>
    <m/>
    <m/>
    <m/>
    <m/>
  </r>
  <r>
    <n v="108"/>
    <x v="1"/>
    <x v="2"/>
    <s v="BEN"/>
    <x v="370"/>
    <s v="IT 2188 A"/>
    <s v="LZZ5CLVBXGN196613"/>
    <s v=" Bennes laterales"/>
    <s v="Lame cassée"/>
    <x v="35"/>
    <m/>
    <x v="7"/>
    <m/>
    <m/>
    <m/>
    <m/>
    <m/>
    <m/>
    <m/>
    <m/>
    <m/>
    <m/>
    <m/>
  </r>
  <r>
    <n v="109"/>
    <x v="1"/>
    <x v="2"/>
    <s v="BEN"/>
    <x v="371"/>
    <s v="IT 2189 A"/>
    <s v="LZZ5CLVBXGN196614"/>
    <s v=" Bennes laterales"/>
    <s v="Bride cassée"/>
    <x v="35"/>
    <m/>
    <x v="7"/>
    <m/>
    <m/>
    <m/>
    <m/>
    <m/>
    <m/>
    <m/>
    <m/>
    <m/>
    <m/>
    <m/>
  </r>
  <r>
    <n v="110"/>
    <x v="1"/>
    <x v="2"/>
    <s v="BEN"/>
    <x v="372"/>
    <s v="IT 2030 A"/>
    <s v="LZZ5CLVBXGN196615"/>
    <s v="DOUBLE BENNE"/>
    <m/>
    <x v="35"/>
    <m/>
    <x v="7"/>
    <m/>
    <m/>
    <m/>
    <m/>
    <m/>
    <m/>
    <m/>
    <m/>
    <m/>
    <m/>
    <m/>
  </r>
  <r>
    <n v="111"/>
    <x v="1"/>
    <x v="2"/>
    <s v="BEN"/>
    <x v="373"/>
    <s v="IT 2031 A"/>
    <s v="LZZ5CLVBXGN196616"/>
    <s v="DOUBLE BENNE"/>
    <s v="Lame cassée"/>
    <x v="35"/>
    <m/>
    <x v="7"/>
    <m/>
    <m/>
    <m/>
    <m/>
    <m/>
    <m/>
    <m/>
    <m/>
    <m/>
    <m/>
    <m/>
  </r>
  <r>
    <n v="112"/>
    <x v="1"/>
    <x v="2"/>
    <s v="BEN"/>
    <x v="374"/>
    <s v="IT 2032 A"/>
    <s v="LZZ5CLVBXGN196617"/>
    <s v="DOUBLE BENNE"/>
    <s v="Lame cassée"/>
    <x v="35"/>
    <m/>
    <x v="7"/>
    <m/>
    <m/>
    <m/>
    <m/>
    <m/>
    <m/>
    <m/>
    <m/>
    <m/>
    <m/>
    <m/>
  </r>
  <r>
    <n v="113"/>
    <x v="1"/>
    <x v="2"/>
    <s v="BEN"/>
    <x v="375"/>
    <s v="IT 2033 A"/>
    <s v="LZZ5CLVBXGN196618"/>
    <s v="DOUBLE BENNE"/>
    <s v="Lame cassée"/>
    <x v="35"/>
    <m/>
    <x v="7"/>
    <m/>
    <m/>
    <m/>
    <m/>
    <m/>
    <m/>
    <m/>
    <m/>
    <m/>
    <m/>
    <m/>
  </r>
  <r>
    <n v="114"/>
    <x v="1"/>
    <x v="2"/>
    <s v="BEN"/>
    <x v="376"/>
    <s v="IT 2034 A"/>
    <s v="LZZ5CLVBXGN196619"/>
    <s v="DOUBLE BENNE"/>
    <s v="Lame cassée"/>
    <x v="35"/>
    <m/>
    <x v="7"/>
    <m/>
    <m/>
    <m/>
    <m/>
    <m/>
    <m/>
    <m/>
    <m/>
    <m/>
    <m/>
    <m/>
  </r>
  <r>
    <n v="115"/>
    <x v="1"/>
    <x v="2"/>
    <s v="BEN"/>
    <x v="377"/>
    <s v="IT 2035 A"/>
    <s v="LZZ5CLVBXGN196620"/>
    <s v="DOUBLE BENNE"/>
    <s v="Axe balancier"/>
    <x v="35"/>
    <m/>
    <x v="7"/>
    <m/>
    <m/>
    <m/>
    <m/>
    <m/>
    <m/>
    <m/>
    <m/>
    <m/>
    <m/>
    <m/>
  </r>
  <r>
    <n v="116"/>
    <x v="1"/>
    <x v="2"/>
    <s v="BEN"/>
    <x v="378"/>
    <s v="IT 2036 A"/>
    <s v="LZZ5CLVBXGN196621"/>
    <s v="DOUBLE BENNE"/>
    <m/>
    <x v="35"/>
    <m/>
    <x v="7"/>
    <m/>
    <m/>
    <m/>
    <m/>
    <m/>
    <m/>
    <m/>
    <m/>
    <m/>
    <m/>
    <m/>
  </r>
  <r>
    <n v="117"/>
    <x v="1"/>
    <x v="2"/>
    <s v="BEN"/>
    <x v="379"/>
    <s v="IT 2037 A"/>
    <s v="LZZ5CLVBXGN196622"/>
    <s v="DOUBLE BENNE"/>
    <m/>
    <x v="35"/>
    <m/>
    <x v="7"/>
    <m/>
    <m/>
    <m/>
    <m/>
    <m/>
    <m/>
    <m/>
    <m/>
    <m/>
    <m/>
    <m/>
  </r>
  <r>
    <n v="118"/>
    <x v="1"/>
    <x v="2"/>
    <s v="BEN"/>
    <x v="380"/>
    <s v="IT 2364 A"/>
    <s v="LZZ5CLVBXGN196623"/>
    <s v=" Bennes laterales"/>
    <m/>
    <x v="35"/>
    <m/>
    <x v="7"/>
    <m/>
    <m/>
    <m/>
    <m/>
    <m/>
    <m/>
    <m/>
    <m/>
    <m/>
    <m/>
    <m/>
  </r>
  <r>
    <n v="119"/>
    <x v="1"/>
    <x v="2"/>
    <s v="BEN"/>
    <x v="381"/>
    <s v="IT 2365 A"/>
    <s v="LZZ5CLVBXGN196624"/>
    <s v=" Bennes laterales"/>
    <m/>
    <x v="35"/>
    <m/>
    <x v="7"/>
    <m/>
    <m/>
    <m/>
    <m/>
    <m/>
    <m/>
    <m/>
    <m/>
    <m/>
    <m/>
    <m/>
  </r>
  <r>
    <n v="120"/>
    <x v="1"/>
    <x v="2"/>
    <s v="BEN"/>
    <x v="382"/>
    <s v="IT 2366 A"/>
    <s v="LZZ5CLVBXGN196625"/>
    <s v=" Bennes laterales"/>
    <s v="Lame cassée et bride"/>
    <x v="35"/>
    <m/>
    <x v="7"/>
    <m/>
    <m/>
    <m/>
    <m/>
    <m/>
    <m/>
    <m/>
    <m/>
    <m/>
    <m/>
    <m/>
  </r>
  <r>
    <n v="121"/>
    <x v="1"/>
    <x v="2"/>
    <s v="BEN"/>
    <x v="383"/>
    <s v="IT 2367 A"/>
    <s v="LZZ5CLVBXGN196626"/>
    <s v=" Bennes laterales"/>
    <s v="Lame cassée"/>
    <x v="35"/>
    <m/>
    <x v="7"/>
    <m/>
    <m/>
    <m/>
    <m/>
    <m/>
    <m/>
    <m/>
    <m/>
    <m/>
    <m/>
    <m/>
  </r>
  <r>
    <n v="122"/>
    <x v="1"/>
    <x v="2"/>
    <s v="BEN"/>
    <x v="384"/>
    <s v="IT 2368 A"/>
    <s v="LZZ5CLVBXGN196627"/>
    <s v=" Bennes laterales"/>
    <s v="Bride"/>
    <x v="35"/>
    <m/>
    <x v="7"/>
    <m/>
    <m/>
    <m/>
    <m/>
    <m/>
    <m/>
    <m/>
    <m/>
    <m/>
    <m/>
    <m/>
  </r>
  <r>
    <n v="123"/>
    <x v="1"/>
    <x v="2"/>
    <s v="BEN"/>
    <x v="385"/>
    <s v="IT 2369 A"/>
    <s v="LZZ5CLVBXGN196628"/>
    <s v=" Bennes laterales"/>
    <m/>
    <x v="35"/>
    <m/>
    <x v="7"/>
    <m/>
    <m/>
    <m/>
    <m/>
    <m/>
    <m/>
    <m/>
    <m/>
    <m/>
    <m/>
    <m/>
  </r>
  <r>
    <n v="124"/>
    <x v="1"/>
    <x v="2"/>
    <s v="BEN"/>
    <x v="386"/>
    <s v="IT 2370 A"/>
    <s v="LZZ5CLVBXGN196629"/>
    <s v=" Bennes laterales"/>
    <m/>
    <x v="35"/>
    <m/>
    <x v="7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38">
  <r>
    <n v="1"/>
    <x v="0"/>
    <x v="0"/>
    <s v="6X4"/>
    <x v="0"/>
    <m/>
    <s v="LZZ5EMVG0FD927020"/>
    <s v="Cam./Ben."/>
    <s v="Fuite d'huile cartère"/>
    <d v="2018-01-10T08:00:00"/>
    <m/>
    <s v=" Garage UMS"/>
    <s v="x"/>
    <m/>
    <m/>
    <m/>
    <m/>
    <m/>
    <m/>
    <m/>
    <m/>
    <s v="x"/>
    <m/>
  </r>
  <r>
    <n v="2"/>
    <x v="0"/>
    <x v="0"/>
    <s v="6X4"/>
    <x v="1"/>
    <m/>
    <s v="LZZ5EMVGIFD927000"/>
    <s v="Cam./Ben."/>
    <s v="Roulement central"/>
    <d v="2017-12-20T08:00:00"/>
    <m/>
    <s v=" Garage UMS"/>
    <s v="x"/>
    <m/>
    <m/>
    <m/>
    <m/>
    <m/>
    <m/>
    <m/>
    <m/>
    <s v="x"/>
    <m/>
  </r>
  <r>
    <n v="3"/>
    <x v="0"/>
    <x v="0"/>
    <s v="6X4"/>
    <x v="2"/>
    <m/>
    <s v="LZZ5EMVGIFD927012"/>
    <s v="Cam./Ben."/>
    <s v="Moteur "/>
    <d v="2018-01-16T00:00:00"/>
    <m/>
    <s v="Garage UMS"/>
    <s v="x"/>
    <m/>
    <m/>
    <m/>
    <m/>
    <m/>
    <m/>
    <m/>
    <m/>
    <s v="x"/>
    <m/>
  </r>
  <r>
    <n v="4"/>
    <x v="0"/>
    <x v="0"/>
    <s v="6X4"/>
    <x v="3"/>
    <m/>
    <s v="LZZ5EMVG8FD927351"/>
    <s v="Cam./Ben."/>
    <s v="Batteries et boite de vitesse et moteur"/>
    <d v="2018-01-10T08:00:00"/>
    <m/>
    <s v="Mines"/>
    <s v="x"/>
    <s v="x"/>
    <m/>
    <m/>
    <m/>
    <m/>
    <m/>
    <m/>
    <m/>
    <s v="x"/>
    <m/>
  </r>
  <r>
    <n v="5"/>
    <x v="0"/>
    <x v="0"/>
    <s v="6X4"/>
    <x v="4"/>
    <m/>
    <s v="LZZ5EMVG0FD926998"/>
    <s v="Cam./Ben."/>
    <s v="OBC et moyeu"/>
    <d v="2018-01-27T08:00:00"/>
    <m/>
    <s v=" Garage UMS"/>
    <m/>
    <s v="x"/>
    <m/>
    <m/>
    <m/>
    <m/>
    <m/>
    <m/>
    <m/>
    <s v="x"/>
    <m/>
  </r>
  <r>
    <n v="6"/>
    <x v="0"/>
    <x v="0"/>
    <s v="6X4"/>
    <x v="5"/>
    <m/>
    <s v="LZZ5EMVG0FD927000"/>
    <s v="Cam./Ben."/>
    <s v="Roulement central"/>
    <d v="2018-02-19T00:00:00"/>
    <m/>
    <s v="Barrière mine"/>
    <s v="x"/>
    <m/>
    <m/>
    <m/>
    <m/>
    <m/>
    <m/>
    <m/>
    <s v="x"/>
    <m/>
    <m/>
  </r>
  <r>
    <n v="7"/>
    <x v="0"/>
    <x v="0"/>
    <s v="6X4"/>
    <x v="6"/>
    <m/>
    <s v="LZZ5EMVG0FD927016"/>
    <s v="Cam./Ben."/>
    <s v="Accidenté"/>
    <d v="2017-10-12T08:01:00"/>
    <m/>
    <s v="Garage UMS"/>
    <m/>
    <s v="x"/>
    <m/>
    <m/>
    <m/>
    <m/>
    <m/>
    <m/>
    <m/>
    <m/>
    <s v="x"/>
  </r>
  <r>
    <n v="8"/>
    <x v="0"/>
    <x v="0"/>
    <s v="6X4"/>
    <x v="7"/>
    <m/>
    <s v="LZZ5EMVG4FD927346"/>
    <s v="Cam./Ben."/>
    <s v="1 pneu et lame ressort"/>
    <d v="2017-11-03T08:00:00"/>
    <m/>
    <s v="Garage UMS"/>
    <s v="x"/>
    <m/>
    <m/>
    <s v="x"/>
    <m/>
    <m/>
    <m/>
    <m/>
    <m/>
    <s v="x"/>
    <m/>
  </r>
  <r>
    <n v="9"/>
    <x v="0"/>
    <x v="0"/>
    <s v="6X4"/>
    <x v="8"/>
    <m/>
    <s v="LZZ5EMVG9FD927018"/>
    <s v="Cam./Ben."/>
    <s v="Electricité, Bride et lames ressort"/>
    <d v="2017-10-24T08:00:00"/>
    <m/>
    <s v="Garage UMS"/>
    <s v="x"/>
    <s v="x"/>
    <m/>
    <m/>
    <m/>
    <m/>
    <m/>
    <m/>
    <m/>
    <s v="x"/>
    <m/>
  </r>
  <r>
    <n v="10"/>
    <x v="0"/>
    <x v="0"/>
    <s v="6X4"/>
    <x v="9"/>
    <m/>
    <s v="LZZ5EMVG2FD927345"/>
    <s v="Cam./Ben."/>
    <s v="Lames ressorts et globe"/>
    <d v="2017-10-15T00:15:00"/>
    <m/>
    <s v="Garage UMS"/>
    <s v="x"/>
    <s v="x"/>
    <m/>
    <m/>
    <m/>
    <m/>
    <m/>
    <m/>
    <m/>
    <s v="x"/>
    <m/>
  </r>
  <r>
    <n v="11"/>
    <x v="0"/>
    <x v="0"/>
    <s v="6X4"/>
    <x v="10"/>
    <m/>
    <s v="LZZ5EMVG7FD926997"/>
    <s v="Cam./Ben."/>
    <s v=" Lame ressort  AR 2 côtés, "/>
    <d v="2017-10-25T08:00:00"/>
    <m/>
    <s v="Garage UMS"/>
    <s v="x"/>
    <m/>
    <m/>
    <m/>
    <m/>
    <m/>
    <m/>
    <m/>
    <m/>
    <s v="x"/>
    <m/>
  </r>
  <r>
    <n v="12"/>
    <x v="0"/>
    <x v="0"/>
    <s v="6X4"/>
    <x v="11"/>
    <m/>
    <s v="LZZ5EMVG8FD927009"/>
    <s v="Cam./Ben."/>
    <s v="Lame ressort et 6 pneus"/>
    <d v="2017-11-13T08:00:00"/>
    <m/>
    <s v="Garage UMS"/>
    <s v="x"/>
    <m/>
    <m/>
    <s v="x"/>
    <m/>
    <m/>
    <m/>
    <m/>
    <m/>
    <s v="x"/>
    <m/>
  </r>
  <r>
    <n v="13"/>
    <x v="0"/>
    <x v="0"/>
    <s v="6X4"/>
    <x v="12"/>
    <m/>
    <s v="LZZ5EMVG9FD927021"/>
    <s v="Cam./Ben."/>
    <s v="Lame ressort"/>
    <d v="2017-11-13T08:00:00"/>
    <m/>
    <s v="Garage UMS"/>
    <s v="x"/>
    <m/>
    <m/>
    <m/>
    <m/>
    <m/>
    <m/>
    <m/>
    <m/>
    <s v="x"/>
    <m/>
  </r>
  <r>
    <n v="14"/>
    <x v="0"/>
    <x v="0"/>
    <s v="6X4"/>
    <x v="13"/>
    <m/>
    <s v="LZZ5EMVG8FD927348"/>
    <s v="Cam./Ben."/>
    <s v="Roulement central"/>
    <d v="2018-02-22T08:00:00"/>
    <m/>
    <s v="Garage UMS"/>
    <s v="x"/>
    <m/>
    <m/>
    <m/>
    <m/>
    <m/>
    <m/>
    <m/>
    <s v="x"/>
    <m/>
    <m/>
  </r>
  <r>
    <n v="15"/>
    <x v="0"/>
    <x v="0"/>
    <s v="6X4"/>
    <x v="14"/>
    <m/>
    <s v="LZZ5EMVG0FD927019"/>
    <s v="Cam./Ben."/>
    <s v="Lame ressort"/>
    <d v="2017-10-09T08:00:00"/>
    <m/>
    <s v="Garage UMS"/>
    <s v="x"/>
    <m/>
    <m/>
    <m/>
    <m/>
    <m/>
    <m/>
    <m/>
    <m/>
    <s v="x"/>
    <m/>
  </r>
  <r>
    <n v="16"/>
    <x v="0"/>
    <x v="0"/>
    <s v="6X4"/>
    <x v="15"/>
    <m/>
    <s v="LZZ5EMVG0FD927344"/>
    <s v="Cam./Ben."/>
    <s v="Lame ressort"/>
    <d v="2017-11-02T08:00:00"/>
    <m/>
    <s v="Garage UMS"/>
    <s v="x"/>
    <m/>
    <m/>
    <m/>
    <m/>
    <m/>
    <m/>
    <m/>
    <m/>
    <s v="x"/>
    <m/>
  </r>
  <r>
    <n v="17"/>
    <x v="0"/>
    <x v="0"/>
    <s v="6X4"/>
    <x v="16"/>
    <m/>
    <s v="LZZ5EMVG6FD927350"/>
    <s v="Cam./Ben."/>
    <s v="Accidenté"/>
    <d v="2017-10-09T08:00:00"/>
    <m/>
    <s v="Garage UMS"/>
    <s v="x"/>
    <m/>
    <m/>
    <m/>
    <m/>
    <m/>
    <m/>
    <m/>
    <m/>
    <m/>
    <s v="x"/>
  </r>
  <r>
    <n v="18"/>
    <x v="0"/>
    <x v="0"/>
    <s v="6X4"/>
    <x v="17"/>
    <m/>
    <s v="LZZ5EMVG6FD927008"/>
    <s v="Cam./Ben."/>
    <s v="Lame ressort"/>
    <d v="2018-01-26T00:00:00"/>
    <m/>
    <s v=" Garage UMS"/>
    <s v="x"/>
    <m/>
    <m/>
    <m/>
    <m/>
    <m/>
    <m/>
    <m/>
    <m/>
    <s v="x"/>
    <m/>
  </r>
  <r>
    <n v="19"/>
    <x v="0"/>
    <x v="0"/>
    <s v="6X4"/>
    <x v="18"/>
    <m/>
    <s v="LZZ5EMVGXFD927349"/>
    <s v="Cam./Ben."/>
    <s v="Moteur et système de freinage"/>
    <d v="2018-01-09T00:00:00"/>
    <m/>
    <s v="Route Mines"/>
    <s v="x"/>
    <m/>
    <m/>
    <m/>
    <m/>
    <m/>
    <m/>
    <m/>
    <m/>
    <s v="x"/>
    <m/>
  </r>
  <r>
    <n v="20"/>
    <x v="0"/>
    <x v="0"/>
    <s v="6X4"/>
    <x v="19"/>
    <m/>
    <s v="LZZ5EMVG6FD927347"/>
    <s v="Cam./Ben."/>
    <s v="Lame ressort "/>
    <d v="2018-02-02T16:00:00"/>
    <m/>
    <s v=" Garage UMS"/>
    <s v="x"/>
    <m/>
    <m/>
    <m/>
    <m/>
    <m/>
    <m/>
    <m/>
    <s v="x"/>
    <m/>
    <m/>
  </r>
  <r>
    <n v="21"/>
    <x v="0"/>
    <x v="0"/>
    <s v="6X4"/>
    <x v="20"/>
    <m/>
    <s v="LZZ5EMVG9FD927004"/>
    <s v="Cam./Ben."/>
    <s v="Lame et boulon central"/>
    <d v="2017-12-27T08:00:00"/>
    <m/>
    <s v="Garage UMS"/>
    <s v="x"/>
    <m/>
    <m/>
    <m/>
    <m/>
    <m/>
    <m/>
    <m/>
    <m/>
    <s v="x"/>
    <m/>
  </r>
  <r>
    <n v="22"/>
    <x v="0"/>
    <x v="0"/>
    <s v="6X4"/>
    <x v="21"/>
    <m/>
    <s v="LZZ5EMVG2FD927006"/>
    <s v="Cam./Ben."/>
    <s v="Tolerie-peinture"/>
    <d v="2017-10-09T16:00:00"/>
    <m/>
    <s v="Garage UMS"/>
    <m/>
    <s v="x"/>
    <m/>
    <m/>
    <m/>
    <m/>
    <m/>
    <m/>
    <m/>
    <s v="x"/>
    <m/>
  </r>
  <r>
    <n v="23"/>
    <x v="0"/>
    <x v="0"/>
    <s v="6X4"/>
    <x v="22"/>
    <m/>
    <s v="LZZ5EMVG2FD927015"/>
    <s v="Cam./Ben."/>
    <s v="Lame ressort"/>
    <d v="2017-10-09T00:00:00"/>
    <m/>
    <s v="Garage UMS"/>
    <s v="x"/>
    <m/>
    <m/>
    <m/>
    <m/>
    <m/>
    <m/>
    <m/>
    <m/>
    <s v="x"/>
    <m/>
  </r>
  <r>
    <n v="24"/>
    <x v="0"/>
    <x v="0"/>
    <s v="6X4"/>
    <x v="23"/>
    <m/>
    <s v="LZZ5EMVG4FD927007"/>
    <s v="Cam./Ben."/>
    <s v="Lame ressort"/>
    <d v="2017-10-09T08:00:00"/>
    <m/>
    <s v="Garage UMS"/>
    <s v="x"/>
    <m/>
    <m/>
    <m/>
    <m/>
    <m/>
    <m/>
    <m/>
    <m/>
    <s v="x"/>
    <m/>
  </r>
  <r>
    <n v="25"/>
    <x v="0"/>
    <x v="0"/>
    <s v="6X4"/>
    <x v="24"/>
    <m/>
    <s v="LZZ5EMVG3FD927001"/>
    <s v="Cam./Ben."/>
    <s v="Pont"/>
    <d v="2018-01-04T16:00:00"/>
    <m/>
    <s v=" Garage UMS"/>
    <s v="x"/>
    <m/>
    <m/>
    <m/>
    <m/>
    <m/>
    <m/>
    <m/>
    <m/>
    <s v="x"/>
    <m/>
  </r>
  <r>
    <n v="26"/>
    <x v="0"/>
    <x v="0"/>
    <s v="6X4"/>
    <x v="25"/>
    <m/>
    <s v="LZZ5EMVG1FD927353"/>
    <s v="Cam./Ben."/>
    <s v="Lame ressort et 1 pneu"/>
    <d v="2017-11-23T00:00:00"/>
    <m/>
    <s v="Garage UMS"/>
    <s v="x"/>
    <m/>
    <m/>
    <s v="x"/>
    <m/>
    <m/>
    <m/>
    <m/>
    <m/>
    <s v="x"/>
    <m/>
  </r>
  <r>
    <n v="27"/>
    <x v="0"/>
    <x v="0"/>
    <s v="6X4"/>
    <x v="26"/>
    <m/>
    <s v="LZZ5EMVG7FD927017"/>
    <s v="Cam./Ben."/>
    <s v="Lame ressort"/>
    <d v="2017-10-24T08:00:00"/>
    <m/>
    <s v="Garage UMS"/>
    <s v="x"/>
    <m/>
    <m/>
    <m/>
    <m/>
    <s v="x"/>
    <m/>
    <m/>
    <m/>
    <s v="x"/>
    <m/>
  </r>
  <r>
    <n v="28"/>
    <x v="0"/>
    <x v="0"/>
    <s v="6X4"/>
    <x v="27"/>
    <m/>
    <s v="LZZ5EMVG7FD927352"/>
    <s v="Cam./Ben."/>
    <s v="Moteur"/>
    <d v="2018-01-10T09:00:00"/>
    <m/>
    <s v="Mines"/>
    <s v="x"/>
    <m/>
    <m/>
    <m/>
    <m/>
    <s v="x"/>
    <m/>
    <m/>
    <m/>
    <s v="x"/>
    <m/>
  </r>
  <r>
    <n v="29"/>
    <x v="0"/>
    <x v="0"/>
    <s v="6X4"/>
    <x v="28"/>
    <m/>
    <s v="LZZ5EMVG7FD928429"/>
    <s v="Cam./Ben."/>
    <s v="Support cabine faux chassis"/>
    <d v="2017-12-20T08:00:00"/>
    <m/>
    <s v=" Garage UMS"/>
    <s v="x"/>
    <m/>
    <m/>
    <m/>
    <m/>
    <m/>
    <m/>
    <m/>
    <m/>
    <s v="x"/>
    <m/>
  </r>
  <r>
    <n v="30"/>
    <x v="0"/>
    <x v="0"/>
    <s v="6X4"/>
    <x v="29"/>
    <m/>
    <s v="LZZ5EMVG5FB048434"/>
    <s v="Cam./Ben."/>
    <s v="Lame ressort"/>
    <d v="2017-08-15T07:00:00"/>
    <m/>
    <s v="Garage UMS"/>
    <s v="x"/>
    <m/>
    <m/>
    <m/>
    <m/>
    <m/>
    <m/>
    <m/>
    <m/>
    <s v="x"/>
    <m/>
  </r>
  <r>
    <n v="31"/>
    <x v="0"/>
    <x v="0"/>
    <s v="6X4"/>
    <x v="30"/>
    <m/>
    <s v="LZZ5EMVG4FB048426"/>
    <s v="Cam./Ben."/>
    <s v="Reservoir percé"/>
    <d v="2017-11-22T00:00:00"/>
    <m/>
    <s v="Garage UMS"/>
    <m/>
    <m/>
    <s v="x"/>
    <m/>
    <m/>
    <m/>
    <m/>
    <m/>
    <m/>
    <s v="x"/>
    <m/>
  </r>
  <r>
    <n v="32"/>
    <x v="0"/>
    <x v="0"/>
    <s v="6X4"/>
    <x v="31"/>
    <m/>
    <s v="LZZ5EMVG4FB048443"/>
    <s v="Cam./Ben."/>
    <s v="Moteur"/>
    <d v="2018-01-30T00:00:00"/>
    <m/>
    <s v="Garage UMS"/>
    <s v="x"/>
    <m/>
    <m/>
    <m/>
    <m/>
    <m/>
    <m/>
    <m/>
    <m/>
    <s v="x"/>
    <m/>
  </r>
  <r>
    <n v="33"/>
    <x v="0"/>
    <x v="0"/>
    <s v="6X4"/>
    <x v="32"/>
    <m/>
    <s v="LZZ5EMVG4FB048439"/>
    <s v="Cam./Ben."/>
    <s v="Moteur"/>
    <d v="2017-12-03T01:26:00"/>
    <m/>
    <s v="Barrière mine"/>
    <s v="x"/>
    <m/>
    <m/>
    <m/>
    <m/>
    <m/>
    <m/>
    <m/>
    <m/>
    <s v="x"/>
    <m/>
  </r>
  <r>
    <n v="34"/>
    <x v="0"/>
    <x v="0"/>
    <s v="6X4"/>
    <x v="33"/>
    <m/>
    <s v="LZZ5EMVG8F048427"/>
    <s v="Cam./Ben."/>
    <s v="Moteur "/>
    <d v="2017-12-26T00:00:00"/>
    <m/>
    <s v="Route Mines"/>
    <s v="x"/>
    <m/>
    <m/>
    <m/>
    <m/>
    <m/>
    <m/>
    <m/>
    <m/>
    <s v="x"/>
    <m/>
  </r>
  <r>
    <n v="35"/>
    <x v="0"/>
    <x v="0"/>
    <s v="6X4"/>
    <x v="34"/>
    <m/>
    <s v="LZZ5EMVGXFB048431"/>
    <s v="Cam./Ben."/>
    <s v="Accidenté"/>
    <d v="2017-11-07T08:00:00"/>
    <m/>
    <s v="Route Mines"/>
    <m/>
    <m/>
    <m/>
    <m/>
    <m/>
    <m/>
    <m/>
    <m/>
    <m/>
    <m/>
    <s v="x"/>
  </r>
  <r>
    <n v="36"/>
    <x v="0"/>
    <x v="0"/>
    <s v="6X4"/>
    <x v="35"/>
    <m/>
    <s v="LZZ5EMVGXFB048428"/>
    <s v="Cam./Ben."/>
    <s v="Accidenté"/>
    <d v="2017-11-22T00:00:00"/>
    <m/>
    <s v="Garage UMS"/>
    <m/>
    <m/>
    <s v="x"/>
    <m/>
    <m/>
    <m/>
    <m/>
    <m/>
    <m/>
    <m/>
    <s v="x"/>
  </r>
  <r>
    <n v="37"/>
    <x v="0"/>
    <x v="0"/>
    <s v="6X4"/>
    <x v="36"/>
    <m/>
    <s v="LZZ5EMVG0FB048423"/>
    <s v="Cam./Ben."/>
    <s v="Lame ressort et ampoule phare"/>
    <d v="2017-11-27T21:00:00"/>
    <m/>
    <s v="Garage UMS"/>
    <s v="x"/>
    <s v="x"/>
    <m/>
    <m/>
    <m/>
    <m/>
    <m/>
    <m/>
    <m/>
    <s v="x"/>
    <m/>
  </r>
  <r>
    <n v="38"/>
    <x v="0"/>
    <x v="0"/>
    <s v="6X4"/>
    <x v="37"/>
    <m/>
    <s v="LZZ5EMVG0FB048438"/>
    <s v="Cam./Ben."/>
    <s v="Lame ressort "/>
    <d v="2017-12-26T00:00:00"/>
    <m/>
    <s v=" Garage UMS"/>
    <s v="x"/>
    <m/>
    <m/>
    <m/>
    <m/>
    <m/>
    <m/>
    <m/>
    <m/>
    <s v="x"/>
    <m/>
  </r>
  <r>
    <n v="39"/>
    <x v="0"/>
    <x v="0"/>
    <s v="6X4"/>
    <x v="38"/>
    <m/>
    <s v="LZZ5EMVG0FB048430"/>
    <s v="Cam./Ben."/>
    <s v="Turbo moteur"/>
    <d v="2018-02-24T00:00:00"/>
    <m/>
    <s v="Garage UMS"/>
    <s v="x"/>
    <m/>
    <m/>
    <m/>
    <m/>
    <m/>
    <m/>
    <m/>
    <m/>
    <s v="x"/>
    <m/>
  </r>
  <r>
    <n v="40"/>
    <x v="0"/>
    <x v="0"/>
    <s v="6X4"/>
    <x v="39"/>
    <m/>
    <s v="LZZ5EMVG0FB048440"/>
    <s v="Cam./Ben."/>
    <s v="Lame de ressort AR"/>
    <d v="2017-06-24T08:00:00"/>
    <m/>
    <s v="Garage UMS"/>
    <s v="x"/>
    <m/>
    <m/>
    <m/>
    <m/>
    <m/>
    <m/>
    <m/>
    <m/>
    <s v="x"/>
    <m/>
  </r>
  <r>
    <n v="41"/>
    <x v="0"/>
    <x v="0"/>
    <s v="6X4"/>
    <x v="40"/>
    <m/>
    <s v="LZZ5EMVG0FB048433"/>
    <s v="Cam./Ben."/>
    <s v="Lame ressort"/>
    <d v="2017-10-09T00:00:00"/>
    <m/>
    <s v="Garage UMS"/>
    <s v="x"/>
    <m/>
    <m/>
    <m/>
    <m/>
    <m/>
    <m/>
    <m/>
    <m/>
    <s v="x"/>
    <m/>
  </r>
  <r>
    <n v="42"/>
    <x v="0"/>
    <x v="0"/>
    <s v="6X4"/>
    <x v="41"/>
    <m/>
    <s v="LZZ5EMVG4FB048425"/>
    <s v="Cam./Ben."/>
    <s v="2 lames cassés"/>
    <d v="2018-02-05T08:00:00"/>
    <m/>
    <m/>
    <s v="x"/>
    <m/>
    <m/>
    <m/>
    <m/>
    <m/>
    <m/>
    <m/>
    <s v="x"/>
    <m/>
    <m/>
  </r>
  <r>
    <n v="43"/>
    <x v="0"/>
    <x v="0"/>
    <s v="6X4"/>
    <x v="42"/>
    <m/>
    <s v="LZZ5EMVG4FB048435"/>
    <s v="Cam./Ben."/>
    <s v="Arret huile sur le pont"/>
    <d v="2017-12-20T08:00:00"/>
    <m/>
    <s v=" Garage UMS"/>
    <s v="x"/>
    <m/>
    <m/>
    <m/>
    <m/>
    <m/>
    <m/>
    <m/>
    <s v="x"/>
    <m/>
    <m/>
  </r>
  <r>
    <n v="44"/>
    <x v="0"/>
    <x v="0"/>
    <s v="6X4"/>
    <x v="43"/>
    <m/>
    <s v="LZZ5EMVG4FB048437"/>
    <s v="Cam./Ben."/>
    <s v="Moyeu"/>
    <d v="2018-02-01T16:00:00"/>
    <m/>
    <s v="Garage UMS"/>
    <s v="x"/>
    <m/>
    <m/>
    <m/>
    <m/>
    <m/>
    <m/>
    <m/>
    <s v="x"/>
    <m/>
    <m/>
  </r>
  <r>
    <n v="45"/>
    <x v="0"/>
    <x v="0"/>
    <s v="6X4"/>
    <x v="44"/>
    <m/>
    <s v="LZZ5EMVG4FB048432"/>
    <s v="Cam./Ben."/>
    <s v="Lame ressort"/>
    <d v="2017-12-06T08:00:00"/>
    <m/>
    <s v="Garage UMS"/>
    <s v="x"/>
    <m/>
    <m/>
    <m/>
    <m/>
    <m/>
    <m/>
    <m/>
    <m/>
    <s v="x"/>
    <m/>
  </r>
  <r>
    <n v="46"/>
    <x v="0"/>
    <x v="0"/>
    <s v="6X4"/>
    <x v="45"/>
    <m/>
    <s v="LZZ5EMVG2EB048424"/>
    <s v="Cam./Ben."/>
    <s v="Lame ressort"/>
    <d v="2017-10-09T00:00:00"/>
    <m/>
    <s v="Garage UMS"/>
    <s v="x"/>
    <m/>
    <m/>
    <m/>
    <m/>
    <m/>
    <m/>
    <m/>
    <m/>
    <s v="x"/>
    <m/>
  </r>
  <r>
    <n v="47"/>
    <x v="0"/>
    <x v="0"/>
    <s v="6X4"/>
    <x v="46"/>
    <m/>
    <s v="LZZ5EMVG9FB048436"/>
    <s v="Cam./Ben."/>
    <s v="Lame ressort "/>
    <d v="2017-12-19T00:00:00"/>
    <m/>
    <s v=" Garage UMS"/>
    <s v="x"/>
    <m/>
    <m/>
    <m/>
    <m/>
    <m/>
    <m/>
    <m/>
    <m/>
    <s v="x"/>
    <m/>
  </r>
  <r>
    <n v="1"/>
    <x v="0"/>
    <x v="1"/>
    <s v="6X4"/>
    <x v="47"/>
    <s v="IT 2858 A "/>
    <s v="LZZ5CLVB9GA175182            "/>
    <s v="Tracteur"/>
    <m/>
    <m/>
    <m/>
    <m/>
    <m/>
    <m/>
    <m/>
    <m/>
    <m/>
    <m/>
    <m/>
    <s v="x"/>
    <m/>
    <m/>
    <m/>
  </r>
  <r>
    <n v="2"/>
    <x v="0"/>
    <x v="1"/>
    <s v="6X4"/>
    <x v="48"/>
    <s v="IT 2860 A"/>
    <s v="LZZ5CLVB0GA175183            "/>
    <s v="Tracteur"/>
    <s v="Affecté à conakry"/>
    <m/>
    <m/>
    <m/>
    <m/>
    <m/>
    <m/>
    <m/>
    <m/>
    <m/>
    <m/>
    <m/>
    <m/>
    <m/>
    <m/>
  </r>
  <r>
    <n v="4"/>
    <x v="0"/>
    <x v="1"/>
    <s v="6X4"/>
    <x v="49"/>
    <s v="IT 2862 A"/>
    <s v="LZZ5CLVB4GA175185            "/>
    <s v="Tracteur"/>
    <s v="Ampoules "/>
    <d v="2018-05-31T00:00:00"/>
    <d v="2018-05-31T00:16:00"/>
    <s v="Garage UMS"/>
    <m/>
    <s v="x"/>
    <m/>
    <m/>
    <m/>
    <m/>
    <m/>
    <s v="x"/>
    <m/>
    <m/>
    <m/>
  </r>
  <r>
    <n v="5"/>
    <x v="0"/>
    <x v="1"/>
    <s v="6X4"/>
    <x v="50"/>
    <s v="IT 2859 A "/>
    <s v="LZZ5CLVB6GA175186            "/>
    <s v="Tracteur"/>
    <s v="Graissage général"/>
    <d v="2018-05-31T06:50:00"/>
    <m/>
    <s v="Garage UMS"/>
    <m/>
    <m/>
    <m/>
    <m/>
    <m/>
    <s v="x"/>
    <m/>
    <s v="x"/>
    <m/>
    <m/>
    <m/>
  </r>
  <r>
    <n v="6"/>
    <x v="0"/>
    <x v="1"/>
    <s v="6X4"/>
    <x v="51"/>
    <s v="IT 2863 A"/>
    <s v="LZZ5CLVBXGA175188            "/>
    <s v="Tracteur"/>
    <m/>
    <m/>
    <m/>
    <m/>
    <m/>
    <m/>
    <m/>
    <m/>
    <m/>
    <m/>
    <m/>
    <s v="x"/>
    <m/>
    <m/>
    <m/>
  </r>
  <r>
    <n v="7"/>
    <x v="0"/>
    <x v="1"/>
    <s v="6X4"/>
    <x v="52"/>
    <s v="IT 2864 A"/>
    <s v="LZZ5CLVB1GA175189            "/>
    <s v="Tracteur"/>
    <m/>
    <m/>
    <m/>
    <m/>
    <m/>
    <m/>
    <m/>
    <m/>
    <m/>
    <m/>
    <m/>
    <s v="x"/>
    <m/>
    <m/>
    <m/>
  </r>
  <r>
    <n v="8"/>
    <x v="0"/>
    <x v="1"/>
    <s v="6X4"/>
    <x v="53"/>
    <s v="IT 2865 A"/>
    <s v="LZZ5CLVB8GA175190            "/>
    <s v="Tracteur"/>
    <s v="Moteur"/>
    <d v="2018-01-09T00:00:00"/>
    <m/>
    <s v="Garage SINOTRUK"/>
    <s v="x"/>
    <m/>
    <m/>
    <m/>
    <m/>
    <m/>
    <m/>
    <m/>
    <m/>
    <s v="x"/>
    <m/>
  </r>
  <r>
    <n v="10"/>
    <x v="0"/>
    <x v="1"/>
    <s v="6X4"/>
    <x v="54"/>
    <s v="IT 2869 A"/>
    <s v="LZZ5CLVB3GA175193            "/>
    <s v="Tracteur"/>
    <m/>
    <m/>
    <m/>
    <m/>
    <m/>
    <m/>
    <m/>
    <m/>
    <m/>
    <m/>
    <m/>
    <s v="x"/>
    <m/>
    <m/>
    <m/>
  </r>
  <r>
    <n v="14"/>
    <x v="0"/>
    <x v="1"/>
    <s v="6X4"/>
    <x v="55"/>
    <s v="IT 2873 A"/>
    <s v="LZZ5CLVB6GA175396"/>
    <s v="Tracteur"/>
    <m/>
    <m/>
    <m/>
    <m/>
    <m/>
    <m/>
    <m/>
    <m/>
    <m/>
    <m/>
    <m/>
    <s v="x"/>
    <m/>
    <m/>
    <m/>
  </r>
  <r>
    <n v="15"/>
    <x v="0"/>
    <x v="1"/>
    <s v="6X4"/>
    <x v="56"/>
    <s v="IT 2874 A"/>
    <s v="LZZ5CLVB9GA175702"/>
    <s v="Tracteur"/>
    <m/>
    <m/>
    <m/>
    <m/>
    <m/>
    <m/>
    <m/>
    <m/>
    <m/>
    <m/>
    <m/>
    <s v="x"/>
    <m/>
    <m/>
    <m/>
  </r>
  <r>
    <n v="17"/>
    <x v="0"/>
    <x v="1"/>
    <s v="6X4"/>
    <x v="57"/>
    <s v="IT 2876 A"/>
    <s v="LZZ5CLVB1GN196276            "/>
    <s v="Tracteur"/>
    <s v="Tableau de bord et phare"/>
    <d v="2018-05-31T00:00:00"/>
    <d v="2018-05-31T00:15:00"/>
    <s v="Garage UMS"/>
    <m/>
    <s v="x"/>
    <m/>
    <m/>
    <m/>
    <m/>
    <m/>
    <s v="x"/>
    <m/>
    <m/>
    <m/>
  </r>
  <r>
    <n v="19"/>
    <x v="0"/>
    <x v="1"/>
    <s v="6X4"/>
    <x v="58"/>
    <s v="IT 2077 A"/>
    <s v="LZZ5CLVB9GA175389"/>
    <s v="Tracteur"/>
    <s v="Accidenté"/>
    <d v="2017-11-16T00:00:00"/>
    <m/>
    <s v="Route Mines"/>
    <m/>
    <m/>
    <m/>
    <m/>
    <m/>
    <m/>
    <m/>
    <m/>
    <m/>
    <m/>
    <s v="x"/>
  </r>
  <r>
    <n v="21"/>
    <x v="0"/>
    <x v="1"/>
    <s v="6X4"/>
    <x v="59"/>
    <s v="IT 2154 A "/>
    <s v="LZZ5CLVB5GA175180"/>
    <s v="Tracteur"/>
    <s v="Accidenté"/>
    <d v="2017-11-14T16:00:00"/>
    <m/>
    <m/>
    <m/>
    <m/>
    <m/>
    <m/>
    <m/>
    <m/>
    <m/>
    <m/>
    <m/>
    <m/>
    <s v="x"/>
  </r>
  <r>
    <n v="22"/>
    <x v="0"/>
    <x v="1"/>
    <s v="6X4"/>
    <x v="60"/>
    <s v="IT 2093 A "/>
    <s v="LZZ5CLVB4GN196286"/>
    <s v="Tracteur"/>
    <s v="Accidenté"/>
    <m/>
    <m/>
    <m/>
    <m/>
    <m/>
    <m/>
    <m/>
    <m/>
    <m/>
    <m/>
    <m/>
    <m/>
    <m/>
    <s v="x"/>
  </r>
  <r>
    <n v="23"/>
    <x v="0"/>
    <x v="1"/>
    <s v="6X4"/>
    <x v="61"/>
    <s v="IT 2094 A "/>
    <s v="LZZ5CLVB6GN196290"/>
    <s v="Tracteur"/>
    <s v="Accidenté"/>
    <m/>
    <m/>
    <m/>
    <m/>
    <m/>
    <m/>
    <m/>
    <m/>
    <m/>
    <m/>
    <m/>
    <m/>
    <m/>
    <s v="x"/>
  </r>
  <r>
    <n v="25"/>
    <x v="0"/>
    <x v="1"/>
    <s v="6X4"/>
    <x v="62"/>
    <s v="IT 2086 A "/>
    <s v="LZZ5CLVB3GN196327"/>
    <s v="Tracteur"/>
    <s v="Moteur "/>
    <d v="2017-12-27T00:00:00"/>
    <m/>
    <s v="Garage SINOTRUK"/>
    <s v="x"/>
    <m/>
    <m/>
    <m/>
    <m/>
    <m/>
    <m/>
    <m/>
    <m/>
    <s v="x"/>
    <m/>
  </r>
  <r>
    <n v="26"/>
    <x v="0"/>
    <x v="1"/>
    <s v="6X4"/>
    <x v="63"/>
    <s v="IT 2112 A "/>
    <s v="LZZ5CLVB7GN196346"/>
    <s v="Tracteur"/>
    <m/>
    <m/>
    <m/>
    <m/>
    <m/>
    <m/>
    <m/>
    <m/>
    <m/>
    <m/>
    <m/>
    <s v="x"/>
    <m/>
    <m/>
    <m/>
  </r>
  <r>
    <n v="28"/>
    <x v="0"/>
    <x v="1"/>
    <s v="6X4"/>
    <x v="64"/>
    <s v="IT 2408 A"/>
    <s v="LZZ5CLVB7GA175388"/>
    <s v="Tracteur"/>
    <s v="Accidenté"/>
    <d v="2017-11-07T08:00:00"/>
    <m/>
    <s v="Garage SINOTRUK"/>
    <m/>
    <m/>
    <m/>
    <m/>
    <m/>
    <m/>
    <m/>
    <m/>
    <m/>
    <m/>
    <s v="x"/>
  </r>
  <r>
    <n v="30"/>
    <x v="0"/>
    <x v="1"/>
    <s v="6X4"/>
    <x v="65"/>
    <s v="IT 2704 A"/>
    <s v="LZZ5CLVB4GN196367"/>
    <s v="Tracteur"/>
    <s v="Moteur"/>
    <d v="2017-12-26T00:00:00"/>
    <m/>
    <m/>
    <m/>
    <m/>
    <m/>
    <m/>
    <m/>
    <m/>
    <m/>
    <m/>
    <m/>
    <s v="x"/>
    <m/>
  </r>
  <r>
    <n v="31"/>
    <x v="0"/>
    <x v="1"/>
    <s v="6X4"/>
    <x v="66"/>
    <s v="IT 2758 A"/>
    <s v="LZZ5CLVB4GN196272"/>
    <s v="Tracteur"/>
    <m/>
    <m/>
    <m/>
    <m/>
    <m/>
    <m/>
    <m/>
    <m/>
    <m/>
    <m/>
    <m/>
    <s v="x"/>
    <m/>
    <m/>
    <m/>
  </r>
  <r>
    <n v="32"/>
    <x v="0"/>
    <x v="1"/>
    <s v="6X4"/>
    <x v="67"/>
    <s v="IT 2744 A"/>
    <s v="LZZ5CLVB9GN196283"/>
    <s v="Tracteur"/>
    <s v="Electricité"/>
    <d v="2018-05-31T00:00:00"/>
    <d v="2018-05-31T00:30:00"/>
    <s v="Garage UMS"/>
    <m/>
    <s v="x"/>
    <m/>
    <m/>
    <m/>
    <m/>
    <m/>
    <s v="x"/>
    <m/>
    <m/>
    <m/>
  </r>
  <r>
    <n v="33"/>
    <x v="0"/>
    <x v="1"/>
    <s v="6X4"/>
    <x v="68"/>
    <s v="IT 2746 A"/>
    <s v="LZZ5CLVB1GN196293"/>
    <s v="Tracteur"/>
    <s v="Affecté à conakry"/>
    <m/>
    <m/>
    <m/>
    <m/>
    <m/>
    <m/>
    <m/>
    <m/>
    <m/>
    <m/>
    <m/>
    <m/>
    <m/>
    <m/>
  </r>
  <r>
    <n v="34"/>
    <x v="0"/>
    <x v="1"/>
    <s v="6X4"/>
    <x v="69"/>
    <s v="IT 2747 A"/>
    <s v="LZZ5CLVB5GN196300"/>
    <s v="Tracteur"/>
    <s v="Accidenté"/>
    <m/>
    <m/>
    <m/>
    <m/>
    <m/>
    <m/>
    <m/>
    <m/>
    <m/>
    <m/>
    <m/>
    <m/>
    <m/>
    <s v="x"/>
  </r>
  <r>
    <n v="37"/>
    <x v="0"/>
    <x v="1"/>
    <s v="6X4"/>
    <x v="70"/>
    <s v="IT 2751 A"/>
    <s v="LZZ5CLVB9GN196316"/>
    <s v="Tracteur"/>
    <m/>
    <m/>
    <m/>
    <m/>
    <m/>
    <m/>
    <m/>
    <m/>
    <m/>
    <m/>
    <m/>
    <s v="x"/>
    <m/>
    <m/>
    <m/>
  </r>
  <r>
    <n v="38"/>
    <x v="0"/>
    <x v="1"/>
    <s v="6X4"/>
    <x v="71"/>
    <s v="IT 2752 A"/>
    <s v="LZZ5CLVBXGN196325"/>
    <s v="Tracteur"/>
    <m/>
    <m/>
    <m/>
    <m/>
    <m/>
    <m/>
    <m/>
    <m/>
    <m/>
    <m/>
    <m/>
    <s v="x"/>
    <m/>
    <m/>
    <m/>
  </r>
  <r>
    <n v="39"/>
    <x v="0"/>
    <x v="1"/>
    <s v="6X4"/>
    <x v="72"/>
    <s v="IT 2753 A"/>
    <s v="LZZ5CLVB4GN196336"/>
    <s v="Tracteur"/>
    <s v="Affecté à conakry"/>
    <m/>
    <m/>
    <m/>
    <m/>
    <m/>
    <m/>
    <m/>
    <m/>
    <m/>
    <m/>
    <m/>
    <m/>
    <m/>
    <m/>
  </r>
  <r>
    <n v="42"/>
    <x v="0"/>
    <x v="1"/>
    <s v="6X4"/>
    <x v="73"/>
    <s v="IT 2763 A"/>
    <s v="LZZ5CLVB2GN196352"/>
    <s v="Tracteur"/>
    <m/>
    <m/>
    <m/>
    <m/>
    <m/>
    <m/>
    <m/>
    <m/>
    <m/>
    <m/>
    <m/>
    <s v="x"/>
    <m/>
    <m/>
    <m/>
  </r>
  <r>
    <n v="43"/>
    <x v="0"/>
    <x v="1"/>
    <s v="6X4"/>
    <x v="74"/>
    <s v="IT 2764 A"/>
    <s v="LZZ5CLVB3GN196358"/>
    <s v="Tracteur"/>
    <m/>
    <m/>
    <m/>
    <m/>
    <m/>
    <m/>
    <m/>
    <m/>
    <m/>
    <m/>
    <m/>
    <s v="x"/>
    <m/>
    <m/>
    <m/>
  </r>
  <r>
    <n v="46"/>
    <x v="0"/>
    <x v="1"/>
    <s v="6X4"/>
    <x v="75"/>
    <s v="IT 2760 A"/>
    <s v="LZZ5CLVB2GN196366"/>
    <s v="Tracteur"/>
    <s v="Moteur"/>
    <d v="2017-12-18T00:00:00"/>
    <m/>
    <s v="Garage SINOTRUK"/>
    <s v="x"/>
    <m/>
    <m/>
    <m/>
    <m/>
    <m/>
    <m/>
    <m/>
    <m/>
    <s v="x"/>
    <m/>
  </r>
  <r>
    <n v="47"/>
    <x v="0"/>
    <x v="1"/>
    <s v="6X4"/>
    <x v="76"/>
    <s v="IT 2759 A"/>
    <s v="LZZ5CLVB8GN196369"/>
    <s v="Tracteur"/>
    <s v="12 Goujons à coupés"/>
    <d v="2018-05-31T00:00:00"/>
    <d v="2018-05-31T02:00:00"/>
    <s v="Garage UMS"/>
    <m/>
    <m/>
    <s v="x"/>
    <m/>
    <m/>
    <m/>
    <m/>
    <s v="x"/>
    <m/>
    <m/>
    <m/>
  </r>
  <r>
    <n v="48"/>
    <x v="0"/>
    <x v="1"/>
    <s v="6X4"/>
    <x v="77"/>
    <s v="IT 2878 A"/>
    <s v="LZZ5CLVB2GN196285            "/>
    <s v="Tracteur"/>
    <m/>
    <m/>
    <m/>
    <m/>
    <m/>
    <m/>
    <m/>
    <m/>
    <m/>
    <m/>
    <m/>
    <s v="x"/>
    <m/>
    <m/>
    <m/>
  </r>
  <r>
    <n v="49"/>
    <x v="0"/>
    <x v="1"/>
    <s v="6X4"/>
    <x v="78"/>
    <s v="IT 2879 A"/>
    <s v="LZZ5CLVB7GN196296            "/>
    <s v="Tracteur"/>
    <s v="Panne technique "/>
    <d v="2018-05-30T08:00:00"/>
    <m/>
    <s v="Garage UMS"/>
    <s v="x"/>
    <m/>
    <m/>
    <m/>
    <m/>
    <m/>
    <m/>
    <m/>
    <s v="x"/>
    <m/>
    <m/>
  </r>
  <r>
    <n v="50"/>
    <x v="0"/>
    <x v="1"/>
    <s v="6X4"/>
    <x v="79"/>
    <s v="IT 2880 A"/>
    <s v="LZZ5CLVB2GN196299            "/>
    <s v="Tracteur"/>
    <m/>
    <m/>
    <m/>
    <m/>
    <m/>
    <m/>
    <m/>
    <m/>
    <m/>
    <m/>
    <m/>
    <s v="x"/>
    <m/>
    <m/>
    <m/>
  </r>
  <r>
    <n v="54"/>
    <x v="0"/>
    <x v="1"/>
    <s v="6X4"/>
    <x v="80"/>
    <s v="IT 2885 A"/>
    <s v="LZZ5CLVB4GN196319            "/>
    <s v="Tracteur"/>
    <m/>
    <m/>
    <m/>
    <m/>
    <m/>
    <m/>
    <m/>
    <m/>
    <m/>
    <m/>
    <m/>
    <s v="x"/>
    <m/>
    <m/>
    <m/>
  </r>
  <r>
    <n v="55"/>
    <x v="0"/>
    <x v="1"/>
    <s v="6X4"/>
    <x v="81"/>
    <s v="IT 2886 A"/>
    <s v="LZZ5CLVB1GN196326            "/>
    <s v="Tracteur"/>
    <s v="Accidenté"/>
    <m/>
    <m/>
    <m/>
    <m/>
    <m/>
    <m/>
    <m/>
    <m/>
    <m/>
    <m/>
    <m/>
    <m/>
    <m/>
    <s v="x"/>
  </r>
  <r>
    <n v="59"/>
    <x v="0"/>
    <x v="1"/>
    <s v="6X4"/>
    <x v="82"/>
    <s v="IT 2890 A"/>
    <s v="LZZ5CLVB8GA175187"/>
    <s v="Tracteur"/>
    <s v="Accidenté"/>
    <d v="2017-11-01T08:00:00"/>
    <m/>
    <s v="Garage SINOTRUK"/>
    <s v="x"/>
    <m/>
    <m/>
    <m/>
    <m/>
    <m/>
    <m/>
    <m/>
    <m/>
    <m/>
    <s v="x"/>
  </r>
  <r>
    <n v="60"/>
    <x v="0"/>
    <x v="1"/>
    <s v="6X4"/>
    <x v="83"/>
    <s v="IT 2980 A"/>
    <s v="LZZ5CLVB4GA175381            "/>
    <s v="Tracteur"/>
    <m/>
    <m/>
    <m/>
    <m/>
    <m/>
    <m/>
    <m/>
    <m/>
    <m/>
    <m/>
    <m/>
    <s v="x"/>
    <m/>
    <m/>
    <m/>
  </r>
  <r>
    <n v="61"/>
    <x v="0"/>
    <x v="1"/>
    <s v="6X4"/>
    <x v="84"/>
    <s v="IT 2981 A"/>
    <s v="LZZ5CLVBXGA175384            "/>
    <s v="Tracteur"/>
    <m/>
    <m/>
    <m/>
    <m/>
    <m/>
    <m/>
    <m/>
    <m/>
    <m/>
    <m/>
    <m/>
    <s v="x"/>
    <m/>
    <m/>
    <m/>
  </r>
  <r>
    <n v="65"/>
    <x v="0"/>
    <x v="1"/>
    <s v="6X4"/>
    <x v="85"/>
    <s v="IT 2985 A"/>
    <s v="LZZ5CLVB4GA175672            "/>
    <s v="Tracteur"/>
    <m/>
    <m/>
    <m/>
    <m/>
    <m/>
    <m/>
    <m/>
    <m/>
    <m/>
    <m/>
    <m/>
    <s v="x"/>
    <m/>
    <m/>
    <m/>
  </r>
  <r>
    <n v="69"/>
    <x v="0"/>
    <x v="1"/>
    <s v="6X4"/>
    <x v="86"/>
    <s v="IT 2989 A"/>
    <s v="LZZ5CLVB3GA175680            "/>
    <s v="Tracteur"/>
    <s v="Affecté à conakry"/>
    <m/>
    <m/>
    <m/>
    <m/>
    <m/>
    <m/>
    <m/>
    <m/>
    <m/>
    <m/>
    <m/>
    <m/>
    <m/>
    <m/>
  </r>
  <r>
    <n v="70"/>
    <x v="0"/>
    <x v="1"/>
    <s v="6X4"/>
    <x v="87"/>
    <s v="IT 3000 A"/>
    <s v="LZZ5CLVB9GA175683            "/>
    <s v="Tracteur"/>
    <s v="Formation"/>
    <m/>
    <m/>
    <m/>
    <m/>
    <m/>
    <m/>
    <m/>
    <m/>
    <m/>
    <m/>
    <m/>
    <m/>
    <m/>
    <m/>
  </r>
  <r>
    <n v="72"/>
    <x v="0"/>
    <x v="1"/>
    <s v="6X4"/>
    <x v="88"/>
    <s v="IT 3002 A"/>
    <s v="LZZ5CLVBXGA175692            "/>
    <s v="Tracteur"/>
    <m/>
    <m/>
    <m/>
    <m/>
    <m/>
    <m/>
    <m/>
    <m/>
    <m/>
    <m/>
    <m/>
    <s v="x"/>
    <m/>
    <m/>
    <m/>
  </r>
  <r>
    <n v="73"/>
    <x v="0"/>
    <x v="1"/>
    <s v="6X4"/>
    <x v="89"/>
    <s v="IT 3003 A"/>
    <s v="LZZ5CLVB1GA175693            "/>
    <s v="Tracteur"/>
    <m/>
    <m/>
    <m/>
    <m/>
    <m/>
    <m/>
    <m/>
    <m/>
    <m/>
    <m/>
    <m/>
    <s v="x"/>
    <m/>
    <m/>
    <m/>
  </r>
  <r>
    <n v="76"/>
    <x v="0"/>
    <x v="1"/>
    <s v="6X4"/>
    <x v="90"/>
    <s v="IT 3006 A"/>
    <s v="LZZ5CLVB6GA175706            "/>
    <s v="Tracteur"/>
    <s v="Accidenté"/>
    <d v="2018-05-20T08:00:00"/>
    <m/>
    <s v="Route Mines"/>
    <m/>
    <m/>
    <m/>
    <m/>
    <m/>
    <m/>
    <m/>
    <m/>
    <m/>
    <m/>
    <s v="x"/>
  </r>
  <r>
    <n v="79"/>
    <x v="0"/>
    <x v="1"/>
    <s v="6X4"/>
    <x v="91"/>
    <s v="IT 3009 A"/>
    <s v="LZZ5CLVB3GA175677"/>
    <s v="Tracteur"/>
    <m/>
    <m/>
    <m/>
    <m/>
    <m/>
    <m/>
    <m/>
    <m/>
    <m/>
    <m/>
    <m/>
    <s v="x"/>
    <m/>
    <m/>
    <m/>
  </r>
  <r>
    <n v="80"/>
    <x v="0"/>
    <x v="1"/>
    <s v="6X4"/>
    <x v="92"/>
    <s v="IT 3010 A"/>
    <s v="LZZ5CLVB7GA175679"/>
    <s v="Tracteur"/>
    <s v="2 Pneus et jante cassé"/>
    <d v="2018-05-31T00:00:00"/>
    <m/>
    <s v="Barrière mine"/>
    <m/>
    <m/>
    <m/>
    <s v="x"/>
    <m/>
    <m/>
    <m/>
    <m/>
    <s v="x"/>
    <m/>
    <m/>
  </r>
  <r>
    <n v="82"/>
    <x v="0"/>
    <x v="1"/>
    <s v="6X4"/>
    <x v="93"/>
    <s v="IT 3012 A"/>
    <s v="LZZ5CLVB0GA175684"/>
    <s v="Tracteur"/>
    <m/>
    <m/>
    <m/>
    <m/>
    <m/>
    <m/>
    <m/>
    <m/>
    <m/>
    <m/>
    <m/>
    <s v="x"/>
    <m/>
    <m/>
    <m/>
  </r>
  <r>
    <n v="83"/>
    <x v="0"/>
    <x v="1"/>
    <s v="6X4"/>
    <x v="94"/>
    <s v="IT 3013 A"/>
    <s v="LZZ5CLVB8GA175688"/>
    <s v="Tracteur"/>
    <m/>
    <m/>
    <m/>
    <m/>
    <m/>
    <m/>
    <m/>
    <m/>
    <m/>
    <m/>
    <m/>
    <s v="x"/>
    <m/>
    <m/>
    <m/>
  </r>
  <r>
    <n v="85"/>
    <x v="0"/>
    <x v="1"/>
    <s v="6X4"/>
    <x v="95"/>
    <s v="IT 3015 A "/>
    <s v="LZZ5CLVB7GA175696"/>
    <s v="Tracteur"/>
    <s v="Marchepied et electricité"/>
    <d v="2018-05-31T00:00:00"/>
    <d v="2018-05-31T00:20:00"/>
    <s v="Garage UMS"/>
    <s v="x"/>
    <s v="x"/>
    <m/>
    <m/>
    <m/>
    <m/>
    <m/>
    <s v="x"/>
    <m/>
    <m/>
    <m/>
  </r>
  <r>
    <n v="86"/>
    <x v="0"/>
    <x v="1"/>
    <s v="6X4"/>
    <x v="96"/>
    <s v="IT 3016 A"/>
    <s v="LZZ5CLVB9GA175697"/>
    <s v="Tracteur"/>
    <m/>
    <m/>
    <m/>
    <m/>
    <m/>
    <m/>
    <m/>
    <m/>
    <m/>
    <m/>
    <m/>
    <s v="x"/>
    <m/>
    <m/>
    <m/>
  </r>
  <r>
    <n v="88"/>
    <x v="0"/>
    <x v="1"/>
    <s v="6X4"/>
    <x v="97"/>
    <s v="IT 3018 A"/>
    <s v="LZZ5CLVB7GA175701"/>
    <s v="Tracteur"/>
    <s v="Moteur "/>
    <d v="2018-02-04T16:00:00"/>
    <m/>
    <s v="PK39"/>
    <s v="x"/>
    <m/>
    <m/>
    <m/>
    <m/>
    <m/>
    <m/>
    <m/>
    <m/>
    <s v="x"/>
    <m/>
  </r>
  <r>
    <n v="91"/>
    <x v="0"/>
    <x v="1"/>
    <s v="6X4"/>
    <x v="98"/>
    <s v="IT 3076 A"/>
    <s v="LZZ5CLVB7GA175682"/>
    <s v="Tracteur"/>
    <s v="Disque d'embrayage "/>
    <d v="2018-05-29T00:00:00"/>
    <m/>
    <s v="Garage UMS"/>
    <s v="x"/>
    <m/>
    <m/>
    <m/>
    <m/>
    <m/>
    <m/>
    <m/>
    <s v="x"/>
    <m/>
    <m/>
  </r>
  <r>
    <n v="93"/>
    <x v="0"/>
    <x v="1"/>
    <s v="6X4"/>
    <x v="99"/>
    <s v="IT 3078 A "/>
    <s v="LZZ5CLVBXGA175689"/>
    <s v="Tracteur"/>
    <m/>
    <m/>
    <m/>
    <m/>
    <m/>
    <m/>
    <m/>
    <m/>
    <m/>
    <m/>
    <m/>
    <s v="x"/>
    <m/>
    <m/>
    <m/>
  </r>
  <r>
    <n v="95"/>
    <x v="0"/>
    <x v="1"/>
    <s v="6X4"/>
    <x v="100"/>
    <s v="IT 3080 A"/>
    <s v="LZZ5CLVB8GA175691"/>
    <s v="Tracteur"/>
    <m/>
    <m/>
    <m/>
    <m/>
    <m/>
    <m/>
    <m/>
    <m/>
    <m/>
    <m/>
    <m/>
    <s v="x"/>
    <m/>
    <m/>
    <m/>
  </r>
  <r>
    <n v="97"/>
    <x v="0"/>
    <x v="1"/>
    <s v="6X4"/>
    <x v="101"/>
    <s v="IT 3082 A"/>
    <s v="LZZ5CLVB5GA175700"/>
    <s v="Tracteur"/>
    <s v="Boite de vitesse"/>
    <d v="2018-05-27T00:00:00"/>
    <m/>
    <s v="Barrière mine "/>
    <s v="x"/>
    <m/>
    <m/>
    <m/>
    <m/>
    <m/>
    <m/>
    <m/>
    <s v="x"/>
    <m/>
    <m/>
  </r>
  <r>
    <n v="98"/>
    <x v="0"/>
    <x v="2"/>
    <s v="BEN"/>
    <x v="102"/>
    <s v="IT 2164 A "/>
    <s v="LZZGOFZF6HS000013"/>
    <s v="Benne"/>
    <m/>
    <m/>
    <m/>
    <m/>
    <m/>
    <m/>
    <m/>
    <m/>
    <m/>
    <m/>
    <m/>
    <m/>
    <m/>
    <m/>
    <m/>
  </r>
  <r>
    <n v="99"/>
    <x v="0"/>
    <x v="2"/>
    <s v="BEN"/>
    <x v="103"/>
    <s v="IT 2161 A "/>
    <s v="LZZGOFZF8HS000014"/>
    <s v="Benne"/>
    <m/>
    <m/>
    <m/>
    <m/>
    <m/>
    <m/>
    <m/>
    <m/>
    <m/>
    <m/>
    <m/>
    <m/>
    <m/>
    <m/>
    <m/>
  </r>
  <r>
    <n v="100"/>
    <x v="0"/>
    <x v="2"/>
    <s v="BEN"/>
    <x v="104"/>
    <s v="IT 2157 A "/>
    <s v="LZZGOFZFOHS000015"/>
    <s v="Benne"/>
    <m/>
    <m/>
    <m/>
    <m/>
    <m/>
    <m/>
    <m/>
    <m/>
    <m/>
    <m/>
    <m/>
    <m/>
    <m/>
    <m/>
    <m/>
  </r>
  <r>
    <n v="101"/>
    <x v="0"/>
    <x v="2"/>
    <s v="BEN"/>
    <x v="105"/>
    <s v="IT 2168 A "/>
    <s v="LZZGOFZF1HS000016"/>
    <s v="Benne"/>
    <m/>
    <m/>
    <m/>
    <m/>
    <m/>
    <m/>
    <m/>
    <m/>
    <m/>
    <m/>
    <m/>
    <m/>
    <m/>
    <m/>
    <m/>
  </r>
  <r>
    <n v="102"/>
    <x v="0"/>
    <x v="2"/>
    <s v="BEN"/>
    <x v="106"/>
    <s v="IT 2156 A "/>
    <s v="LZZGOFZF75HS000018"/>
    <s v="Benne"/>
    <m/>
    <m/>
    <m/>
    <m/>
    <m/>
    <m/>
    <m/>
    <m/>
    <m/>
    <m/>
    <m/>
    <m/>
    <m/>
    <m/>
    <m/>
  </r>
  <r>
    <n v="103"/>
    <x v="0"/>
    <x v="2"/>
    <s v="BEN"/>
    <x v="107"/>
    <s v="IT 2160 A "/>
    <s v="LZZGOFZF9HS000023"/>
    <s v="Benne"/>
    <m/>
    <m/>
    <m/>
    <m/>
    <m/>
    <m/>
    <m/>
    <m/>
    <m/>
    <m/>
    <m/>
    <m/>
    <m/>
    <m/>
    <m/>
  </r>
  <r>
    <n v="104"/>
    <x v="0"/>
    <x v="2"/>
    <s v="BEN"/>
    <x v="108"/>
    <s v="IT 2136 A "/>
    <s v="LZZGOFZFOHS000024"/>
    <s v="Benne"/>
    <m/>
    <m/>
    <m/>
    <m/>
    <m/>
    <m/>
    <m/>
    <m/>
    <m/>
    <m/>
    <m/>
    <m/>
    <m/>
    <m/>
    <m/>
  </r>
  <r>
    <n v="105"/>
    <x v="0"/>
    <x v="2"/>
    <s v="BEN"/>
    <x v="109"/>
    <s v="IT 2121 A "/>
    <s v="LA99Z3DH9GOXHC112"/>
    <s v="Benne"/>
    <m/>
    <m/>
    <m/>
    <m/>
    <m/>
    <m/>
    <m/>
    <m/>
    <m/>
    <m/>
    <m/>
    <m/>
    <m/>
    <m/>
    <m/>
  </r>
  <r>
    <n v="106"/>
    <x v="0"/>
    <x v="2"/>
    <s v="BEN"/>
    <x v="110"/>
    <s v="IT 2137 A "/>
    <s v="LA99Z3DH2GOXHC114"/>
    <s v="Benne"/>
    <m/>
    <m/>
    <m/>
    <m/>
    <m/>
    <m/>
    <m/>
    <m/>
    <m/>
    <m/>
    <m/>
    <m/>
    <m/>
    <m/>
    <m/>
  </r>
  <r>
    <n v="107"/>
    <x v="0"/>
    <x v="2"/>
    <s v="BEN"/>
    <x v="111"/>
    <s v="IT 2114 A "/>
    <s v="LA99Z3DH6GOXHC116"/>
    <s v="Benne"/>
    <m/>
    <m/>
    <m/>
    <m/>
    <m/>
    <m/>
    <m/>
    <m/>
    <m/>
    <m/>
    <m/>
    <m/>
    <m/>
    <m/>
    <m/>
  </r>
  <r>
    <n v="108"/>
    <x v="0"/>
    <x v="2"/>
    <s v="BEN"/>
    <x v="112"/>
    <s v="IT 2122 A "/>
    <s v="LA99Z3DH8GOXHC117"/>
    <s v="Benne"/>
    <m/>
    <m/>
    <m/>
    <m/>
    <m/>
    <m/>
    <m/>
    <m/>
    <m/>
    <m/>
    <m/>
    <m/>
    <m/>
    <m/>
    <m/>
  </r>
  <r>
    <n v="109"/>
    <x v="0"/>
    <x v="2"/>
    <s v="BEN"/>
    <x v="113"/>
    <s v="IT 2138 A "/>
    <s v="LA99Z3DHXGOXHC118"/>
    <s v="Benne"/>
    <m/>
    <m/>
    <m/>
    <m/>
    <m/>
    <m/>
    <m/>
    <m/>
    <m/>
    <m/>
    <m/>
    <m/>
    <m/>
    <m/>
    <m/>
  </r>
  <r>
    <n v="110"/>
    <x v="0"/>
    <x v="2"/>
    <s v="BEN"/>
    <x v="114"/>
    <s v="IT 2123 A"/>
    <s v="LA99Z3DHXGOXHC121"/>
    <s v="Benne"/>
    <m/>
    <m/>
    <m/>
    <m/>
    <m/>
    <m/>
    <m/>
    <m/>
    <m/>
    <m/>
    <m/>
    <m/>
    <m/>
    <m/>
    <m/>
  </r>
  <r>
    <n v="111"/>
    <x v="0"/>
    <x v="2"/>
    <s v="BEN"/>
    <x v="115"/>
    <s v="IT 2131 A "/>
    <s v="LA99Z3DH3GOXHC123"/>
    <s v="Benne"/>
    <m/>
    <m/>
    <m/>
    <m/>
    <m/>
    <m/>
    <m/>
    <m/>
    <m/>
    <m/>
    <m/>
    <m/>
    <m/>
    <m/>
    <m/>
  </r>
  <r>
    <n v="112"/>
    <x v="0"/>
    <x v="2"/>
    <s v="BEN"/>
    <x v="116"/>
    <s v="IT 2135 A "/>
    <s v="LA99Z3DH5GOXHC124"/>
    <s v="Benne"/>
    <m/>
    <m/>
    <m/>
    <m/>
    <m/>
    <m/>
    <m/>
    <m/>
    <m/>
    <m/>
    <m/>
    <m/>
    <m/>
    <m/>
    <m/>
  </r>
  <r>
    <n v="113"/>
    <x v="0"/>
    <x v="2"/>
    <s v="BEN"/>
    <x v="117"/>
    <s v="IT 2139 A "/>
    <s v="LA99Z3DH7GOXHC125"/>
    <s v="Benne"/>
    <m/>
    <m/>
    <m/>
    <m/>
    <m/>
    <m/>
    <m/>
    <m/>
    <m/>
    <m/>
    <m/>
    <m/>
    <m/>
    <m/>
    <m/>
  </r>
  <r>
    <n v="114"/>
    <x v="0"/>
    <x v="2"/>
    <s v="BEN"/>
    <x v="118"/>
    <s v="IT 2133 A "/>
    <s v="LA99Z3DH9GOXHC126"/>
    <s v="Benne"/>
    <m/>
    <m/>
    <m/>
    <m/>
    <m/>
    <m/>
    <m/>
    <m/>
    <m/>
    <m/>
    <m/>
    <m/>
    <m/>
    <m/>
    <m/>
  </r>
  <r>
    <n v="115"/>
    <x v="0"/>
    <x v="2"/>
    <s v="BEN"/>
    <x v="119"/>
    <s v="IT 2118 A "/>
    <s v="LA99Z3DH6GOXHC133"/>
    <s v="Benne"/>
    <m/>
    <m/>
    <m/>
    <m/>
    <m/>
    <m/>
    <m/>
    <m/>
    <m/>
    <m/>
    <m/>
    <m/>
    <m/>
    <m/>
    <m/>
  </r>
  <r>
    <n v="116"/>
    <x v="0"/>
    <x v="2"/>
    <s v="BEN"/>
    <x v="120"/>
    <s v="IT 2126 A "/>
    <s v="LA99Z3DHXGOXHC135"/>
    <s v="Benne"/>
    <m/>
    <m/>
    <m/>
    <m/>
    <m/>
    <m/>
    <m/>
    <m/>
    <m/>
    <m/>
    <m/>
    <m/>
    <m/>
    <m/>
    <m/>
  </r>
  <r>
    <n v="117"/>
    <x v="0"/>
    <x v="2"/>
    <s v="BEN"/>
    <x v="121"/>
    <s v="IT 2134 A "/>
    <s v="LA99Z3DH1GOXHC136"/>
    <s v="Benne"/>
    <m/>
    <m/>
    <m/>
    <m/>
    <m/>
    <m/>
    <m/>
    <m/>
    <m/>
    <m/>
    <m/>
    <m/>
    <m/>
    <m/>
    <m/>
  </r>
  <r>
    <n v="118"/>
    <x v="0"/>
    <x v="2"/>
    <s v="BEN"/>
    <x v="122"/>
    <s v="IT 2142 A "/>
    <s v="LA99Z3DH7GOXHC139"/>
    <s v="Benne"/>
    <m/>
    <m/>
    <m/>
    <m/>
    <m/>
    <m/>
    <m/>
    <m/>
    <m/>
    <m/>
    <m/>
    <m/>
    <m/>
    <m/>
    <m/>
  </r>
  <r>
    <n v="119"/>
    <x v="0"/>
    <x v="2"/>
    <s v="BEN"/>
    <x v="123"/>
    <s v="IT 2119 A "/>
    <s v="LA99Z3DH3GOXHC140"/>
    <s v="Benne"/>
    <m/>
    <m/>
    <m/>
    <m/>
    <m/>
    <m/>
    <m/>
    <m/>
    <m/>
    <m/>
    <m/>
    <m/>
    <m/>
    <m/>
    <m/>
  </r>
  <r>
    <n v="120"/>
    <x v="0"/>
    <x v="2"/>
    <s v="BEN"/>
    <x v="124"/>
    <s v="IT 2420 A"/>
    <s v="LA99Z3DH5GOXHC141"/>
    <s v="Benne"/>
    <m/>
    <m/>
    <m/>
    <m/>
    <m/>
    <m/>
    <m/>
    <m/>
    <m/>
    <m/>
    <m/>
    <m/>
    <m/>
    <m/>
    <m/>
  </r>
  <r>
    <n v="121"/>
    <x v="0"/>
    <x v="2"/>
    <s v="BEN"/>
    <x v="125"/>
    <s v="IT 2422 A"/>
    <s v="LA99Z3DH6H0XHC036"/>
    <s v="Benne"/>
    <m/>
    <m/>
    <m/>
    <m/>
    <m/>
    <m/>
    <m/>
    <m/>
    <m/>
    <m/>
    <m/>
    <m/>
    <m/>
    <m/>
    <m/>
  </r>
  <r>
    <n v="122"/>
    <x v="0"/>
    <x v="2"/>
    <s v="BEN"/>
    <x v="126"/>
    <s v="IT 2425 A"/>
    <s v="LA99Z3DH7H0XHC059"/>
    <s v="Benne"/>
    <m/>
    <m/>
    <m/>
    <m/>
    <m/>
    <m/>
    <m/>
    <m/>
    <m/>
    <m/>
    <m/>
    <m/>
    <m/>
    <m/>
    <m/>
  </r>
  <r>
    <n v="123"/>
    <x v="0"/>
    <x v="2"/>
    <s v="BEN"/>
    <x v="127"/>
    <s v="IT 2710 A"/>
    <s v="LA99Z3DH2H0XHC065"/>
    <s v="Benne"/>
    <m/>
    <m/>
    <m/>
    <m/>
    <m/>
    <m/>
    <m/>
    <m/>
    <m/>
    <m/>
    <m/>
    <m/>
    <m/>
    <m/>
    <m/>
  </r>
  <r>
    <n v="124"/>
    <x v="0"/>
    <x v="2"/>
    <s v="BEN"/>
    <x v="128"/>
    <s v="IT 2765 A"/>
    <s v="LA99Z3DH3H0XHC060"/>
    <s v="Benne"/>
    <m/>
    <m/>
    <m/>
    <m/>
    <m/>
    <m/>
    <m/>
    <m/>
    <m/>
    <m/>
    <m/>
    <m/>
    <m/>
    <m/>
    <m/>
  </r>
  <r>
    <n v="125"/>
    <x v="0"/>
    <x v="2"/>
    <s v="BEN"/>
    <x v="129"/>
    <s v="IT 2766 A"/>
    <s v="LA99Z3DH2H0XHC034"/>
    <s v="Benne"/>
    <m/>
    <m/>
    <m/>
    <m/>
    <m/>
    <m/>
    <m/>
    <m/>
    <m/>
    <m/>
    <m/>
    <m/>
    <m/>
    <m/>
    <m/>
  </r>
  <r>
    <n v="126"/>
    <x v="0"/>
    <x v="2"/>
    <s v="BEN"/>
    <x v="130"/>
    <s v="IT 2767 A"/>
    <s v="LA99Z3DH4H0XHC035"/>
    <s v="Benne"/>
    <m/>
    <m/>
    <m/>
    <m/>
    <m/>
    <m/>
    <m/>
    <m/>
    <m/>
    <m/>
    <m/>
    <m/>
    <m/>
    <m/>
    <m/>
  </r>
  <r>
    <n v="127"/>
    <x v="0"/>
    <x v="2"/>
    <s v="BEN"/>
    <x v="131"/>
    <s v="IT 2768 A"/>
    <s v="LA99Z3DH3H0XHC057"/>
    <s v="Benne"/>
    <m/>
    <m/>
    <m/>
    <m/>
    <m/>
    <m/>
    <m/>
    <m/>
    <m/>
    <m/>
    <m/>
    <m/>
    <m/>
    <m/>
    <m/>
  </r>
  <r>
    <n v="128"/>
    <x v="0"/>
    <x v="2"/>
    <s v="BEN"/>
    <x v="132"/>
    <s v="IT 2769 A"/>
    <s v="LA99Z3DH1H0XHC042"/>
    <s v="Benne"/>
    <m/>
    <m/>
    <m/>
    <m/>
    <m/>
    <m/>
    <m/>
    <m/>
    <m/>
    <m/>
    <m/>
    <m/>
    <m/>
    <m/>
    <m/>
  </r>
  <r>
    <n v="129"/>
    <x v="0"/>
    <x v="2"/>
    <s v="BEN"/>
    <x v="133"/>
    <s v="IT 2770 A"/>
    <s v="LA99Z3DH3H0XHC071"/>
    <s v="Benne"/>
    <m/>
    <m/>
    <m/>
    <m/>
    <m/>
    <m/>
    <m/>
    <m/>
    <m/>
    <m/>
    <m/>
    <m/>
    <m/>
    <m/>
    <m/>
  </r>
  <r>
    <n v="130"/>
    <x v="0"/>
    <x v="2"/>
    <s v="BEN"/>
    <x v="134"/>
    <s v="IT 2771 A"/>
    <s v="LA99Z3DH4H0XHC021"/>
    <s v="Benne"/>
    <m/>
    <m/>
    <m/>
    <m/>
    <m/>
    <m/>
    <m/>
    <m/>
    <m/>
    <m/>
    <m/>
    <m/>
    <m/>
    <m/>
    <m/>
  </r>
  <r>
    <n v="131"/>
    <x v="0"/>
    <x v="2"/>
    <s v="BEN"/>
    <x v="135"/>
    <s v="IT 2772 A"/>
    <s v="LA99Z3DH6H0XHC022"/>
    <s v="Benne"/>
    <m/>
    <m/>
    <m/>
    <m/>
    <m/>
    <m/>
    <m/>
    <m/>
    <m/>
    <m/>
    <m/>
    <m/>
    <m/>
    <m/>
    <m/>
  </r>
  <r>
    <n v="132"/>
    <x v="0"/>
    <x v="2"/>
    <s v="BEN"/>
    <x v="136"/>
    <s v="IT 2773 A"/>
    <s v="LA99Z3DH0H0XHC033"/>
    <s v="Benne"/>
    <m/>
    <m/>
    <m/>
    <m/>
    <m/>
    <m/>
    <m/>
    <m/>
    <m/>
    <m/>
    <m/>
    <m/>
    <m/>
    <m/>
    <m/>
  </r>
  <r>
    <n v="133"/>
    <x v="0"/>
    <x v="2"/>
    <s v="BEN"/>
    <x v="137"/>
    <s v="IT 2774 A"/>
    <s v="LA99Z3DHXH0XHC038"/>
    <s v="Benne"/>
    <m/>
    <m/>
    <m/>
    <m/>
    <m/>
    <m/>
    <m/>
    <m/>
    <m/>
    <m/>
    <m/>
    <m/>
    <m/>
    <m/>
    <m/>
  </r>
  <r>
    <n v="134"/>
    <x v="0"/>
    <x v="2"/>
    <s v="BEN"/>
    <x v="138"/>
    <s v="IT 2775 A"/>
    <s v="LA99Z3DH1H0XHC039"/>
    <s v="Benne"/>
    <m/>
    <m/>
    <m/>
    <m/>
    <m/>
    <m/>
    <m/>
    <m/>
    <m/>
    <m/>
    <m/>
    <m/>
    <m/>
    <m/>
    <m/>
  </r>
  <r>
    <n v="135"/>
    <x v="0"/>
    <x v="2"/>
    <s v="BEN"/>
    <x v="139"/>
    <s v="IT 2776 A"/>
    <s v="LA99Z3DH8H0XHC040"/>
    <s v="Benne"/>
    <m/>
    <m/>
    <m/>
    <m/>
    <m/>
    <m/>
    <m/>
    <m/>
    <m/>
    <m/>
    <m/>
    <m/>
    <m/>
    <m/>
    <m/>
  </r>
  <r>
    <n v="136"/>
    <x v="0"/>
    <x v="2"/>
    <s v="BEN"/>
    <x v="140"/>
    <s v="IT 2777 A"/>
    <s v="LA99Z3DHXH0XHC041"/>
    <s v="Benne"/>
    <m/>
    <m/>
    <m/>
    <m/>
    <m/>
    <m/>
    <m/>
    <m/>
    <m/>
    <m/>
    <m/>
    <m/>
    <m/>
    <m/>
    <m/>
  </r>
  <r>
    <n v="137"/>
    <x v="0"/>
    <x v="2"/>
    <s v="BEN"/>
    <x v="141"/>
    <s v="IT 2778 A"/>
    <s v="LA99Z3DH3H0XHC043"/>
    <s v="Benne"/>
    <m/>
    <m/>
    <m/>
    <m/>
    <m/>
    <m/>
    <m/>
    <m/>
    <m/>
    <m/>
    <m/>
    <m/>
    <m/>
    <m/>
    <m/>
  </r>
  <r>
    <n v="138"/>
    <x v="0"/>
    <x v="2"/>
    <s v="BEN"/>
    <x v="142"/>
    <s v="IT 2779 A"/>
    <s v="LA99Z3DH1H0XHC056"/>
    <s v="Benne"/>
    <m/>
    <m/>
    <m/>
    <m/>
    <m/>
    <m/>
    <m/>
    <m/>
    <m/>
    <m/>
    <m/>
    <m/>
    <m/>
    <m/>
    <m/>
  </r>
  <r>
    <n v="139"/>
    <x v="0"/>
    <x v="2"/>
    <s v="BEN"/>
    <x v="143"/>
    <s v="IT 2780 A"/>
    <s v="LA99Z3DH9H0XHC077"/>
    <s v="Benne"/>
    <m/>
    <m/>
    <m/>
    <m/>
    <m/>
    <m/>
    <m/>
    <m/>
    <m/>
    <m/>
    <m/>
    <m/>
    <m/>
    <m/>
    <m/>
  </r>
  <r>
    <n v="140"/>
    <x v="0"/>
    <x v="2"/>
    <s v="BEN"/>
    <x v="144"/>
    <s v="IT 2781 A"/>
    <s v="LA99Z3DH0H0XHC078"/>
    <s v="Benne"/>
    <m/>
    <m/>
    <m/>
    <m/>
    <m/>
    <m/>
    <m/>
    <m/>
    <m/>
    <m/>
    <m/>
    <m/>
    <m/>
    <m/>
    <m/>
  </r>
  <r>
    <n v="141"/>
    <x v="0"/>
    <x v="2"/>
    <s v="BEN"/>
    <x v="145"/>
    <s v="IT 2782 A"/>
    <s v="LA99Z3DH2H0XHC079"/>
    <s v="Benne"/>
    <m/>
    <m/>
    <m/>
    <m/>
    <m/>
    <m/>
    <m/>
    <m/>
    <m/>
    <m/>
    <m/>
    <m/>
    <m/>
    <m/>
    <m/>
  </r>
  <r>
    <n v="142"/>
    <x v="0"/>
    <x v="2"/>
    <s v="BEN"/>
    <x v="146"/>
    <s v="IT 2783 A"/>
    <s v="LA99Z3DH9H0XHC080"/>
    <s v="Benne"/>
    <m/>
    <m/>
    <m/>
    <m/>
    <m/>
    <m/>
    <m/>
    <m/>
    <m/>
    <m/>
    <m/>
    <m/>
    <m/>
    <m/>
    <m/>
  </r>
  <r>
    <n v="143"/>
    <x v="0"/>
    <x v="2"/>
    <s v="BEN"/>
    <x v="147"/>
    <s v="IT 2784 A"/>
    <s v="LA99Z3DH0H0XHC081"/>
    <s v="Benne"/>
    <m/>
    <m/>
    <m/>
    <m/>
    <m/>
    <m/>
    <m/>
    <m/>
    <m/>
    <m/>
    <m/>
    <m/>
    <m/>
    <m/>
    <m/>
  </r>
  <r>
    <n v="144"/>
    <x v="0"/>
    <x v="2"/>
    <s v="BEN"/>
    <x v="148"/>
    <s v="IT 2785 A"/>
    <s v="LA99Z3DH2H0XHC082"/>
    <s v="Benne"/>
    <m/>
    <m/>
    <m/>
    <m/>
    <m/>
    <m/>
    <m/>
    <m/>
    <m/>
    <m/>
    <m/>
    <m/>
    <m/>
    <m/>
    <m/>
  </r>
  <r>
    <n v="145"/>
    <x v="0"/>
    <x v="2"/>
    <s v="BEN"/>
    <x v="149"/>
    <s v="IT 2786 A"/>
    <s v="LA99Z3DH4H0XHC083"/>
    <s v="Benne"/>
    <m/>
    <m/>
    <m/>
    <m/>
    <m/>
    <m/>
    <m/>
    <m/>
    <m/>
    <m/>
    <m/>
    <m/>
    <m/>
    <m/>
    <m/>
  </r>
  <r>
    <n v="146"/>
    <x v="0"/>
    <x v="2"/>
    <s v="BEN"/>
    <x v="150"/>
    <s v="IT 2894 A"/>
    <s v="LA99Z3DH6H0XHC084"/>
    <s v="Benne"/>
    <m/>
    <m/>
    <m/>
    <m/>
    <m/>
    <m/>
    <m/>
    <m/>
    <m/>
    <m/>
    <m/>
    <m/>
    <m/>
    <m/>
    <m/>
  </r>
  <r>
    <n v="147"/>
    <x v="0"/>
    <x v="2"/>
    <s v="BEN"/>
    <x v="151"/>
    <s v="IT 2895 A"/>
    <s v="LA99Z3DH8H0XHC085"/>
    <s v="Benne"/>
    <m/>
    <m/>
    <m/>
    <m/>
    <m/>
    <m/>
    <m/>
    <m/>
    <m/>
    <m/>
    <m/>
    <m/>
    <m/>
    <m/>
    <m/>
  </r>
  <r>
    <n v="148"/>
    <x v="0"/>
    <x v="2"/>
    <s v="BEN"/>
    <x v="152"/>
    <s v="IT 2896 A"/>
    <s v="LA99Z3DH1H0XHC087"/>
    <s v="Benne"/>
    <m/>
    <m/>
    <m/>
    <m/>
    <m/>
    <m/>
    <m/>
    <m/>
    <m/>
    <m/>
    <m/>
    <m/>
    <m/>
    <m/>
    <m/>
  </r>
  <r>
    <n v="149"/>
    <x v="0"/>
    <x v="2"/>
    <s v="BEN"/>
    <x v="153"/>
    <s v="IT 2897 A"/>
    <s v="LA99Z3DH3H0XHC088"/>
    <s v="Benne"/>
    <m/>
    <m/>
    <m/>
    <m/>
    <m/>
    <m/>
    <m/>
    <m/>
    <m/>
    <m/>
    <m/>
    <m/>
    <m/>
    <m/>
    <m/>
  </r>
  <r>
    <n v="150"/>
    <x v="0"/>
    <x v="2"/>
    <s v="BEN"/>
    <x v="154"/>
    <s v="IT 2898 A"/>
    <s v="LA99Z3DH1H0XHC090"/>
    <s v="Benne"/>
    <m/>
    <m/>
    <m/>
    <m/>
    <m/>
    <m/>
    <m/>
    <m/>
    <m/>
    <m/>
    <m/>
    <m/>
    <m/>
    <m/>
    <m/>
  </r>
  <r>
    <n v="151"/>
    <x v="0"/>
    <x v="2"/>
    <s v="BEN"/>
    <x v="155"/>
    <s v="IT 2899 A"/>
    <s v="LA99Z3DH3H0XHC091"/>
    <s v="Benne"/>
    <m/>
    <m/>
    <m/>
    <m/>
    <m/>
    <m/>
    <m/>
    <m/>
    <m/>
    <m/>
    <m/>
    <m/>
    <m/>
    <m/>
    <m/>
  </r>
  <r>
    <n v="152"/>
    <x v="0"/>
    <x v="2"/>
    <s v="BEN"/>
    <x v="156"/>
    <s v="IT 2892 A"/>
    <s v="LA99Z3DHXH0XHC086"/>
    <s v="Benne"/>
    <m/>
    <m/>
    <m/>
    <m/>
    <m/>
    <m/>
    <m/>
    <m/>
    <m/>
    <m/>
    <m/>
    <m/>
    <m/>
    <m/>
    <m/>
  </r>
  <r>
    <n v="153"/>
    <x v="0"/>
    <x v="2"/>
    <s v="BEN"/>
    <x v="157"/>
    <s v="IT 2893 A"/>
    <s v="LA99Z3DH5H0XHC089"/>
    <s v="Benne"/>
    <m/>
    <m/>
    <m/>
    <m/>
    <m/>
    <m/>
    <m/>
    <m/>
    <m/>
    <m/>
    <m/>
    <m/>
    <m/>
    <m/>
    <m/>
  </r>
  <r>
    <n v="154"/>
    <x v="0"/>
    <x v="2"/>
    <s v="BEN"/>
    <x v="158"/>
    <s v="IT 2900 A"/>
    <s v="LA9940A35H0ST2019"/>
    <s v="Benne"/>
    <m/>
    <m/>
    <m/>
    <m/>
    <m/>
    <m/>
    <m/>
    <m/>
    <m/>
    <m/>
    <m/>
    <m/>
    <m/>
    <m/>
    <m/>
  </r>
  <r>
    <n v="155"/>
    <x v="0"/>
    <x v="2"/>
    <s v="BEN"/>
    <x v="159"/>
    <s v="IT 2891 A"/>
    <s v="LA9940A37H0ST2037"/>
    <s v="Benne"/>
    <m/>
    <m/>
    <m/>
    <m/>
    <m/>
    <m/>
    <m/>
    <m/>
    <m/>
    <m/>
    <m/>
    <m/>
    <m/>
    <m/>
    <m/>
  </r>
  <r>
    <n v="156"/>
    <x v="0"/>
    <x v="2"/>
    <s v="BEN"/>
    <x v="160"/>
    <s v="IT 2904 A"/>
    <s v="LA9940A33H0ST2021"/>
    <s v="Benne"/>
    <m/>
    <m/>
    <m/>
    <m/>
    <m/>
    <m/>
    <m/>
    <m/>
    <m/>
    <m/>
    <m/>
    <m/>
    <m/>
    <m/>
    <m/>
  </r>
  <r>
    <n v="157"/>
    <x v="0"/>
    <x v="2"/>
    <s v="BEN"/>
    <x v="161"/>
    <s v="IT 2903 A"/>
    <s v="LA99Z3DH5H0XHC061"/>
    <s v="Benne"/>
    <m/>
    <m/>
    <m/>
    <m/>
    <m/>
    <m/>
    <m/>
    <m/>
    <m/>
    <m/>
    <m/>
    <m/>
    <m/>
    <m/>
    <m/>
  </r>
  <r>
    <n v="158"/>
    <x v="0"/>
    <x v="2"/>
    <s v="BEN"/>
    <x v="162"/>
    <s v="IT 2902 A"/>
    <s v="LA99Z3DH7H0XHC062"/>
    <s v="Benne"/>
    <m/>
    <m/>
    <m/>
    <m/>
    <m/>
    <m/>
    <m/>
    <m/>
    <m/>
    <m/>
    <m/>
    <m/>
    <m/>
    <m/>
    <m/>
  </r>
  <r>
    <n v="159"/>
    <x v="0"/>
    <x v="2"/>
    <s v="BEN"/>
    <x v="163"/>
    <s v="IT 2901 A"/>
    <s v="LA99Z3DH9H0XHC063"/>
    <s v="Benne"/>
    <m/>
    <m/>
    <m/>
    <m/>
    <m/>
    <m/>
    <m/>
    <m/>
    <m/>
    <m/>
    <m/>
    <m/>
    <m/>
    <m/>
    <m/>
  </r>
  <r>
    <n v="160"/>
    <x v="0"/>
    <x v="2"/>
    <s v="BEN"/>
    <x v="164"/>
    <s v="IT 2907 A"/>
    <s v="LA99Z3DH4H0XHC066"/>
    <s v="Benne"/>
    <m/>
    <m/>
    <m/>
    <m/>
    <m/>
    <m/>
    <m/>
    <m/>
    <m/>
    <m/>
    <m/>
    <m/>
    <m/>
    <m/>
    <m/>
  </r>
  <r>
    <n v="161"/>
    <x v="0"/>
    <x v="2"/>
    <s v="BEN"/>
    <x v="165"/>
    <s v="IT 2906 A"/>
    <s v="LA99Z3DH6H0XHC019"/>
    <s v="Benne"/>
    <m/>
    <m/>
    <m/>
    <m/>
    <m/>
    <m/>
    <m/>
    <m/>
    <m/>
    <m/>
    <m/>
    <m/>
    <m/>
    <m/>
    <m/>
  </r>
  <r>
    <n v="162"/>
    <x v="0"/>
    <x v="2"/>
    <s v="BEN"/>
    <x v="166"/>
    <s v="IT 2905 A"/>
    <s v="LA99Z3DH8H0XHC068"/>
    <s v="Benne"/>
    <m/>
    <m/>
    <m/>
    <m/>
    <m/>
    <m/>
    <m/>
    <m/>
    <m/>
    <m/>
    <m/>
    <m/>
    <m/>
    <m/>
    <m/>
  </r>
  <r>
    <n v="163"/>
    <x v="0"/>
    <x v="2"/>
    <s v="BEN"/>
    <x v="167"/>
    <s v="IT 2908 A"/>
    <s v="LA99Z3DH6H0XHC070"/>
    <s v="Benne"/>
    <m/>
    <m/>
    <m/>
    <m/>
    <m/>
    <m/>
    <m/>
    <m/>
    <m/>
    <m/>
    <m/>
    <m/>
    <m/>
    <m/>
    <m/>
  </r>
  <r>
    <n v="164"/>
    <x v="0"/>
    <x v="2"/>
    <s v="BEN"/>
    <x v="168"/>
    <s v="IT 2909 A"/>
    <s v="LA99Z3DHXH0XHC069"/>
    <s v="Benne"/>
    <m/>
    <m/>
    <m/>
    <m/>
    <m/>
    <m/>
    <m/>
    <m/>
    <m/>
    <m/>
    <m/>
    <m/>
    <m/>
    <m/>
    <m/>
  </r>
  <r>
    <n v="165"/>
    <x v="0"/>
    <x v="2"/>
    <s v="BEN"/>
    <x v="169"/>
    <s v="IT 2910 A "/>
    <s v="LA99Z3DH0H0XHC050"/>
    <s v="Benne"/>
    <m/>
    <m/>
    <m/>
    <m/>
    <m/>
    <m/>
    <m/>
    <m/>
    <m/>
    <m/>
    <m/>
    <m/>
    <m/>
    <m/>
    <m/>
  </r>
  <r>
    <n v="166"/>
    <x v="0"/>
    <x v="2"/>
    <s v="BEN"/>
    <x v="170"/>
    <s v="IT 2911 A"/>
    <s v="LA99Z3DH2H0XHC051"/>
    <s v="Benne"/>
    <m/>
    <m/>
    <m/>
    <m/>
    <m/>
    <m/>
    <m/>
    <m/>
    <m/>
    <m/>
    <m/>
    <m/>
    <m/>
    <m/>
    <m/>
  </r>
  <r>
    <n v="167"/>
    <x v="0"/>
    <x v="2"/>
    <s v="BEN"/>
    <x v="171"/>
    <s v="IT 2912 A"/>
    <s v="LA99Z3DH4H0XHC052"/>
    <s v="Benne"/>
    <m/>
    <m/>
    <m/>
    <m/>
    <m/>
    <m/>
    <m/>
    <m/>
    <m/>
    <m/>
    <m/>
    <m/>
    <m/>
    <m/>
    <m/>
  </r>
  <r>
    <n v="168"/>
    <x v="0"/>
    <x v="2"/>
    <s v="BEN"/>
    <x v="172"/>
    <s v="IT 2913 A"/>
    <s v="LA99Z3DH8H0XHC054"/>
    <s v="Benne"/>
    <m/>
    <m/>
    <m/>
    <m/>
    <m/>
    <m/>
    <m/>
    <m/>
    <m/>
    <m/>
    <m/>
    <m/>
    <m/>
    <m/>
    <m/>
  </r>
  <r>
    <n v="169"/>
    <x v="0"/>
    <x v="2"/>
    <s v="BEN"/>
    <x v="173"/>
    <s v="IT 2914 A"/>
    <s v="LA99Z3DHXH0XHC055"/>
    <s v="Benne"/>
    <m/>
    <m/>
    <m/>
    <m/>
    <m/>
    <m/>
    <m/>
    <m/>
    <m/>
    <m/>
    <m/>
    <m/>
    <m/>
    <m/>
    <m/>
  </r>
  <r>
    <n v="170"/>
    <x v="0"/>
    <x v="2"/>
    <s v="BEN"/>
    <x v="174"/>
    <s v="IT 2915 A"/>
    <s v="LA99Z3DHXH0XHC072"/>
    <s v="Benne"/>
    <m/>
    <m/>
    <m/>
    <m/>
    <m/>
    <m/>
    <m/>
    <m/>
    <m/>
    <m/>
    <m/>
    <m/>
    <m/>
    <m/>
    <m/>
  </r>
  <r>
    <n v="171"/>
    <x v="0"/>
    <x v="2"/>
    <s v="BEN"/>
    <x v="175"/>
    <s v="IT 2916 A"/>
    <s v="LA99Z3DH1H0XHC073"/>
    <s v="Benne"/>
    <m/>
    <m/>
    <m/>
    <m/>
    <m/>
    <m/>
    <m/>
    <m/>
    <m/>
    <m/>
    <m/>
    <m/>
    <m/>
    <m/>
    <m/>
  </r>
  <r>
    <n v="172"/>
    <x v="0"/>
    <x v="2"/>
    <s v="BEN"/>
    <x v="176"/>
    <s v="IT 2917 A"/>
    <s v="LA9940A38H0ST2046"/>
    <s v="Benne"/>
    <m/>
    <m/>
    <m/>
    <m/>
    <m/>
    <m/>
    <m/>
    <m/>
    <m/>
    <m/>
    <m/>
    <m/>
    <m/>
    <m/>
    <m/>
  </r>
  <r>
    <n v="173"/>
    <x v="0"/>
    <x v="2"/>
    <s v="BEN"/>
    <x v="177"/>
    <s v="IT 2918 A"/>
    <s v="LA9940A35H0ST2053"/>
    <s v="Benne"/>
    <m/>
    <m/>
    <m/>
    <m/>
    <m/>
    <m/>
    <m/>
    <m/>
    <m/>
    <m/>
    <m/>
    <m/>
    <m/>
    <m/>
    <m/>
  </r>
  <r>
    <n v="174"/>
    <x v="0"/>
    <x v="2"/>
    <s v="BEN"/>
    <x v="178"/>
    <s v="IT 2919 A"/>
    <s v="LA9940A3XH0ST2047"/>
    <s v="Benne"/>
    <m/>
    <m/>
    <m/>
    <m/>
    <m/>
    <m/>
    <m/>
    <m/>
    <m/>
    <m/>
    <m/>
    <m/>
    <m/>
    <m/>
    <m/>
  </r>
  <r>
    <n v="175"/>
    <x v="0"/>
    <x v="2"/>
    <s v="BEN"/>
    <x v="179"/>
    <s v="IT 2920 A"/>
    <s v="LA9940A38H0ST2029"/>
    <s v="Benne"/>
    <m/>
    <m/>
    <m/>
    <m/>
    <m/>
    <m/>
    <m/>
    <m/>
    <m/>
    <m/>
    <m/>
    <m/>
    <m/>
    <m/>
    <m/>
  </r>
  <r>
    <n v="176"/>
    <x v="0"/>
    <x v="2"/>
    <s v="BEN"/>
    <x v="180"/>
    <s v="IT 2921 A"/>
    <s v="LA9940A38H0ST2015"/>
    <s v="Benne"/>
    <m/>
    <m/>
    <m/>
    <m/>
    <m/>
    <m/>
    <m/>
    <m/>
    <m/>
    <m/>
    <m/>
    <m/>
    <m/>
    <m/>
    <m/>
  </r>
  <r>
    <n v="177"/>
    <x v="0"/>
    <x v="2"/>
    <s v="BEN"/>
    <x v="181"/>
    <s v="IT 2922 A"/>
    <s v="LA9940A32H0ST2026"/>
    <s v="Benne"/>
    <m/>
    <m/>
    <m/>
    <m/>
    <m/>
    <m/>
    <m/>
    <m/>
    <m/>
    <m/>
    <m/>
    <m/>
    <m/>
    <m/>
    <m/>
  </r>
  <r>
    <n v="178"/>
    <x v="0"/>
    <x v="2"/>
    <s v="BEN"/>
    <x v="182"/>
    <s v="IT 2923 A"/>
    <s v="LA9940A37H0ST2054"/>
    <s v="Benne"/>
    <m/>
    <m/>
    <m/>
    <m/>
    <m/>
    <m/>
    <m/>
    <m/>
    <m/>
    <m/>
    <m/>
    <m/>
    <m/>
    <m/>
    <m/>
  </r>
  <r>
    <n v="179"/>
    <x v="0"/>
    <x v="2"/>
    <s v="BEN"/>
    <x v="183"/>
    <s v="IT 2999 A"/>
    <s v="LA9940A31H0ST2048"/>
    <s v="Benne"/>
    <m/>
    <m/>
    <m/>
    <m/>
    <m/>
    <m/>
    <m/>
    <m/>
    <m/>
    <m/>
    <m/>
    <m/>
    <m/>
    <m/>
    <m/>
  </r>
  <r>
    <n v="180"/>
    <x v="0"/>
    <x v="2"/>
    <s v="BEN"/>
    <x v="184"/>
    <s v="IT 2990 A"/>
    <s v="LA9940A31H0ST2051"/>
    <s v="Benne"/>
    <m/>
    <m/>
    <m/>
    <m/>
    <m/>
    <m/>
    <m/>
    <m/>
    <m/>
    <m/>
    <m/>
    <m/>
    <m/>
    <m/>
    <m/>
  </r>
  <r>
    <n v="181"/>
    <x v="0"/>
    <x v="2"/>
    <s v="BEN"/>
    <x v="185"/>
    <s v="IT 2991 A"/>
    <s v="LA9940A3XH0ST2050"/>
    <s v="Benne"/>
    <m/>
    <m/>
    <m/>
    <m/>
    <m/>
    <m/>
    <m/>
    <m/>
    <m/>
    <m/>
    <m/>
    <m/>
    <m/>
    <m/>
    <m/>
  </r>
  <r>
    <n v="182"/>
    <x v="0"/>
    <x v="2"/>
    <s v="BEN"/>
    <x v="186"/>
    <s v="IT 2992 A"/>
    <s v="LA9940A37H0ST2023"/>
    <s v="Benne"/>
    <m/>
    <m/>
    <m/>
    <m/>
    <m/>
    <m/>
    <m/>
    <m/>
    <m/>
    <m/>
    <m/>
    <m/>
    <m/>
    <m/>
    <m/>
  </r>
  <r>
    <n v="183"/>
    <x v="0"/>
    <x v="2"/>
    <s v="BEN"/>
    <x v="187"/>
    <s v="IT 2993 A"/>
    <s v="LA9940A30H0ST2025"/>
    <s v="Benne"/>
    <m/>
    <m/>
    <m/>
    <m/>
    <m/>
    <m/>
    <m/>
    <m/>
    <m/>
    <m/>
    <m/>
    <m/>
    <m/>
    <m/>
    <m/>
  </r>
  <r>
    <n v="184"/>
    <x v="0"/>
    <x v="2"/>
    <s v="BEN"/>
    <x v="188"/>
    <s v="IT 2994 A"/>
    <s v="LA9940A39H0ST2055"/>
    <s v="Benne"/>
    <m/>
    <m/>
    <m/>
    <m/>
    <m/>
    <m/>
    <m/>
    <m/>
    <m/>
    <m/>
    <m/>
    <m/>
    <m/>
    <m/>
    <m/>
  </r>
  <r>
    <n v="185"/>
    <x v="0"/>
    <x v="2"/>
    <s v="BEN"/>
    <x v="189"/>
    <s v="IT 2995 A"/>
    <s v="LA9940A33H0ST2049"/>
    <s v="Benne"/>
    <m/>
    <m/>
    <m/>
    <m/>
    <m/>
    <m/>
    <m/>
    <m/>
    <m/>
    <m/>
    <m/>
    <m/>
    <m/>
    <m/>
    <m/>
  </r>
  <r>
    <n v="186"/>
    <x v="0"/>
    <x v="2"/>
    <s v="BEN"/>
    <x v="190"/>
    <s v="IT 2996 A"/>
    <s v="LA9940A33H0ST2052"/>
    <s v="Benne"/>
    <m/>
    <m/>
    <m/>
    <m/>
    <m/>
    <m/>
    <m/>
    <m/>
    <m/>
    <m/>
    <m/>
    <m/>
    <m/>
    <m/>
    <m/>
  </r>
  <r>
    <n v="187"/>
    <x v="0"/>
    <x v="2"/>
    <s v="BEN"/>
    <x v="191"/>
    <s v="IT 2997 A"/>
    <s v="LA9940A34H0ST2027"/>
    <s v="Benne"/>
    <m/>
    <m/>
    <m/>
    <m/>
    <m/>
    <m/>
    <m/>
    <m/>
    <m/>
    <m/>
    <m/>
    <m/>
    <m/>
    <m/>
    <m/>
  </r>
  <r>
    <n v="188"/>
    <x v="0"/>
    <x v="2"/>
    <s v="BEN"/>
    <x v="192"/>
    <s v="IT 2998 A"/>
    <s v="LA9940A39H0ST2024"/>
    <s v="Benne"/>
    <m/>
    <m/>
    <m/>
    <m/>
    <m/>
    <m/>
    <m/>
    <m/>
    <m/>
    <m/>
    <m/>
    <m/>
    <m/>
    <m/>
    <m/>
  </r>
  <r>
    <n v="189"/>
    <x v="0"/>
    <x v="2"/>
    <s v="BEN"/>
    <x v="193"/>
    <s v="IT 3019 A"/>
    <s v="LA9940A36H0ST2045"/>
    <s v="Benne"/>
    <m/>
    <m/>
    <m/>
    <m/>
    <m/>
    <m/>
    <m/>
    <m/>
    <m/>
    <m/>
    <m/>
    <m/>
    <m/>
    <m/>
    <m/>
  </r>
  <r>
    <n v="190"/>
    <x v="0"/>
    <x v="2"/>
    <s v="BEN"/>
    <x v="194"/>
    <s v="IT 3020 A"/>
    <s v="LA9940A36H0ST2031"/>
    <s v="Benne"/>
    <m/>
    <m/>
    <m/>
    <m/>
    <m/>
    <m/>
    <m/>
    <m/>
    <m/>
    <m/>
    <m/>
    <m/>
    <m/>
    <m/>
    <m/>
  </r>
  <r>
    <n v="191"/>
    <x v="0"/>
    <x v="2"/>
    <s v="BEN"/>
    <x v="195"/>
    <s v="IT 3021 A"/>
    <s v="LA9940A34H0ST2030"/>
    <s v="Benne"/>
    <m/>
    <m/>
    <m/>
    <m/>
    <m/>
    <m/>
    <m/>
    <m/>
    <m/>
    <m/>
    <m/>
    <m/>
    <m/>
    <m/>
    <m/>
  </r>
  <r>
    <n v="192"/>
    <x v="0"/>
    <x v="2"/>
    <s v="BEN"/>
    <x v="196"/>
    <s v="IT 3022 A"/>
    <s v="LA9940A31H0ST2020"/>
    <s v="Benne"/>
    <m/>
    <m/>
    <m/>
    <m/>
    <m/>
    <m/>
    <m/>
    <m/>
    <m/>
    <m/>
    <m/>
    <m/>
    <m/>
    <m/>
    <m/>
  </r>
  <r>
    <n v="193"/>
    <x v="0"/>
    <x v="2"/>
    <s v="BEN"/>
    <x v="197"/>
    <s v="IT 3023 A"/>
    <s v="LA9940A35H0ST2036"/>
    <s v="Benne"/>
    <m/>
    <m/>
    <m/>
    <m/>
    <m/>
    <m/>
    <m/>
    <m/>
    <m/>
    <m/>
    <m/>
    <m/>
    <m/>
    <m/>
    <m/>
  </r>
  <r>
    <n v="194"/>
    <x v="0"/>
    <x v="2"/>
    <s v="BEN"/>
    <x v="198"/>
    <s v="IT 3024 A"/>
    <s v="LA9940A39H0ST2038"/>
    <s v="Benne"/>
    <m/>
    <m/>
    <m/>
    <m/>
    <m/>
    <m/>
    <m/>
    <m/>
    <m/>
    <m/>
    <m/>
    <m/>
    <m/>
    <m/>
    <m/>
  </r>
  <r>
    <n v="195"/>
    <x v="0"/>
    <x v="2"/>
    <s v="BEN"/>
    <x v="199"/>
    <s v="IT 3025 A"/>
    <s v="LA9940A30H0ST2042"/>
    <s v="Benne"/>
    <m/>
    <m/>
    <m/>
    <m/>
    <m/>
    <m/>
    <m/>
    <m/>
    <m/>
    <m/>
    <m/>
    <m/>
    <m/>
    <m/>
    <m/>
  </r>
  <r>
    <n v="196"/>
    <x v="0"/>
    <x v="2"/>
    <s v="BEN"/>
    <x v="200"/>
    <s v="IT 3026 A"/>
    <s v="LA9940A31H0ST2034"/>
    <s v="Benne"/>
    <m/>
    <m/>
    <m/>
    <m/>
    <m/>
    <m/>
    <m/>
    <m/>
    <m/>
    <m/>
    <m/>
    <m/>
    <m/>
    <m/>
    <m/>
  </r>
  <r>
    <n v="197"/>
    <x v="0"/>
    <x v="2"/>
    <s v="BEN"/>
    <x v="201"/>
    <s v="IT 3027 A"/>
    <s v="LA9940A39H0ST2041"/>
    <s v="Benne"/>
    <m/>
    <m/>
    <m/>
    <m/>
    <m/>
    <m/>
    <m/>
    <m/>
    <m/>
    <m/>
    <m/>
    <m/>
    <m/>
    <m/>
    <m/>
  </r>
  <r>
    <n v="198"/>
    <x v="0"/>
    <x v="2"/>
    <s v="BEN"/>
    <x v="202"/>
    <s v="IT 3028 A"/>
    <s v="LA9940A33H0ST2018"/>
    <s v="Benne"/>
    <m/>
    <m/>
    <m/>
    <m/>
    <m/>
    <m/>
    <m/>
    <m/>
    <m/>
    <m/>
    <m/>
    <m/>
    <m/>
    <m/>
    <m/>
  </r>
  <r>
    <n v="199"/>
    <x v="0"/>
    <x v="2"/>
    <s v="BEN"/>
    <x v="203"/>
    <s v="IT 3029 A"/>
    <s v="LA9940A30H0ST2039"/>
    <s v="Benne"/>
    <m/>
    <m/>
    <m/>
    <m/>
    <m/>
    <m/>
    <m/>
    <m/>
    <m/>
    <m/>
    <m/>
    <m/>
    <m/>
    <m/>
    <m/>
  </r>
  <r>
    <n v="200"/>
    <x v="0"/>
    <x v="2"/>
    <s v="BEN"/>
    <x v="204"/>
    <s v="IT 3030 A"/>
    <s v="LA9940A38H0ST2032"/>
    <s v="Benne"/>
    <m/>
    <m/>
    <m/>
    <m/>
    <m/>
    <m/>
    <m/>
    <m/>
    <m/>
    <m/>
    <m/>
    <m/>
    <m/>
    <m/>
    <m/>
  </r>
  <r>
    <n v="201"/>
    <x v="0"/>
    <x v="2"/>
    <s v="BEN"/>
    <x v="205"/>
    <s v="IT 3031 A"/>
    <s v="LA9940A3XH0ST2016"/>
    <s v="Benne"/>
    <m/>
    <m/>
    <m/>
    <m/>
    <m/>
    <m/>
    <m/>
    <m/>
    <m/>
    <m/>
    <m/>
    <m/>
    <m/>
    <m/>
    <m/>
  </r>
  <r>
    <n v="202"/>
    <x v="0"/>
    <x v="2"/>
    <s v="BEN"/>
    <x v="206"/>
    <s v="IT 3032 A"/>
    <s v="LA9940A31H0ST2017"/>
    <s v="Benne"/>
    <m/>
    <m/>
    <m/>
    <m/>
    <m/>
    <m/>
    <m/>
    <m/>
    <m/>
    <m/>
    <m/>
    <m/>
    <m/>
    <m/>
    <m/>
  </r>
  <r>
    <n v="203"/>
    <x v="0"/>
    <x v="2"/>
    <s v="BEN"/>
    <x v="207"/>
    <s v="IT 3033 A"/>
    <s v="LA9940A35H0ST2022"/>
    <s v="Benne"/>
    <m/>
    <m/>
    <m/>
    <m/>
    <m/>
    <m/>
    <m/>
    <m/>
    <m/>
    <m/>
    <m/>
    <m/>
    <m/>
    <m/>
    <m/>
  </r>
  <r>
    <n v="204"/>
    <x v="0"/>
    <x v="2"/>
    <s v="BEN"/>
    <x v="208"/>
    <s v="IT 3034 A"/>
    <s v="LA9940A36H0ST2028"/>
    <s v="Benne"/>
    <m/>
    <m/>
    <m/>
    <m/>
    <m/>
    <m/>
    <m/>
    <m/>
    <m/>
    <m/>
    <m/>
    <m/>
    <m/>
    <m/>
    <m/>
  </r>
  <r>
    <n v="205"/>
    <x v="0"/>
    <x v="2"/>
    <s v="BEN"/>
    <x v="209"/>
    <s v="IT 3035 A "/>
    <s v="LA9940A3XH0ST2033"/>
    <s v="Benne"/>
    <m/>
    <m/>
    <m/>
    <m/>
    <m/>
    <m/>
    <m/>
    <m/>
    <m/>
    <m/>
    <m/>
    <m/>
    <m/>
    <m/>
    <m/>
  </r>
  <r>
    <n v="206"/>
    <x v="0"/>
    <x v="2"/>
    <s v="BEN"/>
    <x v="210"/>
    <s v="IT 3036 A"/>
    <s v="LA9940A33H0ST2035"/>
    <s v="Benne"/>
    <m/>
    <m/>
    <m/>
    <m/>
    <m/>
    <m/>
    <m/>
    <m/>
    <m/>
    <m/>
    <m/>
    <m/>
    <m/>
    <m/>
    <m/>
  </r>
  <r>
    <n v="207"/>
    <x v="0"/>
    <x v="2"/>
    <s v="BEN"/>
    <x v="211"/>
    <s v="IT 3037 A"/>
    <s v="LA9940A37H0ST2040"/>
    <s v="Benne"/>
    <m/>
    <m/>
    <m/>
    <m/>
    <m/>
    <m/>
    <m/>
    <m/>
    <m/>
    <m/>
    <m/>
    <m/>
    <m/>
    <m/>
    <m/>
  </r>
  <r>
    <n v="208"/>
    <x v="0"/>
    <x v="2"/>
    <s v="BEN"/>
    <x v="212"/>
    <s v="IT 3085 A"/>
    <s v="LA9940A32H0ST2043"/>
    <s v="Benne"/>
    <m/>
    <m/>
    <m/>
    <m/>
    <m/>
    <m/>
    <m/>
    <m/>
    <m/>
    <m/>
    <m/>
    <m/>
    <m/>
    <m/>
    <m/>
  </r>
  <r>
    <n v="209"/>
    <x v="0"/>
    <x v="2"/>
    <s v="BEN"/>
    <x v="213"/>
    <s v="IT 3083 A"/>
    <s v="LA9940A34H0ST2044"/>
    <s v="Benne"/>
    <m/>
    <m/>
    <m/>
    <m/>
    <m/>
    <m/>
    <m/>
    <m/>
    <m/>
    <m/>
    <m/>
    <m/>
    <m/>
    <m/>
    <m/>
  </r>
  <r>
    <n v="1"/>
    <x v="1"/>
    <x v="3"/>
    <s v="6X4"/>
    <x v="214"/>
    <s v="IT 1601 A"/>
    <s v="VF631E135HD000525"/>
    <s v="Tracteur"/>
    <m/>
    <m/>
    <m/>
    <m/>
    <m/>
    <m/>
    <m/>
    <m/>
    <m/>
    <m/>
    <m/>
    <s v="x"/>
    <m/>
    <m/>
    <m/>
  </r>
  <r>
    <n v="2"/>
    <x v="1"/>
    <x v="3"/>
    <s v="6X4"/>
    <x v="215"/>
    <s v="IT 1602 A"/>
    <s v="VF631E133HD000541"/>
    <s v="Tracteur"/>
    <s v="Garniture"/>
    <d v="2018-05-31T00:00:00"/>
    <m/>
    <s v="Garage RENAULT"/>
    <s v="x"/>
    <m/>
    <m/>
    <m/>
    <m/>
    <m/>
    <m/>
    <m/>
    <s v="x"/>
    <m/>
    <m/>
  </r>
  <r>
    <n v="3"/>
    <x v="1"/>
    <x v="3"/>
    <s v="6X4"/>
    <x v="216"/>
    <s v="IT 1603 A"/>
    <s v="VF631E132HD000546"/>
    <s v="Tracteur"/>
    <m/>
    <m/>
    <m/>
    <m/>
    <m/>
    <m/>
    <m/>
    <m/>
    <m/>
    <m/>
    <m/>
    <s v="x"/>
    <m/>
    <m/>
    <m/>
  </r>
  <r>
    <n v="4"/>
    <x v="1"/>
    <x v="3"/>
    <s v="6X4"/>
    <x v="217"/>
    <s v="IT 1604 A"/>
    <s v="VF631E134HD000547"/>
    <s v="Tracteur"/>
    <s v="Allumage "/>
    <d v="2018-05-31T00:00:00"/>
    <m/>
    <s v="Garage RENAULT"/>
    <m/>
    <s v="x"/>
    <m/>
    <m/>
    <m/>
    <m/>
    <m/>
    <m/>
    <s v="x"/>
    <m/>
    <m/>
  </r>
  <r>
    <n v="5"/>
    <x v="1"/>
    <x v="3"/>
    <s v="6X4"/>
    <x v="218"/>
    <s v="IT 1605 A"/>
    <s v="VF631E136HD000548"/>
    <s v="Tracteur"/>
    <m/>
    <m/>
    <m/>
    <m/>
    <m/>
    <m/>
    <m/>
    <m/>
    <m/>
    <m/>
    <m/>
    <s v="x"/>
    <m/>
    <m/>
    <m/>
  </r>
  <r>
    <n v="6"/>
    <x v="1"/>
    <x v="3"/>
    <s v="6X4"/>
    <x v="219"/>
    <s v="IT 1606 A"/>
    <s v="VF631E138HD000549"/>
    <s v="Tracteur"/>
    <m/>
    <m/>
    <m/>
    <m/>
    <m/>
    <m/>
    <m/>
    <m/>
    <m/>
    <m/>
    <m/>
    <s v="x"/>
    <m/>
    <m/>
    <m/>
  </r>
  <r>
    <n v="7"/>
    <x v="1"/>
    <x v="3"/>
    <s v="6X4"/>
    <x v="220"/>
    <s v="IT 1607 A"/>
    <s v="VF631E134HD000550"/>
    <s v="Tracteur"/>
    <m/>
    <m/>
    <m/>
    <m/>
    <m/>
    <m/>
    <m/>
    <m/>
    <m/>
    <m/>
    <m/>
    <s v="x"/>
    <m/>
    <m/>
    <m/>
  </r>
  <r>
    <n v="8"/>
    <x v="1"/>
    <x v="3"/>
    <s v="6X4"/>
    <x v="221"/>
    <s v="IT 1608 A"/>
    <s v="VF631E136HD000551"/>
    <s v="Tracteur"/>
    <s v="Lame de ressort  "/>
    <d v="2018-05-29T00:00:00"/>
    <m/>
    <s v="Garage RENAULT"/>
    <s v="x"/>
    <m/>
    <m/>
    <m/>
    <m/>
    <m/>
    <m/>
    <m/>
    <s v="x"/>
    <m/>
    <m/>
  </r>
  <r>
    <n v="9"/>
    <x v="1"/>
    <x v="3"/>
    <s v="6X4"/>
    <x v="222"/>
    <s v="IT 1609 A"/>
    <s v="VF631E131HD000554"/>
    <s v="Tracteur"/>
    <m/>
    <m/>
    <m/>
    <m/>
    <m/>
    <m/>
    <m/>
    <m/>
    <m/>
    <m/>
    <m/>
    <s v="x"/>
    <m/>
    <m/>
    <m/>
  </r>
  <r>
    <n v="10"/>
    <x v="1"/>
    <x v="3"/>
    <s v="6X4"/>
    <x v="223"/>
    <s v="IT 1610 A"/>
    <s v="VF631E133HD000555"/>
    <s v="Tracteur"/>
    <m/>
    <m/>
    <m/>
    <m/>
    <m/>
    <m/>
    <m/>
    <m/>
    <m/>
    <m/>
    <m/>
    <s v="x"/>
    <m/>
    <m/>
    <m/>
  </r>
  <r>
    <n v="11"/>
    <x v="1"/>
    <x v="3"/>
    <s v="6X4"/>
    <x v="224"/>
    <s v="IT 1816 A"/>
    <s v="VF631E139HD000592"/>
    <s v="Tracteur"/>
    <m/>
    <m/>
    <m/>
    <m/>
    <m/>
    <m/>
    <m/>
    <m/>
    <m/>
    <m/>
    <m/>
    <s v="x"/>
    <m/>
    <m/>
    <m/>
  </r>
  <r>
    <n v="12"/>
    <x v="1"/>
    <x v="3"/>
    <s v="6X4"/>
    <x v="225"/>
    <s v="IT 1813 A"/>
    <s v="VF631E138HD000602"/>
    <s v="Tracteur"/>
    <m/>
    <m/>
    <m/>
    <m/>
    <m/>
    <m/>
    <m/>
    <m/>
    <m/>
    <m/>
    <m/>
    <s v="x"/>
    <m/>
    <m/>
    <m/>
  </r>
  <r>
    <n v="13"/>
    <x v="1"/>
    <x v="3"/>
    <s v="6X4"/>
    <x v="226"/>
    <s v="IT 1814 A"/>
    <s v="VF631E136HD000615"/>
    <s v="Tracteur"/>
    <m/>
    <m/>
    <m/>
    <m/>
    <m/>
    <m/>
    <m/>
    <m/>
    <m/>
    <m/>
    <m/>
    <s v="x"/>
    <m/>
    <m/>
    <m/>
  </r>
  <r>
    <n v="14"/>
    <x v="1"/>
    <x v="3"/>
    <s v="6X4"/>
    <x v="227"/>
    <s v="IT 1815"/>
    <s v="VF631E138HD000616"/>
    <s v="Tracteur"/>
    <s v="Boite de vitesse"/>
    <d v="2018-05-21T00:00:00"/>
    <m/>
    <s v="Barrière mine"/>
    <m/>
    <s v="x"/>
    <m/>
    <m/>
    <m/>
    <m/>
    <m/>
    <m/>
    <s v="x"/>
    <m/>
    <m/>
  </r>
  <r>
    <n v="15"/>
    <x v="1"/>
    <x v="3"/>
    <s v="6X4"/>
    <x v="228"/>
    <s v="IT 1818 A"/>
    <s v="VF631E13XHD000617"/>
    <s v="Tracteur"/>
    <m/>
    <m/>
    <m/>
    <m/>
    <m/>
    <m/>
    <m/>
    <m/>
    <m/>
    <m/>
    <m/>
    <s v="x"/>
    <m/>
    <m/>
    <m/>
  </r>
  <r>
    <n v="16"/>
    <x v="1"/>
    <x v="3"/>
    <s v="6X4"/>
    <x v="229"/>
    <s v="IT 1817 A"/>
    <s v="VF631E131HD000618"/>
    <s v="Tracteur"/>
    <m/>
    <m/>
    <m/>
    <m/>
    <m/>
    <m/>
    <m/>
    <m/>
    <m/>
    <m/>
    <m/>
    <s v="x"/>
    <m/>
    <m/>
    <m/>
  </r>
  <r>
    <n v="17"/>
    <x v="1"/>
    <x v="3"/>
    <s v="6X4"/>
    <x v="230"/>
    <s v="IT 1812 A"/>
    <s v="VF631E133HD000619"/>
    <s v="Tracteur"/>
    <s v="Accidenté"/>
    <d v="2018-03-15T08:00:00"/>
    <m/>
    <s v="Garage RENAULT"/>
    <s v="x"/>
    <m/>
    <m/>
    <m/>
    <m/>
    <m/>
    <m/>
    <m/>
    <m/>
    <m/>
    <s v="x"/>
  </r>
  <r>
    <n v="18"/>
    <x v="1"/>
    <x v="3"/>
    <s v="6X4"/>
    <x v="231"/>
    <s v="IT 1811 A"/>
    <s v="VF631E136HD000629"/>
    <s v="Tracteur"/>
    <m/>
    <m/>
    <m/>
    <m/>
    <m/>
    <m/>
    <m/>
    <m/>
    <m/>
    <m/>
    <m/>
    <s v="x"/>
    <m/>
    <m/>
    <m/>
  </r>
  <r>
    <n v="19"/>
    <x v="1"/>
    <x v="3"/>
    <s v="6X4"/>
    <x v="232"/>
    <s v="IT 1809 A"/>
    <s v="VF631E132HD000630"/>
    <s v="Tracteur"/>
    <m/>
    <m/>
    <m/>
    <m/>
    <m/>
    <m/>
    <m/>
    <m/>
    <m/>
    <m/>
    <m/>
    <s v="x"/>
    <m/>
    <m/>
    <m/>
  </r>
  <r>
    <n v="20"/>
    <x v="1"/>
    <x v="3"/>
    <s v="6X4"/>
    <x v="233"/>
    <s v="IT 1810 A"/>
    <s v="VF631E135HD000637"/>
    <s v="Tracteur"/>
    <s v="Frein"/>
    <d v="2018-05-31T01:40:00"/>
    <m/>
    <s v="Barrière mines"/>
    <s v="x"/>
    <m/>
    <m/>
    <m/>
    <m/>
    <m/>
    <m/>
    <s v="x"/>
    <m/>
    <m/>
    <m/>
  </r>
  <r>
    <n v="21"/>
    <x v="1"/>
    <x v="3"/>
    <s v="6X4"/>
    <x v="234"/>
    <s v="IT 0879 A"/>
    <s v="VF 631E137FD000264"/>
    <s v="Tracteur"/>
    <m/>
    <m/>
    <m/>
    <m/>
    <m/>
    <m/>
    <m/>
    <m/>
    <m/>
    <m/>
    <m/>
    <s v="x"/>
    <m/>
    <m/>
    <m/>
  </r>
  <r>
    <n v="22"/>
    <x v="1"/>
    <x v="3"/>
    <s v="6X4"/>
    <x v="235"/>
    <s v="IT 0915 A"/>
    <s v="VF631E130FD000252"/>
    <s v="Tracteur"/>
    <m/>
    <m/>
    <m/>
    <m/>
    <m/>
    <m/>
    <m/>
    <m/>
    <m/>
    <m/>
    <m/>
    <s v="x"/>
    <m/>
    <m/>
    <m/>
  </r>
  <r>
    <n v="23"/>
    <x v="1"/>
    <x v="3"/>
    <s v="6X4"/>
    <x v="236"/>
    <s v="IT 0919 A"/>
    <s v="VF631E13XFD000257"/>
    <s v="Tracteur"/>
    <m/>
    <m/>
    <m/>
    <m/>
    <m/>
    <m/>
    <m/>
    <m/>
    <m/>
    <m/>
    <m/>
    <s v="x"/>
    <m/>
    <m/>
    <m/>
  </r>
  <r>
    <n v="24"/>
    <x v="1"/>
    <x v="3"/>
    <s v="6X4"/>
    <x v="237"/>
    <s v="IT 0917 A"/>
    <s v="VF631E131FD000258"/>
    <s v="Tracteur"/>
    <m/>
    <m/>
    <m/>
    <m/>
    <m/>
    <m/>
    <m/>
    <m/>
    <m/>
    <m/>
    <m/>
    <s v="x"/>
    <m/>
    <m/>
    <m/>
  </r>
  <r>
    <n v="25"/>
    <x v="1"/>
    <x v="3"/>
    <s v="6X4"/>
    <x v="238"/>
    <s v="IT 0918 A"/>
    <s v="VF631E33FD000259"/>
    <s v="Tracteur"/>
    <m/>
    <m/>
    <m/>
    <m/>
    <m/>
    <m/>
    <m/>
    <m/>
    <m/>
    <m/>
    <m/>
    <s v="x"/>
    <m/>
    <m/>
    <m/>
  </r>
  <r>
    <n v="26"/>
    <x v="1"/>
    <x v="3"/>
    <s v="6X4"/>
    <x v="239"/>
    <s v="IT 0920 A"/>
    <s v="VF631E13XFD000260"/>
    <s v="Tracteur"/>
    <m/>
    <m/>
    <m/>
    <m/>
    <m/>
    <m/>
    <m/>
    <m/>
    <m/>
    <m/>
    <m/>
    <s v="x"/>
    <m/>
    <m/>
    <m/>
  </r>
  <r>
    <n v="27"/>
    <x v="1"/>
    <x v="3"/>
    <s v="6X4"/>
    <x v="240"/>
    <s v="IT 1215 A"/>
    <s v="VF631E132GD000264"/>
    <s v="Tracteur"/>
    <s v="Décroché"/>
    <d v="2018-05-02T00:00:00"/>
    <m/>
    <s v="Garage RENAULT"/>
    <s v="x"/>
    <m/>
    <m/>
    <m/>
    <m/>
    <m/>
    <m/>
    <m/>
    <s v="x"/>
    <s v="x"/>
    <m/>
  </r>
  <r>
    <n v="28"/>
    <x v="1"/>
    <x v="4"/>
    <s v="6X4"/>
    <x v="241"/>
    <s v="RC 6248 AF"/>
    <s v="VF636KUA00000567"/>
    <s v="Tracteur"/>
    <s v="Goujons de roues à coupés"/>
    <d v="2018-05-31T00:00:00"/>
    <m/>
    <s v="Barrière mines"/>
    <m/>
    <m/>
    <s v="x"/>
    <m/>
    <m/>
    <m/>
    <m/>
    <m/>
    <s v="x"/>
    <m/>
    <m/>
  </r>
  <r>
    <n v="29"/>
    <x v="1"/>
    <x v="4"/>
    <s v="6X4"/>
    <x v="242"/>
    <s v="RC 6249 AF"/>
    <s v="VF636KUA000000566"/>
    <s v="Tracteur"/>
    <m/>
    <m/>
    <m/>
    <m/>
    <m/>
    <m/>
    <m/>
    <m/>
    <m/>
    <m/>
    <m/>
    <s v="x"/>
    <m/>
    <m/>
    <m/>
  </r>
  <r>
    <n v="30"/>
    <x v="1"/>
    <x v="4"/>
    <s v="6X4"/>
    <x v="243"/>
    <s v="RC 6250 AF"/>
    <s v="VF636KUA000000565"/>
    <s v="Tracteur"/>
    <m/>
    <m/>
    <m/>
    <m/>
    <m/>
    <m/>
    <m/>
    <m/>
    <m/>
    <m/>
    <m/>
    <s v="x"/>
    <m/>
    <m/>
    <m/>
  </r>
  <r>
    <n v="31"/>
    <x v="1"/>
    <x v="3"/>
    <s v="6X4"/>
    <x v="244"/>
    <s v="IT 2349 A"/>
    <s v="VF631E136HD000842"/>
    <s v="Tracteur"/>
    <m/>
    <m/>
    <m/>
    <m/>
    <m/>
    <m/>
    <m/>
    <m/>
    <m/>
    <m/>
    <m/>
    <s v="x"/>
    <m/>
    <m/>
    <m/>
  </r>
  <r>
    <n v="32"/>
    <x v="1"/>
    <x v="3"/>
    <s v="6X4"/>
    <x v="245"/>
    <s v="IT 2350 A"/>
    <s v="VF631E138HD000843"/>
    <s v="Tracteur"/>
    <m/>
    <m/>
    <m/>
    <m/>
    <m/>
    <m/>
    <m/>
    <m/>
    <m/>
    <m/>
    <m/>
    <s v="x"/>
    <m/>
    <m/>
    <m/>
  </r>
  <r>
    <n v="33"/>
    <x v="1"/>
    <x v="3"/>
    <s v="6X4"/>
    <x v="246"/>
    <s v="IT 2351 A"/>
    <s v="VF631E135HD000847"/>
    <s v="Tracteur"/>
    <s v="Parabrise cassé"/>
    <d v="2018-04-18T00:00:00"/>
    <m/>
    <s v="Garage RENAULT"/>
    <m/>
    <m/>
    <m/>
    <m/>
    <s v="x"/>
    <m/>
    <m/>
    <m/>
    <m/>
    <s v="x"/>
    <m/>
  </r>
  <r>
    <n v="34"/>
    <x v="1"/>
    <x v="3"/>
    <s v="6X4"/>
    <x v="247"/>
    <s v="IT 2356 A"/>
    <s v="VF631E132HD000854"/>
    <s v="Tracteur"/>
    <m/>
    <m/>
    <m/>
    <m/>
    <m/>
    <m/>
    <m/>
    <m/>
    <m/>
    <m/>
    <m/>
    <s v="x"/>
    <m/>
    <m/>
    <m/>
  </r>
  <r>
    <n v="35"/>
    <x v="1"/>
    <x v="3"/>
    <s v="6X4"/>
    <x v="248"/>
    <s v="IT 2352 A"/>
    <s v="VF631E134HD000855"/>
    <s v="Tracteur"/>
    <s v="Fuite d'huile   "/>
    <d v="2018-05-31T00:00:00"/>
    <m/>
    <s v="Garage RENAULT"/>
    <s v="x"/>
    <m/>
    <m/>
    <m/>
    <m/>
    <m/>
    <m/>
    <m/>
    <s v="x"/>
    <m/>
    <m/>
  </r>
  <r>
    <n v="36"/>
    <x v="1"/>
    <x v="3"/>
    <s v="6X4"/>
    <x v="249"/>
    <s v="IT 2353 A"/>
    <s v="VF631E136HD000856"/>
    <s v="Tracteur"/>
    <s v="Accidenté"/>
    <d v="2017-10-30T08:00:00"/>
    <m/>
    <s v="Barrière mine"/>
    <m/>
    <m/>
    <m/>
    <m/>
    <m/>
    <m/>
    <m/>
    <m/>
    <m/>
    <m/>
    <s v="x"/>
  </r>
  <r>
    <n v="37"/>
    <x v="1"/>
    <x v="3"/>
    <s v="6X4"/>
    <x v="250"/>
    <s v="IT 2354 A"/>
    <s v="VF631E138HD000857"/>
    <s v="Tracteur"/>
    <m/>
    <m/>
    <m/>
    <m/>
    <m/>
    <m/>
    <m/>
    <m/>
    <m/>
    <m/>
    <m/>
    <s v="x"/>
    <m/>
    <m/>
    <m/>
  </r>
  <r>
    <n v="38"/>
    <x v="1"/>
    <x v="3"/>
    <s v="6X4"/>
    <x v="251"/>
    <s v="IT 2355 A"/>
    <s v="VF631E13XHD000858"/>
    <s v="Tracteur"/>
    <s v="2 pneus  "/>
    <d v="2018-05-31T01:39:00"/>
    <m/>
    <s v="Barrière mine"/>
    <m/>
    <m/>
    <m/>
    <s v="x"/>
    <m/>
    <m/>
    <m/>
    <s v="x"/>
    <m/>
    <m/>
    <m/>
  </r>
  <r>
    <n v="39"/>
    <x v="1"/>
    <x v="3"/>
    <s v="6X4"/>
    <x v="252"/>
    <s v="IT 2357 A"/>
    <s v="VF631E131HD000862"/>
    <s v="Tracteur"/>
    <m/>
    <m/>
    <m/>
    <m/>
    <m/>
    <m/>
    <m/>
    <m/>
    <m/>
    <m/>
    <m/>
    <s v="x"/>
    <m/>
    <m/>
    <m/>
  </r>
  <r>
    <n v="40"/>
    <x v="1"/>
    <x v="3"/>
    <s v="6X4"/>
    <x v="253"/>
    <s v="IT 2358 A"/>
    <s v="VF631E130HD000870"/>
    <s v="Tracteur"/>
    <s v="Garniture"/>
    <d v="2018-05-31T00:00:00"/>
    <m/>
    <s v="Garage RENAULT"/>
    <s v="x"/>
    <m/>
    <m/>
    <m/>
    <m/>
    <m/>
    <m/>
    <m/>
    <s v="x"/>
    <m/>
    <m/>
  </r>
  <r>
    <n v="41"/>
    <x v="1"/>
    <x v="3"/>
    <s v="6X4"/>
    <x v="254"/>
    <s v="IT 2359 A"/>
    <s v="VF631E131HD000876"/>
    <s v="Tracteur"/>
    <s v="Accidenté"/>
    <d v="2018-04-07T14:00:00"/>
    <m/>
    <s v="Port"/>
    <m/>
    <m/>
    <m/>
    <m/>
    <m/>
    <m/>
    <m/>
    <m/>
    <m/>
    <m/>
    <s v="x"/>
  </r>
  <r>
    <n v="42"/>
    <x v="1"/>
    <x v="3"/>
    <s v="6X4"/>
    <x v="255"/>
    <s v="IT 2360 A"/>
    <s v="VF631E133HD000877"/>
    <s v="Tracteur"/>
    <m/>
    <m/>
    <m/>
    <m/>
    <m/>
    <m/>
    <m/>
    <m/>
    <m/>
    <m/>
    <m/>
    <s v="x"/>
    <m/>
    <m/>
    <m/>
  </r>
  <r>
    <n v="43"/>
    <x v="1"/>
    <x v="3"/>
    <s v="6X4"/>
    <x v="256"/>
    <s v="IT 2361 A"/>
    <s v="VF631E135HD000878"/>
    <s v="Tracteur"/>
    <m/>
    <m/>
    <m/>
    <m/>
    <m/>
    <m/>
    <m/>
    <m/>
    <m/>
    <m/>
    <m/>
    <s v="x"/>
    <m/>
    <m/>
    <m/>
  </r>
  <r>
    <n v="44"/>
    <x v="1"/>
    <x v="3"/>
    <s v="6X4"/>
    <x v="257"/>
    <s v="IT 2362 A"/>
    <s v="VF631E136HD000890"/>
    <s v="Tracteur"/>
    <s v="Lame ressort"/>
    <d v="2018-05-31T00:00:00"/>
    <m/>
    <s v="Garage RENAULT"/>
    <s v="x"/>
    <m/>
    <m/>
    <m/>
    <m/>
    <m/>
    <m/>
    <m/>
    <s v="x"/>
    <m/>
    <m/>
  </r>
  <r>
    <n v="45"/>
    <x v="1"/>
    <x v="3"/>
    <s v="6X4"/>
    <x v="258"/>
    <s v="IT 2363 A"/>
    <s v="VF631E13XHD000892"/>
    <s v="Tracteur"/>
    <m/>
    <m/>
    <m/>
    <m/>
    <m/>
    <m/>
    <m/>
    <m/>
    <m/>
    <m/>
    <m/>
    <s v="x"/>
    <m/>
    <m/>
    <m/>
  </r>
  <r>
    <n v="46"/>
    <x v="1"/>
    <x v="2"/>
    <s v="BEN"/>
    <x v="259"/>
    <s v="IT 0968 A"/>
    <s v="W09SDM270EGM00003"/>
    <s v="DOUBLE BENNE"/>
    <m/>
    <m/>
    <m/>
    <m/>
    <m/>
    <m/>
    <m/>
    <m/>
    <m/>
    <m/>
    <m/>
    <m/>
    <m/>
    <m/>
    <m/>
  </r>
  <r>
    <n v="47"/>
    <x v="1"/>
    <x v="2"/>
    <s v="BEN"/>
    <x v="260"/>
    <s v="IT 0969 A"/>
    <s v="W09SDM270EGM00004"/>
    <s v="DOUBLE BENNE"/>
    <m/>
    <m/>
    <m/>
    <m/>
    <m/>
    <m/>
    <m/>
    <m/>
    <m/>
    <m/>
    <m/>
    <m/>
    <m/>
    <m/>
    <m/>
  </r>
  <r>
    <n v="48"/>
    <x v="1"/>
    <x v="2"/>
    <s v="BEN"/>
    <x v="261"/>
    <s v="IT 1065 A"/>
    <s v="W09SDM270GGM00025"/>
    <s v="DOUBLE BENNE"/>
    <s v="Lame cassée"/>
    <m/>
    <m/>
    <m/>
    <m/>
    <m/>
    <m/>
    <m/>
    <m/>
    <m/>
    <m/>
    <m/>
    <m/>
    <m/>
    <m/>
  </r>
  <r>
    <n v="49"/>
    <x v="1"/>
    <x v="2"/>
    <s v="BEN"/>
    <x v="262"/>
    <s v="IT 1066 A"/>
    <s v="W09SDM270GGM00005"/>
    <s v="DOUBLE BENNE"/>
    <m/>
    <m/>
    <m/>
    <m/>
    <m/>
    <m/>
    <m/>
    <m/>
    <m/>
    <m/>
    <m/>
    <m/>
    <m/>
    <m/>
    <m/>
  </r>
  <r>
    <n v="50"/>
    <x v="1"/>
    <x v="2"/>
    <s v="BEN"/>
    <x v="263"/>
    <s v="IT 1067 A"/>
    <s v="W09SDM270GGM00027"/>
    <s v="DOUBLE BENNE"/>
    <m/>
    <m/>
    <m/>
    <m/>
    <m/>
    <m/>
    <m/>
    <m/>
    <m/>
    <m/>
    <m/>
    <m/>
    <m/>
    <m/>
    <m/>
  </r>
  <r>
    <n v="51"/>
    <x v="1"/>
    <x v="2"/>
    <s v="BEN"/>
    <x v="264"/>
    <s v="IT 1068 A"/>
    <s v="W09SDM270GGM00028"/>
    <s v="DOUBLE BENNE"/>
    <m/>
    <m/>
    <m/>
    <m/>
    <m/>
    <m/>
    <m/>
    <m/>
    <m/>
    <m/>
    <m/>
    <m/>
    <m/>
    <m/>
    <m/>
  </r>
  <r>
    <n v="52"/>
    <x v="1"/>
    <x v="2"/>
    <s v="BEN"/>
    <x v="265"/>
    <s v="IT 1069 A"/>
    <s v="W09SDM270GGM00029"/>
    <s v="DOUBLE BENNE"/>
    <s v="Axe balancier"/>
    <m/>
    <m/>
    <m/>
    <m/>
    <m/>
    <m/>
    <m/>
    <m/>
    <m/>
    <m/>
    <m/>
    <m/>
    <m/>
    <m/>
  </r>
  <r>
    <n v="53"/>
    <x v="1"/>
    <x v="2"/>
    <s v="BEN"/>
    <x v="266"/>
    <s v="IT 1070 A"/>
    <s v="W09SDM270GGM00030"/>
    <s v="DOUBLE BENNE"/>
    <m/>
    <m/>
    <m/>
    <m/>
    <m/>
    <m/>
    <m/>
    <m/>
    <m/>
    <m/>
    <m/>
    <m/>
    <m/>
    <m/>
    <m/>
  </r>
  <r>
    <n v="54"/>
    <x v="1"/>
    <x v="2"/>
    <s v="BEN"/>
    <x v="267"/>
    <s v="IT 1071 A"/>
    <s v="W09SDM270GGM00031"/>
    <s v="DOUBLE BENNE"/>
    <s v="Axe balancier"/>
    <m/>
    <m/>
    <m/>
    <m/>
    <m/>
    <m/>
    <m/>
    <m/>
    <m/>
    <m/>
    <m/>
    <m/>
    <m/>
    <m/>
  </r>
  <r>
    <n v="55"/>
    <x v="1"/>
    <x v="2"/>
    <s v="BEN"/>
    <x v="268"/>
    <s v="IT 1072 A"/>
    <s v="W09SDM270GGM00032"/>
    <s v="DOUBLE BENNE"/>
    <s v="Axe balancier"/>
    <m/>
    <m/>
    <m/>
    <m/>
    <m/>
    <m/>
    <m/>
    <m/>
    <m/>
    <m/>
    <m/>
    <m/>
    <m/>
    <m/>
  </r>
  <r>
    <n v="56"/>
    <x v="1"/>
    <x v="2"/>
    <s v="BEN"/>
    <x v="269"/>
    <s v="IT 1073 A"/>
    <s v="W09SDM270GGM00006"/>
    <s v="DOUBLE BENNE"/>
    <s v="Axe balancier"/>
    <m/>
    <m/>
    <m/>
    <m/>
    <m/>
    <m/>
    <m/>
    <m/>
    <m/>
    <m/>
    <m/>
    <m/>
    <m/>
    <m/>
  </r>
  <r>
    <n v="57"/>
    <x v="1"/>
    <x v="2"/>
    <s v="BEN"/>
    <x v="270"/>
    <s v="IT 1074 A"/>
    <s v="W09SDM270GGM00007"/>
    <s v="DOUBLE BENNE"/>
    <m/>
    <m/>
    <m/>
    <m/>
    <m/>
    <m/>
    <m/>
    <m/>
    <m/>
    <m/>
    <m/>
    <m/>
    <m/>
    <m/>
    <m/>
  </r>
  <r>
    <n v="58"/>
    <x v="1"/>
    <x v="2"/>
    <s v="BEN"/>
    <x v="271"/>
    <s v="IT 1075 A"/>
    <s v="W09SDM270GGM00008"/>
    <s v="DOUBLE BENNE"/>
    <m/>
    <m/>
    <m/>
    <m/>
    <m/>
    <m/>
    <m/>
    <m/>
    <m/>
    <m/>
    <m/>
    <m/>
    <m/>
    <m/>
    <m/>
  </r>
  <r>
    <n v="59"/>
    <x v="1"/>
    <x v="2"/>
    <s v="BEN"/>
    <x v="272"/>
    <s v="IT 1076 A"/>
    <s v="W09SDM270GGM00009"/>
    <s v="DOUBLE BENNE"/>
    <s v="Axe balancier"/>
    <m/>
    <m/>
    <m/>
    <m/>
    <m/>
    <m/>
    <m/>
    <m/>
    <m/>
    <m/>
    <m/>
    <m/>
    <m/>
    <m/>
  </r>
  <r>
    <n v="60"/>
    <x v="1"/>
    <x v="2"/>
    <s v="BEN"/>
    <x v="273"/>
    <s v="IT 1077 A"/>
    <s v="W09SDM270GGM00010"/>
    <s v="DOUBLE BENNE"/>
    <m/>
    <m/>
    <m/>
    <m/>
    <m/>
    <m/>
    <m/>
    <m/>
    <m/>
    <m/>
    <m/>
    <m/>
    <m/>
    <m/>
    <m/>
  </r>
  <r>
    <n v="61"/>
    <x v="1"/>
    <x v="2"/>
    <s v="BEN"/>
    <x v="274"/>
    <s v="IT 1078 A"/>
    <s v="W09SDM270GGM00011"/>
    <s v="DOUBLE BENNE"/>
    <s v="Axe balancier"/>
    <m/>
    <m/>
    <m/>
    <m/>
    <m/>
    <m/>
    <m/>
    <m/>
    <m/>
    <m/>
    <m/>
    <m/>
    <m/>
    <m/>
  </r>
  <r>
    <n v="62"/>
    <x v="1"/>
    <x v="2"/>
    <s v="BEN"/>
    <x v="275"/>
    <s v="IT 1079 A"/>
    <s v="W09SDM270GGM00012"/>
    <s v="DOUBLE BENNE"/>
    <s v="Axe balancier"/>
    <m/>
    <m/>
    <m/>
    <m/>
    <m/>
    <m/>
    <m/>
    <m/>
    <m/>
    <m/>
    <m/>
    <m/>
    <m/>
    <m/>
  </r>
  <r>
    <n v="63"/>
    <x v="1"/>
    <x v="2"/>
    <s v="BEN"/>
    <x v="276"/>
    <s v="IT 1080 A"/>
    <s v="W09SDM270GGM00026"/>
    <s v="DOUBLE BENNE"/>
    <m/>
    <m/>
    <m/>
    <m/>
    <m/>
    <m/>
    <m/>
    <m/>
    <m/>
    <m/>
    <m/>
    <m/>
    <m/>
    <m/>
    <m/>
  </r>
  <r>
    <n v="64"/>
    <x v="1"/>
    <x v="2"/>
    <s v="BEN"/>
    <x v="277"/>
    <s v="IT 1095 A"/>
    <s v="W09SDM270GGM00014"/>
    <s v="DOUBLE BENNE"/>
    <s v="Axe balancier"/>
    <m/>
    <m/>
    <m/>
    <m/>
    <m/>
    <m/>
    <m/>
    <m/>
    <m/>
    <m/>
    <m/>
    <m/>
    <m/>
    <m/>
  </r>
  <r>
    <n v="65"/>
    <x v="1"/>
    <x v="2"/>
    <s v="BEN"/>
    <x v="278"/>
    <s v="IT 1096 A"/>
    <s v="W09SDM270GGM00013"/>
    <s v="DOUBLE BENNE"/>
    <m/>
    <m/>
    <m/>
    <m/>
    <m/>
    <m/>
    <m/>
    <m/>
    <m/>
    <m/>
    <m/>
    <m/>
    <m/>
    <m/>
    <m/>
  </r>
  <r>
    <n v="66"/>
    <x v="1"/>
    <x v="2"/>
    <s v="BEN"/>
    <x v="279"/>
    <s v="IT 1097 A"/>
    <s v="W09SDM270GGM00034"/>
    <s v="DOUBLE BENNE"/>
    <s v="Axe balancier"/>
    <m/>
    <m/>
    <m/>
    <m/>
    <m/>
    <m/>
    <m/>
    <m/>
    <m/>
    <m/>
    <m/>
    <m/>
    <m/>
    <m/>
  </r>
  <r>
    <n v="67"/>
    <x v="1"/>
    <x v="2"/>
    <s v="BEN"/>
    <x v="280"/>
    <s v="IT 1098 A"/>
    <s v="W09SDM270GGM00033"/>
    <s v="DOUBLE BENNE"/>
    <m/>
    <m/>
    <m/>
    <m/>
    <m/>
    <m/>
    <m/>
    <m/>
    <m/>
    <m/>
    <m/>
    <m/>
    <m/>
    <m/>
    <m/>
  </r>
  <r>
    <n v="68"/>
    <x v="1"/>
    <x v="2"/>
    <s v="BEN"/>
    <x v="281"/>
    <s v="IT 1288 A"/>
    <s v="W09SDM270GGM00015"/>
    <s v="DOUBLE BENNE"/>
    <m/>
    <m/>
    <m/>
    <m/>
    <m/>
    <m/>
    <m/>
    <m/>
    <m/>
    <m/>
    <m/>
    <m/>
    <m/>
    <m/>
    <m/>
  </r>
  <r>
    <n v="69"/>
    <x v="1"/>
    <x v="2"/>
    <s v="BEN"/>
    <x v="282"/>
    <s v="IT 1289 A"/>
    <s v="W09SDM270GGM00035"/>
    <s v="DOUBLE BENNE"/>
    <m/>
    <m/>
    <m/>
    <m/>
    <m/>
    <m/>
    <m/>
    <m/>
    <m/>
    <m/>
    <m/>
    <m/>
    <m/>
    <m/>
    <m/>
  </r>
  <r>
    <n v="70"/>
    <x v="1"/>
    <x v="2"/>
    <s v="BEN"/>
    <x v="283"/>
    <s v="IT 1762 A"/>
    <s v="W09SDM270GGM00017"/>
    <s v="DOUBLE BENNE"/>
    <m/>
    <m/>
    <m/>
    <m/>
    <m/>
    <m/>
    <m/>
    <m/>
    <m/>
    <m/>
    <m/>
    <m/>
    <m/>
    <m/>
    <m/>
  </r>
  <r>
    <n v="71"/>
    <x v="1"/>
    <x v="2"/>
    <s v="BEN"/>
    <x v="284"/>
    <s v="IT 1752 A"/>
    <s v="W09SDM270GGM00018"/>
    <s v="DOUBLE BENNE"/>
    <m/>
    <m/>
    <m/>
    <m/>
    <m/>
    <m/>
    <m/>
    <m/>
    <m/>
    <m/>
    <m/>
    <m/>
    <m/>
    <m/>
    <m/>
  </r>
  <r>
    <n v="72"/>
    <x v="1"/>
    <x v="2"/>
    <s v="BEN"/>
    <x v="285"/>
    <s v="IT 1756 A"/>
    <s v="W09SDM270GGM00019"/>
    <s v="DOUBLE BENNE"/>
    <m/>
    <m/>
    <m/>
    <m/>
    <m/>
    <m/>
    <m/>
    <m/>
    <m/>
    <m/>
    <m/>
    <m/>
    <m/>
    <m/>
    <m/>
  </r>
  <r>
    <n v="73"/>
    <x v="1"/>
    <x v="2"/>
    <s v="BEN"/>
    <x v="286"/>
    <s v="IT 1760 A"/>
    <s v="W09SDM270GGM00021"/>
    <s v="DOUBLE BENNE"/>
    <s v="Lame cassée"/>
    <m/>
    <m/>
    <m/>
    <m/>
    <m/>
    <m/>
    <m/>
    <m/>
    <m/>
    <m/>
    <m/>
    <m/>
    <m/>
    <m/>
  </r>
  <r>
    <n v="74"/>
    <x v="1"/>
    <x v="2"/>
    <s v="BEN"/>
    <x v="287"/>
    <s v="IT 1754 A"/>
    <s v="W09SDM270GGM00022"/>
    <s v="DOUBLE BENNE"/>
    <s v="Lame cassée"/>
    <m/>
    <m/>
    <m/>
    <m/>
    <m/>
    <m/>
    <m/>
    <m/>
    <m/>
    <m/>
    <m/>
    <m/>
    <m/>
    <m/>
  </r>
  <r>
    <n v="75"/>
    <x v="1"/>
    <x v="2"/>
    <s v="BEN"/>
    <x v="288"/>
    <s v="IT 1757 A"/>
    <s v="W09SDM270GGM00039"/>
    <s v="DOUBLE BENNE"/>
    <s v="Lame cassée"/>
    <m/>
    <m/>
    <m/>
    <m/>
    <m/>
    <m/>
    <m/>
    <m/>
    <m/>
    <m/>
    <m/>
    <m/>
    <m/>
    <m/>
  </r>
  <r>
    <n v="76"/>
    <x v="1"/>
    <x v="2"/>
    <s v="BEN"/>
    <x v="289"/>
    <s v="IT 1751 A"/>
    <s v="W09SDM270GGM00037"/>
    <s v="DOUBLE BENNE"/>
    <m/>
    <m/>
    <m/>
    <m/>
    <m/>
    <m/>
    <m/>
    <m/>
    <m/>
    <m/>
    <m/>
    <m/>
    <m/>
    <m/>
    <m/>
  </r>
  <r>
    <n v="77"/>
    <x v="1"/>
    <x v="2"/>
    <s v="BEN"/>
    <x v="290"/>
    <s v="IT 1753 A"/>
    <s v="W09SDM270GGM00038"/>
    <s v="DOUBLE BENNE"/>
    <s v="Lame cassée"/>
    <m/>
    <m/>
    <m/>
    <m/>
    <m/>
    <m/>
    <m/>
    <m/>
    <m/>
    <m/>
    <m/>
    <m/>
    <m/>
    <m/>
  </r>
  <r>
    <n v="78"/>
    <x v="1"/>
    <x v="2"/>
    <s v="BEN"/>
    <x v="291"/>
    <s v="IT 1759 A"/>
    <s v="W09SDM270GGM00020"/>
    <s v="DOUBLE BENNE"/>
    <m/>
    <m/>
    <m/>
    <m/>
    <m/>
    <m/>
    <m/>
    <m/>
    <m/>
    <m/>
    <m/>
    <m/>
    <m/>
    <m/>
    <m/>
  </r>
  <r>
    <n v="79"/>
    <x v="1"/>
    <x v="2"/>
    <s v="BEN"/>
    <x v="292"/>
    <s v="IT 1761 A"/>
    <s v="W09SDM270GGM00041"/>
    <s v="DOUBLE BENNE"/>
    <s v="Lame cassée"/>
    <m/>
    <m/>
    <m/>
    <m/>
    <m/>
    <m/>
    <m/>
    <m/>
    <m/>
    <m/>
    <m/>
    <m/>
    <m/>
    <m/>
  </r>
  <r>
    <n v="80"/>
    <x v="1"/>
    <x v="2"/>
    <s v="BEN"/>
    <x v="293"/>
    <s v="IT 1758 A"/>
    <s v="W09SDM270GGM00040"/>
    <s v="DOUBLE BENNE"/>
    <s v="Accidenté"/>
    <m/>
    <m/>
    <m/>
    <m/>
    <m/>
    <m/>
    <m/>
    <m/>
    <m/>
    <m/>
    <m/>
    <m/>
    <m/>
    <m/>
  </r>
  <r>
    <n v="81"/>
    <x v="1"/>
    <x v="2"/>
    <s v="BEN"/>
    <x v="294"/>
    <s v="IT 1755 A"/>
    <s v="W09SDM270GGM00042"/>
    <s v="DOUBLE BENNE"/>
    <s v="Accidenté"/>
    <m/>
    <m/>
    <m/>
    <m/>
    <m/>
    <m/>
    <m/>
    <m/>
    <m/>
    <m/>
    <m/>
    <m/>
    <m/>
    <m/>
  </r>
  <r>
    <n v="82"/>
    <x v="1"/>
    <x v="2"/>
    <s v="BEN"/>
    <x v="295"/>
    <s v="IT 1523 A"/>
    <s v="W09SDM270GGM00016"/>
    <s v="DOUBLE BENNE"/>
    <s v="Lame cassée"/>
    <m/>
    <m/>
    <m/>
    <m/>
    <m/>
    <m/>
    <m/>
    <m/>
    <m/>
    <m/>
    <m/>
    <m/>
    <m/>
    <m/>
  </r>
  <r>
    <n v="83"/>
    <x v="1"/>
    <x v="2"/>
    <s v="BEN"/>
    <x v="296"/>
    <s v="IT 1522 A"/>
    <s v="W09SDM270GGM00036"/>
    <s v="DOUBLE BENNE"/>
    <s v="Lame cassée"/>
    <m/>
    <m/>
    <m/>
    <m/>
    <m/>
    <m/>
    <m/>
    <m/>
    <m/>
    <m/>
    <m/>
    <m/>
    <m/>
    <m/>
  </r>
  <r>
    <n v="84"/>
    <x v="1"/>
    <x v="2"/>
    <s v="BEN"/>
    <x v="297"/>
    <s v="IT 1904 A"/>
    <s v="W09SDM270GGM00052"/>
    <s v="DOUBLE BENNE"/>
    <m/>
    <m/>
    <m/>
    <m/>
    <m/>
    <m/>
    <m/>
    <m/>
    <m/>
    <m/>
    <m/>
    <m/>
    <m/>
    <m/>
    <m/>
  </r>
  <r>
    <n v="85"/>
    <x v="1"/>
    <x v="2"/>
    <s v="BEN"/>
    <x v="298"/>
    <s v="IT 1905 A"/>
    <s v="W09SDM270GGM00057"/>
    <s v="DOUBLE BENNE"/>
    <s v="Lame cassée"/>
    <m/>
    <m/>
    <m/>
    <m/>
    <m/>
    <m/>
    <m/>
    <m/>
    <m/>
    <m/>
    <m/>
    <m/>
    <m/>
    <m/>
  </r>
  <r>
    <n v="86"/>
    <x v="1"/>
    <x v="2"/>
    <s v="BEN"/>
    <x v="299"/>
    <s v="IT 1906 A"/>
    <s v="W09SDM270GGM00047"/>
    <s v="DOUBLE BENNE"/>
    <s v="Lame cassée"/>
    <m/>
    <m/>
    <m/>
    <m/>
    <m/>
    <m/>
    <m/>
    <m/>
    <m/>
    <m/>
    <m/>
    <m/>
    <m/>
    <m/>
  </r>
  <r>
    <n v="87"/>
    <x v="1"/>
    <x v="2"/>
    <s v="BEN"/>
    <x v="300"/>
    <s v="IT 1907 A"/>
    <s v="W09SDM270GGM00059"/>
    <s v="DOUBLE BENNE"/>
    <s v="Lame cassée"/>
    <m/>
    <m/>
    <m/>
    <m/>
    <m/>
    <m/>
    <m/>
    <m/>
    <m/>
    <m/>
    <m/>
    <m/>
    <m/>
    <m/>
  </r>
  <r>
    <n v="88"/>
    <x v="1"/>
    <x v="2"/>
    <s v="BEN"/>
    <x v="301"/>
    <s v="IT 1908 A"/>
    <s v="W09SDM270GGM00045"/>
    <s v="DOUBLE BENNE"/>
    <s v="Lame cassée"/>
    <m/>
    <m/>
    <m/>
    <m/>
    <m/>
    <m/>
    <m/>
    <m/>
    <m/>
    <m/>
    <m/>
    <m/>
    <m/>
    <m/>
  </r>
  <r>
    <n v="89"/>
    <x v="1"/>
    <x v="2"/>
    <s v="BEN"/>
    <x v="302"/>
    <s v="IT 1909 A"/>
    <s v="W09SDM270GGM00060"/>
    <s v="DOUBLE BENNE"/>
    <m/>
    <m/>
    <m/>
    <m/>
    <m/>
    <m/>
    <m/>
    <m/>
    <m/>
    <m/>
    <m/>
    <m/>
    <m/>
    <m/>
    <m/>
  </r>
  <r>
    <n v="90"/>
    <x v="1"/>
    <x v="2"/>
    <s v="BEN"/>
    <x v="303"/>
    <s v="IT 1910 A"/>
    <s v="W09SDM270GGM00058"/>
    <s v="DOUBLE BENNE"/>
    <m/>
    <m/>
    <m/>
    <m/>
    <m/>
    <m/>
    <m/>
    <m/>
    <m/>
    <m/>
    <m/>
    <m/>
    <m/>
    <m/>
    <m/>
  </r>
  <r>
    <n v="91"/>
    <x v="1"/>
    <x v="2"/>
    <s v="BEN"/>
    <x v="304"/>
    <s v="IT 1911 A"/>
    <s v="W09SDM270GGM00044"/>
    <s v="DOUBLE BENNE"/>
    <s v="Lame cassée"/>
    <m/>
    <m/>
    <m/>
    <m/>
    <m/>
    <m/>
    <m/>
    <m/>
    <m/>
    <m/>
    <m/>
    <m/>
    <m/>
    <m/>
  </r>
  <r>
    <n v="92"/>
    <x v="1"/>
    <x v="2"/>
    <s v="BEN"/>
    <x v="305"/>
    <s v="IT 1912 A"/>
    <s v="W09SDM270GGM00043"/>
    <s v="DOUBLE BENNE"/>
    <s v="Lame cassée"/>
    <m/>
    <m/>
    <m/>
    <m/>
    <m/>
    <m/>
    <m/>
    <m/>
    <m/>
    <m/>
    <m/>
    <m/>
    <m/>
    <m/>
  </r>
  <r>
    <n v="93"/>
    <x v="1"/>
    <x v="2"/>
    <s v="BEN"/>
    <x v="306"/>
    <s v="IT 1913 A"/>
    <s v="W09SDM270GGM00061"/>
    <s v="DOUBLE BENNE"/>
    <s v="Lame cassée"/>
    <m/>
    <m/>
    <m/>
    <m/>
    <m/>
    <m/>
    <m/>
    <m/>
    <m/>
    <m/>
    <m/>
    <m/>
    <m/>
    <m/>
  </r>
  <r>
    <n v="94"/>
    <x v="1"/>
    <x v="2"/>
    <s v="BEN"/>
    <x v="307"/>
    <s v="IT 1914 A"/>
    <s v="W09SDM270GGM00051"/>
    <s v="DOUBLE BENNE"/>
    <s v="Lame cassée"/>
    <m/>
    <m/>
    <m/>
    <m/>
    <m/>
    <m/>
    <m/>
    <m/>
    <m/>
    <m/>
    <m/>
    <m/>
    <m/>
    <m/>
  </r>
  <r>
    <n v="95"/>
    <x v="1"/>
    <x v="2"/>
    <s v="BEN"/>
    <x v="308"/>
    <s v="IT 1915 A"/>
    <s v="W09SDM270GGM00062"/>
    <s v="DOUBLE BENNE"/>
    <s v="Lame cassée"/>
    <m/>
    <m/>
    <m/>
    <m/>
    <m/>
    <m/>
    <m/>
    <m/>
    <m/>
    <m/>
    <m/>
    <m/>
    <m/>
    <m/>
  </r>
  <r>
    <n v="96"/>
    <x v="1"/>
    <x v="2"/>
    <s v="BEN"/>
    <x v="309"/>
    <s v="IT 1916 A"/>
    <s v="W09SDM270GGM00023"/>
    <s v="DOUBLE BENNE"/>
    <s v="Lame cassée"/>
    <m/>
    <m/>
    <m/>
    <m/>
    <m/>
    <m/>
    <m/>
    <m/>
    <m/>
    <m/>
    <m/>
    <m/>
    <m/>
    <m/>
  </r>
  <r>
    <n v="97"/>
    <x v="1"/>
    <x v="2"/>
    <s v="BEN"/>
    <x v="310"/>
    <s v="IT 1917 A"/>
    <s v="W09SDM270GGM00024"/>
    <s v="DOUBLE BENNE"/>
    <s v="Lame cassée"/>
    <m/>
    <m/>
    <m/>
    <m/>
    <m/>
    <m/>
    <m/>
    <m/>
    <m/>
    <m/>
    <m/>
    <m/>
    <m/>
    <m/>
  </r>
  <r>
    <n v="98"/>
    <x v="1"/>
    <x v="2"/>
    <s v="BEN"/>
    <x v="311"/>
    <s v="IT 1918 A"/>
    <s v="W09SDM270GGM00048"/>
    <s v="DOUBLE BENNE"/>
    <s v="Lame cassée"/>
    <m/>
    <m/>
    <m/>
    <m/>
    <m/>
    <m/>
    <m/>
    <m/>
    <m/>
    <m/>
    <m/>
    <m/>
    <m/>
    <m/>
  </r>
  <r>
    <n v="99"/>
    <x v="1"/>
    <x v="2"/>
    <s v="BEN"/>
    <x v="312"/>
    <s v="IT 1920 A"/>
    <s v="W09SDM270GGM00050"/>
    <s v="DOUBLE BENNE"/>
    <s v="Accidenté"/>
    <m/>
    <m/>
    <m/>
    <m/>
    <m/>
    <m/>
    <m/>
    <m/>
    <m/>
    <m/>
    <m/>
    <m/>
    <m/>
    <m/>
  </r>
  <r>
    <n v="100"/>
    <x v="1"/>
    <x v="2"/>
    <s v="BEN"/>
    <x v="313"/>
    <s v="IT 1921 A"/>
    <s v="W09SDM270GGM00046"/>
    <s v="DOUBLE BENNE"/>
    <s v="Lame cassée"/>
    <m/>
    <m/>
    <m/>
    <m/>
    <m/>
    <m/>
    <m/>
    <m/>
    <m/>
    <m/>
    <m/>
    <m/>
    <m/>
    <m/>
  </r>
  <r>
    <n v="101"/>
    <x v="1"/>
    <x v="2"/>
    <s v="BEN"/>
    <x v="314"/>
    <s v="IT 1922 A"/>
    <s v="W09SDM270GGM00049"/>
    <s v="DOUBLE BENNE"/>
    <s v="Lame cassée"/>
    <m/>
    <m/>
    <m/>
    <m/>
    <m/>
    <m/>
    <m/>
    <m/>
    <m/>
    <m/>
    <m/>
    <m/>
    <m/>
    <m/>
  </r>
  <r>
    <n v="102"/>
    <x v="1"/>
    <x v="2"/>
    <s v="BEN"/>
    <x v="315"/>
    <s v="IT 2182 A"/>
    <s v="W09SDM380GGM00078"/>
    <s v=" Bennes laterales"/>
    <m/>
    <m/>
    <m/>
    <m/>
    <m/>
    <m/>
    <m/>
    <m/>
    <m/>
    <m/>
    <m/>
    <m/>
    <m/>
    <m/>
    <m/>
  </r>
  <r>
    <n v="103"/>
    <x v="1"/>
    <x v="2"/>
    <s v="BEN"/>
    <x v="316"/>
    <s v="IT 2183 A"/>
    <s v="W09SDM380GGM00079"/>
    <s v=" Bennes laterales"/>
    <s v="Essieux cassés"/>
    <m/>
    <m/>
    <m/>
    <m/>
    <m/>
    <m/>
    <m/>
    <m/>
    <m/>
    <m/>
    <m/>
    <m/>
    <m/>
    <m/>
  </r>
  <r>
    <n v="104"/>
    <x v="1"/>
    <x v="2"/>
    <s v="BEN"/>
    <x v="317"/>
    <s v="IT 2184 A"/>
    <s v="W09SDM380GGM00080"/>
    <s v=" Bennes laterales"/>
    <m/>
    <m/>
    <m/>
    <m/>
    <m/>
    <m/>
    <m/>
    <m/>
    <m/>
    <m/>
    <m/>
    <m/>
    <m/>
    <m/>
    <m/>
  </r>
  <r>
    <n v="105"/>
    <x v="1"/>
    <x v="2"/>
    <s v="BEN"/>
    <x v="318"/>
    <s v="IT 2185 A"/>
    <s v="W09SDM380GGM00081"/>
    <s v=" Bennes laterales"/>
    <m/>
    <m/>
    <m/>
    <m/>
    <m/>
    <m/>
    <m/>
    <m/>
    <m/>
    <m/>
    <m/>
    <m/>
    <m/>
    <m/>
    <m/>
  </r>
  <r>
    <n v="106"/>
    <x v="1"/>
    <x v="2"/>
    <s v="BEN"/>
    <x v="319"/>
    <s v="IT 2186 A"/>
    <s v="W09SDM380GGM00082"/>
    <s v=" Bennes laterales"/>
    <m/>
    <m/>
    <m/>
    <m/>
    <m/>
    <m/>
    <m/>
    <m/>
    <m/>
    <m/>
    <m/>
    <m/>
    <m/>
    <m/>
    <m/>
  </r>
  <r>
    <n v="107"/>
    <x v="1"/>
    <x v="2"/>
    <s v="BEN"/>
    <x v="320"/>
    <s v="IT 2187 A"/>
    <s v="W09SDM380GGM00083"/>
    <s v=" Bennes laterales"/>
    <s v="Lame cassée"/>
    <m/>
    <m/>
    <m/>
    <m/>
    <m/>
    <m/>
    <m/>
    <m/>
    <m/>
    <m/>
    <m/>
    <m/>
    <m/>
    <m/>
  </r>
  <r>
    <n v="108"/>
    <x v="1"/>
    <x v="2"/>
    <s v="BEN"/>
    <x v="321"/>
    <s v="IT 2188 A"/>
    <s v="W09SDM380GGM00084"/>
    <s v=" Bennes laterales"/>
    <s v="Lame cassée"/>
    <m/>
    <m/>
    <m/>
    <m/>
    <m/>
    <m/>
    <m/>
    <m/>
    <m/>
    <m/>
    <m/>
    <m/>
    <m/>
    <m/>
  </r>
  <r>
    <n v="109"/>
    <x v="1"/>
    <x v="2"/>
    <s v="BEN"/>
    <x v="322"/>
    <s v="IT 2189 A"/>
    <s v="W09SDM380GGM00085"/>
    <s v=" Bennes laterales"/>
    <s v="Bride cassée"/>
    <m/>
    <m/>
    <m/>
    <m/>
    <m/>
    <m/>
    <m/>
    <m/>
    <m/>
    <m/>
    <m/>
    <m/>
    <m/>
    <m/>
  </r>
  <r>
    <n v="110"/>
    <x v="1"/>
    <x v="2"/>
    <s v="BEN"/>
    <x v="323"/>
    <s v="IT 2030 A"/>
    <s v="W09SDM270GGM00053"/>
    <s v="DOUBLE BENNE"/>
    <m/>
    <m/>
    <m/>
    <m/>
    <m/>
    <m/>
    <m/>
    <m/>
    <m/>
    <m/>
    <m/>
    <m/>
    <m/>
    <m/>
    <m/>
  </r>
  <r>
    <n v="111"/>
    <x v="1"/>
    <x v="2"/>
    <s v="BEN"/>
    <x v="324"/>
    <s v="IT 2031 A"/>
    <s v="W09SDM270GGM00063"/>
    <s v="DOUBLE BENNE"/>
    <s v="Lame cassée"/>
    <m/>
    <m/>
    <m/>
    <m/>
    <m/>
    <m/>
    <m/>
    <m/>
    <m/>
    <m/>
    <m/>
    <m/>
    <m/>
    <m/>
  </r>
  <r>
    <n v="112"/>
    <x v="1"/>
    <x v="2"/>
    <s v="BEN"/>
    <x v="325"/>
    <s v="IT 2032 A"/>
    <s v="W09SDM270GGM00054"/>
    <s v="DOUBLE BENNE"/>
    <s v="Lame cassée"/>
    <m/>
    <m/>
    <m/>
    <m/>
    <m/>
    <m/>
    <m/>
    <m/>
    <m/>
    <m/>
    <m/>
    <m/>
    <m/>
    <m/>
  </r>
  <r>
    <n v="113"/>
    <x v="1"/>
    <x v="2"/>
    <s v="BEN"/>
    <x v="326"/>
    <s v="IT 2033 A"/>
    <s v="W09SDM270GGM00064"/>
    <s v="DOUBLE BENNE"/>
    <s v="Lame cassée"/>
    <m/>
    <m/>
    <m/>
    <m/>
    <m/>
    <m/>
    <m/>
    <m/>
    <m/>
    <m/>
    <m/>
    <m/>
    <m/>
    <m/>
  </r>
  <r>
    <n v="114"/>
    <x v="1"/>
    <x v="2"/>
    <s v="BEN"/>
    <x v="327"/>
    <s v="IT 2034 A"/>
    <s v="W09SDM270GGM00055"/>
    <s v="DOUBLE BENNE"/>
    <s v="Lame cassée"/>
    <m/>
    <m/>
    <m/>
    <m/>
    <m/>
    <m/>
    <m/>
    <m/>
    <m/>
    <m/>
    <m/>
    <m/>
    <m/>
    <m/>
  </r>
  <r>
    <n v="115"/>
    <x v="1"/>
    <x v="2"/>
    <s v="BEN"/>
    <x v="328"/>
    <s v="IT 2035 A"/>
    <s v="W09SDM270GGM00065"/>
    <s v="DOUBLE BENNE"/>
    <s v="Axe balancier"/>
    <m/>
    <m/>
    <m/>
    <m/>
    <m/>
    <m/>
    <m/>
    <m/>
    <m/>
    <m/>
    <m/>
    <m/>
    <m/>
    <m/>
  </r>
  <r>
    <n v="116"/>
    <x v="1"/>
    <x v="2"/>
    <s v="BEN"/>
    <x v="329"/>
    <s v="IT 2036 A"/>
    <s v="W09SDM270GGM00056"/>
    <s v="DOUBLE BENNE"/>
    <m/>
    <m/>
    <m/>
    <m/>
    <m/>
    <m/>
    <m/>
    <m/>
    <m/>
    <m/>
    <m/>
    <m/>
    <m/>
    <m/>
    <m/>
  </r>
  <r>
    <n v="117"/>
    <x v="1"/>
    <x v="2"/>
    <s v="BEN"/>
    <x v="330"/>
    <s v="IT 2037 A"/>
    <s v="W09SDM270GGM00066"/>
    <s v="DOUBLE BENNE"/>
    <m/>
    <m/>
    <m/>
    <m/>
    <m/>
    <m/>
    <m/>
    <m/>
    <m/>
    <m/>
    <m/>
    <m/>
    <m/>
    <m/>
    <m/>
  </r>
  <r>
    <n v="118"/>
    <x v="1"/>
    <x v="2"/>
    <s v="BEN"/>
    <x v="331"/>
    <s v="IT 2364 A"/>
    <s v="W09SDM380GGM00086"/>
    <s v=" Bennes laterales"/>
    <m/>
    <m/>
    <m/>
    <m/>
    <m/>
    <m/>
    <m/>
    <m/>
    <m/>
    <m/>
    <m/>
    <m/>
    <m/>
    <m/>
    <m/>
  </r>
  <r>
    <n v="119"/>
    <x v="1"/>
    <x v="2"/>
    <s v="BEN"/>
    <x v="332"/>
    <s v="IT 2365 A"/>
    <s v="W09SDM380GGM00087"/>
    <s v=" Bennes laterales"/>
    <m/>
    <m/>
    <m/>
    <m/>
    <m/>
    <m/>
    <m/>
    <m/>
    <m/>
    <m/>
    <m/>
    <m/>
    <m/>
    <m/>
    <m/>
  </r>
  <r>
    <n v="120"/>
    <x v="1"/>
    <x v="2"/>
    <s v="BEN"/>
    <x v="333"/>
    <s v="IT 2366 A"/>
    <s v="W09SDM380GGM00088"/>
    <s v=" Bennes laterales"/>
    <s v="Lame cassée et bride"/>
    <m/>
    <m/>
    <m/>
    <m/>
    <m/>
    <m/>
    <m/>
    <m/>
    <m/>
    <m/>
    <m/>
    <m/>
    <m/>
    <m/>
  </r>
  <r>
    <n v="121"/>
    <x v="1"/>
    <x v="2"/>
    <s v="BEN"/>
    <x v="334"/>
    <s v="IT 2367 A"/>
    <s v="W09SDM380GGM00089"/>
    <s v=" Bennes laterales"/>
    <s v="Lame cassée"/>
    <m/>
    <m/>
    <m/>
    <m/>
    <m/>
    <m/>
    <m/>
    <m/>
    <m/>
    <m/>
    <m/>
    <m/>
    <m/>
    <m/>
  </r>
  <r>
    <n v="122"/>
    <x v="1"/>
    <x v="2"/>
    <s v="BEN"/>
    <x v="335"/>
    <s v="IT 2368 A"/>
    <s v="W09SDM380GGM00090"/>
    <s v=" Bennes laterales"/>
    <s v="Bride"/>
    <m/>
    <m/>
    <m/>
    <m/>
    <m/>
    <m/>
    <m/>
    <m/>
    <m/>
    <m/>
    <m/>
    <m/>
    <m/>
    <m/>
  </r>
  <r>
    <n v="123"/>
    <x v="1"/>
    <x v="2"/>
    <s v="BEN"/>
    <x v="336"/>
    <s v="IT 2369 A"/>
    <s v="W09SDM380GGM00091"/>
    <s v=" Bennes laterales"/>
    <m/>
    <m/>
    <m/>
    <m/>
    <m/>
    <m/>
    <m/>
    <m/>
    <m/>
    <m/>
    <m/>
    <m/>
    <m/>
    <m/>
    <m/>
  </r>
  <r>
    <n v="124"/>
    <x v="1"/>
    <x v="2"/>
    <s v="BEN"/>
    <x v="337"/>
    <s v="IT 2370 A"/>
    <s v="W09SDM380GGM00092"/>
    <s v=" Bennes laterales"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32">
  <r>
    <n v="1"/>
    <x v="0"/>
    <x v="0"/>
    <s v="6X4"/>
    <x v="0"/>
    <m/>
    <m/>
    <s v="Tracteur"/>
    <s v="Pont cassé"/>
    <d v="2018-06-15T08:00:00"/>
    <m/>
    <m/>
    <s v="Garage RENAULT"/>
    <s v="x"/>
    <m/>
    <m/>
    <m/>
    <m/>
    <m/>
    <m/>
    <m/>
    <m/>
    <s v="x"/>
    <m/>
  </r>
  <r>
    <n v="2"/>
    <x v="0"/>
    <x v="0"/>
    <s v="6X4"/>
    <x v="1"/>
    <s v="IT 2858 A "/>
    <s v="LZZ5CLVB9GA175182            "/>
    <s v="Tracteur"/>
    <s v="Goujon de roue "/>
    <d v="2018-09-07T08:00:00"/>
    <d v="2018-09-07T00:00:00"/>
    <m/>
    <s v="Barrière mine"/>
    <m/>
    <m/>
    <m/>
    <s v="x"/>
    <m/>
    <m/>
    <m/>
    <m/>
    <s v="x"/>
    <m/>
    <m/>
  </r>
  <r>
    <n v="3"/>
    <x v="0"/>
    <x v="0"/>
    <s v="6X4"/>
    <x v="2"/>
    <s v="IT 2860 A"/>
    <s v="LZZ5CLVB0GA175183            "/>
    <s v="Tracteur"/>
    <s v="Affecté à conakry"/>
    <m/>
    <m/>
    <m/>
    <m/>
    <m/>
    <m/>
    <m/>
    <m/>
    <m/>
    <m/>
    <m/>
    <m/>
    <m/>
    <m/>
    <m/>
  </r>
  <r>
    <n v="4"/>
    <x v="0"/>
    <x v="0"/>
    <s v="6X4"/>
    <x v="3"/>
    <s v="IT 2862 A"/>
    <s v="LZZ5CLVB4GA175185            "/>
    <s v="Tracteur"/>
    <s v="Lame de ressort et raccord benne"/>
    <d v="2018-09-07T10:30:00"/>
    <d v="2018-09-07T00:00:00"/>
    <d v="2018-09-07T14:50:00"/>
    <s v="Garage UMS"/>
    <s v="x"/>
    <m/>
    <m/>
    <m/>
    <m/>
    <m/>
    <m/>
    <s v="x"/>
    <m/>
    <m/>
    <m/>
  </r>
  <r>
    <n v="5"/>
    <x v="0"/>
    <x v="0"/>
    <s v="6X4"/>
    <x v="4"/>
    <s v="IT 2859 A "/>
    <s v="LZZ5CLVB6GA175186            "/>
    <s v="Tracteur"/>
    <s v="Lame ressort "/>
    <d v="2018-08-25T08:00:00"/>
    <d v="2018-08-25T00:00:00"/>
    <m/>
    <s v="Garage UMS"/>
    <s v="x"/>
    <m/>
    <m/>
    <m/>
    <m/>
    <m/>
    <m/>
    <m/>
    <s v="x"/>
    <m/>
    <m/>
  </r>
  <r>
    <n v="6"/>
    <x v="0"/>
    <x v="0"/>
    <s v="6X4"/>
    <x v="5"/>
    <s v="IT 2863 A"/>
    <s v="LZZ5CLVBXGA175188            "/>
    <s v="Tracteur"/>
    <s v="Frein "/>
    <d v="2018-09-07T08:00:00"/>
    <d v="2018-09-07T00:00:00"/>
    <m/>
    <s v="Garage UMS"/>
    <s v="x"/>
    <m/>
    <m/>
    <m/>
    <m/>
    <m/>
    <m/>
    <m/>
    <s v="x"/>
    <m/>
    <m/>
  </r>
  <r>
    <n v="7"/>
    <x v="0"/>
    <x v="0"/>
    <s v="6X4"/>
    <x v="6"/>
    <s v="IT 2864 A"/>
    <s v="LZZ5CLVB1GA175189            "/>
    <s v="Tracteur"/>
    <s v="Formation "/>
    <m/>
    <m/>
    <m/>
    <m/>
    <m/>
    <m/>
    <m/>
    <m/>
    <m/>
    <m/>
    <m/>
    <m/>
    <m/>
    <m/>
    <m/>
  </r>
  <r>
    <n v="8"/>
    <x v="0"/>
    <x v="0"/>
    <s v="6X4"/>
    <x v="7"/>
    <s v="IT 2865 A"/>
    <s v="LZZ5CLVB8GA175190            "/>
    <s v="Tracteur"/>
    <s v="Moteur"/>
    <d v="2018-01-09T08:00:00"/>
    <m/>
    <m/>
    <s v="Garage Sinotruc"/>
    <s v="x"/>
    <m/>
    <m/>
    <m/>
    <m/>
    <m/>
    <m/>
    <m/>
    <m/>
    <s v="x"/>
    <m/>
  </r>
  <r>
    <n v="9"/>
    <x v="0"/>
    <x v="0"/>
    <s v="6X4"/>
    <x v="8"/>
    <m/>
    <s v="LZZ5CLVB1GA175192"/>
    <s v="Tracteur"/>
    <m/>
    <m/>
    <m/>
    <m/>
    <m/>
    <m/>
    <m/>
    <m/>
    <m/>
    <m/>
    <m/>
    <m/>
    <s v="x"/>
    <m/>
    <m/>
    <m/>
  </r>
  <r>
    <n v="10"/>
    <x v="0"/>
    <x v="0"/>
    <s v="6X4"/>
    <x v="9"/>
    <s v="IT 2869 A"/>
    <s v="LZZ5CLVB3GA175193            "/>
    <s v="Tracteur"/>
    <s v="Boite de vitesse"/>
    <d v="2018-07-28T08:00:00"/>
    <d v="2018-07-28T00:00:00"/>
    <m/>
    <s v="Garage UMS"/>
    <s v="x"/>
    <m/>
    <m/>
    <m/>
    <m/>
    <m/>
    <m/>
    <m/>
    <m/>
    <s v="x"/>
    <m/>
  </r>
  <r>
    <n v="11"/>
    <x v="0"/>
    <x v="0"/>
    <s v="6X4"/>
    <x v="10"/>
    <m/>
    <s v="LZZ5CLVB3GA175162"/>
    <s v="Tracteur"/>
    <s v="Disque d'embrayage "/>
    <d v="2018-08-06T16:00:00"/>
    <d v="2018-09-06T00:00:00"/>
    <m/>
    <s v="Garage UMS"/>
    <s v="x"/>
    <m/>
    <m/>
    <m/>
    <m/>
    <m/>
    <m/>
    <m/>
    <s v="x"/>
    <m/>
    <m/>
  </r>
  <r>
    <n v="12"/>
    <x v="0"/>
    <x v="0"/>
    <s v="6X4"/>
    <x v="11"/>
    <m/>
    <s v="LZZ5CLVB8GA175397"/>
    <s v="Tracteur"/>
    <m/>
    <m/>
    <m/>
    <m/>
    <m/>
    <m/>
    <m/>
    <m/>
    <m/>
    <m/>
    <m/>
    <m/>
    <s v="x"/>
    <m/>
    <m/>
    <m/>
  </r>
  <r>
    <n v="13"/>
    <x v="0"/>
    <x v="0"/>
    <s v="6X4"/>
    <x v="12"/>
    <s v="IT 2873 A"/>
    <s v="LZZ5CLVB6GA175396"/>
    <s v="Tracteur"/>
    <s v=" Boite de vitesse et disque d'embrayage"/>
    <d v="2018-07-30T08:00:00"/>
    <d v="2018-07-30T00:00:00"/>
    <m/>
    <s v="Garage UMS"/>
    <s v="x"/>
    <m/>
    <m/>
    <m/>
    <m/>
    <m/>
    <m/>
    <m/>
    <m/>
    <s v="x"/>
    <m/>
  </r>
  <r>
    <n v="14"/>
    <x v="0"/>
    <x v="0"/>
    <s v="6X4"/>
    <x v="13"/>
    <s v="IT 2874 A"/>
    <s v="LZZ5CLVB9GA175702"/>
    <s v="Tracteur"/>
    <s v="Allumage"/>
    <d v="2018-09-07T08:00:00"/>
    <d v="2018-09-07T00:00:00"/>
    <m/>
    <s v="Garage UMS"/>
    <s v="x"/>
    <s v="x"/>
    <m/>
    <m/>
    <m/>
    <m/>
    <m/>
    <m/>
    <s v="x"/>
    <m/>
    <m/>
  </r>
  <r>
    <n v="15"/>
    <x v="0"/>
    <x v="0"/>
    <s v="6X4"/>
    <x v="14"/>
    <m/>
    <s v="LZZ5CLVB0GA175703"/>
    <s v="Tracteur"/>
    <s v="Allumage"/>
    <d v="2018-09-07T08:00:00"/>
    <d v="2018-09-07T00:00:00"/>
    <m/>
    <s v="Mine"/>
    <s v="x"/>
    <s v="x"/>
    <m/>
    <m/>
    <m/>
    <m/>
    <m/>
    <m/>
    <s v="x"/>
    <m/>
    <m/>
  </r>
  <r>
    <n v="16"/>
    <x v="0"/>
    <x v="0"/>
    <s v="6X4"/>
    <x v="15"/>
    <s v="IT 2876 A"/>
    <s v="LZZ5CLVB1GN196276            "/>
    <s v="Tracteur"/>
    <s v="Moteur"/>
    <d v="2018-09-05T08:00:00"/>
    <m/>
    <m/>
    <s v="Garage UMS"/>
    <s v="x"/>
    <m/>
    <m/>
    <m/>
    <m/>
    <m/>
    <m/>
    <m/>
    <s v="x"/>
    <m/>
    <m/>
  </r>
  <r>
    <n v="17"/>
    <x v="0"/>
    <x v="0"/>
    <s v="6X4"/>
    <x v="16"/>
    <s v="IT 2077 A"/>
    <s v="LZZ5CLVB9GA175389"/>
    <s v="Tracteur"/>
    <s v="Accidenté"/>
    <d v="2017-11-16T08:00:00"/>
    <m/>
    <m/>
    <s v="Route Mines"/>
    <m/>
    <m/>
    <m/>
    <m/>
    <m/>
    <m/>
    <m/>
    <m/>
    <m/>
    <m/>
    <s v="x"/>
  </r>
  <r>
    <n v="18"/>
    <x v="0"/>
    <x v="0"/>
    <s v="6X4"/>
    <x v="17"/>
    <s v="IT 2073 A"/>
    <s v="LZZ5CLVB9GA175392"/>
    <s v="Tracteur"/>
    <s v="Frein"/>
    <d v="2018-09-06T17:41:00"/>
    <d v="2018-09-06T00:00:00"/>
    <m/>
    <s v="Pk34"/>
    <s v="x"/>
    <m/>
    <m/>
    <m/>
    <m/>
    <m/>
    <m/>
    <m/>
    <s v="x"/>
    <m/>
    <m/>
  </r>
  <r>
    <n v="19"/>
    <x v="0"/>
    <x v="0"/>
    <s v="6X4"/>
    <x v="18"/>
    <m/>
    <s v="LZZ5CLVB5GA175395"/>
    <s v="Tracteur"/>
    <m/>
    <m/>
    <m/>
    <m/>
    <m/>
    <m/>
    <m/>
    <m/>
    <m/>
    <m/>
    <m/>
    <m/>
    <s v="x"/>
    <m/>
    <m/>
    <m/>
  </r>
  <r>
    <n v="20"/>
    <x v="0"/>
    <x v="0"/>
    <s v="6X4"/>
    <x v="19"/>
    <s v="IT 2147 A "/>
    <s v="LZZ5CLVB4GA175171"/>
    <s v="Tracteur"/>
    <s v="Ceinture reservoir"/>
    <d v="2018-09-07T08:00:00"/>
    <d v="2018-09-07T00:00:00"/>
    <m/>
    <s v="Garage UMS"/>
    <m/>
    <m/>
    <s v="x"/>
    <m/>
    <m/>
    <m/>
    <m/>
    <m/>
    <s v="x"/>
    <m/>
    <m/>
  </r>
  <r>
    <n v="21"/>
    <x v="0"/>
    <x v="0"/>
    <s v="6X4"/>
    <x v="20"/>
    <s v="IT 2151 A "/>
    <s v="LZZ5CLVB5GA175177"/>
    <s v="Tracteur"/>
    <s v="Disque d'embrayage "/>
    <d v="2018-09-03T08:00:00"/>
    <d v="2018-09-03T00:00:00"/>
    <m/>
    <s v="Garage UMS"/>
    <s v="x"/>
    <m/>
    <m/>
    <m/>
    <m/>
    <m/>
    <m/>
    <m/>
    <s v="x"/>
    <m/>
    <m/>
  </r>
  <r>
    <n v="22"/>
    <x v="0"/>
    <x v="0"/>
    <s v="6X4"/>
    <x v="21"/>
    <s v="IT 2154 A "/>
    <s v="LZZ5CLVB5GA175180"/>
    <s v="Tracteur"/>
    <s v="Accidenté"/>
    <d v="2017-11-14T08:00:00"/>
    <m/>
    <m/>
    <m/>
    <m/>
    <m/>
    <m/>
    <m/>
    <m/>
    <m/>
    <m/>
    <m/>
    <m/>
    <m/>
    <s v="x"/>
  </r>
  <r>
    <n v="23"/>
    <x v="0"/>
    <x v="0"/>
    <s v="6X4"/>
    <x v="22"/>
    <m/>
    <s v="LZZ5CLVB7GA175181"/>
    <s v="Tracteur"/>
    <s v="Tallonage et alternateur "/>
    <d v="2018-08-28T08:00:00"/>
    <d v="2018-08-28T00:00:00"/>
    <m/>
    <s v="Garage UMS"/>
    <s v="x"/>
    <s v="x"/>
    <m/>
    <m/>
    <m/>
    <m/>
    <m/>
    <m/>
    <s v="x"/>
    <m/>
    <m/>
  </r>
  <r>
    <n v="24"/>
    <x v="0"/>
    <x v="0"/>
    <s v="6X4"/>
    <x v="23"/>
    <s v="IT 2092 A "/>
    <s v="LZZ5CLVB8GN196274"/>
    <s v="Tracteur"/>
    <s v="Flexible poumon "/>
    <d v="2018-09-07T08:40:00"/>
    <d v="2018-09-07T00:00:00"/>
    <d v="2018-09-07T09:00:00"/>
    <s v="Garage UMS"/>
    <s v="x"/>
    <m/>
    <m/>
    <m/>
    <m/>
    <m/>
    <m/>
    <s v="x"/>
    <m/>
    <m/>
    <m/>
  </r>
  <r>
    <n v="25"/>
    <x v="0"/>
    <x v="0"/>
    <s v="6X4"/>
    <x v="24"/>
    <s v="IT 2091 A "/>
    <s v="LZZ5CLVB3GN196277"/>
    <s v="Tracteur"/>
    <s v="Sinotruk"/>
    <d v="2018-06-30T08:00:00"/>
    <m/>
    <m/>
    <s v="Sinutruk"/>
    <m/>
    <m/>
    <m/>
    <m/>
    <m/>
    <m/>
    <m/>
    <m/>
    <m/>
    <s v="x"/>
    <m/>
  </r>
  <r>
    <n v="26"/>
    <x v="0"/>
    <x v="0"/>
    <s v="6X4"/>
    <x v="25"/>
    <s v="IT 2093 A "/>
    <s v="LZZ5CLVB4GN196286"/>
    <s v="Tracteur"/>
    <s v="Accidenté"/>
    <m/>
    <m/>
    <m/>
    <m/>
    <m/>
    <m/>
    <m/>
    <m/>
    <m/>
    <m/>
    <m/>
    <m/>
    <m/>
    <m/>
    <s v="x"/>
  </r>
  <r>
    <n v="27"/>
    <x v="0"/>
    <x v="0"/>
    <s v="6X4"/>
    <x v="26"/>
    <s v="IT 2094 A "/>
    <s v="LZZ5CLVB6GN196290"/>
    <s v="Tracteur"/>
    <s v="Accidenté"/>
    <m/>
    <m/>
    <m/>
    <m/>
    <m/>
    <m/>
    <m/>
    <m/>
    <m/>
    <m/>
    <m/>
    <m/>
    <m/>
    <m/>
    <s v="x"/>
  </r>
  <r>
    <n v="28"/>
    <x v="0"/>
    <x v="0"/>
    <s v="6X4"/>
    <x v="27"/>
    <s v="IT 2084 A "/>
    <s v="LZZ5CLVB9GN196297"/>
    <s v="Tracteur"/>
    <s v="Lame ressort "/>
    <d v="2018-08-11T08:00:00"/>
    <d v="2018-08-11T00:00:00"/>
    <m/>
    <s v="Garage UMS"/>
    <s v="x"/>
    <m/>
    <m/>
    <m/>
    <m/>
    <m/>
    <m/>
    <m/>
    <m/>
    <s v="x"/>
    <m/>
  </r>
  <r>
    <n v="29"/>
    <x v="0"/>
    <x v="0"/>
    <s v="6X4"/>
    <x v="28"/>
    <s v="IT 2086 A "/>
    <s v="LZZ5CLVB3GN196327"/>
    <s v="Tracteur"/>
    <m/>
    <m/>
    <m/>
    <m/>
    <m/>
    <m/>
    <m/>
    <m/>
    <m/>
    <m/>
    <m/>
    <m/>
    <s v="x"/>
    <m/>
    <m/>
    <m/>
  </r>
  <r>
    <n v="30"/>
    <x v="0"/>
    <x v="0"/>
    <s v="6X4"/>
    <x v="29"/>
    <s v="IT 2097 A "/>
    <s v="LZZ5CLVB5GN196328"/>
    <s v="Tracteur"/>
    <s v="Boite de vitesse"/>
    <d v="2018-08-19T08:00:00"/>
    <d v="2018-08-19T00:00:00"/>
    <m/>
    <s v="Garage UMS"/>
    <s v="x"/>
    <m/>
    <m/>
    <m/>
    <m/>
    <m/>
    <m/>
    <m/>
    <m/>
    <s v="x"/>
    <m/>
  </r>
  <r>
    <n v="31"/>
    <x v="0"/>
    <x v="0"/>
    <s v="6X4"/>
    <x v="30"/>
    <s v="IT 2109 A "/>
    <s v="LZZ5CLVB3GN196330"/>
    <s v="Tracteur"/>
    <s v="Manque de puissance "/>
    <d v="2018-07-20T08:00:00"/>
    <d v="2018-07-20T00:00:00"/>
    <m/>
    <s v="Garage UMS"/>
    <s v="x"/>
    <m/>
    <m/>
    <m/>
    <m/>
    <m/>
    <m/>
    <m/>
    <m/>
    <s v="x"/>
    <m/>
  </r>
  <r>
    <n v="32"/>
    <x v="0"/>
    <x v="0"/>
    <s v="6X4"/>
    <x v="31"/>
    <s v="IT 2111 A "/>
    <s v="LZZ5CLVB1GN196343"/>
    <s v="Tracteur"/>
    <s v="Pont cassé"/>
    <d v="2018-08-11T08:00:00"/>
    <d v="2018-08-11T00:00:00"/>
    <m/>
    <s v="Garage UMS"/>
    <s v="x"/>
    <m/>
    <m/>
    <m/>
    <m/>
    <m/>
    <m/>
    <m/>
    <m/>
    <s v="x"/>
    <m/>
  </r>
  <r>
    <n v="33"/>
    <x v="0"/>
    <x v="0"/>
    <s v="6X4"/>
    <x v="32"/>
    <s v="IT 2112 A "/>
    <s v="LZZ5CLVB7GN196346"/>
    <s v="Tracteur"/>
    <s v="Moteur"/>
    <d v="2018-07-20T08:00:00"/>
    <d v="2018-07-20T00:00:00"/>
    <m/>
    <s v="Garage UMS"/>
    <s v="x"/>
    <m/>
    <m/>
    <m/>
    <m/>
    <m/>
    <m/>
    <m/>
    <m/>
    <s v="x"/>
    <m/>
  </r>
  <r>
    <n v="34"/>
    <x v="0"/>
    <x v="0"/>
    <s v="6X4"/>
    <x v="33"/>
    <m/>
    <s v="LZZ5CLVB0GN196348"/>
    <s v="Tracteur"/>
    <s v="Fuite d'huile et aiguille carburant "/>
    <d v="2018-08-14T08:00:00"/>
    <d v="2018-08-14T00:00:00"/>
    <m/>
    <s v="Garage UMS"/>
    <s v="x"/>
    <s v="x"/>
    <m/>
    <m/>
    <m/>
    <m/>
    <m/>
    <m/>
    <s v="x"/>
    <m/>
    <m/>
  </r>
  <r>
    <n v="35"/>
    <x v="0"/>
    <x v="0"/>
    <s v="6X4"/>
    <x v="34"/>
    <m/>
    <m/>
    <s v="Tracteur"/>
    <m/>
    <m/>
    <m/>
    <m/>
    <m/>
    <m/>
    <m/>
    <m/>
    <m/>
    <m/>
    <m/>
    <m/>
    <s v="x"/>
    <m/>
    <m/>
    <m/>
  </r>
  <r>
    <n v="36"/>
    <x v="0"/>
    <x v="0"/>
    <s v="6X4"/>
    <x v="35"/>
    <s v="IT 2405 A"/>
    <s v="LZZ5CLVB4GA175168"/>
    <s v="Tracteur"/>
    <s v="Boite de vitesse"/>
    <d v="2018-08-10T16:00:00"/>
    <m/>
    <m/>
    <s v="Garage UMS"/>
    <s v="x"/>
    <m/>
    <m/>
    <m/>
    <m/>
    <m/>
    <m/>
    <m/>
    <m/>
    <m/>
    <m/>
  </r>
  <r>
    <n v="37"/>
    <x v="0"/>
    <x v="0"/>
    <s v="6X4"/>
    <x v="36"/>
    <s v="IT 2407 A"/>
    <s v="LZZ5CLVB9GA175179"/>
    <s v="Tracteur"/>
    <m/>
    <m/>
    <m/>
    <m/>
    <m/>
    <m/>
    <m/>
    <m/>
    <m/>
    <m/>
    <m/>
    <m/>
    <s v="x"/>
    <m/>
    <m/>
    <m/>
  </r>
  <r>
    <n v="38"/>
    <x v="0"/>
    <x v="0"/>
    <s v="6X4"/>
    <x v="37"/>
    <s v="IT 2406 A"/>
    <s v="LZZ5CLVB6GA175382"/>
    <s v="Tracteur"/>
    <m/>
    <m/>
    <m/>
    <m/>
    <m/>
    <m/>
    <m/>
    <m/>
    <m/>
    <m/>
    <m/>
    <m/>
    <s v="x"/>
    <m/>
    <m/>
    <m/>
  </r>
  <r>
    <n v="39"/>
    <x v="0"/>
    <x v="0"/>
    <s v="6X4"/>
    <x v="38"/>
    <m/>
    <s v="LZZ5CLVB7GA175387"/>
    <s v="Tracteur"/>
    <m/>
    <m/>
    <m/>
    <m/>
    <m/>
    <m/>
    <m/>
    <m/>
    <m/>
    <m/>
    <m/>
    <m/>
    <s v="x"/>
    <m/>
    <m/>
    <m/>
  </r>
  <r>
    <n v="40"/>
    <x v="0"/>
    <x v="0"/>
    <s v="6X4"/>
    <x v="39"/>
    <s v="IT 2408 A"/>
    <s v="LZZ5CLVB7GA175388"/>
    <s v="Tracteur"/>
    <s v="Accidenté"/>
    <d v="2017-11-07T08:00:00"/>
    <m/>
    <m/>
    <s v="Garage SINOTRUK"/>
    <m/>
    <m/>
    <m/>
    <m/>
    <m/>
    <m/>
    <m/>
    <m/>
    <m/>
    <m/>
    <s v="x"/>
  </r>
  <r>
    <n v="41"/>
    <x v="0"/>
    <x v="0"/>
    <s v="6X4"/>
    <x v="40"/>
    <s v="IT 2398 A"/>
    <s v="LZZ5CLVB9GA175604"/>
    <s v="Tracteur"/>
    <s v="Lame ressort et fuite d'air "/>
    <d v="2018-08-21T08:00:00"/>
    <d v="2018-08-21T00:00:00"/>
    <m/>
    <s v="Garage UMS"/>
    <s v="x"/>
    <m/>
    <m/>
    <m/>
    <m/>
    <m/>
    <m/>
    <m/>
    <s v="x"/>
    <m/>
    <m/>
  </r>
  <r>
    <n v="42"/>
    <x v="0"/>
    <x v="0"/>
    <s v="6X4"/>
    <x v="41"/>
    <s v="IT 2399 A"/>
    <s v="LZZ5CLVB0GA175605"/>
    <s v="Tracteur"/>
    <s v="Manque de puissance "/>
    <d v="2018-09-07T08:00:00"/>
    <d v="2018-09-07T00:00:00"/>
    <m/>
    <s v="Garage UMS"/>
    <s v="x"/>
    <m/>
    <m/>
    <m/>
    <m/>
    <m/>
    <m/>
    <m/>
    <s v="x"/>
    <m/>
    <m/>
  </r>
  <r>
    <n v="43"/>
    <x v="0"/>
    <x v="0"/>
    <s v="6X4"/>
    <x v="42"/>
    <s v="IT 2402 A"/>
    <s v="LZZ5CLVB6GA175608"/>
    <s v="Tracteur"/>
    <s v="Boite de vitesse "/>
    <d v="2018-08-27T08:00:00"/>
    <m/>
    <m/>
    <s v="Garage UMS"/>
    <s v="x"/>
    <m/>
    <m/>
    <m/>
    <m/>
    <m/>
    <m/>
    <m/>
    <s v="x"/>
    <m/>
    <m/>
  </r>
  <r>
    <n v="44"/>
    <x v="0"/>
    <x v="0"/>
    <s v="6X4"/>
    <x v="43"/>
    <s v="IT 2404 A"/>
    <s v="LZZ5CLVB8GA175610"/>
    <s v="Tracteur"/>
    <s v="Manque de puissance"/>
    <d v="2018-08-11T08:00:00"/>
    <d v="2018-08-11T00:00:00"/>
    <m/>
    <s v="Garage UMS"/>
    <s v="x"/>
    <m/>
    <m/>
    <m/>
    <m/>
    <m/>
    <m/>
    <m/>
    <s v="x"/>
    <m/>
    <m/>
  </r>
  <r>
    <n v="45"/>
    <x v="0"/>
    <x v="0"/>
    <s v="6X4"/>
    <x v="44"/>
    <s v="IT 2674 A"/>
    <s v="LZZ5CLVBXGN196275"/>
    <s v="Tracteur"/>
    <m/>
    <m/>
    <m/>
    <m/>
    <m/>
    <m/>
    <m/>
    <m/>
    <m/>
    <m/>
    <m/>
    <m/>
    <s v="x"/>
    <m/>
    <m/>
    <m/>
  </r>
  <r>
    <n v="46"/>
    <x v="0"/>
    <x v="0"/>
    <s v="6X4"/>
    <x v="45"/>
    <s v="IT 2676 A"/>
    <s v="LZZ5CLVB5GN196281"/>
    <s v="Tracteur"/>
    <s v="Boite de vitesse"/>
    <d v="2018-07-30T08:00:00"/>
    <d v="2018-07-30T00:00:00"/>
    <m/>
    <s v="Garage UMS"/>
    <s v="x"/>
    <m/>
    <m/>
    <m/>
    <m/>
    <m/>
    <m/>
    <m/>
    <m/>
    <s v="x"/>
    <m/>
  </r>
  <r>
    <n v="47"/>
    <x v="0"/>
    <x v="0"/>
    <s v="6X4"/>
    <x v="46"/>
    <m/>
    <s v="LZZ5CLVB0GN196284"/>
    <s v="Tracteur"/>
    <m/>
    <m/>
    <m/>
    <m/>
    <m/>
    <m/>
    <m/>
    <m/>
    <m/>
    <m/>
    <m/>
    <m/>
    <s v="x"/>
    <m/>
    <m/>
    <m/>
  </r>
  <r>
    <n v="48"/>
    <x v="0"/>
    <x v="0"/>
    <s v="6X4"/>
    <x v="47"/>
    <s v="IT 2681 A"/>
    <s v="LZZ5CLVB7GN196301"/>
    <s v="Tracteur"/>
    <s v="Bennage "/>
    <d v="2018-08-07T08:00:00"/>
    <d v="2018-08-07T00:00:00"/>
    <m/>
    <s v="Garage UMS"/>
    <s v="x"/>
    <m/>
    <m/>
    <m/>
    <m/>
    <m/>
    <m/>
    <m/>
    <s v="x"/>
    <m/>
    <m/>
  </r>
  <r>
    <n v="49"/>
    <x v="0"/>
    <x v="0"/>
    <s v="6X4"/>
    <x v="48"/>
    <m/>
    <s v="LZZ5CLVB9GN196347"/>
    <s v="Tracteur"/>
    <s v="Electricité "/>
    <d v="2018-09-07T08:00:00"/>
    <d v="2018-09-07T00:00:00"/>
    <m/>
    <s v="Garage UMS"/>
    <m/>
    <s v="x"/>
    <m/>
    <m/>
    <m/>
    <m/>
    <m/>
    <m/>
    <s v="x"/>
    <m/>
    <m/>
  </r>
  <r>
    <n v="50"/>
    <x v="0"/>
    <x v="0"/>
    <s v="6X4"/>
    <x v="49"/>
    <m/>
    <m/>
    <s v="Tracteur"/>
    <m/>
    <m/>
    <m/>
    <m/>
    <m/>
    <m/>
    <m/>
    <m/>
    <m/>
    <m/>
    <m/>
    <m/>
    <s v="x"/>
    <m/>
    <m/>
    <m/>
  </r>
  <r>
    <n v="51"/>
    <x v="0"/>
    <x v="0"/>
    <s v="6X4"/>
    <x v="50"/>
    <s v="IT 2805 A"/>
    <s v="LZZ5CLVB0GA175393"/>
    <s v="Tracteur"/>
    <s v="Allumage "/>
    <d v="2018-09-07T08:00:00"/>
    <d v="2018-09-07T00:00:00"/>
    <d v="2018-09-07T10:30:00"/>
    <s v="Garage UMS"/>
    <s v="x"/>
    <s v="x"/>
    <m/>
    <m/>
    <m/>
    <m/>
    <m/>
    <s v="x"/>
    <m/>
    <m/>
    <m/>
  </r>
  <r>
    <n v="52"/>
    <x v="0"/>
    <x v="0"/>
    <s v="6X4"/>
    <x v="51"/>
    <s v="IT 2689 A"/>
    <s v="LZZ5CLVB4GN196322"/>
    <s v="Tracteur"/>
    <s v="Ceinture reservoir"/>
    <d v="2018-09-07T08:00:00"/>
    <d v="2018-09-07T00:00:00"/>
    <d v="2018-09-07T09:16:00"/>
    <s v="Garage UMS"/>
    <s v="x"/>
    <m/>
    <m/>
    <m/>
    <m/>
    <m/>
    <m/>
    <s v="x"/>
    <m/>
    <m/>
    <m/>
  </r>
  <r>
    <n v="53"/>
    <x v="0"/>
    <x v="0"/>
    <s v="6X4"/>
    <x v="52"/>
    <s v="IT 2693 A"/>
    <s v="LZZ5CLVB2GN196335"/>
    <s v="Tracteur"/>
    <s v="Lame de ressort "/>
    <d v="2018-09-06T08:00:00"/>
    <d v="2018-09-06T00:00:00"/>
    <m/>
    <s v="Garage UMS"/>
    <s v="x"/>
    <m/>
    <m/>
    <m/>
    <m/>
    <m/>
    <m/>
    <m/>
    <s v="x"/>
    <m/>
    <m/>
  </r>
  <r>
    <n v="54"/>
    <x v="0"/>
    <x v="0"/>
    <s v="6X4"/>
    <x v="53"/>
    <s v="IT 2695 A"/>
    <s v="LZZ5CLVB9GN196350"/>
    <s v="Tracteur"/>
    <s v="Fuite d'air "/>
    <d v="2018-09-07T08:00:00"/>
    <d v="2018-09-07T00:00:00"/>
    <d v="2018-09-07T09:10:00"/>
    <s v="Garage UMS"/>
    <s v="x"/>
    <m/>
    <m/>
    <m/>
    <m/>
    <m/>
    <m/>
    <s v="x"/>
    <m/>
    <m/>
    <m/>
  </r>
  <r>
    <n v="55"/>
    <x v="0"/>
    <x v="0"/>
    <s v="6X4"/>
    <x v="54"/>
    <s v="IT 2700 A"/>
    <s v="LZZ5CLVB5GN196359"/>
    <s v="Tracteur"/>
    <s v="Frein moteur et fuite d'air"/>
    <d v="2018-09-07T08:00:00"/>
    <d v="2018-09-07T00:00:00"/>
    <m/>
    <s v="Garage UMS"/>
    <s v="x"/>
    <m/>
    <m/>
    <m/>
    <m/>
    <m/>
    <m/>
    <m/>
    <s v="x"/>
    <m/>
    <m/>
  </r>
  <r>
    <n v="56"/>
    <x v="0"/>
    <x v="0"/>
    <s v="6X4"/>
    <x v="55"/>
    <s v="IT 2701 A"/>
    <s v="LZZ5CLVB1GN196360"/>
    <s v="Tracteur"/>
    <s v="Bennage "/>
    <d v="2018-09-07T08:00:00"/>
    <d v="2018-09-07T00:00:00"/>
    <m/>
    <s v="Port"/>
    <s v="x"/>
    <m/>
    <m/>
    <m/>
    <m/>
    <m/>
    <m/>
    <m/>
    <s v="x"/>
    <m/>
    <m/>
  </r>
  <r>
    <n v="57"/>
    <x v="0"/>
    <x v="0"/>
    <s v="6X4"/>
    <x v="56"/>
    <s v="IT 2704 A"/>
    <s v="LZZ5CLVB4GN196367"/>
    <s v="Tracteur"/>
    <s v="Moteur"/>
    <d v="2017-12-26T08:00:00"/>
    <m/>
    <m/>
    <m/>
    <m/>
    <m/>
    <m/>
    <m/>
    <m/>
    <m/>
    <m/>
    <m/>
    <m/>
    <s v="x"/>
    <m/>
  </r>
  <r>
    <n v="58"/>
    <x v="0"/>
    <x v="0"/>
    <s v="6X4"/>
    <x v="57"/>
    <s v="IT 2758 A"/>
    <s v="LZZ5CLVB4GN196272"/>
    <s v="Tracteur"/>
    <s v="Bouteille d'air "/>
    <d v="2018-09-07T08:00:00"/>
    <d v="2018-09-07T00:00:00"/>
    <d v="2018-09-07T08:20:00"/>
    <s v="Garage UMS"/>
    <s v="x"/>
    <m/>
    <m/>
    <m/>
    <m/>
    <m/>
    <m/>
    <s v="x"/>
    <m/>
    <m/>
    <m/>
  </r>
  <r>
    <n v="59"/>
    <x v="0"/>
    <x v="0"/>
    <s v="6X4"/>
    <x v="58"/>
    <s v="IT 2744 A"/>
    <s v="LZZ5CLVB9GN196283"/>
    <s v="Tracteur"/>
    <s v="Moteur "/>
    <d v="2018-07-07T08:00:00"/>
    <d v="2018-07-07T00:00:00"/>
    <m/>
    <s v="Garage UMS"/>
    <s v="x"/>
    <m/>
    <m/>
    <m/>
    <m/>
    <m/>
    <m/>
    <m/>
    <m/>
    <s v="x"/>
    <m/>
  </r>
  <r>
    <n v="60"/>
    <x v="0"/>
    <x v="0"/>
    <s v="6X4"/>
    <x v="59"/>
    <s v="IT 2746 A"/>
    <s v="LZZ5CLVB1GN196293"/>
    <s v="Tracteur"/>
    <s v="Lame de ressort  "/>
    <d v="2018-09-05T08:00:00"/>
    <d v="2018-09-05T00:00:00"/>
    <m/>
    <s v="Garage UMS"/>
    <s v="x"/>
    <m/>
    <m/>
    <m/>
    <m/>
    <m/>
    <m/>
    <m/>
    <s v="x"/>
    <m/>
    <m/>
  </r>
  <r>
    <n v="61"/>
    <x v="0"/>
    <x v="0"/>
    <s v="6X4"/>
    <x v="60"/>
    <s v="IT 2747 A"/>
    <s v="LZZ5CLVB5GN196300"/>
    <s v="Tracteur"/>
    <s v="Accidenté"/>
    <m/>
    <m/>
    <m/>
    <m/>
    <m/>
    <m/>
    <m/>
    <m/>
    <m/>
    <m/>
    <m/>
    <m/>
    <m/>
    <m/>
    <s v="x"/>
  </r>
  <r>
    <n v="62"/>
    <x v="0"/>
    <x v="0"/>
    <s v="6X4"/>
    <x v="61"/>
    <m/>
    <s v="LZZ5CLVBXGN196308"/>
    <s v="Tracteur"/>
    <s v="Lame ressort "/>
    <d v="2018-08-06T08:00:00"/>
    <d v="2018-08-06T00:00:00"/>
    <m/>
    <s v="Garage UMS"/>
    <m/>
    <m/>
    <m/>
    <m/>
    <s v="x"/>
    <m/>
    <m/>
    <m/>
    <s v="x"/>
    <m/>
    <m/>
  </r>
  <r>
    <n v="63"/>
    <x v="0"/>
    <x v="0"/>
    <s v="6X4"/>
    <x v="62"/>
    <s v="IT 2751 A"/>
    <s v="LZZ5CLVB9GN196316"/>
    <s v="Tracteur"/>
    <s v="Allumage"/>
    <d v="2018-06-29T08:00:00"/>
    <m/>
    <m/>
    <s v="Pk34"/>
    <m/>
    <s v="x"/>
    <m/>
    <m/>
    <m/>
    <m/>
    <m/>
    <m/>
    <s v="x"/>
    <m/>
    <m/>
  </r>
  <r>
    <n v="64"/>
    <x v="0"/>
    <x v="0"/>
    <s v="6X4"/>
    <x v="63"/>
    <s v="IT 2752 A"/>
    <s v="LZZ5CLVBXGN196325"/>
    <s v="Tracteur"/>
    <s v="Reservoir"/>
    <d v="2018-09-07T08:00:00"/>
    <d v="2018-09-07T00:00:00"/>
    <m/>
    <s v="Garage UMS"/>
    <s v="x"/>
    <m/>
    <m/>
    <m/>
    <m/>
    <m/>
    <m/>
    <m/>
    <s v="x"/>
    <m/>
    <m/>
  </r>
  <r>
    <n v="65"/>
    <x v="0"/>
    <x v="0"/>
    <s v="6X4"/>
    <x v="64"/>
    <s v="IT 2753 A"/>
    <s v="LZZ5CLVB4GN196336"/>
    <s v="Tracteur"/>
    <s v="Pont"/>
    <d v="2018-06-20T08:00:00"/>
    <m/>
    <m/>
    <s v="Garage UMS"/>
    <s v="x"/>
    <m/>
    <m/>
    <m/>
    <m/>
    <m/>
    <m/>
    <m/>
    <s v="x"/>
    <m/>
    <m/>
  </r>
  <r>
    <n v="66"/>
    <x v="0"/>
    <x v="0"/>
    <s v="6X4"/>
    <x v="65"/>
    <s v="IT 2763 A"/>
    <s v="LZZ5CLVB2GN196352"/>
    <s v="Tracteur"/>
    <s v="2 Lames de ressorts"/>
    <d v="2018-08-05T11:02:00"/>
    <m/>
    <m/>
    <s v="Garage UMS"/>
    <s v="x"/>
    <m/>
    <m/>
    <m/>
    <m/>
    <m/>
    <m/>
    <m/>
    <s v="x"/>
    <m/>
    <m/>
  </r>
  <r>
    <n v="67"/>
    <x v="0"/>
    <x v="0"/>
    <s v="6X4"/>
    <x v="66"/>
    <s v="IT 2764 A"/>
    <s v="LZZ5CLVB3GN196358"/>
    <s v="Tracteur"/>
    <s v="Accidenté (Tollérie)"/>
    <d v="2018-07-04T08:00:00"/>
    <m/>
    <m/>
    <s v="Garage UMS"/>
    <m/>
    <m/>
    <m/>
    <m/>
    <m/>
    <m/>
    <m/>
    <m/>
    <m/>
    <m/>
    <s v="x"/>
  </r>
  <r>
    <n v="68"/>
    <x v="0"/>
    <x v="0"/>
    <s v="6X4"/>
    <x v="67"/>
    <m/>
    <s v="LZZ5CLVB0GN196365"/>
    <s v="Tracteur"/>
    <s v="Bouchon de reservoir et boulons tendeur"/>
    <d v="2018-09-07T08:00:00"/>
    <d v="2018-09-07T00:00:00"/>
    <m/>
    <s v="Garage UMS"/>
    <s v="x"/>
    <s v="x"/>
    <m/>
    <m/>
    <m/>
    <m/>
    <m/>
    <m/>
    <s v="x"/>
    <m/>
    <m/>
  </r>
  <r>
    <n v="69"/>
    <x v="0"/>
    <x v="0"/>
    <s v="6X4"/>
    <x v="68"/>
    <s v="IT 2760 A"/>
    <s v="LZZ5CLVB2GN196366"/>
    <s v="Tracteur"/>
    <s v="Allumage"/>
    <d v="2018-09-06T08:00:00"/>
    <d v="2018-09-06T00:00:00"/>
    <m/>
    <s v="Garage UMS"/>
    <s v="x"/>
    <m/>
    <m/>
    <m/>
    <m/>
    <m/>
    <m/>
    <m/>
    <s v="x"/>
    <m/>
    <m/>
  </r>
  <r>
    <n v="70"/>
    <x v="0"/>
    <x v="0"/>
    <s v="6X4"/>
    <x v="69"/>
    <s v="IT 2759 A"/>
    <s v="LZZ5CLVB8GN196369"/>
    <s v="Tracteur"/>
    <s v="Collage frein,reservoir percé et manque huile moteur"/>
    <d v="2018-08-29T08:00:00"/>
    <d v="2018-08-29T00:00:00"/>
    <m/>
    <s v="Garage UMS"/>
    <s v="x"/>
    <m/>
    <m/>
    <m/>
    <m/>
    <m/>
    <m/>
    <m/>
    <s v="x"/>
    <m/>
    <m/>
  </r>
  <r>
    <n v="71"/>
    <x v="0"/>
    <x v="0"/>
    <s v="6X4"/>
    <x v="70"/>
    <s v="IT 2878 A"/>
    <s v="LZZ5CLVB2GN196285            "/>
    <s v="Tracteur"/>
    <s v="Manque de puissance"/>
    <d v="2018-08-05T08:20:00"/>
    <m/>
    <m/>
    <s v="Garage UMS"/>
    <s v="x"/>
    <m/>
    <m/>
    <m/>
    <m/>
    <m/>
    <m/>
    <m/>
    <s v="x"/>
    <m/>
    <m/>
  </r>
  <r>
    <n v="72"/>
    <x v="0"/>
    <x v="0"/>
    <s v="6X4"/>
    <x v="71"/>
    <s v="IT 2879 A"/>
    <s v="LZZ5CLVB7GN196296            "/>
    <s v="Tracteur"/>
    <s v="Flexible embrayage , fuite d'air et appoint hydrolique "/>
    <d v="2018-09-07T09:35:00"/>
    <d v="2018-09-07T00:00:00"/>
    <d v="2018-09-07T11:20:00"/>
    <s v="Port"/>
    <s v="x"/>
    <m/>
    <m/>
    <m/>
    <m/>
    <m/>
    <m/>
    <s v="x"/>
    <m/>
    <m/>
    <m/>
  </r>
  <r>
    <n v="73"/>
    <x v="0"/>
    <x v="0"/>
    <s v="6X4"/>
    <x v="72"/>
    <s v="IT 2880 A"/>
    <s v="LZZ5CLVB2GN196299            "/>
    <s v="Tracteur"/>
    <s v="Formation "/>
    <m/>
    <m/>
    <m/>
    <m/>
    <m/>
    <m/>
    <m/>
    <m/>
    <m/>
    <m/>
    <m/>
    <m/>
    <m/>
    <m/>
    <m/>
  </r>
  <r>
    <n v="74"/>
    <x v="0"/>
    <x v="0"/>
    <s v="6X4"/>
    <x v="73"/>
    <m/>
    <s v="LZZ5CVLB6GN196306"/>
    <s v="Tracteur"/>
    <s v="Tendeur et marche pied"/>
    <d v="2018-08-17T16:00:00"/>
    <m/>
    <m/>
    <s v="Garage UMS"/>
    <s v="x"/>
    <m/>
    <m/>
    <m/>
    <m/>
    <m/>
    <m/>
    <m/>
    <s v="x"/>
    <m/>
    <m/>
  </r>
  <r>
    <n v="75"/>
    <x v="0"/>
    <x v="0"/>
    <s v="6X4"/>
    <x v="74"/>
    <s v="IT 2885 A"/>
    <s v="LZZ5CLVB4GN196319            "/>
    <s v="Tracteur"/>
    <s v="Bennage , moyeu et lame ressort "/>
    <d v="2018-09-03T08:00:00"/>
    <d v="2018-09-03T00:00:00"/>
    <m/>
    <s v="Port"/>
    <s v="x"/>
    <m/>
    <m/>
    <m/>
    <m/>
    <m/>
    <m/>
    <m/>
    <s v="x"/>
    <m/>
    <m/>
  </r>
  <r>
    <n v="76"/>
    <x v="0"/>
    <x v="0"/>
    <s v="6X4"/>
    <x v="75"/>
    <s v="IT 2886 A"/>
    <s v="LZZ5CLVB1GN196326            "/>
    <s v="Tracteur"/>
    <s v="Accidenté"/>
    <m/>
    <m/>
    <m/>
    <m/>
    <m/>
    <m/>
    <m/>
    <m/>
    <m/>
    <m/>
    <m/>
    <m/>
    <m/>
    <m/>
    <s v="x"/>
  </r>
  <r>
    <n v="77"/>
    <x v="0"/>
    <x v="0"/>
    <s v="6X4"/>
    <x v="76"/>
    <m/>
    <s v="LZZ5CLVB7GN196332"/>
    <s v="Tracteur"/>
    <s v="Manque de puissance"/>
    <d v="2018-09-05T16:00:00"/>
    <m/>
    <m/>
    <s v="Garage UMS"/>
    <s v="x"/>
    <m/>
    <m/>
    <m/>
    <m/>
    <m/>
    <m/>
    <m/>
    <s v="x"/>
    <m/>
    <m/>
  </r>
  <r>
    <n v="78"/>
    <x v="0"/>
    <x v="0"/>
    <s v="6X4"/>
    <x v="77"/>
    <m/>
    <s v="LZZ5CLVBXGN196339"/>
    <s v="Tracteur"/>
    <s v="Sellette , filtre à air et graissage "/>
    <d v="2018-09-07T10:40:00"/>
    <d v="2018-09-07T00:00:00"/>
    <m/>
    <s v="Garage UMS"/>
    <s v="x"/>
    <m/>
    <m/>
    <m/>
    <m/>
    <m/>
    <m/>
    <m/>
    <s v="x"/>
    <m/>
    <m/>
  </r>
  <r>
    <n v="79"/>
    <x v="0"/>
    <x v="0"/>
    <s v="6X4"/>
    <x v="78"/>
    <m/>
    <s v="LZZ5CLVB7GN196363"/>
    <s v="Tracteur"/>
    <s v="Lame ressort "/>
    <d v="2018-08-25T08:00:00"/>
    <d v="2018-08-25T00:00:00"/>
    <m/>
    <s v="Garage UMS"/>
    <s v="x"/>
    <m/>
    <m/>
    <m/>
    <m/>
    <m/>
    <m/>
    <m/>
    <s v="x"/>
    <m/>
    <m/>
  </r>
  <r>
    <n v="80"/>
    <x v="0"/>
    <x v="0"/>
    <s v="6X4"/>
    <x v="79"/>
    <s v="IT 2890 A"/>
    <s v="LZZ5CLVB8GA175187"/>
    <s v="Tracteur"/>
    <s v="Accidenté"/>
    <d v="2017-11-01T08:00:00"/>
    <m/>
    <m/>
    <s v="Garage SINOTRUK"/>
    <s v="x"/>
    <m/>
    <m/>
    <m/>
    <m/>
    <m/>
    <m/>
    <m/>
    <m/>
    <m/>
    <s v="x"/>
  </r>
  <r>
    <n v="81"/>
    <x v="0"/>
    <x v="0"/>
    <s v="6X4"/>
    <x v="80"/>
    <s v="IT 2980 A"/>
    <s v="LZZ5CLVB4GA175381            "/>
    <s v="Tracteur"/>
    <s v="Accidenté"/>
    <d v="2018-06-04T08:00:00"/>
    <m/>
    <m/>
    <s v="Garage UMS"/>
    <m/>
    <m/>
    <m/>
    <m/>
    <m/>
    <m/>
    <m/>
    <m/>
    <m/>
    <m/>
    <s v="x"/>
  </r>
  <r>
    <n v="82"/>
    <x v="0"/>
    <x v="0"/>
    <s v="6X4"/>
    <x v="81"/>
    <s v="IT 2981 A"/>
    <s v="LZZ5CLVBXGA175384            "/>
    <s v="Tracteur"/>
    <s v="Manque de puissance"/>
    <d v="2018-09-06T08:00:00"/>
    <d v="2018-09-06T00:00:00"/>
    <m/>
    <s v="Garage UMS"/>
    <s v="x"/>
    <m/>
    <m/>
    <m/>
    <m/>
    <m/>
    <m/>
    <m/>
    <s v="x"/>
    <m/>
    <m/>
  </r>
  <r>
    <n v="83"/>
    <x v="0"/>
    <x v="0"/>
    <s v="6X4"/>
    <x v="82"/>
    <m/>
    <s v="LZZ5CLVB1GA175385"/>
    <s v="Tracteur"/>
    <s v="Sinotruk"/>
    <m/>
    <m/>
    <m/>
    <s v="Sinutruk"/>
    <m/>
    <m/>
    <m/>
    <m/>
    <m/>
    <m/>
    <m/>
    <m/>
    <m/>
    <s v="x"/>
    <m/>
  </r>
  <r>
    <n v="84"/>
    <x v="0"/>
    <x v="0"/>
    <s v="6X4"/>
    <x v="83"/>
    <m/>
    <m/>
    <m/>
    <s v="Accidenté ( Tolerie)"/>
    <d v="2018-07-09T08:00:00"/>
    <d v="2018-07-09T00:00:00"/>
    <m/>
    <s v="Garage UMS"/>
    <s v="x"/>
    <m/>
    <m/>
    <m/>
    <m/>
    <m/>
    <m/>
    <m/>
    <m/>
    <m/>
    <s v="x"/>
  </r>
  <r>
    <n v="85"/>
    <x v="0"/>
    <x v="0"/>
    <s v="6X4"/>
    <x v="84"/>
    <s v="IT 2985 A"/>
    <s v="LZZ5CLVB4GA175672            "/>
    <s v="Tracteur"/>
    <s v="Poumon d'air "/>
    <d v="2018-09-06T08:00:00"/>
    <m/>
    <m/>
    <s v="Garage UMS"/>
    <s v="x"/>
    <m/>
    <m/>
    <m/>
    <m/>
    <m/>
    <m/>
    <m/>
    <s v="x"/>
    <m/>
    <m/>
  </r>
  <r>
    <n v="86"/>
    <x v="0"/>
    <x v="0"/>
    <s v="6X4"/>
    <x v="85"/>
    <m/>
    <s v="LZZ5CLVB6GA175673"/>
    <s v="Tracteur"/>
    <s v="Jeux de garniture ,appoint d'huile moteur ,frein moteur et support anti-brouillard"/>
    <d v="2018-08-11T08:00:00"/>
    <d v="2018-08-11T00:00:00"/>
    <m/>
    <s v="Garage UMS"/>
    <s v="x"/>
    <s v="x"/>
    <m/>
    <m/>
    <m/>
    <s v="x"/>
    <m/>
    <m/>
    <m/>
    <s v="x"/>
    <m/>
  </r>
  <r>
    <n v="87"/>
    <x v="0"/>
    <x v="0"/>
    <s v="6X4"/>
    <x v="86"/>
    <m/>
    <s v="LZZ5CLVB8GA175674"/>
    <s v="Tracteur"/>
    <s v="Manque de puissance"/>
    <d v="2018-09-07T08:00:00"/>
    <d v="2018-09-07T00:00:00"/>
    <m/>
    <s v="Garage UMS"/>
    <s v="x"/>
    <m/>
    <m/>
    <m/>
    <m/>
    <m/>
    <m/>
    <m/>
    <s v="x"/>
    <m/>
    <m/>
  </r>
  <r>
    <n v="88"/>
    <x v="0"/>
    <x v="0"/>
    <s v="6X4"/>
    <x v="87"/>
    <m/>
    <s v="LZZ5CLVBXGA175675"/>
    <s v="Tracteur"/>
    <s v="Jante ovalisé"/>
    <d v="2018-09-07T08:00:00"/>
    <d v="2018-09-07T00:00:00"/>
    <m/>
    <s v="Garage UMS"/>
    <m/>
    <m/>
    <m/>
    <s v="x"/>
    <m/>
    <m/>
    <m/>
    <m/>
    <s v="x"/>
    <m/>
    <m/>
  </r>
  <r>
    <n v="89"/>
    <x v="0"/>
    <x v="0"/>
    <s v="6X4"/>
    <x v="88"/>
    <s v="IT 2989 A"/>
    <s v="LZZ5CLVB3GA175680            "/>
    <s v="Tracteur"/>
    <s v="Appareil de benne "/>
    <d v="2018-08-11T08:00:00"/>
    <d v="2018-08-11T00:00:00"/>
    <m/>
    <s v="Garage UMS"/>
    <s v="x"/>
    <m/>
    <m/>
    <m/>
    <m/>
    <m/>
    <m/>
    <m/>
    <m/>
    <s v="x"/>
    <m/>
  </r>
  <r>
    <n v="90"/>
    <x v="0"/>
    <x v="0"/>
    <s v="6X4"/>
    <x v="89"/>
    <s v="IT 3000 A"/>
    <s v="LZZ5CLVB9GA175683            "/>
    <s v="Tracteur"/>
    <s v="Ceinture reservoir"/>
    <d v="2018-09-07T08:00:00"/>
    <d v="2018-09-07T00:00:00"/>
    <m/>
    <s v="Barrière mine "/>
    <m/>
    <m/>
    <m/>
    <m/>
    <m/>
    <m/>
    <m/>
    <m/>
    <s v="x"/>
    <m/>
    <m/>
  </r>
  <r>
    <n v="91"/>
    <x v="0"/>
    <x v="0"/>
    <s v="6X4"/>
    <x v="90"/>
    <s v="IT 3002 A"/>
    <s v="LZZ5CLVBXGA175692            "/>
    <s v="Tracteur"/>
    <s v="Radiateur percé"/>
    <d v="2018-09-05T08:00:00"/>
    <m/>
    <m/>
    <s v="Garage UMS"/>
    <m/>
    <m/>
    <s v="x"/>
    <m/>
    <m/>
    <m/>
    <m/>
    <m/>
    <s v="x"/>
    <m/>
    <m/>
  </r>
  <r>
    <n v="92"/>
    <x v="0"/>
    <x v="0"/>
    <s v="6X4"/>
    <x v="91"/>
    <s v="IT 3003 A"/>
    <s v="LZZ5CLVB1GA175693            "/>
    <s v="Tracteur"/>
    <m/>
    <m/>
    <m/>
    <m/>
    <m/>
    <m/>
    <m/>
    <m/>
    <m/>
    <m/>
    <m/>
    <m/>
    <s v="x"/>
    <m/>
    <m/>
    <m/>
  </r>
  <r>
    <n v="93"/>
    <x v="0"/>
    <x v="0"/>
    <s v="6X4"/>
    <x v="92"/>
    <m/>
    <s v="LZZ5CLVB5GA175695"/>
    <s v="Tracteur"/>
    <s v="Petit cardant"/>
    <d v="2018-09-06T16:00:00"/>
    <d v="2018-09-06T00:00:00"/>
    <m/>
    <s v="Port"/>
    <s v="x"/>
    <m/>
    <m/>
    <m/>
    <m/>
    <m/>
    <m/>
    <m/>
    <s v="x"/>
    <m/>
    <m/>
  </r>
  <r>
    <n v="94"/>
    <x v="0"/>
    <x v="0"/>
    <s v="6X4"/>
    <x v="93"/>
    <s v="IT 3006 A"/>
    <s v="LZZ5CLVB6GA175706            "/>
    <s v="Tracteur"/>
    <s v="Accidenté"/>
    <m/>
    <m/>
    <m/>
    <m/>
    <m/>
    <m/>
    <m/>
    <m/>
    <m/>
    <m/>
    <m/>
    <m/>
    <m/>
    <m/>
    <s v="x"/>
  </r>
  <r>
    <n v="95"/>
    <x v="0"/>
    <x v="0"/>
    <s v="6X4"/>
    <x v="94"/>
    <s v="IT 3009 A"/>
    <s v="LZZ5CLVB3GA175677"/>
    <s v="Tracteur"/>
    <m/>
    <m/>
    <m/>
    <m/>
    <m/>
    <m/>
    <m/>
    <m/>
    <m/>
    <m/>
    <m/>
    <m/>
    <s v="x"/>
    <m/>
    <m/>
    <m/>
  </r>
  <r>
    <n v="96"/>
    <x v="0"/>
    <x v="0"/>
    <s v="6X4"/>
    <x v="95"/>
    <s v="IT 3010 A"/>
    <s v="LZZ5CLVB7GA175679"/>
    <s v="Tracteur"/>
    <s v="Décroché"/>
    <d v="2018-09-04T08:00:00"/>
    <d v="2018-09-04T00:00:00"/>
    <m/>
    <s v="Garage UMS"/>
    <s v="x"/>
    <m/>
    <m/>
    <m/>
    <m/>
    <m/>
    <m/>
    <m/>
    <s v="x"/>
    <m/>
    <m/>
  </r>
  <r>
    <n v="97"/>
    <x v="0"/>
    <x v="0"/>
    <s v="6X4"/>
    <x v="96"/>
    <s v="IT 3012 A"/>
    <s v="LZZ5CLVB0GA175684"/>
    <s v="Tracteur"/>
    <m/>
    <m/>
    <m/>
    <m/>
    <m/>
    <m/>
    <m/>
    <m/>
    <m/>
    <m/>
    <m/>
    <m/>
    <s v="x"/>
    <m/>
    <m/>
    <m/>
  </r>
  <r>
    <n v="98"/>
    <x v="0"/>
    <x v="0"/>
    <s v="6X4"/>
    <x v="97"/>
    <s v="IT 3013 A"/>
    <s v="LZZ5CLVB8GA175688"/>
    <s v="Tracteur"/>
    <m/>
    <m/>
    <m/>
    <m/>
    <m/>
    <m/>
    <m/>
    <m/>
    <m/>
    <m/>
    <m/>
    <m/>
    <s v="x"/>
    <m/>
    <m/>
    <m/>
  </r>
  <r>
    <n v="99"/>
    <x v="0"/>
    <x v="0"/>
    <s v="6X4"/>
    <x v="98"/>
    <s v="IT 3015 A "/>
    <s v="LZZ5CLVB7GA175696"/>
    <s v="Tracteur"/>
    <s v="Moteur"/>
    <d v="2018-08-13T08:00:00"/>
    <d v="2018-08-13T00:00:00"/>
    <m/>
    <s v="Garage UMS"/>
    <s v="x"/>
    <m/>
    <m/>
    <m/>
    <m/>
    <m/>
    <m/>
    <m/>
    <s v="x"/>
    <m/>
    <m/>
  </r>
  <r>
    <n v="100"/>
    <x v="0"/>
    <x v="0"/>
    <s v="6X4"/>
    <x v="99"/>
    <s v="IT 3016 A"/>
    <s v="LZZ5CLVB9GA175697"/>
    <s v="Tracteur"/>
    <m/>
    <m/>
    <m/>
    <m/>
    <m/>
    <m/>
    <m/>
    <m/>
    <m/>
    <m/>
    <m/>
    <m/>
    <s v="x"/>
    <m/>
    <m/>
    <m/>
  </r>
  <r>
    <n v="101"/>
    <x v="0"/>
    <x v="0"/>
    <s v="6X4"/>
    <x v="100"/>
    <s v="IT 3018 A"/>
    <s v="LZZ5CLVB7GA175701"/>
    <s v="Tracteur"/>
    <s v="Bouteille d'air "/>
    <d v="2018-09-07T08:00:00"/>
    <m/>
    <m/>
    <s v="Barrière mine"/>
    <s v="x"/>
    <m/>
    <m/>
    <m/>
    <m/>
    <m/>
    <m/>
    <m/>
    <s v="x"/>
    <m/>
    <m/>
  </r>
  <r>
    <n v="102"/>
    <x v="0"/>
    <x v="0"/>
    <s v="6X4"/>
    <x v="101"/>
    <m/>
    <s v="LZZ5CLVB1GA175399"/>
    <s v="Tracteur"/>
    <s v="Fuite d'air "/>
    <d v="2018-09-07T08:00:00"/>
    <d v="2018-09-07T00:00:00"/>
    <m/>
    <s v="Garage UMS"/>
    <s v="x"/>
    <m/>
    <m/>
    <m/>
    <m/>
    <m/>
    <m/>
    <m/>
    <s v="x"/>
    <m/>
    <m/>
  </r>
  <r>
    <n v="103"/>
    <x v="0"/>
    <x v="0"/>
    <s v="6X4"/>
    <x v="102"/>
    <s v="IT 3076 A"/>
    <s v="LZZ5CLVB7GA175682"/>
    <s v="Tracteur"/>
    <s v="Lame ressort "/>
    <d v="2018-08-20T16:00:00"/>
    <m/>
    <m/>
    <s v="Garage UMS"/>
    <s v="x"/>
    <m/>
    <m/>
    <m/>
    <m/>
    <m/>
    <m/>
    <m/>
    <s v="x"/>
    <m/>
    <m/>
  </r>
  <r>
    <n v="104"/>
    <x v="0"/>
    <x v="0"/>
    <s v="6X4"/>
    <x v="103"/>
    <s v="IT 3078 A "/>
    <s v="LZZ5CLVBXGA175689"/>
    <s v="Tracteur"/>
    <s v="Moteur"/>
    <d v="2018-06-08T08:00:00"/>
    <m/>
    <m/>
    <s v="Pk34"/>
    <s v="x"/>
    <m/>
    <m/>
    <m/>
    <m/>
    <m/>
    <m/>
    <m/>
    <m/>
    <s v="x"/>
    <m/>
  </r>
  <r>
    <n v="105"/>
    <x v="0"/>
    <x v="0"/>
    <s v="6X4"/>
    <x v="104"/>
    <s v="IT 3080 A"/>
    <s v="LZZ5CLVB8GA175691"/>
    <s v="Tracteur"/>
    <s v="Manque de puissance"/>
    <d v="2018-08-16T08:00:00"/>
    <m/>
    <m/>
    <s v="Garage UMS"/>
    <s v="x"/>
    <m/>
    <m/>
    <m/>
    <m/>
    <m/>
    <m/>
    <m/>
    <m/>
    <s v="x"/>
    <m/>
  </r>
  <r>
    <n v="106"/>
    <x v="0"/>
    <x v="0"/>
    <s v="6X4"/>
    <x v="105"/>
    <m/>
    <s v="LZZ5CLVB0GA175698"/>
    <s v="Tracteur"/>
    <s v="Collage de frein  "/>
    <d v="2018-09-06T08:00:00"/>
    <d v="2018-09-06T00:00:00"/>
    <m/>
    <s v="C12"/>
    <s v="x"/>
    <m/>
    <m/>
    <m/>
    <m/>
    <m/>
    <m/>
    <m/>
    <s v="x"/>
    <m/>
    <m/>
  </r>
  <r>
    <n v="107"/>
    <x v="0"/>
    <x v="0"/>
    <s v="6X4"/>
    <x v="106"/>
    <s v="IT 3082 A"/>
    <s v="LZZ5CLVB5GA175700"/>
    <s v="Tracteur"/>
    <s v="Phare et carbotage"/>
    <d v="2018-09-07T08:00:00"/>
    <d v="2018-09-07T00:00:00"/>
    <d v="2018-09-07T08:19:00"/>
    <s v="Garage UMS"/>
    <s v="x"/>
    <m/>
    <m/>
    <m/>
    <m/>
    <m/>
    <m/>
    <s v="x"/>
    <m/>
    <m/>
    <m/>
  </r>
  <r>
    <n v="1"/>
    <x v="1"/>
    <x v="1"/>
    <s v="6X4"/>
    <x v="107"/>
    <s v="IT 1601 A"/>
    <s v="VF631E135HD000525"/>
    <s v="Tracteur"/>
    <m/>
    <m/>
    <m/>
    <m/>
    <m/>
    <m/>
    <m/>
    <m/>
    <m/>
    <m/>
    <m/>
    <m/>
    <s v="x"/>
    <m/>
    <m/>
    <m/>
  </r>
  <r>
    <n v="2"/>
    <x v="1"/>
    <x v="1"/>
    <s v="6X4"/>
    <x v="108"/>
    <s v="IT 1602 A"/>
    <s v="VF631E133HD000541"/>
    <s v="Tracteur"/>
    <s v="Accidenté"/>
    <d v="2018-08-01T08:00:00"/>
    <m/>
    <m/>
    <s v="Dabiss"/>
    <m/>
    <m/>
    <m/>
    <m/>
    <m/>
    <m/>
    <m/>
    <m/>
    <m/>
    <m/>
    <s v="x"/>
  </r>
  <r>
    <n v="3"/>
    <x v="1"/>
    <x v="1"/>
    <s v="6X4"/>
    <x v="109"/>
    <s v="IT 1603 A"/>
    <s v="VF631E132HD000546"/>
    <s v="Tracteur"/>
    <s v="Electricité "/>
    <d v="2018-08-19T08:00:00"/>
    <m/>
    <m/>
    <s v="Garage RENAULT"/>
    <m/>
    <s v="x"/>
    <m/>
    <m/>
    <m/>
    <m/>
    <m/>
    <m/>
    <m/>
    <s v="x"/>
    <m/>
  </r>
  <r>
    <n v="4"/>
    <x v="1"/>
    <x v="1"/>
    <s v="6X4"/>
    <x v="110"/>
    <s v="IT 1604 A"/>
    <s v="VF631E134HD000547"/>
    <s v="Tracteur"/>
    <s v="Axe porte benne "/>
    <d v="2018-09-07T08:00:00"/>
    <m/>
    <d v="2018-09-07T09:00:00"/>
    <s v="Garage RENAULT"/>
    <s v="x"/>
    <m/>
    <m/>
    <m/>
    <m/>
    <m/>
    <m/>
    <s v="x"/>
    <m/>
    <m/>
    <m/>
  </r>
  <r>
    <n v="5"/>
    <x v="1"/>
    <x v="1"/>
    <s v="6X4"/>
    <x v="111"/>
    <s v="IT 1605 A"/>
    <s v="VF631E136HD000548"/>
    <s v="Tracteur"/>
    <m/>
    <m/>
    <m/>
    <m/>
    <m/>
    <m/>
    <m/>
    <m/>
    <m/>
    <m/>
    <m/>
    <m/>
    <s v="x"/>
    <m/>
    <m/>
    <m/>
  </r>
  <r>
    <n v="6"/>
    <x v="1"/>
    <x v="1"/>
    <s v="6X4"/>
    <x v="112"/>
    <s v="IT 1606 A"/>
    <s v="VF631E138HD000549"/>
    <s v="Tracteur"/>
    <s v="Electricité "/>
    <d v="2018-07-29T08:00:00"/>
    <m/>
    <m/>
    <s v="Garage RENAULT"/>
    <m/>
    <s v="x"/>
    <m/>
    <m/>
    <m/>
    <m/>
    <m/>
    <m/>
    <m/>
    <s v="x"/>
    <m/>
  </r>
  <r>
    <n v="7"/>
    <x v="1"/>
    <x v="1"/>
    <s v="6X4"/>
    <x v="113"/>
    <s v="IT 1607 A"/>
    <s v="VF631E134HD000550"/>
    <s v="Tracteur"/>
    <m/>
    <m/>
    <m/>
    <m/>
    <m/>
    <m/>
    <m/>
    <m/>
    <m/>
    <m/>
    <m/>
    <m/>
    <s v="x"/>
    <m/>
    <m/>
    <m/>
  </r>
  <r>
    <n v="8"/>
    <x v="1"/>
    <x v="1"/>
    <s v="6X4"/>
    <x v="114"/>
    <s v="IT 1608 A"/>
    <s v="VF631E136HD000551"/>
    <s v="Tracteur"/>
    <s v="Boite de vitesse"/>
    <d v="2018-07-29T08:00:00"/>
    <m/>
    <m/>
    <s v="Garage RENAULT"/>
    <s v="x"/>
    <m/>
    <m/>
    <m/>
    <m/>
    <m/>
    <m/>
    <m/>
    <m/>
    <s v="x"/>
    <m/>
  </r>
  <r>
    <n v="9"/>
    <x v="1"/>
    <x v="1"/>
    <s v="6X4"/>
    <x v="115"/>
    <s v="IT 1609 A"/>
    <s v="VF631E131HD000554"/>
    <s v="Tracteur"/>
    <s v="Pompe benne "/>
    <d v="2018-08-16T08:00:00"/>
    <m/>
    <m/>
    <s v="Garage RENAULT"/>
    <s v="x"/>
    <m/>
    <m/>
    <m/>
    <m/>
    <m/>
    <m/>
    <m/>
    <m/>
    <s v="x"/>
    <m/>
  </r>
  <r>
    <n v="10"/>
    <x v="1"/>
    <x v="1"/>
    <s v="6X4"/>
    <x v="116"/>
    <s v="IT 1610 A"/>
    <s v="VF631E133HD000555"/>
    <s v="Tracteur"/>
    <s v="Tableau de bord "/>
    <d v="2018-08-20T08:00:00"/>
    <m/>
    <m/>
    <s v="Garage RENAULT"/>
    <m/>
    <s v="x"/>
    <m/>
    <m/>
    <m/>
    <m/>
    <m/>
    <m/>
    <s v="x"/>
    <m/>
    <m/>
  </r>
  <r>
    <n v="11"/>
    <x v="1"/>
    <x v="1"/>
    <s v="6X4"/>
    <x v="117"/>
    <s v="IT 1816 A"/>
    <s v="VF631E139HD000592"/>
    <s v="Tracteur"/>
    <m/>
    <m/>
    <m/>
    <m/>
    <m/>
    <m/>
    <m/>
    <m/>
    <m/>
    <m/>
    <m/>
    <m/>
    <s v="x"/>
    <m/>
    <m/>
    <m/>
  </r>
  <r>
    <n v="12"/>
    <x v="1"/>
    <x v="1"/>
    <s v="6X4"/>
    <x v="118"/>
    <s v="IT 1813 A"/>
    <s v="VF631E138HD000602"/>
    <s v="Tracteur"/>
    <s v="Garniture "/>
    <d v="2018-09-07T08:00:00"/>
    <m/>
    <m/>
    <s v="Garage RENAULT"/>
    <s v="x"/>
    <m/>
    <m/>
    <m/>
    <m/>
    <m/>
    <m/>
    <m/>
    <s v="x"/>
    <m/>
    <m/>
  </r>
  <r>
    <n v="13"/>
    <x v="1"/>
    <x v="1"/>
    <s v="6X4"/>
    <x v="119"/>
    <s v="IT 1814 A"/>
    <s v="VF631E136HD000615"/>
    <s v="Tracteur"/>
    <m/>
    <m/>
    <m/>
    <m/>
    <m/>
    <m/>
    <m/>
    <m/>
    <m/>
    <m/>
    <m/>
    <m/>
    <s v="x"/>
    <m/>
    <m/>
    <m/>
  </r>
  <r>
    <n v="14"/>
    <x v="1"/>
    <x v="1"/>
    <s v="6X4"/>
    <x v="120"/>
    <s v="IT 1815"/>
    <s v="VF631E138HD000616"/>
    <s v="Tracteur"/>
    <s v="Cardan"/>
    <d v="2018-09-06T08:00:00"/>
    <m/>
    <m/>
    <s v="Garage RENAULT"/>
    <s v="x"/>
    <m/>
    <m/>
    <m/>
    <m/>
    <m/>
    <m/>
    <m/>
    <s v="x"/>
    <m/>
    <m/>
  </r>
  <r>
    <n v="15"/>
    <x v="1"/>
    <x v="1"/>
    <s v="6X4"/>
    <x v="121"/>
    <s v="IT 1818 A"/>
    <s v="VF631E13XHD000617"/>
    <s v="Tracteur"/>
    <s v="Frein à main "/>
    <d v="2018-09-07T08:00:00"/>
    <m/>
    <m/>
    <s v="Garage RENAULT"/>
    <s v="x"/>
    <m/>
    <m/>
    <m/>
    <m/>
    <m/>
    <m/>
    <m/>
    <s v="x"/>
    <m/>
    <m/>
  </r>
  <r>
    <n v="16"/>
    <x v="1"/>
    <x v="1"/>
    <s v="6X4"/>
    <x v="122"/>
    <s v="IT 1817 A"/>
    <s v="VF631E131HD000618"/>
    <s v="Tracteur"/>
    <s v="Disque d'embrayage "/>
    <d v="2018-08-27T08:00:00"/>
    <m/>
    <m/>
    <s v="Garage RENAULT"/>
    <s v="x"/>
    <m/>
    <m/>
    <m/>
    <m/>
    <m/>
    <m/>
    <m/>
    <s v="x"/>
    <m/>
    <m/>
  </r>
  <r>
    <n v="17"/>
    <x v="1"/>
    <x v="1"/>
    <s v="6X4"/>
    <x v="123"/>
    <s v="IT 1812 A"/>
    <s v="VF631E133HD000619"/>
    <s v="Tracteur"/>
    <m/>
    <m/>
    <m/>
    <m/>
    <m/>
    <m/>
    <m/>
    <m/>
    <m/>
    <m/>
    <m/>
    <m/>
    <s v="x"/>
    <m/>
    <m/>
    <m/>
  </r>
  <r>
    <n v="18"/>
    <x v="1"/>
    <x v="1"/>
    <s v="6X4"/>
    <x v="124"/>
    <s v="IT 1811 A"/>
    <s v="VF631E136HD000629"/>
    <s v="Tracteur"/>
    <s v="Cardan"/>
    <d v="2018-09-06T08:00:00"/>
    <m/>
    <m/>
    <s v="Garage RENAULT"/>
    <s v="x"/>
    <m/>
    <m/>
    <m/>
    <m/>
    <m/>
    <m/>
    <m/>
    <s v="x"/>
    <m/>
    <m/>
  </r>
  <r>
    <n v="19"/>
    <x v="1"/>
    <x v="1"/>
    <s v="6X4"/>
    <x v="125"/>
    <s v="IT 1809 A"/>
    <s v="VF631E132HD000630"/>
    <s v="Tracteur"/>
    <m/>
    <m/>
    <m/>
    <m/>
    <m/>
    <m/>
    <m/>
    <m/>
    <m/>
    <m/>
    <m/>
    <m/>
    <s v="x"/>
    <m/>
    <m/>
    <m/>
  </r>
  <r>
    <n v="20"/>
    <x v="1"/>
    <x v="1"/>
    <s v="6X4"/>
    <x v="126"/>
    <s v="IT 1810 A"/>
    <s v="VF631E135HD000637"/>
    <s v="Tracteur"/>
    <s v="Compteur kilometrique"/>
    <d v="2018-08-26T08:00:00"/>
    <m/>
    <m/>
    <s v="Garage RENAULT"/>
    <m/>
    <s v="x"/>
    <m/>
    <m/>
    <m/>
    <m/>
    <m/>
    <m/>
    <s v="x"/>
    <m/>
    <m/>
  </r>
  <r>
    <n v="21"/>
    <x v="1"/>
    <x v="1"/>
    <s v="6X4"/>
    <x v="127"/>
    <m/>
    <m/>
    <s v="Tracteur"/>
    <s v="Axe porte benne "/>
    <d v="2018-09-07T08:50:00"/>
    <m/>
    <d v="2018-09-07T09:00:00"/>
    <s v="Garage RENAULT"/>
    <s v="x"/>
    <m/>
    <m/>
    <m/>
    <m/>
    <m/>
    <m/>
    <s v="x"/>
    <m/>
    <m/>
    <m/>
  </r>
  <r>
    <n v="22"/>
    <x v="1"/>
    <x v="1"/>
    <s v="6X4"/>
    <x v="128"/>
    <s v="IT 0879 A"/>
    <s v="VF 631E137FD000264"/>
    <s v="Tracteur"/>
    <m/>
    <m/>
    <m/>
    <m/>
    <m/>
    <m/>
    <m/>
    <m/>
    <m/>
    <m/>
    <m/>
    <m/>
    <s v="x"/>
    <m/>
    <m/>
    <m/>
  </r>
  <r>
    <n v="23"/>
    <x v="1"/>
    <x v="1"/>
    <s v="6X4"/>
    <x v="129"/>
    <s v="IT 0915 A"/>
    <s v="VF631E130FD000252"/>
    <s v="Tracteur"/>
    <s v="Accelerateur "/>
    <d v="2018-09-07T08:00:00"/>
    <m/>
    <m/>
    <s v="Garage RENAULT"/>
    <s v="x"/>
    <m/>
    <m/>
    <m/>
    <m/>
    <m/>
    <m/>
    <m/>
    <s v="x"/>
    <m/>
    <m/>
  </r>
  <r>
    <n v="24"/>
    <x v="1"/>
    <x v="1"/>
    <s v="6X4"/>
    <x v="130"/>
    <s v="IT 0919 A"/>
    <s v="VF631E13XFD000257"/>
    <s v="Tracteur"/>
    <m/>
    <m/>
    <m/>
    <m/>
    <m/>
    <m/>
    <m/>
    <m/>
    <m/>
    <m/>
    <m/>
    <m/>
    <s v="x"/>
    <m/>
    <m/>
    <m/>
  </r>
  <r>
    <n v="25"/>
    <x v="1"/>
    <x v="1"/>
    <s v="6X4"/>
    <x v="131"/>
    <s v="IT 0917 A"/>
    <s v="VF631E131FD000258"/>
    <s v="Tracteur"/>
    <s v="Frein à main "/>
    <d v="2018-09-07T08:00:00"/>
    <m/>
    <m/>
    <s v="Garage RENAULT"/>
    <s v="x"/>
    <m/>
    <m/>
    <m/>
    <m/>
    <m/>
    <m/>
    <m/>
    <s v="x"/>
    <m/>
    <m/>
  </r>
  <r>
    <n v="26"/>
    <x v="1"/>
    <x v="1"/>
    <s v="6X4"/>
    <x v="132"/>
    <s v="IT 0918 A"/>
    <s v="VF631E33FD000259"/>
    <s v="Tracteur"/>
    <s v="Fuite d'air "/>
    <d v="2018-09-07T08:00:00"/>
    <m/>
    <d v="2018-09-07T08:15:00"/>
    <s v="Garage RENAULT"/>
    <s v="x"/>
    <m/>
    <m/>
    <m/>
    <m/>
    <m/>
    <m/>
    <s v="x"/>
    <m/>
    <m/>
    <m/>
  </r>
  <r>
    <n v="27"/>
    <x v="1"/>
    <x v="1"/>
    <s v="6X4"/>
    <x v="133"/>
    <s v="IT 0920 A"/>
    <s v="VF631E13XFD000260"/>
    <s v="Tracteur"/>
    <s v="Moteur bloqué"/>
    <d v="2018-07-14T00:00:00"/>
    <m/>
    <m/>
    <s v="Garage RENAULT"/>
    <s v="x"/>
    <m/>
    <m/>
    <m/>
    <m/>
    <m/>
    <m/>
    <m/>
    <m/>
    <s v="x"/>
    <m/>
  </r>
  <r>
    <n v="28"/>
    <x v="1"/>
    <x v="1"/>
    <s v="6X4"/>
    <x v="134"/>
    <s v="IT 1215 A"/>
    <s v="VF631E132GD000264"/>
    <s v="Tracteur"/>
    <s v="Décroché"/>
    <d v="2018-08-16T08:00:00"/>
    <m/>
    <m/>
    <s v="Garage RENAULT"/>
    <s v="x"/>
    <m/>
    <m/>
    <m/>
    <m/>
    <m/>
    <m/>
    <m/>
    <s v="x"/>
    <m/>
    <m/>
  </r>
  <r>
    <n v="29"/>
    <x v="1"/>
    <x v="2"/>
    <s v="6X4"/>
    <x v="135"/>
    <s v="RC 6248 AF"/>
    <s v="VF636KUA00000567"/>
    <s v="Tracteur"/>
    <s v="Garnitures "/>
    <d v="2018-09-03T08:00:00"/>
    <m/>
    <m/>
    <s v="Garage RENAULT"/>
    <s v="x"/>
    <m/>
    <m/>
    <m/>
    <m/>
    <m/>
    <m/>
    <m/>
    <s v="x"/>
    <m/>
    <m/>
  </r>
  <r>
    <n v="30"/>
    <x v="1"/>
    <x v="2"/>
    <s v="6X4"/>
    <x v="136"/>
    <s v="RC 6249 AF"/>
    <s v="VF636KUA000000566"/>
    <s v="Tracteur"/>
    <s v="Accidenté"/>
    <d v="2018-08-08T00:00:00"/>
    <m/>
    <m/>
    <m/>
    <m/>
    <m/>
    <m/>
    <m/>
    <m/>
    <m/>
    <m/>
    <m/>
    <m/>
    <m/>
    <s v="x"/>
  </r>
  <r>
    <n v="31"/>
    <x v="1"/>
    <x v="2"/>
    <s v="6X4"/>
    <x v="137"/>
    <s v="RC 6250 AF"/>
    <s v="VF636KUA000000565"/>
    <s v="Tracteur"/>
    <m/>
    <m/>
    <m/>
    <m/>
    <m/>
    <m/>
    <m/>
    <m/>
    <m/>
    <m/>
    <m/>
    <m/>
    <s v="x"/>
    <m/>
    <m/>
    <m/>
  </r>
  <r>
    <n v="32"/>
    <x v="1"/>
    <x v="1"/>
    <s v="6X4"/>
    <x v="138"/>
    <s v="IT 2349 A"/>
    <s v="VF631E136HD000842"/>
    <s v="Tracteur"/>
    <s v="Petit cardan"/>
    <d v="2018-09-06T08:00:00"/>
    <m/>
    <m/>
    <s v="Barrière mine"/>
    <s v="x"/>
    <m/>
    <m/>
    <m/>
    <m/>
    <m/>
    <m/>
    <m/>
    <s v="x"/>
    <m/>
    <m/>
  </r>
  <r>
    <n v="33"/>
    <x v="1"/>
    <x v="1"/>
    <s v="6X4"/>
    <x v="139"/>
    <s v="IT 2350 A"/>
    <s v="VF631E138HD000843"/>
    <s v="Tracteur"/>
    <m/>
    <m/>
    <m/>
    <m/>
    <m/>
    <m/>
    <m/>
    <m/>
    <m/>
    <m/>
    <m/>
    <m/>
    <s v="x"/>
    <m/>
    <m/>
    <m/>
  </r>
  <r>
    <n v="34"/>
    <x v="1"/>
    <x v="1"/>
    <s v="6X4"/>
    <x v="140"/>
    <s v="IT 2351 A"/>
    <s v="VF631E135HD000847"/>
    <s v="Tracteur"/>
    <s v="Pare-brise cassé"/>
    <d v="2018-04-20T08:00:00"/>
    <m/>
    <m/>
    <s v="Garage RENAULT"/>
    <m/>
    <m/>
    <m/>
    <m/>
    <s v="x"/>
    <m/>
    <m/>
    <m/>
    <m/>
    <s v="x"/>
    <m/>
  </r>
  <r>
    <n v="35"/>
    <x v="1"/>
    <x v="1"/>
    <s v="6X4"/>
    <x v="141"/>
    <s v="IT 2356 A"/>
    <s v="VF631E132HD000854"/>
    <s v="Tracteur"/>
    <s v="Petit cardan"/>
    <d v="2018-09-06T08:00:00"/>
    <m/>
    <m/>
    <s v="Garage RENAULT"/>
    <s v="x"/>
    <m/>
    <m/>
    <m/>
    <m/>
    <m/>
    <m/>
    <m/>
    <s v="x"/>
    <m/>
    <m/>
  </r>
  <r>
    <n v="36"/>
    <x v="1"/>
    <x v="1"/>
    <s v="6X4"/>
    <x v="142"/>
    <s v="IT 2352 A"/>
    <s v="VF631E134HD000855"/>
    <s v="Tracteur"/>
    <m/>
    <m/>
    <m/>
    <m/>
    <m/>
    <m/>
    <m/>
    <m/>
    <m/>
    <m/>
    <m/>
    <m/>
    <s v="x"/>
    <m/>
    <m/>
    <m/>
  </r>
  <r>
    <n v="37"/>
    <x v="1"/>
    <x v="1"/>
    <s v="6X4"/>
    <x v="143"/>
    <s v="IT 2353 A"/>
    <s v="VF631E136HD000856"/>
    <s v="Tracteur"/>
    <s v="Accidenté (Tollérie)"/>
    <d v="2017-10-30T08:00:00"/>
    <m/>
    <m/>
    <s v="Barrière mine"/>
    <m/>
    <m/>
    <m/>
    <m/>
    <m/>
    <m/>
    <m/>
    <m/>
    <m/>
    <m/>
    <s v="x"/>
  </r>
  <r>
    <n v="38"/>
    <x v="1"/>
    <x v="1"/>
    <s v="6X4"/>
    <x v="144"/>
    <s v="IT 2354 A"/>
    <s v="VF631E138HD000857"/>
    <s v="Tracteur"/>
    <s v="Vidange "/>
    <d v="2018-09-07T08:00:00"/>
    <m/>
    <m/>
    <s v="Garage RENAULT"/>
    <s v="x"/>
    <m/>
    <m/>
    <m/>
    <m/>
    <m/>
    <m/>
    <m/>
    <s v="x"/>
    <m/>
    <m/>
  </r>
  <r>
    <n v="39"/>
    <x v="1"/>
    <x v="1"/>
    <s v="6X4"/>
    <x v="145"/>
    <s v="IT 2355 A"/>
    <s v="VF631E13XHD000858"/>
    <s v="Tracteur"/>
    <s v="Lame ressort "/>
    <d v="2018-09-07T08:00:00"/>
    <m/>
    <m/>
    <s v="Garage RENAULT"/>
    <s v="x"/>
    <m/>
    <m/>
    <m/>
    <m/>
    <m/>
    <m/>
    <m/>
    <s v="x"/>
    <m/>
    <m/>
  </r>
  <r>
    <n v="40"/>
    <x v="1"/>
    <x v="1"/>
    <s v="6X4"/>
    <x v="146"/>
    <s v="IT 2357 A"/>
    <s v="VF631E131HD000862"/>
    <s v="Tracteur"/>
    <s v="Cardan"/>
    <d v="2018-09-07T08:00:00"/>
    <m/>
    <m/>
    <s v="Garage RENAULT"/>
    <s v="x"/>
    <m/>
    <m/>
    <m/>
    <m/>
    <m/>
    <m/>
    <m/>
    <s v="x"/>
    <m/>
    <m/>
  </r>
  <r>
    <n v="41"/>
    <x v="1"/>
    <x v="1"/>
    <s v="6X4"/>
    <x v="147"/>
    <s v="IT 2358 A"/>
    <s v="VF631E130HD000870"/>
    <s v="Tracteur"/>
    <m/>
    <m/>
    <m/>
    <m/>
    <m/>
    <m/>
    <m/>
    <m/>
    <m/>
    <m/>
    <m/>
    <m/>
    <s v="x"/>
    <m/>
    <m/>
    <m/>
  </r>
  <r>
    <n v="42"/>
    <x v="1"/>
    <x v="1"/>
    <s v="6X4"/>
    <x v="148"/>
    <s v="IT 2359 A"/>
    <s v="VF631E131HD000876"/>
    <s v="Tracteur"/>
    <s v="Fuite d'air "/>
    <d v="2018-09-07T08:00:00"/>
    <m/>
    <m/>
    <s v="Garage RENAULT"/>
    <s v="x"/>
    <m/>
    <m/>
    <m/>
    <m/>
    <m/>
    <m/>
    <m/>
    <s v="x"/>
    <m/>
    <m/>
  </r>
  <r>
    <n v="43"/>
    <x v="1"/>
    <x v="1"/>
    <s v="6X4"/>
    <x v="149"/>
    <s v="IT 2360 A"/>
    <s v="VF631E133HD000877"/>
    <s v="Tracteur"/>
    <s v="Accidenté( Tollérie)"/>
    <d v="2018-06-20T08:00:00"/>
    <m/>
    <m/>
    <s v="Garage RENAULT"/>
    <m/>
    <m/>
    <m/>
    <m/>
    <m/>
    <m/>
    <m/>
    <m/>
    <m/>
    <m/>
    <s v="x"/>
  </r>
  <r>
    <n v="44"/>
    <x v="1"/>
    <x v="1"/>
    <s v="6X4"/>
    <x v="150"/>
    <s v="IT 2361 A"/>
    <s v="VF631E135HD000878"/>
    <s v="Tracteur"/>
    <s v="Frein et goujon de roue "/>
    <d v="2018-09-07T08:00:00"/>
    <m/>
    <m/>
    <s v="Garage RENAULT"/>
    <s v="x"/>
    <m/>
    <m/>
    <m/>
    <m/>
    <m/>
    <m/>
    <m/>
    <s v="x"/>
    <m/>
    <m/>
  </r>
  <r>
    <n v="45"/>
    <x v="1"/>
    <x v="1"/>
    <s v="6X4"/>
    <x v="151"/>
    <s v="IT 2362 A"/>
    <s v="VF631E136HD000890"/>
    <s v="Tracteur"/>
    <m/>
    <m/>
    <m/>
    <m/>
    <m/>
    <m/>
    <m/>
    <m/>
    <m/>
    <m/>
    <m/>
    <m/>
    <s v="x"/>
    <m/>
    <m/>
    <m/>
  </r>
  <r>
    <n v="46"/>
    <x v="1"/>
    <x v="1"/>
    <s v="6X4"/>
    <x v="152"/>
    <s v="IT 2363 A"/>
    <s v="VF631E13XHD000892"/>
    <s v="Tracteur"/>
    <m/>
    <m/>
    <m/>
    <m/>
    <m/>
    <m/>
    <m/>
    <m/>
    <m/>
    <m/>
    <m/>
    <m/>
    <s v="x"/>
    <m/>
    <m/>
    <m/>
  </r>
  <r>
    <n v="47"/>
    <x v="1"/>
    <x v="2"/>
    <s v="6X4"/>
    <x v="153"/>
    <m/>
    <m/>
    <s v="Tracteur"/>
    <m/>
    <m/>
    <m/>
    <m/>
    <m/>
    <m/>
    <m/>
    <m/>
    <m/>
    <m/>
    <m/>
    <m/>
    <s v="x"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88">
  <r>
    <n v="1"/>
    <x v="0"/>
    <x v="0"/>
    <s v="6X4"/>
    <x v="0"/>
    <m/>
    <m/>
    <s v="Tracteur"/>
    <s v="Pont cassé"/>
    <d v="2018-06-15T08:00:00"/>
    <m/>
    <m/>
    <s v="Garage UMS"/>
    <s v="x"/>
    <m/>
    <m/>
    <m/>
    <m/>
    <m/>
    <m/>
    <m/>
    <s v="x"/>
    <m/>
    <m/>
  </r>
  <r>
    <n v="2"/>
    <x v="0"/>
    <x v="0"/>
    <s v="6X4"/>
    <x v="1"/>
    <s v="IT 2858 A "/>
    <s v="LZZ5CLVB9GA175182            "/>
    <s v="Tracteur"/>
    <s v="Disque d'embrayage "/>
    <d v="2018-09-08T16:00:00"/>
    <d v="2018-09-08T00:00:00"/>
    <m/>
    <s v="Pk29"/>
    <s v="x"/>
    <m/>
    <m/>
    <m/>
    <m/>
    <m/>
    <m/>
    <m/>
    <s v="x"/>
    <m/>
    <m/>
  </r>
  <r>
    <n v="3"/>
    <x v="0"/>
    <x v="0"/>
    <s v="6X4"/>
    <x v="2"/>
    <s v="IT 2860 A"/>
    <s v="LZZ5CLVB0GA175183            "/>
    <s v="Tracteur"/>
    <s v="Affecté à conakry"/>
    <m/>
    <m/>
    <m/>
    <m/>
    <m/>
    <m/>
    <m/>
    <m/>
    <m/>
    <m/>
    <m/>
    <m/>
    <m/>
    <m/>
    <m/>
  </r>
  <r>
    <n v="4"/>
    <x v="0"/>
    <x v="0"/>
    <s v="6X4"/>
    <x v="3"/>
    <s v="IT 2862 A"/>
    <s v="LZZ5CLVB4GA175185            "/>
    <s v="Tracteur"/>
    <s v="Fuite d'air"/>
    <d v="2018-09-08T21:00:00"/>
    <m/>
    <d v="2018-09-08T21:22:00"/>
    <s v="Garage UMS"/>
    <s v="x"/>
    <m/>
    <m/>
    <m/>
    <m/>
    <m/>
    <m/>
    <s v="x"/>
    <m/>
    <m/>
    <m/>
  </r>
  <r>
    <n v="5"/>
    <x v="0"/>
    <x v="0"/>
    <s v="6X4"/>
    <x v="4"/>
    <s v="IT 2859 A "/>
    <s v="LZZ5CLVB6GA175186            "/>
    <s v="Tracteur"/>
    <s v="Lame ressort "/>
    <d v="2018-08-25T16:00:00"/>
    <m/>
    <m/>
    <s v="Garage UMS"/>
    <s v="x"/>
    <m/>
    <m/>
    <m/>
    <m/>
    <m/>
    <m/>
    <m/>
    <s v="x"/>
    <m/>
    <m/>
  </r>
  <r>
    <n v="6"/>
    <x v="0"/>
    <x v="0"/>
    <s v="6X4"/>
    <x v="5"/>
    <s v="IT 2863 A"/>
    <s v="LZZ5CLVBXGA175188            "/>
    <s v="Tracteur"/>
    <m/>
    <m/>
    <m/>
    <m/>
    <m/>
    <m/>
    <m/>
    <m/>
    <m/>
    <m/>
    <m/>
    <m/>
    <s v="x"/>
    <m/>
    <m/>
    <m/>
  </r>
  <r>
    <n v="7"/>
    <x v="0"/>
    <x v="0"/>
    <s v="6X4"/>
    <x v="6"/>
    <s v="IT 2864 A"/>
    <s v="LZZ5CLVB1GA175189            "/>
    <s v="Tracteur"/>
    <s v="Formation "/>
    <m/>
    <m/>
    <m/>
    <m/>
    <m/>
    <m/>
    <m/>
    <m/>
    <m/>
    <m/>
    <m/>
    <m/>
    <m/>
    <m/>
    <m/>
  </r>
  <r>
    <n v="8"/>
    <x v="0"/>
    <x v="0"/>
    <s v="6X4"/>
    <x v="7"/>
    <s v="IT 2865 A"/>
    <s v="LZZ5CLVB8GA175190            "/>
    <s v="Tracteur"/>
    <s v="Moteur"/>
    <d v="2018-01-09T16:00:00"/>
    <m/>
    <m/>
    <s v="Garage Sinotruc"/>
    <s v="x"/>
    <m/>
    <m/>
    <m/>
    <m/>
    <m/>
    <m/>
    <m/>
    <m/>
    <s v="x"/>
    <m/>
  </r>
  <r>
    <n v="9"/>
    <x v="0"/>
    <x v="0"/>
    <s v="6X4"/>
    <x v="8"/>
    <m/>
    <s v="LZZ5CLVB1GA175192"/>
    <s v="Tracteur"/>
    <s v="Soudure filtre à air "/>
    <d v="2018-09-08T16:00:00"/>
    <d v="2018-09-08T00:00:00"/>
    <m/>
    <s v="Garage UMS"/>
    <m/>
    <m/>
    <s v="x"/>
    <m/>
    <m/>
    <m/>
    <m/>
    <m/>
    <s v="x"/>
    <m/>
    <m/>
  </r>
  <r>
    <n v="10"/>
    <x v="0"/>
    <x v="0"/>
    <s v="6X4"/>
    <x v="9"/>
    <s v="IT 2869 A"/>
    <s v="LZZ5CLVB3GA175193            "/>
    <s v="Tracteur"/>
    <s v="Boite de vitesse"/>
    <d v="2018-07-28T16:00:00"/>
    <m/>
    <m/>
    <s v="Garage UMS"/>
    <s v="x"/>
    <m/>
    <m/>
    <m/>
    <m/>
    <m/>
    <m/>
    <m/>
    <m/>
    <s v="x"/>
    <m/>
  </r>
  <r>
    <n v="11"/>
    <x v="0"/>
    <x v="0"/>
    <s v="6X4"/>
    <x v="10"/>
    <m/>
    <s v="LZZ5CLVB3GA175162"/>
    <s v="Tracteur"/>
    <s v="Disque d'embrayage "/>
    <d v="2018-09-06T16:00:00"/>
    <d v="2018-09-06T00:00:00"/>
    <m/>
    <s v="Garage UMS"/>
    <s v="x"/>
    <m/>
    <m/>
    <m/>
    <m/>
    <m/>
    <m/>
    <m/>
    <s v="x"/>
    <m/>
    <m/>
  </r>
  <r>
    <n v="12"/>
    <x v="0"/>
    <x v="0"/>
    <s v="6X4"/>
    <x v="11"/>
    <m/>
    <s v="LZZ5CLVB8GA175397"/>
    <s v="Tracteur"/>
    <m/>
    <m/>
    <m/>
    <m/>
    <m/>
    <m/>
    <m/>
    <m/>
    <m/>
    <m/>
    <m/>
    <m/>
    <s v="x"/>
    <m/>
    <m/>
    <m/>
  </r>
  <r>
    <n v="13"/>
    <x v="0"/>
    <x v="0"/>
    <s v="6X4"/>
    <x v="12"/>
    <s v="IT 2873 A"/>
    <s v="LZZ5CLVB6GA175396"/>
    <s v="Tracteur"/>
    <m/>
    <m/>
    <m/>
    <m/>
    <m/>
    <m/>
    <m/>
    <m/>
    <m/>
    <m/>
    <m/>
    <m/>
    <s v="x"/>
    <m/>
    <m/>
    <m/>
  </r>
  <r>
    <n v="14"/>
    <x v="0"/>
    <x v="0"/>
    <s v="6X4"/>
    <x v="13"/>
    <s v="IT 2874 A"/>
    <s v="LZZ5CLVB9GA175702"/>
    <s v="Tracteur"/>
    <s v="Bennage "/>
    <d v="2018-09-08T16:29:00"/>
    <m/>
    <d v="2018-09-08T17:00:00"/>
    <s v="Garage UMS"/>
    <s v="x"/>
    <m/>
    <m/>
    <m/>
    <m/>
    <m/>
    <m/>
    <s v="x"/>
    <m/>
    <m/>
    <m/>
  </r>
  <r>
    <n v="15"/>
    <x v="0"/>
    <x v="0"/>
    <s v="6X4"/>
    <x v="14"/>
    <m/>
    <s v="LZZ5CLVB0GA175703"/>
    <s v="Tracteur"/>
    <m/>
    <m/>
    <m/>
    <m/>
    <m/>
    <m/>
    <m/>
    <m/>
    <m/>
    <m/>
    <m/>
    <m/>
    <s v="x"/>
    <m/>
    <m/>
    <m/>
  </r>
  <r>
    <n v="16"/>
    <x v="0"/>
    <x v="0"/>
    <s v="6X4"/>
    <x v="15"/>
    <s v="IT 2876 A"/>
    <s v="LZZ5CLVB1GN196276            "/>
    <s v="Tracteur"/>
    <s v="Moteur"/>
    <d v="2018-09-05T16:00:00"/>
    <m/>
    <m/>
    <s v="Garage UMS"/>
    <s v="x"/>
    <m/>
    <m/>
    <m/>
    <m/>
    <m/>
    <m/>
    <m/>
    <s v="x"/>
    <m/>
    <m/>
  </r>
  <r>
    <n v="17"/>
    <x v="0"/>
    <x v="0"/>
    <s v="6X4"/>
    <x v="16"/>
    <s v="IT 2077 A"/>
    <s v="LZZ5CLVB9GA175389"/>
    <s v="Tracteur"/>
    <s v="Accidenté"/>
    <d v="2017-11-16T00:00:00"/>
    <m/>
    <m/>
    <s v="Route Mines"/>
    <m/>
    <m/>
    <m/>
    <m/>
    <m/>
    <m/>
    <m/>
    <m/>
    <m/>
    <m/>
    <s v="x"/>
  </r>
  <r>
    <n v="18"/>
    <x v="0"/>
    <x v="0"/>
    <s v="6X4"/>
    <x v="17"/>
    <s v="IT 2073 A"/>
    <s v="LZZ5CLVB9GA175392"/>
    <m/>
    <s v="Frein"/>
    <d v="2018-09-08T18:07:00"/>
    <d v="2018-09-08T00:00:00"/>
    <d v="2018-09-08T18:30:00"/>
    <s v="Port"/>
    <s v="x"/>
    <m/>
    <m/>
    <m/>
    <m/>
    <m/>
    <m/>
    <s v="x"/>
    <m/>
    <m/>
    <m/>
  </r>
  <r>
    <n v="19"/>
    <x v="0"/>
    <x v="0"/>
    <s v="6X4"/>
    <x v="18"/>
    <m/>
    <s v="LZZ5CLVB5GA175395"/>
    <s v="Tracteur"/>
    <m/>
    <m/>
    <m/>
    <m/>
    <m/>
    <m/>
    <m/>
    <m/>
    <m/>
    <m/>
    <m/>
    <m/>
    <s v="x"/>
    <m/>
    <m/>
    <m/>
  </r>
  <r>
    <n v="20"/>
    <x v="0"/>
    <x v="0"/>
    <s v="6X4"/>
    <x v="19"/>
    <s v="IT 2147 A "/>
    <s v="LZZ5CLVB4GA175171"/>
    <s v="Tracteur"/>
    <s v="Ceinture reservoir "/>
    <d v="2018-09-08T16:14:00"/>
    <m/>
    <d v="2018-09-08T17:20:00"/>
    <s v="Garage UMS"/>
    <m/>
    <m/>
    <s v="x"/>
    <m/>
    <m/>
    <m/>
    <m/>
    <s v="x"/>
    <m/>
    <m/>
    <m/>
  </r>
  <r>
    <n v="21"/>
    <x v="0"/>
    <x v="0"/>
    <s v="6X4"/>
    <x v="20"/>
    <s v="IT 2151 A "/>
    <s v="LZZ5CLVB5GA175177"/>
    <s v="Tracteur"/>
    <s v="Disque d'embrayage "/>
    <d v="2018-09-03T08:00:00"/>
    <m/>
    <m/>
    <s v="Garage UMS"/>
    <s v="x"/>
    <m/>
    <m/>
    <m/>
    <m/>
    <m/>
    <m/>
    <m/>
    <s v="x"/>
    <m/>
    <m/>
  </r>
  <r>
    <n v="22"/>
    <x v="0"/>
    <x v="0"/>
    <s v="6X4"/>
    <x v="21"/>
    <s v="IT 2154 A "/>
    <s v="LZZ5CLVB5GA175180"/>
    <s v="Tracteur"/>
    <s v="Accidenté"/>
    <d v="2017-11-14T16:00:00"/>
    <m/>
    <m/>
    <m/>
    <m/>
    <m/>
    <m/>
    <m/>
    <m/>
    <m/>
    <m/>
    <m/>
    <m/>
    <m/>
    <s v="x"/>
  </r>
  <r>
    <n v="23"/>
    <x v="0"/>
    <x v="0"/>
    <s v="6X4"/>
    <x v="22"/>
    <m/>
    <s v="LZZ5CLVB7GA175181"/>
    <s v="Tracteur"/>
    <s v="Tallonage et alternateur "/>
    <d v="2018-08-28T16:00:00"/>
    <m/>
    <m/>
    <s v="Garage UMS"/>
    <s v="x"/>
    <s v="x"/>
    <m/>
    <m/>
    <m/>
    <m/>
    <m/>
    <m/>
    <s v="x"/>
    <m/>
    <m/>
  </r>
  <r>
    <n v="24"/>
    <x v="0"/>
    <x v="0"/>
    <s v="6X4"/>
    <x v="23"/>
    <s v="IT 2092 A "/>
    <s v="LZZ5CLVB8GN196274"/>
    <s v="Tracteur"/>
    <s v="Sellette"/>
    <d v="2018-09-08T16:00:00"/>
    <d v="2018-09-08T00:00:00"/>
    <d v="2018-09-08T16:00:00"/>
    <s v="Garage UMS"/>
    <s v="x"/>
    <m/>
    <m/>
    <m/>
    <m/>
    <m/>
    <m/>
    <s v="x"/>
    <m/>
    <m/>
    <m/>
  </r>
  <r>
    <n v="25"/>
    <x v="0"/>
    <x v="0"/>
    <s v="6X4"/>
    <x v="24"/>
    <s v="IT 2091 A "/>
    <s v="LZZ5CLVB3GN196277"/>
    <s v="Tracteur"/>
    <s v="Sinotruk"/>
    <d v="2018-06-30T16:00:00"/>
    <m/>
    <m/>
    <s v="Sinutruk"/>
    <m/>
    <m/>
    <m/>
    <m/>
    <m/>
    <m/>
    <m/>
    <m/>
    <m/>
    <s v="x"/>
    <m/>
  </r>
  <r>
    <n v="26"/>
    <x v="0"/>
    <x v="0"/>
    <s v="6X4"/>
    <x v="25"/>
    <s v="IT 2093 A "/>
    <s v="LZZ5CLVB4GN196286"/>
    <s v="Tracteur"/>
    <s v="Accidenté"/>
    <m/>
    <m/>
    <m/>
    <m/>
    <m/>
    <m/>
    <m/>
    <m/>
    <m/>
    <m/>
    <m/>
    <m/>
    <m/>
    <m/>
    <s v="x"/>
  </r>
  <r>
    <n v="27"/>
    <x v="0"/>
    <x v="0"/>
    <s v="6X4"/>
    <x v="26"/>
    <s v="IT 2094 A "/>
    <s v="LZZ5CLVB6GN196290"/>
    <s v="Tracteur"/>
    <s v="Accidenté"/>
    <m/>
    <m/>
    <m/>
    <m/>
    <m/>
    <m/>
    <m/>
    <m/>
    <m/>
    <m/>
    <m/>
    <m/>
    <m/>
    <m/>
    <s v="x"/>
  </r>
  <r>
    <n v="28"/>
    <x v="0"/>
    <x v="0"/>
    <s v="6X4"/>
    <x v="27"/>
    <s v="IT 2084 A "/>
    <s v="LZZ5CLVB9GN196297"/>
    <s v="Tracteur"/>
    <s v="Lame ressort "/>
    <d v="2018-08-11T16:00:00"/>
    <m/>
    <m/>
    <s v="Garage UMS"/>
    <s v="x"/>
    <m/>
    <m/>
    <m/>
    <m/>
    <m/>
    <m/>
    <m/>
    <m/>
    <s v="x"/>
    <m/>
  </r>
  <r>
    <n v="29"/>
    <x v="0"/>
    <x v="0"/>
    <s v="6X4"/>
    <x v="28"/>
    <s v="IT 2086 A "/>
    <s v="LZZ5CLVB3GN196327"/>
    <s v="Tracteur"/>
    <m/>
    <m/>
    <m/>
    <m/>
    <m/>
    <m/>
    <m/>
    <m/>
    <m/>
    <m/>
    <m/>
    <m/>
    <s v="x"/>
    <m/>
    <m/>
    <m/>
  </r>
  <r>
    <n v="30"/>
    <x v="0"/>
    <x v="0"/>
    <s v="6X4"/>
    <x v="29"/>
    <s v="IT 2097 A "/>
    <s v="LZZ5CLVB5GN196328"/>
    <s v="Tracteur"/>
    <s v="Boite de vitesse"/>
    <d v="2018-08-19T16:00:00"/>
    <m/>
    <m/>
    <s v="Garage UMS"/>
    <s v="x"/>
    <m/>
    <m/>
    <m/>
    <m/>
    <m/>
    <m/>
    <m/>
    <m/>
    <s v="x"/>
    <m/>
  </r>
  <r>
    <n v="31"/>
    <x v="0"/>
    <x v="0"/>
    <s v="6X4"/>
    <x v="30"/>
    <s v="IT 2109 A "/>
    <s v="LZZ5CLVB3GN196330"/>
    <s v="Tracteur"/>
    <s v="Manque de puissance"/>
    <d v="2018-07-20T16:00:00"/>
    <m/>
    <m/>
    <s v="Garage UMS"/>
    <s v="x"/>
    <m/>
    <m/>
    <m/>
    <m/>
    <m/>
    <m/>
    <m/>
    <m/>
    <s v="x"/>
    <m/>
  </r>
  <r>
    <n v="32"/>
    <x v="0"/>
    <x v="0"/>
    <s v="6X4"/>
    <x v="31"/>
    <s v="IT 2111 A "/>
    <s v="LZZ5CLVB1GN196343"/>
    <s v="Tracteur"/>
    <s v="Pont cassé"/>
    <d v="2018-08-11T16:00:00"/>
    <m/>
    <m/>
    <s v="Garage UMS"/>
    <s v="x"/>
    <m/>
    <m/>
    <m/>
    <m/>
    <m/>
    <m/>
    <m/>
    <m/>
    <s v="x"/>
    <m/>
  </r>
  <r>
    <n v="33"/>
    <x v="0"/>
    <x v="0"/>
    <s v="6X4"/>
    <x v="32"/>
    <s v="IT 2112 A "/>
    <s v="LZZ5CLVB7GN196346"/>
    <s v="Tracteur"/>
    <s v="Moteur"/>
    <d v="2018-07-20T16:00:00"/>
    <m/>
    <m/>
    <s v="Garage UMS"/>
    <s v="x"/>
    <m/>
    <m/>
    <m/>
    <m/>
    <m/>
    <m/>
    <m/>
    <m/>
    <s v="x"/>
    <m/>
  </r>
  <r>
    <n v="34"/>
    <x v="0"/>
    <x v="0"/>
    <s v="6X4"/>
    <x v="33"/>
    <m/>
    <s v="LZZ5CLVB0GN196348"/>
    <s v="Tracteur"/>
    <s v="Fuite d'huile et aiguille carburant "/>
    <d v="2018-08-14T16:00:00"/>
    <m/>
    <m/>
    <s v="Garage UMS"/>
    <s v="x"/>
    <s v="x"/>
    <m/>
    <m/>
    <m/>
    <m/>
    <m/>
    <m/>
    <s v="x"/>
    <m/>
    <m/>
  </r>
  <r>
    <n v="35"/>
    <x v="0"/>
    <x v="0"/>
    <s v="6X4"/>
    <x v="34"/>
    <m/>
    <m/>
    <s v="Tracteur"/>
    <s v="Manque de puissance "/>
    <d v="2018-09-08T17:40:00"/>
    <d v="2018-09-08T00:00:00"/>
    <d v="2018-09-08T18:24:00"/>
    <s v="Garage UMS"/>
    <s v="x"/>
    <m/>
    <m/>
    <m/>
    <m/>
    <m/>
    <m/>
    <s v="x"/>
    <m/>
    <m/>
    <m/>
  </r>
  <r>
    <n v="36"/>
    <x v="0"/>
    <x v="0"/>
    <s v="6X4"/>
    <x v="35"/>
    <s v="IT 2405 A"/>
    <s v="LZZ5CLVB4GA175168"/>
    <s v="Tracteur"/>
    <s v="Boite de vitesse"/>
    <d v="2018-08-10T16:00:00"/>
    <m/>
    <m/>
    <s v="Garage UMS"/>
    <s v="x"/>
    <m/>
    <m/>
    <m/>
    <m/>
    <m/>
    <m/>
    <m/>
    <m/>
    <s v="x"/>
    <m/>
  </r>
  <r>
    <n v="37"/>
    <x v="0"/>
    <x v="0"/>
    <s v="6X4"/>
    <x v="36"/>
    <s v="IT 2407 A"/>
    <s v="LZZ5CLVB9GA175179"/>
    <s v="Tracteur"/>
    <s v="Electricité "/>
    <d v="2018-09-08T17:45:00"/>
    <d v="2018-09-08T00:00:00"/>
    <d v="2018-09-08T18:23:00"/>
    <s v="Garage UMS"/>
    <m/>
    <m/>
    <s v="x"/>
    <m/>
    <m/>
    <m/>
    <m/>
    <s v="x"/>
    <m/>
    <m/>
    <m/>
  </r>
  <r>
    <n v="38"/>
    <x v="0"/>
    <x v="0"/>
    <s v="6X4"/>
    <x v="37"/>
    <s v="IT 2406 A"/>
    <s v="LZZ5CLVB6GA175382"/>
    <s v="Tracteur"/>
    <s v="Ceinture reservoir et fuite d'air"/>
    <d v="2018-09-08T16:00:00"/>
    <m/>
    <d v="2018-09-08T16:20:00"/>
    <s v="Garage UMS"/>
    <s v="x"/>
    <m/>
    <m/>
    <m/>
    <m/>
    <m/>
    <m/>
    <s v="x"/>
    <m/>
    <m/>
    <m/>
  </r>
  <r>
    <n v="39"/>
    <x v="0"/>
    <x v="0"/>
    <s v="6X4"/>
    <x v="38"/>
    <m/>
    <s v="LZZ5CLVB7GA175387"/>
    <s v="Tracteur"/>
    <s v="Ceinture reservoir "/>
    <d v="2018-09-08T16:00:00"/>
    <m/>
    <d v="2018-09-08T19:40:00"/>
    <s v="Garage UMS"/>
    <m/>
    <m/>
    <s v="x"/>
    <m/>
    <m/>
    <m/>
    <m/>
    <s v="x"/>
    <m/>
    <m/>
    <m/>
  </r>
  <r>
    <n v="40"/>
    <x v="0"/>
    <x v="0"/>
    <s v="6X4"/>
    <x v="39"/>
    <s v="IT 2408 A"/>
    <s v="LZZ5CLVB7GA175388"/>
    <s v="Tracteur"/>
    <s v="Accidenté"/>
    <d v="2017-11-07T16:00:00"/>
    <m/>
    <m/>
    <s v="Garage SINOTRUK"/>
    <m/>
    <m/>
    <m/>
    <m/>
    <m/>
    <m/>
    <m/>
    <m/>
    <m/>
    <m/>
    <s v="x"/>
  </r>
  <r>
    <n v="41"/>
    <x v="0"/>
    <x v="0"/>
    <s v="6X4"/>
    <x v="40"/>
    <s v="IT 2398 A"/>
    <s v="LZZ5CLVB9GA175604"/>
    <s v="Tracteur"/>
    <s v="Lame ressort et fuite d'air "/>
    <d v="2018-08-21T16:00:00"/>
    <m/>
    <m/>
    <s v="Garage UMS"/>
    <s v="x"/>
    <m/>
    <m/>
    <m/>
    <m/>
    <m/>
    <m/>
    <m/>
    <s v="x"/>
    <m/>
    <m/>
  </r>
  <r>
    <n v="42"/>
    <x v="0"/>
    <x v="0"/>
    <s v="6X4"/>
    <x v="41"/>
    <s v="IT 2399 A"/>
    <s v="LZZ5CLVB0GA175605"/>
    <s v="Tracteur"/>
    <s v="Manque de puissance "/>
    <d v="2018-09-08T16:00:00"/>
    <m/>
    <d v="2018-09-08T17:00:00"/>
    <s v="Barrière mine"/>
    <s v="x"/>
    <m/>
    <m/>
    <m/>
    <m/>
    <m/>
    <m/>
    <s v="x"/>
    <m/>
    <m/>
    <m/>
  </r>
  <r>
    <n v="43"/>
    <x v="0"/>
    <x v="0"/>
    <s v="6X4"/>
    <x v="42"/>
    <s v="IT 2402 A"/>
    <s v="LZZ5CLVB6GA175608"/>
    <s v="Tracteur"/>
    <s v="Boite de vitesse "/>
    <d v="2018-08-27T16:00:00"/>
    <m/>
    <m/>
    <s v="Garage UMS"/>
    <s v="x"/>
    <m/>
    <m/>
    <m/>
    <m/>
    <m/>
    <m/>
    <m/>
    <s v="x"/>
    <m/>
    <m/>
  </r>
  <r>
    <n v="44"/>
    <x v="0"/>
    <x v="0"/>
    <s v="6X4"/>
    <x v="43"/>
    <s v="IT 2404 A"/>
    <s v="LZZ5CLVB8GA175610"/>
    <s v="Tracteur"/>
    <s v="Manque de puissance "/>
    <d v="2018-08-11T16:00:00"/>
    <m/>
    <m/>
    <s v="Garage UMS"/>
    <s v="x"/>
    <m/>
    <m/>
    <m/>
    <m/>
    <m/>
    <m/>
    <m/>
    <m/>
    <s v="x"/>
    <m/>
  </r>
  <r>
    <n v="45"/>
    <x v="0"/>
    <x v="0"/>
    <s v="6X4"/>
    <x v="44"/>
    <s v="IT 2674 A"/>
    <s v="LZZ5CLVBXGN196275"/>
    <s v="Tracteur"/>
    <s v="Fuite d'air et filtre primaire "/>
    <d v="2018-09-08T16:00:00"/>
    <m/>
    <m/>
    <s v="Garage UMS"/>
    <s v="x"/>
    <m/>
    <m/>
    <m/>
    <m/>
    <m/>
    <m/>
    <m/>
    <s v="x"/>
    <m/>
    <m/>
  </r>
  <r>
    <n v="46"/>
    <x v="0"/>
    <x v="0"/>
    <s v="6X4"/>
    <x v="45"/>
    <s v="IT 2676 A"/>
    <s v="LZZ5CLVB5GN196281"/>
    <s v="Tracteur"/>
    <s v="Diaphragme"/>
    <d v="2018-07-30T16:00:00"/>
    <m/>
    <m/>
    <s v="Garage UMS"/>
    <s v="x"/>
    <m/>
    <m/>
    <m/>
    <m/>
    <m/>
    <m/>
    <m/>
    <m/>
    <s v="x"/>
    <m/>
  </r>
  <r>
    <n v="47"/>
    <x v="0"/>
    <x v="0"/>
    <s v="6X4"/>
    <x v="46"/>
    <m/>
    <s v="LZZ5CLVB0GN196284"/>
    <s v="Tracteur"/>
    <s v="Support batterie"/>
    <d v="2018-09-08T16:00:00"/>
    <d v="2018-09-08T00:00:00"/>
    <m/>
    <s v="Garage UMS"/>
    <s v="x"/>
    <s v="x"/>
    <m/>
    <m/>
    <m/>
    <m/>
    <m/>
    <m/>
    <s v="x"/>
    <m/>
    <m/>
  </r>
  <r>
    <n v="48"/>
    <x v="0"/>
    <x v="0"/>
    <s v="6X4"/>
    <x v="47"/>
    <s v="IT 2681 A"/>
    <s v="LZZ5CLVB7GN196301"/>
    <s v="Tracteur"/>
    <s v="Bennage "/>
    <d v="2018-08-07T16:00:00"/>
    <m/>
    <m/>
    <s v="Garage UMS"/>
    <s v="x"/>
    <m/>
    <m/>
    <m/>
    <m/>
    <m/>
    <m/>
    <m/>
    <m/>
    <s v="x"/>
    <m/>
  </r>
  <r>
    <n v="49"/>
    <x v="0"/>
    <x v="0"/>
    <s v="6X4"/>
    <x v="48"/>
    <m/>
    <s v="LZZ5CLVB9GN196347"/>
    <s v="Tracteur"/>
    <s v="Câble de vitesse"/>
    <d v="2018-09-08T19:30:00"/>
    <m/>
    <d v="2018-09-08T23:00:00"/>
    <s v="Garage UMS"/>
    <s v="x"/>
    <m/>
    <m/>
    <m/>
    <m/>
    <m/>
    <m/>
    <s v="x"/>
    <m/>
    <m/>
    <m/>
  </r>
  <r>
    <n v="50"/>
    <x v="0"/>
    <x v="0"/>
    <s v="6X4"/>
    <x v="49"/>
    <m/>
    <m/>
    <s v="Tracteur"/>
    <m/>
    <m/>
    <m/>
    <m/>
    <m/>
    <m/>
    <m/>
    <m/>
    <m/>
    <m/>
    <m/>
    <m/>
    <s v="x"/>
    <m/>
    <m/>
    <m/>
  </r>
  <r>
    <n v="51"/>
    <x v="0"/>
    <x v="0"/>
    <s v="6X4"/>
    <x v="50"/>
    <s v="IT 2805 A"/>
    <s v="LZZ5CLVB0GA175393"/>
    <s v="Tracteur"/>
    <s v="Fuite d'air et frein "/>
    <d v="2018-09-08T17:00:00"/>
    <d v="2018-09-08T00:00:00"/>
    <d v="2018-09-08T17:55:00"/>
    <s v="Garage UMS"/>
    <s v="x"/>
    <m/>
    <m/>
    <m/>
    <m/>
    <m/>
    <m/>
    <s v="x"/>
    <m/>
    <m/>
    <m/>
  </r>
  <r>
    <n v="52"/>
    <x v="0"/>
    <x v="0"/>
    <s v="6X4"/>
    <x v="51"/>
    <s v="IT 2689 A"/>
    <s v="LZZ5CLVB4GN196322"/>
    <s v="Tracteur"/>
    <m/>
    <m/>
    <m/>
    <m/>
    <m/>
    <m/>
    <m/>
    <m/>
    <m/>
    <m/>
    <m/>
    <m/>
    <s v="x"/>
    <m/>
    <m/>
    <m/>
  </r>
  <r>
    <n v="53"/>
    <x v="0"/>
    <x v="0"/>
    <s v="6X4"/>
    <x v="52"/>
    <s v="IT 2693 A"/>
    <s v="LZZ5CLVB2GN196335"/>
    <s v="Tracteur"/>
    <s v="Lame ressort "/>
    <d v="2018-09-06T16:00:00"/>
    <m/>
    <m/>
    <s v="Garage UMS"/>
    <s v="x"/>
    <m/>
    <m/>
    <m/>
    <m/>
    <m/>
    <m/>
    <m/>
    <s v="x"/>
    <m/>
    <m/>
  </r>
  <r>
    <n v="54"/>
    <x v="0"/>
    <x v="0"/>
    <s v="6X4"/>
    <x v="53"/>
    <s v="IT 2695 A"/>
    <s v="LZZ5CLVB9GN196350"/>
    <s v="Tracteur"/>
    <s v="Petit cardan"/>
    <d v="2018-09-08T16:00:00"/>
    <m/>
    <m/>
    <s v="Port "/>
    <s v="x"/>
    <m/>
    <m/>
    <m/>
    <m/>
    <m/>
    <m/>
    <m/>
    <s v="x"/>
    <m/>
    <m/>
  </r>
  <r>
    <n v="55"/>
    <x v="0"/>
    <x v="0"/>
    <s v="6X4"/>
    <x v="54"/>
    <s v="IT 2700 A"/>
    <s v="LZZ5CLVB5GN196359"/>
    <s v="Tracteur"/>
    <m/>
    <m/>
    <m/>
    <m/>
    <m/>
    <m/>
    <m/>
    <m/>
    <m/>
    <m/>
    <m/>
    <m/>
    <s v="x"/>
    <m/>
    <m/>
    <m/>
  </r>
  <r>
    <n v="56"/>
    <x v="0"/>
    <x v="0"/>
    <s v="6X4"/>
    <x v="55"/>
    <s v="IT 2701 A"/>
    <s v="LZZ5CLVB1GN196360"/>
    <s v="Tracteur"/>
    <s v="Petit cardan"/>
    <d v="2018-09-08T20:15:00"/>
    <d v="2018-09-08T00:00:00"/>
    <d v="2018-09-08T21:04:00"/>
    <s v="Garage UMS"/>
    <s v="x"/>
    <m/>
    <m/>
    <m/>
    <m/>
    <m/>
    <m/>
    <s v="x"/>
    <m/>
    <m/>
    <m/>
  </r>
  <r>
    <n v="57"/>
    <x v="0"/>
    <x v="0"/>
    <s v="6X4"/>
    <x v="56"/>
    <s v="IT 2704 A"/>
    <s v="LZZ5CLVB4GN196367"/>
    <s v="Tracteur"/>
    <s v="Moteur"/>
    <d v="2017-12-26T16:00:00"/>
    <m/>
    <m/>
    <m/>
    <m/>
    <m/>
    <m/>
    <m/>
    <m/>
    <m/>
    <m/>
    <m/>
    <m/>
    <s v="x"/>
    <m/>
  </r>
  <r>
    <n v="58"/>
    <x v="0"/>
    <x v="0"/>
    <s v="6X4"/>
    <x v="57"/>
    <s v="IT 2758 A"/>
    <s v="LZZ5CLVB4GN196272"/>
    <s v="Tracteur"/>
    <s v="Ceinture reservoir "/>
    <d v="2018-09-07T17:00:00"/>
    <d v="2018-09-08T00:00:00"/>
    <m/>
    <s v="Garage UMS"/>
    <s v="x"/>
    <m/>
    <m/>
    <m/>
    <m/>
    <m/>
    <m/>
    <m/>
    <s v="x"/>
    <m/>
    <m/>
  </r>
  <r>
    <n v="59"/>
    <x v="0"/>
    <x v="0"/>
    <s v="6X4"/>
    <x v="58"/>
    <s v="IT 2744 A"/>
    <s v="LZZ5CLVB9GN196283"/>
    <s v="Tracteur"/>
    <s v="Moteur "/>
    <d v="2018-07-07T08:00:00"/>
    <d v="2018-07-07T00:00:00"/>
    <m/>
    <s v="Garage UMS"/>
    <s v="x"/>
    <m/>
    <m/>
    <m/>
    <m/>
    <m/>
    <m/>
    <m/>
    <m/>
    <s v="x"/>
    <m/>
  </r>
  <r>
    <n v="60"/>
    <x v="0"/>
    <x v="0"/>
    <s v="6X4"/>
    <x v="59"/>
    <s v="IT 2746 A"/>
    <s v="LZZ5CLVB1GN196293"/>
    <s v="Tracteur"/>
    <s v="Lame de ressort "/>
    <d v="2018-09-05T16:00:00"/>
    <m/>
    <m/>
    <s v="Garage UMS"/>
    <s v="x"/>
    <m/>
    <m/>
    <m/>
    <m/>
    <m/>
    <m/>
    <m/>
    <s v="x"/>
    <m/>
    <m/>
  </r>
  <r>
    <n v="61"/>
    <x v="0"/>
    <x v="0"/>
    <s v="6X4"/>
    <x v="60"/>
    <s v="IT 2747 A"/>
    <s v="LZZ5CLVB5GN196300"/>
    <s v="Tracteur"/>
    <s v="Accidenté"/>
    <m/>
    <m/>
    <m/>
    <m/>
    <m/>
    <m/>
    <m/>
    <m/>
    <m/>
    <m/>
    <m/>
    <m/>
    <m/>
    <m/>
    <s v="x"/>
  </r>
  <r>
    <n v="62"/>
    <x v="0"/>
    <x v="0"/>
    <s v="6X4"/>
    <x v="61"/>
    <m/>
    <s v="LZZ5CLVBXGN196308"/>
    <s v="Tracteur"/>
    <s v="Lame ressort "/>
    <d v="2018-08-06T08:00:00"/>
    <d v="2018-08-06T00:00:00"/>
    <m/>
    <s v="Garage UMS"/>
    <m/>
    <m/>
    <m/>
    <m/>
    <s v="x"/>
    <m/>
    <m/>
    <m/>
    <s v="x"/>
    <m/>
    <m/>
  </r>
  <r>
    <n v="63"/>
    <x v="0"/>
    <x v="0"/>
    <s v="6X4"/>
    <x v="62"/>
    <s v="IT 2751 A"/>
    <s v="LZZ5CLVB9GN196316"/>
    <s v="Tracteur"/>
    <s v="Allumage"/>
    <d v="2018-06-29T16:00:00"/>
    <m/>
    <m/>
    <s v="PK34"/>
    <m/>
    <s v="x"/>
    <m/>
    <m/>
    <m/>
    <m/>
    <m/>
    <m/>
    <m/>
    <s v="x"/>
    <m/>
  </r>
  <r>
    <n v="64"/>
    <x v="0"/>
    <x v="0"/>
    <s v="6X4"/>
    <x v="63"/>
    <s v="IT 2752 A"/>
    <s v="LZZ5CLVBXGN196325"/>
    <s v="Tracteur"/>
    <s v="Electricité "/>
    <d v="2018-09-08T18:39:00"/>
    <d v="2018-09-08T00:00:00"/>
    <d v="2018-09-08T22:30:00"/>
    <s v="Garage UMS"/>
    <m/>
    <s v="x"/>
    <m/>
    <m/>
    <m/>
    <m/>
    <m/>
    <s v="x"/>
    <m/>
    <m/>
    <m/>
  </r>
  <r>
    <n v="65"/>
    <x v="0"/>
    <x v="0"/>
    <s v="6X4"/>
    <x v="64"/>
    <s v="IT 2753 A"/>
    <s v="LZZ5CLVB4GN196336"/>
    <s v="Tracteur"/>
    <s v="Pont"/>
    <d v="2018-06-20T16:00:00"/>
    <m/>
    <m/>
    <s v="Garage UMS"/>
    <s v="x"/>
    <m/>
    <m/>
    <m/>
    <m/>
    <m/>
    <m/>
    <m/>
    <m/>
    <s v="x"/>
    <m/>
  </r>
  <r>
    <n v="66"/>
    <x v="0"/>
    <x v="0"/>
    <s v="6X4"/>
    <x v="65"/>
    <s v="IT 2763 A"/>
    <s v="LZZ5CLVB2GN196352"/>
    <s v="Tracteur"/>
    <s v="2 Lames de ressorts"/>
    <d v="2018-08-05T16:00:00"/>
    <m/>
    <m/>
    <s v="Garage UMS"/>
    <s v="x"/>
    <m/>
    <m/>
    <m/>
    <m/>
    <m/>
    <m/>
    <m/>
    <m/>
    <s v="x"/>
    <m/>
  </r>
  <r>
    <n v="67"/>
    <x v="0"/>
    <x v="0"/>
    <s v="6X4"/>
    <x v="66"/>
    <s v="IT 2764 A"/>
    <s v="LZZ5CLVB3GN196358"/>
    <s v="Tracteur"/>
    <s v="Accidenté ( Tolerie)"/>
    <d v="2018-07-04T16:00:00"/>
    <m/>
    <m/>
    <s v="Garage UMS"/>
    <s v="x"/>
    <m/>
    <m/>
    <m/>
    <m/>
    <m/>
    <m/>
    <m/>
    <m/>
    <m/>
    <s v="x"/>
  </r>
  <r>
    <n v="68"/>
    <x v="0"/>
    <x v="0"/>
    <s v="6X4"/>
    <x v="67"/>
    <m/>
    <s v="LZZ5CLVB0GN196365"/>
    <s v="Tracteur"/>
    <m/>
    <m/>
    <m/>
    <m/>
    <m/>
    <m/>
    <m/>
    <m/>
    <m/>
    <m/>
    <m/>
    <m/>
    <s v="x"/>
    <m/>
    <m/>
    <m/>
  </r>
  <r>
    <n v="69"/>
    <x v="0"/>
    <x v="0"/>
    <s v="6X4"/>
    <x v="68"/>
    <s v="IT 2760 A"/>
    <s v="LZZ5CLVB2GN196366"/>
    <s v="Tracteur"/>
    <s v="Allumage"/>
    <d v="2018-09-06T16:00:00"/>
    <m/>
    <m/>
    <s v="Port"/>
    <s v="x"/>
    <s v="x"/>
    <m/>
    <m/>
    <m/>
    <m/>
    <m/>
    <m/>
    <s v="x"/>
    <m/>
    <m/>
  </r>
  <r>
    <n v="70"/>
    <x v="0"/>
    <x v="0"/>
    <s v="6X4"/>
    <x v="69"/>
    <s v="IT 2759 A"/>
    <s v="LZZ5CLVB8GN196369"/>
    <s v="Tracteur"/>
    <s v="Collage frein,reservoir percé et manque huile moteur"/>
    <d v="2018-08-29T16:00:00"/>
    <m/>
    <m/>
    <s v="Garage UMS"/>
    <s v="x"/>
    <m/>
    <s v="x"/>
    <m/>
    <m/>
    <m/>
    <m/>
    <m/>
    <s v="x"/>
    <m/>
    <m/>
  </r>
  <r>
    <n v="71"/>
    <x v="0"/>
    <x v="0"/>
    <s v="6X4"/>
    <x v="70"/>
    <s v="IT 2878 A"/>
    <s v="LZZ5CLVB2GN196285            "/>
    <s v="Tracteur"/>
    <s v="Manque de puissance"/>
    <d v="2018-08-05T20:30:00"/>
    <d v="2018-08-05T00:00:00"/>
    <m/>
    <s v="Garage UMS"/>
    <s v="x"/>
    <m/>
    <m/>
    <m/>
    <m/>
    <m/>
    <m/>
    <m/>
    <m/>
    <s v="x"/>
    <m/>
  </r>
  <r>
    <n v="72"/>
    <x v="0"/>
    <x v="0"/>
    <s v="6X4"/>
    <x v="71"/>
    <s v="IT 2879 A"/>
    <s v="LZZ5CLVB7GN196296            "/>
    <s v="Tracteur"/>
    <s v="Poumon frein "/>
    <d v="2018-09-07T16:00:00"/>
    <d v="2018-09-07T00:00:00"/>
    <m/>
    <s v="PK8"/>
    <s v="x"/>
    <m/>
    <m/>
    <m/>
    <m/>
    <m/>
    <m/>
    <m/>
    <s v="x"/>
    <m/>
    <m/>
  </r>
  <r>
    <n v="73"/>
    <x v="0"/>
    <x v="0"/>
    <s v="6X4"/>
    <x v="72"/>
    <s v="IT 2880 A"/>
    <s v="LZZ5CLVB2GN196299            "/>
    <s v="Tracteur"/>
    <s v="Formation "/>
    <m/>
    <m/>
    <m/>
    <m/>
    <m/>
    <m/>
    <m/>
    <m/>
    <m/>
    <m/>
    <m/>
    <m/>
    <m/>
    <m/>
    <m/>
  </r>
  <r>
    <n v="74"/>
    <x v="0"/>
    <x v="0"/>
    <s v="6X4"/>
    <x v="73"/>
    <m/>
    <s v="LZZ5CVLB6GN196306"/>
    <s v="Tracteur"/>
    <s v="Tendeur et marche pied"/>
    <d v="2018-08-17T16:00:00"/>
    <m/>
    <m/>
    <s v="Garage UMS"/>
    <s v="x"/>
    <m/>
    <m/>
    <m/>
    <m/>
    <m/>
    <m/>
    <m/>
    <s v="x"/>
    <m/>
    <m/>
  </r>
  <r>
    <n v="75"/>
    <x v="0"/>
    <x v="0"/>
    <s v="6X4"/>
    <x v="74"/>
    <s v="IT 2885 A"/>
    <s v="LZZ5CLVB4GN196319            "/>
    <s v="Tracteur"/>
    <m/>
    <m/>
    <m/>
    <m/>
    <m/>
    <m/>
    <m/>
    <m/>
    <m/>
    <m/>
    <m/>
    <m/>
    <s v="x"/>
    <m/>
    <m/>
    <m/>
  </r>
  <r>
    <n v="76"/>
    <x v="0"/>
    <x v="0"/>
    <s v="6X4"/>
    <x v="75"/>
    <s v="IT 2886 A"/>
    <s v="LZZ5CLVB1GN196326            "/>
    <s v="Tracteur"/>
    <s v="Accidenté"/>
    <m/>
    <m/>
    <m/>
    <m/>
    <m/>
    <m/>
    <m/>
    <m/>
    <m/>
    <m/>
    <m/>
    <m/>
    <m/>
    <m/>
    <s v="x"/>
  </r>
  <r>
    <n v="77"/>
    <x v="0"/>
    <x v="0"/>
    <s v="6X4"/>
    <x v="76"/>
    <m/>
    <s v="LZZ5CLVB7GN196332"/>
    <s v="Tracteur"/>
    <m/>
    <m/>
    <m/>
    <m/>
    <m/>
    <m/>
    <m/>
    <m/>
    <m/>
    <m/>
    <m/>
    <m/>
    <s v="x"/>
    <m/>
    <m/>
    <m/>
  </r>
  <r>
    <n v="78"/>
    <x v="0"/>
    <x v="0"/>
    <s v="6X4"/>
    <x v="77"/>
    <m/>
    <s v="LZZ5CLVBXGN196339"/>
    <s v="Tracteur"/>
    <s v="Bennage "/>
    <d v="2018-09-08T17:37:00"/>
    <m/>
    <d v="2018-09-08T18:00:00"/>
    <s v="Port"/>
    <s v="x"/>
    <m/>
    <m/>
    <m/>
    <m/>
    <m/>
    <m/>
    <s v="x"/>
    <m/>
    <m/>
    <m/>
  </r>
  <r>
    <n v="79"/>
    <x v="0"/>
    <x v="0"/>
    <s v="6X4"/>
    <x v="78"/>
    <m/>
    <s v="LZZ5CLVB7GN196363"/>
    <s v="Tracteur"/>
    <m/>
    <m/>
    <m/>
    <m/>
    <m/>
    <m/>
    <m/>
    <m/>
    <m/>
    <m/>
    <m/>
    <m/>
    <s v="x"/>
    <m/>
    <m/>
    <m/>
  </r>
  <r>
    <n v="80"/>
    <x v="0"/>
    <x v="0"/>
    <s v="6X4"/>
    <x v="79"/>
    <s v="IT 2890 A"/>
    <s v="LZZ5CLVB8GA175187"/>
    <s v="Tracteur"/>
    <s v="Accidenté"/>
    <d v="2017-11-01T16:00:00"/>
    <m/>
    <m/>
    <s v="Garage SINOTRUK"/>
    <s v="x"/>
    <m/>
    <m/>
    <m/>
    <m/>
    <m/>
    <m/>
    <m/>
    <m/>
    <m/>
    <s v="x"/>
  </r>
  <r>
    <n v="81"/>
    <x v="0"/>
    <x v="0"/>
    <s v="6X4"/>
    <x v="80"/>
    <s v="IT 2980 A"/>
    <s v="LZZ5CLVB4GA175381            "/>
    <s v="Tracteur"/>
    <s v="Accidenté"/>
    <d v="2018-06-04T16:00:00"/>
    <m/>
    <m/>
    <s v="Garage UMS"/>
    <m/>
    <m/>
    <m/>
    <m/>
    <m/>
    <m/>
    <m/>
    <m/>
    <m/>
    <m/>
    <s v="x"/>
  </r>
  <r>
    <n v="82"/>
    <x v="0"/>
    <x v="0"/>
    <s v="6X4"/>
    <x v="81"/>
    <s v="IT 2981 A"/>
    <s v="LZZ5CLVBXGA175384            "/>
    <s v="Tracteur"/>
    <s v="Reservoir "/>
    <d v="2018-09-08T16:00:00"/>
    <m/>
    <d v="2018-09-08T18:29:00"/>
    <s v="Garage UMS"/>
    <s v="x"/>
    <m/>
    <m/>
    <m/>
    <m/>
    <m/>
    <m/>
    <s v="x"/>
    <m/>
    <m/>
    <m/>
  </r>
  <r>
    <n v="83"/>
    <x v="0"/>
    <x v="0"/>
    <s v="6X4"/>
    <x v="82"/>
    <m/>
    <s v="LZZ5CLVB1GA175385"/>
    <s v="Tracteur"/>
    <s v="Sinotruk"/>
    <m/>
    <m/>
    <m/>
    <s v="Sinutruk"/>
    <m/>
    <m/>
    <m/>
    <m/>
    <m/>
    <m/>
    <m/>
    <m/>
    <m/>
    <s v="x"/>
    <m/>
  </r>
  <r>
    <n v="84"/>
    <x v="0"/>
    <x v="0"/>
    <s v="6X4"/>
    <x v="83"/>
    <m/>
    <m/>
    <m/>
    <s v="Accidenté ( Tolerie)"/>
    <d v="2018-07-09T16:00:00"/>
    <d v="2018-07-09T00:00:00"/>
    <m/>
    <s v="Garage UMS"/>
    <s v="x"/>
    <m/>
    <m/>
    <m/>
    <m/>
    <m/>
    <m/>
    <m/>
    <m/>
    <m/>
    <s v="x"/>
  </r>
  <r>
    <n v="85"/>
    <x v="0"/>
    <x v="0"/>
    <s v="6X4"/>
    <x v="84"/>
    <s v="IT 2985 A"/>
    <s v="LZZ5CLVB4GA175672            "/>
    <s v="Tracteur"/>
    <s v="Ceinture reservoir "/>
    <d v="2018-09-08T17:33:00"/>
    <d v="2018-09-08T00:00:00"/>
    <d v="2018-09-08T19:09:00"/>
    <s v="Garage UMS"/>
    <m/>
    <m/>
    <s v="x"/>
    <m/>
    <m/>
    <m/>
    <m/>
    <s v="x"/>
    <m/>
    <m/>
    <m/>
  </r>
  <r>
    <n v="86"/>
    <x v="0"/>
    <x v="0"/>
    <s v="6X4"/>
    <x v="85"/>
    <m/>
    <s v="LZZ5CLVB6GA175673"/>
    <s v="Tracteur"/>
    <s v="Jeux de garniture ,appoint d'huile moteur ,frein moteur et support anti-brouillard"/>
    <d v="2018-08-11T16:00:00"/>
    <m/>
    <m/>
    <s v="Garage UMS"/>
    <s v="x"/>
    <s v="x"/>
    <m/>
    <m/>
    <m/>
    <s v="x"/>
    <m/>
    <m/>
    <m/>
    <s v="x"/>
    <m/>
  </r>
  <r>
    <n v="87"/>
    <x v="0"/>
    <x v="0"/>
    <s v="6X4"/>
    <x v="86"/>
    <m/>
    <s v="LZZ5CLVB8GA175674"/>
    <s v="Tracteur"/>
    <s v="Graissage"/>
    <d v="2018-09-08T16:00:00"/>
    <d v="2018-09-08T00:00:00"/>
    <d v="2018-09-08T17:00:00"/>
    <s v="Garage UMS"/>
    <s v="x"/>
    <m/>
    <m/>
    <m/>
    <m/>
    <m/>
    <m/>
    <s v="x"/>
    <m/>
    <m/>
    <m/>
  </r>
  <r>
    <n v="88"/>
    <x v="0"/>
    <x v="0"/>
    <s v="6X4"/>
    <x v="87"/>
    <m/>
    <s v="LZZ5CLVBXGA175675"/>
    <s v="Tracteur"/>
    <m/>
    <m/>
    <m/>
    <m/>
    <m/>
    <m/>
    <m/>
    <m/>
    <m/>
    <m/>
    <m/>
    <m/>
    <s v="x"/>
    <m/>
    <m/>
    <m/>
  </r>
  <r>
    <n v="89"/>
    <x v="0"/>
    <x v="0"/>
    <s v="6X4"/>
    <x v="88"/>
    <s v="IT 2989 A"/>
    <s v="LZZ5CLVB3GA175680            "/>
    <s v="Tracteur"/>
    <s v="Appareil de benne "/>
    <d v="2018-08-11T16:00:00"/>
    <m/>
    <m/>
    <s v="Garage UMS"/>
    <s v="x"/>
    <m/>
    <m/>
    <m/>
    <m/>
    <m/>
    <m/>
    <m/>
    <m/>
    <s v="x"/>
    <m/>
  </r>
  <r>
    <n v="90"/>
    <x v="0"/>
    <x v="0"/>
    <s v="6X4"/>
    <x v="89"/>
    <s v="IT 3000 A"/>
    <s v="LZZ5CLVB9GA175683            "/>
    <s v="Tracteur"/>
    <m/>
    <m/>
    <m/>
    <m/>
    <m/>
    <m/>
    <m/>
    <m/>
    <m/>
    <m/>
    <m/>
    <m/>
    <s v="x"/>
    <m/>
    <m/>
    <m/>
  </r>
  <r>
    <n v="91"/>
    <x v="0"/>
    <x v="0"/>
    <s v="6X4"/>
    <x v="90"/>
    <s v="IT 3002 A"/>
    <s v="LZZ5CLVBXGA175692            "/>
    <s v="Tracteur"/>
    <s v="Radiateur percé"/>
    <d v="2018-09-06T16:00:00"/>
    <m/>
    <m/>
    <s v="Garage UMS"/>
    <s v="x"/>
    <m/>
    <m/>
    <m/>
    <m/>
    <m/>
    <m/>
    <m/>
    <s v="x"/>
    <m/>
    <m/>
  </r>
  <r>
    <n v="92"/>
    <x v="0"/>
    <x v="0"/>
    <s v="6X4"/>
    <x v="91"/>
    <s v="IT 3003 A"/>
    <s v="LZZ5CLVB1GA175693            "/>
    <s v="Tracteur"/>
    <s v="Sellette"/>
    <d v="2018-09-08T16:00:00"/>
    <d v="2018-09-08T00:00:00"/>
    <m/>
    <s v="Garage UMS"/>
    <s v="x"/>
    <m/>
    <m/>
    <m/>
    <m/>
    <m/>
    <m/>
    <m/>
    <s v="x"/>
    <m/>
    <m/>
  </r>
  <r>
    <n v="93"/>
    <x v="0"/>
    <x v="0"/>
    <s v="6X4"/>
    <x v="92"/>
    <m/>
    <s v="LZZ5CLVB5GA175695"/>
    <s v="Tracteur"/>
    <s v="Petit cardant"/>
    <d v="2018-09-06T16:00:00"/>
    <d v="2018-09-06T00:00:00"/>
    <m/>
    <s v="Port "/>
    <s v="x"/>
    <m/>
    <m/>
    <m/>
    <m/>
    <m/>
    <m/>
    <m/>
    <s v="x"/>
    <m/>
    <m/>
  </r>
  <r>
    <n v="94"/>
    <x v="0"/>
    <x v="0"/>
    <s v="6X4"/>
    <x v="93"/>
    <s v="IT 3006 A"/>
    <s v="LZZ5CLVB6GA175706            "/>
    <s v="Tracteur"/>
    <s v="Accidenté"/>
    <d v="2018-05-20T16:00:00"/>
    <m/>
    <m/>
    <s v="Route Mines"/>
    <m/>
    <m/>
    <m/>
    <m/>
    <m/>
    <m/>
    <m/>
    <m/>
    <m/>
    <m/>
    <s v="x"/>
  </r>
  <r>
    <n v="95"/>
    <x v="0"/>
    <x v="0"/>
    <s v="6X4"/>
    <x v="94"/>
    <s v="IT 3009 A"/>
    <s v="LZZ5CLVB3GA175677"/>
    <s v="Tracteur"/>
    <s v="Cosse batterie et pôt d'echappement "/>
    <d v="2018-09-08T16:50:00"/>
    <d v="2018-09-08T00:00:00"/>
    <d v="2018-09-08T17:32:00"/>
    <s v="Garage UMS"/>
    <m/>
    <s v="x"/>
    <s v="x"/>
    <m/>
    <m/>
    <m/>
    <m/>
    <s v="x"/>
    <m/>
    <m/>
    <m/>
  </r>
  <r>
    <n v="96"/>
    <x v="0"/>
    <x v="0"/>
    <s v="6X4"/>
    <x v="95"/>
    <s v="IT 3010 A"/>
    <s v="LZZ5CLVB7GA175679"/>
    <s v="Tracteur"/>
    <s v="Décroché"/>
    <d v="2018-09-04T08:00:00"/>
    <d v="2018-09-04T00:00:00"/>
    <m/>
    <s v="Garage UMS"/>
    <s v="x"/>
    <m/>
    <m/>
    <m/>
    <m/>
    <m/>
    <m/>
    <m/>
    <s v="x"/>
    <m/>
    <m/>
  </r>
  <r>
    <n v="97"/>
    <x v="0"/>
    <x v="0"/>
    <s v="6X4"/>
    <x v="96"/>
    <s v="IT 3012 A"/>
    <s v="LZZ5CLVB0GA175684"/>
    <s v="Tracteur"/>
    <s v="Reservoir "/>
    <d v="2018-09-08T16:00:00"/>
    <d v="2018-09-08T00:00:00"/>
    <m/>
    <s v="Garage UMS"/>
    <m/>
    <m/>
    <s v="x"/>
    <m/>
    <m/>
    <m/>
    <m/>
    <m/>
    <s v="x"/>
    <m/>
    <m/>
  </r>
  <r>
    <n v="98"/>
    <x v="0"/>
    <x v="0"/>
    <s v="6X4"/>
    <x v="97"/>
    <s v="IT 3013 A"/>
    <s v="LZZ5CLVB8GA175688"/>
    <s v="Tracteur"/>
    <s v="Raccord d'air et phare"/>
    <d v="2018-09-08T16:05:00"/>
    <m/>
    <d v="2018-09-08T17:30:00"/>
    <s v="Garage UMS"/>
    <s v="x"/>
    <s v="x"/>
    <m/>
    <m/>
    <m/>
    <m/>
    <m/>
    <s v="x"/>
    <m/>
    <m/>
    <m/>
  </r>
  <r>
    <n v="99"/>
    <x v="0"/>
    <x v="0"/>
    <s v="6X4"/>
    <x v="98"/>
    <s v="IT 3015 A "/>
    <s v="LZZ5CLVB7GA175696"/>
    <s v="Tracteur"/>
    <s v="Moteur"/>
    <d v="2018-08-13T16:00:00"/>
    <m/>
    <m/>
    <s v="Garage UMS"/>
    <s v="x"/>
    <m/>
    <m/>
    <m/>
    <m/>
    <s v="x"/>
    <m/>
    <m/>
    <s v="x"/>
    <m/>
    <m/>
  </r>
  <r>
    <n v="100"/>
    <x v="0"/>
    <x v="0"/>
    <s v="6X4"/>
    <x v="99"/>
    <s v="IT 3016 A"/>
    <s v="LZZ5CLVB9GA175697"/>
    <s v="Tracteur"/>
    <m/>
    <m/>
    <m/>
    <m/>
    <m/>
    <m/>
    <m/>
    <m/>
    <m/>
    <m/>
    <m/>
    <m/>
    <s v="x"/>
    <m/>
    <m/>
    <m/>
  </r>
  <r>
    <n v="101"/>
    <x v="0"/>
    <x v="0"/>
    <s v="6X4"/>
    <x v="100"/>
    <s v="IT 3018 A"/>
    <s v="LZZ5CLVB7GA175701"/>
    <s v="Tracteur"/>
    <s v="Electricité "/>
    <d v="2018-09-06T19:27:00"/>
    <d v="2018-09-06T00:00:00"/>
    <d v="2018-09-08T19:43:00"/>
    <s v="Garage UMS"/>
    <m/>
    <s v="x"/>
    <m/>
    <m/>
    <m/>
    <m/>
    <m/>
    <s v="x"/>
    <m/>
    <m/>
    <m/>
  </r>
  <r>
    <n v="102"/>
    <x v="0"/>
    <x v="0"/>
    <s v="6X4"/>
    <x v="101"/>
    <m/>
    <s v="LZZ5CLVB1GA175399"/>
    <s v="Tracteur"/>
    <s v="Fuite d'air "/>
    <d v="2018-09-08T21:40:00"/>
    <d v="2018-09-08T00:00:00"/>
    <m/>
    <m/>
    <m/>
    <m/>
    <m/>
    <m/>
    <m/>
    <m/>
    <m/>
    <s v="x"/>
    <m/>
    <m/>
    <m/>
  </r>
  <r>
    <n v="103"/>
    <x v="0"/>
    <x v="0"/>
    <s v="6X4"/>
    <x v="102"/>
    <s v="IT 3076 A"/>
    <s v="LZZ5CLVB7GA175682"/>
    <s v="Tracteur"/>
    <s v="Lame ressort "/>
    <d v="2018-08-20T16:00:00"/>
    <m/>
    <m/>
    <s v="Garage UMS"/>
    <s v="x"/>
    <m/>
    <m/>
    <m/>
    <m/>
    <m/>
    <m/>
    <m/>
    <s v="x"/>
    <m/>
    <m/>
  </r>
  <r>
    <n v="104"/>
    <x v="0"/>
    <x v="0"/>
    <s v="6X4"/>
    <x v="103"/>
    <s v="IT 3078 A "/>
    <s v="LZZ5CLVBXGA175689"/>
    <s v="Tracteur"/>
    <s v="Moteur"/>
    <d v="2018-06-08T16:00:00"/>
    <m/>
    <m/>
    <s v="PK34"/>
    <s v="x"/>
    <m/>
    <m/>
    <m/>
    <m/>
    <m/>
    <m/>
    <m/>
    <m/>
    <s v="x"/>
    <m/>
  </r>
  <r>
    <n v="105"/>
    <x v="0"/>
    <x v="0"/>
    <s v="6X4"/>
    <x v="104"/>
    <s v="IT 3080 A"/>
    <s v="LZZ5CLVB8GA175691"/>
    <s v="Tracteur"/>
    <s v="Manque de puissance"/>
    <d v="2018-08-15T16:00:00"/>
    <d v="2018-08-15T00:00:00"/>
    <m/>
    <s v="Garage UMS"/>
    <s v="x"/>
    <m/>
    <m/>
    <m/>
    <m/>
    <m/>
    <m/>
    <m/>
    <m/>
    <s v="x"/>
    <m/>
  </r>
  <r>
    <n v="106"/>
    <x v="0"/>
    <x v="0"/>
    <s v="6X4"/>
    <x v="105"/>
    <m/>
    <s v="LZZ5CLVB0GA175698"/>
    <s v="Tracteur"/>
    <m/>
    <m/>
    <m/>
    <m/>
    <m/>
    <m/>
    <m/>
    <m/>
    <m/>
    <m/>
    <m/>
    <m/>
    <s v="x"/>
    <m/>
    <m/>
    <m/>
  </r>
  <r>
    <n v="107"/>
    <x v="0"/>
    <x v="0"/>
    <s v="6X4"/>
    <x v="106"/>
    <s v="IT 3082 A"/>
    <s v="LZZ5CLVB5GA175700"/>
    <s v="Tracteur"/>
    <m/>
    <m/>
    <m/>
    <m/>
    <m/>
    <m/>
    <m/>
    <m/>
    <m/>
    <m/>
    <m/>
    <m/>
    <s v="x"/>
    <m/>
    <m/>
    <m/>
  </r>
  <r>
    <n v="1"/>
    <x v="1"/>
    <x v="1"/>
    <s v="6X4"/>
    <x v="107"/>
    <s v="IT 1601 A"/>
    <s v="VF631E135HD000525"/>
    <s v="Tracteur"/>
    <m/>
    <m/>
    <m/>
    <m/>
    <m/>
    <m/>
    <m/>
    <m/>
    <m/>
    <m/>
    <m/>
    <m/>
    <s v="x"/>
    <m/>
    <m/>
    <m/>
  </r>
  <r>
    <n v="2"/>
    <x v="1"/>
    <x v="1"/>
    <s v="6X4"/>
    <x v="108"/>
    <s v="IT 1602 A"/>
    <s v="VF631E133HD000541"/>
    <s v="Tracteur"/>
    <s v="Accidenté"/>
    <d v="2018-08-01T16:00:00"/>
    <m/>
    <m/>
    <s v="Dabiss"/>
    <m/>
    <m/>
    <m/>
    <m/>
    <m/>
    <m/>
    <m/>
    <m/>
    <m/>
    <m/>
    <s v="x"/>
  </r>
  <r>
    <n v="3"/>
    <x v="1"/>
    <x v="1"/>
    <s v="6X4"/>
    <x v="109"/>
    <s v="IT 1603 A"/>
    <s v="VF631E132HD000546"/>
    <s v="Tracteur"/>
    <s v="Electricité "/>
    <d v="2018-08-19T16:00:00"/>
    <m/>
    <m/>
    <s v="Garage RENAULT"/>
    <m/>
    <s v="x"/>
    <m/>
    <m/>
    <m/>
    <m/>
    <m/>
    <m/>
    <m/>
    <s v="x"/>
    <m/>
  </r>
  <r>
    <n v="4"/>
    <x v="1"/>
    <x v="1"/>
    <s v="6X4"/>
    <x v="110"/>
    <s v="IT 1604 A"/>
    <s v="VF631E134HD000547"/>
    <s v="Tracteur"/>
    <m/>
    <m/>
    <m/>
    <m/>
    <m/>
    <m/>
    <m/>
    <m/>
    <m/>
    <m/>
    <m/>
    <m/>
    <s v="x"/>
    <m/>
    <m/>
    <m/>
  </r>
  <r>
    <n v="5"/>
    <x v="1"/>
    <x v="1"/>
    <s v="6X4"/>
    <x v="111"/>
    <s v="IT 1605 A"/>
    <s v="VF631E136HD000548"/>
    <s v="Tracteur"/>
    <m/>
    <m/>
    <m/>
    <m/>
    <m/>
    <m/>
    <m/>
    <m/>
    <m/>
    <m/>
    <m/>
    <m/>
    <s v="x"/>
    <m/>
    <m/>
    <m/>
  </r>
  <r>
    <n v="6"/>
    <x v="1"/>
    <x v="1"/>
    <s v="6X4"/>
    <x v="112"/>
    <s v="IT 1606 A"/>
    <s v="VF631E138HD000549"/>
    <s v="Tracteur"/>
    <s v="Electricité "/>
    <d v="2018-07-29T16:00:00"/>
    <m/>
    <m/>
    <s v="Garage RENAULT"/>
    <m/>
    <s v="x"/>
    <m/>
    <m/>
    <m/>
    <m/>
    <m/>
    <m/>
    <m/>
    <s v="x"/>
    <m/>
  </r>
  <r>
    <n v="7"/>
    <x v="1"/>
    <x v="1"/>
    <s v="6X4"/>
    <x v="113"/>
    <s v="IT 1607 A"/>
    <s v="VF631E134HD000550"/>
    <s v="Tracteur"/>
    <s v="Petit cardan"/>
    <d v="2018-09-08T16:00:00"/>
    <m/>
    <m/>
    <s v="Garage RENAULT"/>
    <s v="x"/>
    <m/>
    <m/>
    <m/>
    <m/>
    <m/>
    <m/>
    <m/>
    <s v="x"/>
    <m/>
    <m/>
  </r>
  <r>
    <n v="8"/>
    <x v="1"/>
    <x v="1"/>
    <s v="6X4"/>
    <x v="114"/>
    <s v="IT 1608 A"/>
    <s v="VF631E136HD000551"/>
    <s v="Tracteur"/>
    <s v="Boite de vitesse"/>
    <d v="2018-07-29T16:00:00"/>
    <m/>
    <m/>
    <s v="Garage RENAULT"/>
    <s v="x"/>
    <m/>
    <m/>
    <m/>
    <m/>
    <m/>
    <m/>
    <m/>
    <m/>
    <s v="x"/>
    <m/>
  </r>
  <r>
    <n v="9"/>
    <x v="1"/>
    <x v="1"/>
    <s v="6X4"/>
    <x v="115"/>
    <s v="IT 1609 A"/>
    <s v="VF631E131HD000554"/>
    <s v="Tracteur"/>
    <s v="Pompe benne "/>
    <d v="2018-08-16T16:00:00"/>
    <m/>
    <m/>
    <s v="Garage RENAULT"/>
    <s v="x"/>
    <m/>
    <m/>
    <m/>
    <m/>
    <m/>
    <m/>
    <m/>
    <m/>
    <s v="x"/>
    <m/>
  </r>
  <r>
    <n v="10"/>
    <x v="1"/>
    <x v="1"/>
    <s v="6X4"/>
    <x v="116"/>
    <s v="IT 1610 A"/>
    <s v="VF631E133HD000555"/>
    <s v="Tracteur"/>
    <s v="Tableau de bord "/>
    <d v="2018-08-20T16:00:00"/>
    <m/>
    <m/>
    <s v="Garage RENAULT"/>
    <m/>
    <s v="x"/>
    <m/>
    <m/>
    <m/>
    <m/>
    <m/>
    <m/>
    <s v="x"/>
    <m/>
    <m/>
  </r>
  <r>
    <n v="11"/>
    <x v="1"/>
    <x v="1"/>
    <s v="6X4"/>
    <x v="117"/>
    <s v="IT 1816 A"/>
    <s v="VF631E139HD000592"/>
    <s v="Tracteur"/>
    <s v="Petit cardan"/>
    <d v="2018-09-06T16:00:00"/>
    <m/>
    <m/>
    <s v="Pk35"/>
    <s v="x"/>
    <m/>
    <m/>
    <m/>
    <m/>
    <m/>
    <m/>
    <m/>
    <s v="x"/>
    <m/>
    <m/>
  </r>
  <r>
    <n v="12"/>
    <x v="1"/>
    <x v="1"/>
    <s v="6X4"/>
    <x v="118"/>
    <s v="IT 1813 A"/>
    <s v="VF631E138HD000602"/>
    <s v="Tracteur"/>
    <s v="Fuite d'air "/>
    <d v="2018-09-08T18:38:00"/>
    <m/>
    <d v="2018-09-08T19:15:00"/>
    <s v="Garage RENAULT"/>
    <s v="x"/>
    <m/>
    <m/>
    <m/>
    <m/>
    <m/>
    <m/>
    <s v="x"/>
    <m/>
    <m/>
    <m/>
  </r>
  <r>
    <n v="13"/>
    <x v="1"/>
    <x v="1"/>
    <s v="6X4"/>
    <x v="119"/>
    <s v="IT 1814 A"/>
    <s v="VF631E136HD000615"/>
    <s v="Tracteur"/>
    <s v="Lame ressort et garniture"/>
    <d v="2018-09-08T16:00:00"/>
    <m/>
    <m/>
    <s v="Garage RENAULT"/>
    <s v="x"/>
    <m/>
    <m/>
    <m/>
    <m/>
    <m/>
    <m/>
    <m/>
    <s v="x"/>
    <m/>
    <m/>
  </r>
  <r>
    <n v="14"/>
    <x v="1"/>
    <x v="1"/>
    <s v="6X4"/>
    <x v="120"/>
    <s v="IT 1815"/>
    <s v="VF631E138HD000616"/>
    <s v="Tracteur"/>
    <s v="Cardant "/>
    <d v="2018-09-06T16:00:00"/>
    <m/>
    <m/>
    <s v="PK34"/>
    <s v="x"/>
    <m/>
    <m/>
    <m/>
    <m/>
    <m/>
    <m/>
    <m/>
    <s v="x"/>
    <m/>
    <m/>
  </r>
  <r>
    <n v="15"/>
    <x v="1"/>
    <x v="1"/>
    <s v="6X4"/>
    <x v="121"/>
    <s v="IT 1818 A"/>
    <s v="VF631E13XHD000617"/>
    <s v="Tracteur"/>
    <m/>
    <m/>
    <m/>
    <m/>
    <m/>
    <m/>
    <m/>
    <m/>
    <m/>
    <m/>
    <m/>
    <m/>
    <s v="x"/>
    <m/>
    <m/>
    <m/>
  </r>
  <r>
    <n v="16"/>
    <x v="1"/>
    <x v="1"/>
    <s v="6X4"/>
    <x v="122"/>
    <s v="IT 1817 A"/>
    <s v="VF631E131HD000618"/>
    <s v="Tracteur"/>
    <s v="Disque d'embrayage "/>
    <d v="2018-08-27T16:00:00"/>
    <m/>
    <m/>
    <s v="Garage RENAULT"/>
    <s v="x"/>
    <m/>
    <m/>
    <m/>
    <m/>
    <m/>
    <m/>
    <m/>
    <s v="x"/>
    <m/>
    <m/>
  </r>
  <r>
    <n v="17"/>
    <x v="1"/>
    <x v="1"/>
    <s v="6X4"/>
    <x v="123"/>
    <s v="IT 1812 A"/>
    <s v="VF631E133HD000619"/>
    <s v="Tracteur"/>
    <m/>
    <m/>
    <m/>
    <m/>
    <m/>
    <m/>
    <m/>
    <m/>
    <m/>
    <m/>
    <m/>
    <m/>
    <s v="x"/>
    <m/>
    <m/>
    <m/>
  </r>
  <r>
    <n v="18"/>
    <x v="1"/>
    <x v="1"/>
    <s v="6X4"/>
    <x v="124"/>
    <s v="IT 1811 A"/>
    <s v="VF631E136HD000629"/>
    <s v="Tracteur"/>
    <s v="Petit cardant"/>
    <d v="2018-09-06T16:00:00"/>
    <m/>
    <m/>
    <s v="Garage RENAULT"/>
    <s v="x"/>
    <m/>
    <m/>
    <m/>
    <m/>
    <m/>
    <m/>
    <m/>
    <s v="x"/>
    <m/>
    <m/>
  </r>
  <r>
    <n v="19"/>
    <x v="1"/>
    <x v="1"/>
    <s v="6X4"/>
    <x v="125"/>
    <s v="IT 1809 A"/>
    <s v="VF631E132HD000630"/>
    <s v="Tracteur"/>
    <m/>
    <m/>
    <m/>
    <m/>
    <m/>
    <m/>
    <m/>
    <m/>
    <m/>
    <m/>
    <m/>
    <m/>
    <s v="x"/>
    <m/>
    <m/>
    <m/>
  </r>
  <r>
    <n v="20"/>
    <x v="1"/>
    <x v="1"/>
    <s v="6X4"/>
    <x v="126"/>
    <s v="IT 1810 A"/>
    <s v="VF631E135HD000637"/>
    <s v="Tracteur"/>
    <s v="Compteur kilomètrique "/>
    <d v="2018-08-22T16:00:00"/>
    <m/>
    <m/>
    <s v="Garage RENAULT"/>
    <m/>
    <s v="x"/>
    <m/>
    <m/>
    <m/>
    <m/>
    <m/>
    <m/>
    <s v="x"/>
    <m/>
    <m/>
  </r>
  <r>
    <n v="21"/>
    <x v="1"/>
    <x v="1"/>
    <s v="6X4"/>
    <x v="127"/>
    <m/>
    <m/>
    <s v="Tracteur"/>
    <s v="Petit cardan "/>
    <d v="2018-09-08T16:00:00"/>
    <m/>
    <m/>
    <s v="Garage RENAULT"/>
    <s v="x"/>
    <m/>
    <m/>
    <m/>
    <m/>
    <m/>
    <m/>
    <m/>
    <s v="x"/>
    <m/>
    <m/>
  </r>
  <r>
    <n v="22"/>
    <x v="1"/>
    <x v="1"/>
    <s v="6X4"/>
    <x v="128"/>
    <s v="IT 0879 A"/>
    <s v="VF 631E137FD000264"/>
    <s v="Tracteur"/>
    <s v="Moyeu "/>
    <d v="2018-09-08T16:00:00"/>
    <m/>
    <m/>
    <s v="Garage RENAULT"/>
    <s v="x"/>
    <m/>
    <m/>
    <m/>
    <m/>
    <m/>
    <m/>
    <m/>
    <s v="x"/>
    <m/>
    <m/>
  </r>
  <r>
    <n v="23"/>
    <x v="1"/>
    <x v="1"/>
    <s v="6X4"/>
    <x v="129"/>
    <s v="IT 0915 A"/>
    <s v="VF631E130FD000252"/>
    <s v="Tracteur"/>
    <m/>
    <m/>
    <m/>
    <m/>
    <m/>
    <m/>
    <m/>
    <m/>
    <m/>
    <m/>
    <m/>
    <m/>
    <s v="x"/>
    <m/>
    <m/>
    <m/>
  </r>
  <r>
    <n v="24"/>
    <x v="1"/>
    <x v="1"/>
    <s v="6X4"/>
    <x v="130"/>
    <s v="IT 0919 A"/>
    <s v="VF631E13XFD000257"/>
    <s v="Tracteur"/>
    <m/>
    <m/>
    <m/>
    <m/>
    <m/>
    <m/>
    <m/>
    <m/>
    <m/>
    <m/>
    <m/>
    <m/>
    <s v="x"/>
    <m/>
    <m/>
    <m/>
  </r>
  <r>
    <n v="25"/>
    <x v="1"/>
    <x v="1"/>
    <s v="6X4"/>
    <x v="131"/>
    <s v="IT 0917 A"/>
    <s v="VF631E131FD000258"/>
    <s v="Tracteur"/>
    <m/>
    <m/>
    <m/>
    <m/>
    <m/>
    <m/>
    <m/>
    <m/>
    <m/>
    <m/>
    <m/>
    <m/>
    <s v="x"/>
    <m/>
    <m/>
    <m/>
  </r>
  <r>
    <n v="26"/>
    <x v="1"/>
    <x v="1"/>
    <s v="6X4"/>
    <x v="132"/>
    <s v="IT 0918 A"/>
    <s v="VF631E33FD000259"/>
    <s v="Tracteur"/>
    <m/>
    <m/>
    <m/>
    <m/>
    <m/>
    <m/>
    <m/>
    <m/>
    <m/>
    <m/>
    <m/>
    <m/>
    <s v="x"/>
    <m/>
    <m/>
    <m/>
  </r>
  <r>
    <n v="27"/>
    <x v="1"/>
    <x v="1"/>
    <s v="6X4"/>
    <x v="133"/>
    <s v="IT 0920 A"/>
    <s v="VF631E13XFD000260"/>
    <s v="Tracteur"/>
    <s v="Moteur bloqué"/>
    <d v="2018-07-14T00:00:00"/>
    <m/>
    <m/>
    <s v="Garage RENAULT"/>
    <s v="x"/>
    <m/>
    <m/>
    <m/>
    <m/>
    <m/>
    <m/>
    <m/>
    <m/>
    <s v="x"/>
    <m/>
  </r>
  <r>
    <n v="28"/>
    <x v="1"/>
    <x v="1"/>
    <s v="6X4"/>
    <x v="134"/>
    <s v="IT 1215 A"/>
    <s v="VF631E132GD000264"/>
    <s v="Tracteur"/>
    <s v="Décroché"/>
    <d v="2018-08-16T16:00:00"/>
    <m/>
    <m/>
    <s v="Garage RENAULT"/>
    <s v="x"/>
    <m/>
    <m/>
    <m/>
    <m/>
    <m/>
    <m/>
    <m/>
    <s v="x"/>
    <m/>
    <m/>
  </r>
  <r>
    <n v="29"/>
    <x v="1"/>
    <x v="2"/>
    <s v="6X4"/>
    <x v="135"/>
    <s v="RC 6248 AF"/>
    <s v="VF636KUA00000567"/>
    <s v="Tracteur"/>
    <s v="Serrage goujon de roue "/>
    <d v="2018-09-08T16:00:00"/>
    <m/>
    <d v="2018-09-08T17:00:00"/>
    <s v="Garage RENAULT"/>
    <s v="x"/>
    <m/>
    <m/>
    <m/>
    <m/>
    <m/>
    <m/>
    <s v="x"/>
    <m/>
    <m/>
    <m/>
  </r>
  <r>
    <n v="30"/>
    <x v="1"/>
    <x v="2"/>
    <s v="6X4"/>
    <x v="136"/>
    <s v="RC 6249 AF"/>
    <s v="VF636KUA000000566"/>
    <s v="Tracteur"/>
    <s v="Accidenté "/>
    <d v="2018-08-07T16:00:00"/>
    <m/>
    <m/>
    <m/>
    <m/>
    <m/>
    <m/>
    <m/>
    <m/>
    <m/>
    <m/>
    <m/>
    <m/>
    <m/>
    <s v="x"/>
  </r>
  <r>
    <n v="31"/>
    <x v="1"/>
    <x v="2"/>
    <s v="6X4"/>
    <x v="137"/>
    <s v="RC 6250 AF"/>
    <s v="VF636KUA000000565"/>
    <s v="Tracteur"/>
    <s v="Frein "/>
    <d v="2018-09-08T16:00:00"/>
    <m/>
    <d v="2018-09-08T22:23:00"/>
    <s v="Garage RENAULT"/>
    <s v="x"/>
    <m/>
    <m/>
    <m/>
    <m/>
    <m/>
    <m/>
    <s v="x"/>
    <m/>
    <m/>
    <m/>
  </r>
  <r>
    <n v="32"/>
    <x v="1"/>
    <x v="1"/>
    <s v="6X4"/>
    <x v="138"/>
    <s v="IT 2349 A"/>
    <s v="VF631E136HD000842"/>
    <s v="Tracteur"/>
    <s v="Petit cardant"/>
    <d v="2018-09-06T16:00:00"/>
    <m/>
    <m/>
    <s v="Garage RENAULT"/>
    <s v="x"/>
    <m/>
    <m/>
    <m/>
    <m/>
    <m/>
    <m/>
    <m/>
    <s v="x"/>
    <m/>
    <m/>
  </r>
  <r>
    <n v="33"/>
    <x v="1"/>
    <x v="1"/>
    <s v="6X4"/>
    <x v="139"/>
    <s v="IT 2350 A"/>
    <s v="VF631E138HD000843"/>
    <s v="Tracteur"/>
    <m/>
    <m/>
    <m/>
    <m/>
    <m/>
    <m/>
    <m/>
    <m/>
    <m/>
    <m/>
    <m/>
    <m/>
    <s v="x"/>
    <m/>
    <m/>
    <m/>
  </r>
  <r>
    <n v="34"/>
    <x v="1"/>
    <x v="1"/>
    <s v="6X4"/>
    <x v="140"/>
    <s v="IT 2351 A"/>
    <s v="VF631E135HD000847"/>
    <s v="Tracteur"/>
    <s v="Pare-brise cassé"/>
    <d v="2018-04-20T08:00:00"/>
    <m/>
    <m/>
    <s v="Garage RENAULT"/>
    <m/>
    <m/>
    <m/>
    <m/>
    <s v="x"/>
    <m/>
    <m/>
    <m/>
    <m/>
    <s v="x"/>
    <m/>
  </r>
  <r>
    <n v="35"/>
    <x v="1"/>
    <x v="1"/>
    <s v="6X4"/>
    <x v="141"/>
    <s v="IT 2356 A"/>
    <s v="VF631E132HD000854"/>
    <s v="Tracteur"/>
    <s v="Petit cardan"/>
    <d v="2018-09-08T16:00:00"/>
    <m/>
    <m/>
    <s v="Garage RENAULT"/>
    <s v="x"/>
    <m/>
    <m/>
    <m/>
    <m/>
    <m/>
    <m/>
    <m/>
    <s v="x"/>
    <m/>
    <m/>
  </r>
  <r>
    <n v="36"/>
    <x v="1"/>
    <x v="1"/>
    <s v="6X4"/>
    <x v="142"/>
    <s v="IT 2352 A"/>
    <s v="VF631E134HD000855"/>
    <s v="Tracteur"/>
    <m/>
    <m/>
    <m/>
    <m/>
    <m/>
    <m/>
    <m/>
    <m/>
    <m/>
    <m/>
    <m/>
    <m/>
    <s v="x"/>
    <m/>
    <m/>
    <m/>
  </r>
  <r>
    <n v="37"/>
    <x v="1"/>
    <x v="1"/>
    <s v="6X4"/>
    <x v="143"/>
    <s v="IT 2353 A"/>
    <s v="VF631E136HD000856"/>
    <s v="Tracteur"/>
    <s v="Accidenté( Tollérie)"/>
    <d v="2017-10-30T08:00:00"/>
    <m/>
    <m/>
    <s v="Barrière mine"/>
    <m/>
    <m/>
    <m/>
    <m/>
    <m/>
    <m/>
    <m/>
    <m/>
    <m/>
    <m/>
    <s v="x"/>
  </r>
  <r>
    <n v="38"/>
    <x v="1"/>
    <x v="1"/>
    <s v="6X4"/>
    <x v="144"/>
    <s v="IT 2354 A"/>
    <s v="VF631E138HD000857"/>
    <s v="Tracteur"/>
    <m/>
    <m/>
    <m/>
    <m/>
    <m/>
    <m/>
    <m/>
    <m/>
    <m/>
    <m/>
    <m/>
    <m/>
    <s v="x"/>
    <m/>
    <m/>
    <m/>
  </r>
  <r>
    <n v="39"/>
    <x v="1"/>
    <x v="1"/>
    <s v="6X4"/>
    <x v="145"/>
    <s v="IT 2355 A"/>
    <s v="VF631E13XHD000858"/>
    <s v="Tracteur"/>
    <m/>
    <m/>
    <m/>
    <m/>
    <m/>
    <m/>
    <m/>
    <m/>
    <m/>
    <m/>
    <m/>
    <m/>
    <s v="x"/>
    <m/>
    <m/>
    <m/>
  </r>
  <r>
    <n v="40"/>
    <x v="1"/>
    <x v="1"/>
    <s v="6X4"/>
    <x v="146"/>
    <s v="IT 2357 A"/>
    <s v="VF631E131HD000862"/>
    <s v="Tracteur"/>
    <s v="Petit cardant "/>
    <d v="2018-09-07T16:00:00"/>
    <m/>
    <m/>
    <s v="Garage RENAULT"/>
    <s v="x"/>
    <m/>
    <m/>
    <m/>
    <m/>
    <m/>
    <m/>
    <m/>
    <s v="x"/>
    <m/>
    <m/>
  </r>
  <r>
    <n v="41"/>
    <x v="1"/>
    <x v="1"/>
    <s v="6X4"/>
    <x v="147"/>
    <s v="IT 2358 A"/>
    <s v="VF631E130HD000870"/>
    <s v="Tracteur"/>
    <m/>
    <m/>
    <m/>
    <m/>
    <m/>
    <m/>
    <m/>
    <m/>
    <m/>
    <m/>
    <m/>
    <m/>
    <s v="x"/>
    <m/>
    <m/>
    <m/>
  </r>
  <r>
    <n v="42"/>
    <x v="1"/>
    <x v="1"/>
    <s v="6X4"/>
    <x v="148"/>
    <s v="IT 2359 A"/>
    <s v="VF631E131HD000876"/>
    <s v="Tracteur"/>
    <m/>
    <m/>
    <m/>
    <m/>
    <m/>
    <m/>
    <m/>
    <m/>
    <m/>
    <m/>
    <m/>
    <m/>
    <s v="x"/>
    <m/>
    <m/>
    <m/>
  </r>
  <r>
    <n v="43"/>
    <x v="1"/>
    <x v="1"/>
    <s v="6X4"/>
    <x v="149"/>
    <s v="IT 2360 A"/>
    <s v="VF631E133HD000877"/>
    <s v="Tracteur"/>
    <s v="Accidenté"/>
    <d v="2018-06-20T16:00:00"/>
    <m/>
    <m/>
    <s v="Garage RENAULT"/>
    <m/>
    <m/>
    <m/>
    <m/>
    <m/>
    <m/>
    <m/>
    <m/>
    <m/>
    <m/>
    <s v="x"/>
  </r>
  <r>
    <n v="44"/>
    <x v="1"/>
    <x v="1"/>
    <s v="6X4"/>
    <x v="150"/>
    <s v="IT 2361 A"/>
    <s v="VF631E135HD000878"/>
    <s v="Tracteur"/>
    <s v="Garniture "/>
    <d v="2018-09-08T16:00:00"/>
    <m/>
    <m/>
    <s v="Garage RENAULT"/>
    <s v="x"/>
    <m/>
    <m/>
    <m/>
    <m/>
    <m/>
    <m/>
    <m/>
    <s v="x"/>
    <m/>
    <m/>
  </r>
  <r>
    <n v="45"/>
    <x v="1"/>
    <x v="1"/>
    <s v="6X4"/>
    <x v="151"/>
    <s v="IT 2362 A"/>
    <s v="VF631E136HD000890"/>
    <s v="Tracteur"/>
    <s v="Tambour et jante"/>
    <d v="2018-09-08T16:00:00"/>
    <m/>
    <m/>
    <s v="Garage RENAULT"/>
    <s v="x"/>
    <m/>
    <m/>
    <s v="x"/>
    <m/>
    <m/>
    <m/>
    <m/>
    <s v="x"/>
    <m/>
    <m/>
  </r>
  <r>
    <n v="46"/>
    <x v="1"/>
    <x v="1"/>
    <s v="6X4"/>
    <x v="152"/>
    <s v="IT 2363 A"/>
    <s v="VF631E13XHD000892"/>
    <s v="Tracteur"/>
    <s v="Petit cardan"/>
    <d v="2018-09-07T16:00:00"/>
    <m/>
    <m/>
    <s v="Garage RENAULT"/>
    <s v="x"/>
    <m/>
    <m/>
    <m/>
    <m/>
    <m/>
    <m/>
    <m/>
    <s v="x"/>
    <m/>
    <m/>
  </r>
  <r>
    <n v="47"/>
    <x v="1"/>
    <x v="2"/>
    <s v="6X4"/>
    <x v="153"/>
    <m/>
    <m/>
    <s v="Tracteur"/>
    <m/>
    <m/>
    <m/>
    <m/>
    <m/>
    <m/>
    <m/>
    <m/>
    <m/>
    <m/>
    <m/>
    <m/>
    <s v="x"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  <r>
    <m/>
    <x v="2"/>
    <x v="3"/>
    <m/>
    <x v="154"/>
    <m/>
    <m/>
    <m/>
    <m/>
    <m/>
    <m/>
    <m/>
    <m/>
    <m/>
    <m/>
    <m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53">
  <r>
    <x v="0"/>
    <x v="0"/>
    <x v="0"/>
    <s v="Serrage des goujons de roues "/>
    <d v="2019-07-27T00:21:00"/>
    <d v="2019-07-27T00:59:00"/>
    <d v="1899-12-30T00:38:00"/>
    <d v="1899-12-30T07:22:00"/>
    <n v="92.083333331538597"/>
  </r>
  <r>
    <x v="0"/>
    <x v="0"/>
    <x v="1"/>
    <m/>
    <m/>
    <m/>
    <d v="1899-12-30T00:00:00"/>
    <d v="1899-12-30T08:00:00"/>
    <n v="99.999999999999986"/>
  </r>
  <r>
    <x v="0"/>
    <x v="0"/>
    <x v="2"/>
    <s v="Appareil de direction"/>
    <d v="2019-07-27T00:00:00"/>
    <d v="2019-07-27T04:12:00"/>
    <d v="1899-12-30T04:12:00"/>
    <d v="1899-12-30T03:48:00"/>
    <n v="47.499999999126885"/>
  </r>
  <r>
    <x v="0"/>
    <x v="0"/>
    <x v="3"/>
    <m/>
    <m/>
    <m/>
    <d v="1899-12-30T00:00:00"/>
    <d v="1899-12-30T08:00:00"/>
    <n v="99.999999999999986"/>
  </r>
  <r>
    <x v="0"/>
    <x v="0"/>
    <x v="4"/>
    <m/>
    <m/>
    <m/>
    <d v="1899-12-30T00:00:00"/>
    <d v="1899-12-30T08:00:00"/>
    <n v="99.999999999999986"/>
  </r>
  <r>
    <x v="0"/>
    <x v="0"/>
    <x v="5"/>
    <s v="Lame de ressort "/>
    <d v="2019-07-27T00:00:00"/>
    <d v="2019-07-27T05:24:00"/>
    <d v="1899-12-30T05:24:00"/>
    <d v="1899-12-30T02:36:00"/>
    <n v="32.500000000436557"/>
  </r>
  <r>
    <x v="0"/>
    <x v="0"/>
    <x v="6"/>
    <m/>
    <m/>
    <m/>
    <d v="1899-12-30T00:00:00"/>
    <d v="1899-12-30T08:00:00"/>
    <n v="99.999999999999986"/>
  </r>
  <r>
    <x v="0"/>
    <x v="0"/>
    <x v="7"/>
    <m/>
    <m/>
    <m/>
    <d v="1899-12-30T00:00:00"/>
    <d v="1899-12-30T08:00:00"/>
    <n v="99.999999999999986"/>
  </r>
  <r>
    <x v="0"/>
    <x v="0"/>
    <x v="8"/>
    <s v="Serrage des goujons de roues "/>
    <d v="2019-07-27T00:24:00"/>
    <d v="2019-07-27T00:51:00"/>
    <d v="1899-12-30T00:27:00"/>
    <d v="1899-12-30T07:33:00"/>
    <n v="94.375000001309672"/>
  </r>
  <r>
    <x v="0"/>
    <x v="0"/>
    <x v="9"/>
    <m/>
    <m/>
    <m/>
    <d v="1899-12-30T00:00:00"/>
    <d v="1899-12-30T08:00:00"/>
    <n v="99.999999999999986"/>
  </r>
  <r>
    <x v="0"/>
    <x v="0"/>
    <x v="10"/>
    <m/>
    <m/>
    <m/>
    <d v="1899-12-30T00:00:00"/>
    <d v="1899-12-30T08:00:00"/>
    <n v="99.999999999999986"/>
  </r>
  <r>
    <x v="0"/>
    <x v="0"/>
    <x v="11"/>
    <m/>
    <m/>
    <m/>
    <d v="1899-12-30T00:00:00"/>
    <d v="1899-12-30T08:00:00"/>
    <n v="99.999999999999986"/>
  </r>
  <r>
    <x v="0"/>
    <x v="0"/>
    <x v="12"/>
    <m/>
    <m/>
    <m/>
    <d v="1899-12-30T00:00:00"/>
    <d v="1899-12-30T08:00:00"/>
    <n v="99.999999999999986"/>
  </r>
  <r>
    <x v="0"/>
    <x v="0"/>
    <x v="13"/>
    <m/>
    <m/>
    <m/>
    <d v="1899-12-30T00:00:00"/>
    <d v="1899-12-30T08:00:00"/>
    <n v="99.999999999999986"/>
  </r>
  <r>
    <x v="0"/>
    <x v="0"/>
    <x v="14"/>
    <m/>
    <m/>
    <m/>
    <d v="1899-12-30T00:00:00"/>
    <d v="1899-12-30T08:00:00"/>
    <n v="99.999999999999986"/>
  </r>
  <r>
    <x v="0"/>
    <x v="0"/>
    <x v="15"/>
    <s v="Serrage des goujons de roues "/>
    <d v="2019-07-27T01:16:00"/>
    <d v="2019-07-27T01:41:00"/>
    <d v="1899-12-30T00:25:00"/>
    <d v="1899-12-30T07:35:00"/>
    <n v="94.791666664968943"/>
  </r>
  <r>
    <x v="0"/>
    <x v="0"/>
    <x v="16"/>
    <m/>
    <m/>
    <m/>
    <d v="1899-12-30T00:00:00"/>
    <d v="1899-12-30T08:00:00"/>
    <n v="99.999999999999986"/>
  </r>
  <r>
    <x v="0"/>
    <x v="0"/>
    <x v="17"/>
    <m/>
    <m/>
    <m/>
    <d v="1899-12-30T00:00:00"/>
    <d v="1899-12-30T08:00:00"/>
    <n v="99.999999999999986"/>
  </r>
  <r>
    <x v="0"/>
    <x v="0"/>
    <x v="18"/>
    <m/>
    <m/>
    <m/>
    <d v="1899-12-30T00:00:00"/>
    <d v="1899-12-30T08:00:00"/>
    <n v="99.999999999999986"/>
  </r>
  <r>
    <x v="0"/>
    <x v="0"/>
    <x v="19"/>
    <m/>
    <m/>
    <m/>
    <d v="1899-12-30T00:00:00"/>
    <d v="1899-12-30T08:00:00"/>
    <n v="99.999999999999986"/>
  </r>
  <r>
    <x v="0"/>
    <x v="1"/>
    <x v="20"/>
    <m/>
    <m/>
    <m/>
    <d v="1899-12-30T00:00:00"/>
    <d v="1899-12-30T08:00:00"/>
    <n v="99.999999999999986"/>
  </r>
  <r>
    <x v="0"/>
    <x v="1"/>
    <x v="21"/>
    <m/>
    <m/>
    <m/>
    <d v="1899-12-30T00:00:00"/>
    <d v="1899-12-30T08:00:00"/>
    <n v="99.999999999999986"/>
  </r>
  <r>
    <x v="0"/>
    <x v="0"/>
    <x v="22"/>
    <m/>
    <m/>
    <m/>
    <d v="1899-12-30T00:00:00"/>
    <d v="1899-12-30T08:00:00"/>
    <n v="99.999999999999986"/>
  </r>
  <r>
    <x v="0"/>
    <x v="0"/>
    <x v="23"/>
    <s v="Flexible de benne "/>
    <d v="2019-07-27T00:00:00"/>
    <d v="2019-07-27T03:15:00"/>
    <d v="1899-12-30T03:15:00"/>
    <d v="1899-12-30T04:45:00"/>
    <n v="59.375000000727596"/>
  </r>
  <r>
    <x v="0"/>
    <x v="0"/>
    <x v="24"/>
    <m/>
    <m/>
    <m/>
    <d v="1899-12-30T00:00:00"/>
    <d v="1899-12-30T08:00:00"/>
    <n v="99.999999999999986"/>
  </r>
  <r>
    <x v="0"/>
    <x v="0"/>
    <x v="25"/>
    <s v="Serrage des goujons de roues "/>
    <d v="2019-07-27T02:15:00"/>
    <d v="2019-07-27T02:49:00"/>
    <d v="1899-12-30T00:34:00"/>
    <d v="1899-12-30T07:26:00"/>
    <n v="92.916666667588288"/>
  </r>
  <r>
    <x v="0"/>
    <x v="0"/>
    <x v="26"/>
    <m/>
    <m/>
    <m/>
    <d v="1899-12-30T00:00:00"/>
    <d v="1899-12-30T08:00:00"/>
    <n v="99.999999999999986"/>
  </r>
  <r>
    <x v="0"/>
    <x v="0"/>
    <x v="27"/>
    <s v="Serrage des goujons de roues "/>
    <d v="2019-07-27T01:00:00"/>
    <d v="2019-07-27T01:48:00"/>
    <d v="1899-12-30T00:48:00"/>
    <d v="1899-12-30T07:12:00"/>
    <n v="90.000000000145519"/>
  </r>
  <r>
    <x v="0"/>
    <x v="1"/>
    <x v="28"/>
    <m/>
    <m/>
    <m/>
    <d v="1899-12-30T00:00:00"/>
    <d v="1899-12-30T08:00:00"/>
    <n v="99.999999999999986"/>
  </r>
  <r>
    <x v="0"/>
    <x v="2"/>
    <x v="29"/>
    <m/>
    <m/>
    <m/>
    <d v="1899-12-30T00:00:00"/>
    <d v="1899-12-30T08:00:00"/>
    <n v="99.999999999999986"/>
  </r>
  <r>
    <x v="0"/>
    <x v="2"/>
    <x v="30"/>
    <m/>
    <m/>
    <m/>
    <d v="1899-12-30T00:00:00"/>
    <d v="1899-12-30T08:00:00"/>
    <n v="99.999999999999986"/>
  </r>
  <r>
    <x v="0"/>
    <x v="2"/>
    <x v="31"/>
    <m/>
    <m/>
    <m/>
    <d v="1899-12-30T00:00:00"/>
    <d v="1899-12-30T08:00:00"/>
    <n v="99.999999999999986"/>
  </r>
  <r>
    <x v="0"/>
    <x v="2"/>
    <x v="32"/>
    <s v="Serrage des goujons de roues "/>
    <d v="2019-07-27T00:00:00"/>
    <d v="2019-07-27T00:29:00"/>
    <d v="1899-12-30T00:29:00"/>
    <d v="1899-12-30T07:31:00"/>
    <n v="93.958333333284827"/>
  </r>
  <r>
    <x v="0"/>
    <x v="2"/>
    <x v="33"/>
    <m/>
    <m/>
    <m/>
    <d v="1899-12-30T00:00:00"/>
    <d v="1899-12-30T08:00:00"/>
    <n v="99.999999999999986"/>
  </r>
  <r>
    <x v="0"/>
    <x v="2"/>
    <x v="34"/>
    <m/>
    <m/>
    <m/>
    <d v="1899-12-30T00:00:00"/>
    <d v="1899-12-30T08:00:00"/>
    <n v="99.999999999999986"/>
  </r>
  <r>
    <x v="0"/>
    <x v="2"/>
    <x v="35"/>
    <m/>
    <m/>
    <m/>
    <d v="1899-12-30T00:00:00"/>
    <d v="1899-12-30T08:00:00"/>
    <n v="99.999999999999986"/>
  </r>
  <r>
    <x v="0"/>
    <x v="2"/>
    <x v="36"/>
    <m/>
    <m/>
    <m/>
    <d v="1899-12-30T00:00:00"/>
    <d v="1899-12-30T08:00:00"/>
    <n v="99.999999999999986"/>
  </r>
  <r>
    <x v="0"/>
    <x v="2"/>
    <x v="37"/>
    <s v="Serrage des goujons de roues "/>
    <d v="2019-07-27T01:36:00"/>
    <d v="2019-07-27T02:03:00"/>
    <d v="1899-12-30T00:27:00"/>
    <d v="1899-12-30T07:33:00"/>
    <n v="94.374999999126885"/>
  </r>
  <r>
    <x v="0"/>
    <x v="2"/>
    <x v="38"/>
    <m/>
    <m/>
    <m/>
    <d v="1899-12-30T00:00:00"/>
    <d v="1899-12-30T08:00:00"/>
    <n v="99.999999999999986"/>
  </r>
  <r>
    <x v="0"/>
    <x v="2"/>
    <x v="39"/>
    <m/>
    <m/>
    <m/>
    <d v="1899-12-30T00:00:00"/>
    <d v="1899-12-30T08:00:00"/>
    <n v="99.999999999999986"/>
  </r>
  <r>
    <x v="0"/>
    <x v="2"/>
    <x v="40"/>
    <m/>
    <m/>
    <m/>
    <d v="1899-12-30T00:00:00"/>
    <d v="1899-12-30T08:00:00"/>
    <n v="99.999999999999986"/>
  </r>
  <r>
    <x v="0"/>
    <x v="2"/>
    <x v="41"/>
    <m/>
    <m/>
    <m/>
    <d v="1899-12-30T00:00:00"/>
    <d v="1899-12-30T08:00:00"/>
    <n v="99.999999999999986"/>
  </r>
  <r>
    <x v="0"/>
    <x v="2"/>
    <x v="42"/>
    <m/>
    <m/>
    <m/>
    <d v="1899-12-30T00:00:00"/>
    <d v="1899-12-30T08:00:00"/>
    <n v="99.999999999999986"/>
  </r>
  <r>
    <x v="0"/>
    <x v="2"/>
    <x v="43"/>
    <m/>
    <m/>
    <m/>
    <d v="1899-12-30T00:00:00"/>
    <d v="1899-12-30T08:00:00"/>
    <n v="99.999999999999986"/>
  </r>
  <r>
    <x v="0"/>
    <x v="2"/>
    <x v="44"/>
    <m/>
    <m/>
    <m/>
    <d v="1899-12-30T00:00:00"/>
    <d v="1899-12-30T08:00:00"/>
    <n v="99.999999999999986"/>
  </r>
  <r>
    <x v="0"/>
    <x v="2"/>
    <x v="45"/>
    <m/>
    <m/>
    <m/>
    <d v="1899-12-30T00:00:00"/>
    <d v="1899-12-30T08:00:00"/>
    <n v="99.999999999999986"/>
  </r>
  <r>
    <x v="0"/>
    <x v="2"/>
    <x v="46"/>
    <m/>
    <m/>
    <m/>
    <d v="1899-12-30T00:00:00"/>
    <d v="1899-12-30T08:00:00"/>
    <n v="99.999999999999986"/>
  </r>
  <r>
    <x v="0"/>
    <x v="2"/>
    <x v="47"/>
    <m/>
    <m/>
    <m/>
    <d v="1899-12-30T00:00:00"/>
    <d v="1899-12-30T08:00:00"/>
    <n v="99.999999999999986"/>
  </r>
  <r>
    <x v="0"/>
    <x v="2"/>
    <x v="48"/>
    <s v="Serrage des goujons de roues "/>
    <d v="2019-07-27T01:45:00"/>
    <d v="2019-07-27T02:45:00"/>
    <d v="1899-12-30T01:00:00"/>
    <d v="1899-12-30T07:00:00"/>
    <n v="87.499999998544808"/>
  </r>
  <r>
    <x v="0"/>
    <x v="2"/>
    <x v="49"/>
    <m/>
    <m/>
    <m/>
    <d v="1899-12-30T00:00:00"/>
    <d v="1899-12-30T08:00:00"/>
    <n v="99.999999999999986"/>
  </r>
  <r>
    <x v="0"/>
    <x v="2"/>
    <x v="50"/>
    <m/>
    <m/>
    <m/>
    <d v="1899-12-30T00:00:00"/>
    <d v="1899-12-30T08:00:00"/>
    <n v="99.999999999999986"/>
  </r>
  <r>
    <x v="0"/>
    <x v="2"/>
    <x v="51"/>
    <s v="Serrage des goujons de roues "/>
    <d v="2019-07-27T00:48:00"/>
    <d v="2019-07-27T01:10:00"/>
    <d v="1899-12-30T00:22:00"/>
    <d v="1899-12-30T07:38:00"/>
    <n v="95.416666667006211"/>
  </r>
  <r>
    <x v="0"/>
    <x v="2"/>
    <x v="52"/>
    <m/>
    <m/>
    <m/>
    <d v="1899-12-30T00:00:00"/>
    <d v="1899-12-30T08:00:00"/>
    <n v="99.999999999999986"/>
  </r>
  <r>
    <x v="0"/>
    <x v="2"/>
    <x v="53"/>
    <m/>
    <m/>
    <m/>
    <d v="1899-12-30T00:00:00"/>
    <d v="1899-12-30T08:00:00"/>
    <n v="99.999999999999986"/>
  </r>
  <r>
    <x v="0"/>
    <x v="2"/>
    <x v="54"/>
    <m/>
    <m/>
    <m/>
    <d v="1899-12-30T00:00:00"/>
    <d v="1899-12-30T08:00:00"/>
    <n v="99.999999999999986"/>
  </r>
  <r>
    <x v="0"/>
    <x v="2"/>
    <x v="55"/>
    <m/>
    <m/>
    <m/>
    <d v="1899-12-30T00:00:00"/>
    <d v="1899-12-30T08:00:00"/>
    <n v="99.999999999999986"/>
  </r>
  <r>
    <x v="0"/>
    <x v="2"/>
    <x v="56"/>
    <m/>
    <m/>
    <m/>
    <d v="1899-12-30T00:00:00"/>
    <d v="1899-12-30T08:00:00"/>
    <n v="99.999999999999986"/>
  </r>
  <r>
    <x v="0"/>
    <x v="2"/>
    <x v="57"/>
    <m/>
    <m/>
    <m/>
    <d v="1899-12-30T00:00:00"/>
    <d v="1899-12-30T08:00:00"/>
    <n v="99.999999999999986"/>
  </r>
  <r>
    <x v="0"/>
    <x v="2"/>
    <x v="58"/>
    <m/>
    <m/>
    <m/>
    <d v="1899-12-30T00:00:00"/>
    <d v="1899-12-30T08:00:00"/>
    <n v="99.999999999999986"/>
  </r>
  <r>
    <x v="0"/>
    <x v="2"/>
    <x v="59"/>
    <m/>
    <m/>
    <m/>
    <d v="1899-12-30T00:00:00"/>
    <d v="1899-12-30T08:00:00"/>
    <n v="99.999999999999986"/>
  </r>
  <r>
    <x v="0"/>
    <x v="2"/>
    <x v="60"/>
    <m/>
    <m/>
    <m/>
    <d v="1899-12-30T00:00:00"/>
    <d v="1899-12-30T08:00:00"/>
    <n v="99.999999999999986"/>
  </r>
  <r>
    <x v="0"/>
    <x v="2"/>
    <x v="61"/>
    <m/>
    <m/>
    <m/>
    <d v="1899-12-30T00:00:00"/>
    <d v="1899-12-30T08:00:00"/>
    <n v="99.999999999999986"/>
  </r>
  <r>
    <x v="0"/>
    <x v="2"/>
    <x v="62"/>
    <m/>
    <m/>
    <m/>
    <d v="1899-12-30T00:00:00"/>
    <d v="1899-12-30T08:00:00"/>
    <n v="99.999999999999986"/>
  </r>
  <r>
    <x v="0"/>
    <x v="2"/>
    <x v="63"/>
    <m/>
    <m/>
    <m/>
    <d v="1899-12-30T00:00:00"/>
    <d v="1899-12-30T08:00:00"/>
    <n v="99.999999999999986"/>
  </r>
  <r>
    <x v="0"/>
    <x v="2"/>
    <x v="64"/>
    <m/>
    <m/>
    <m/>
    <d v="1899-12-30T00:00:00"/>
    <d v="1899-12-30T08:00:00"/>
    <n v="99.999999999999986"/>
  </r>
  <r>
    <x v="0"/>
    <x v="2"/>
    <x v="65"/>
    <m/>
    <m/>
    <m/>
    <d v="1899-12-30T00:00:00"/>
    <d v="1899-12-30T08:00:00"/>
    <n v="99.999999999999986"/>
  </r>
  <r>
    <x v="0"/>
    <x v="2"/>
    <x v="66"/>
    <m/>
    <m/>
    <m/>
    <d v="1899-12-30T00:00:00"/>
    <d v="1899-12-30T08:00:00"/>
    <n v="99.999999999999986"/>
  </r>
  <r>
    <x v="0"/>
    <x v="2"/>
    <x v="67"/>
    <m/>
    <m/>
    <m/>
    <d v="1899-12-30T00:00:00"/>
    <d v="1899-12-30T08:00:00"/>
    <n v="99.999999999999986"/>
  </r>
  <r>
    <x v="0"/>
    <x v="2"/>
    <x v="68"/>
    <m/>
    <m/>
    <m/>
    <d v="1899-12-30T00:00:00"/>
    <d v="1899-12-30T08:00:00"/>
    <n v="99.999999999999986"/>
  </r>
  <r>
    <x v="0"/>
    <x v="2"/>
    <x v="69"/>
    <s v="Serrage des goujons de roues "/>
    <d v="2019-07-27T00:14:00"/>
    <d v="2019-07-27T01:23:00"/>
    <d v="1899-12-30T01:09:00"/>
    <d v="1899-12-30T06:51:00"/>
    <n v="85.625000001164153"/>
  </r>
  <r>
    <x v="0"/>
    <x v="2"/>
    <x v="70"/>
    <m/>
    <m/>
    <m/>
    <d v="1899-12-30T00:00:00"/>
    <d v="1899-12-30T08:00:00"/>
    <n v="99.999999999999986"/>
  </r>
  <r>
    <x v="0"/>
    <x v="2"/>
    <x v="71"/>
    <m/>
    <m/>
    <m/>
    <d v="1899-12-30T00:00:00"/>
    <d v="1899-12-30T08:00:00"/>
    <n v="99.999999999999986"/>
  </r>
  <r>
    <x v="0"/>
    <x v="2"/>
    <x v="72"/>
    <m/>
    <m/>
    <m/>
    <d v="1899-12-30T00:00:00"/>
    <d v="1899-12-30T08:00:00"/>
    <n v="99.999999999999986"/>
  </r>
  <r>
    <x v="0"/>
    <x v="2"/>
    <x v="73"/>
    <s v="Serrage des goujons de roues "/>
    <d v="2019-07-27T01:15:00"/>
    <d v="2019-07-27T01:46:00"/>
    <d v="1899-12-30T00:31:00"/>
    <d v="1899-12-30T07:29:00"/>
    <n v="93.541666667442769"/>
  </r>
  <r>
    <x v="0"/>
    <x v="2"/>
    <x v="74"/>
    <m/>
    <m/>
    <m/>
    <d v="1899-12-30T00:00:00"/>
    <d v="1899-12-30T08:00:00"/>
    <n v="99.999999999999986"/>
  </r>
  <r>
    <x v="0"/>
    <x v="2"/>
    <x v="75"/>
    <m/>
    <m/>
    <m/>
    <d v="1899-12-30T00:00:00"/>
    <d v="1899-12-30T08:00:00"/>
    <n v="99.999999999999986"/>
  </r>
  <r>
    <x v="0"/>
    <x v="2"/>
    <x v="76"/>
    <m/>
    <m/>
    <m/>
    <d v="1899-12-30T00:00:00"/>
    <d v="1899-12-30T08:00:00"/>
    <n v="99.999999999999986"/>
  </r>
  <r>
    <x v="0"/>
    <x v="2"/>
    <x v="77"/>
    <m/>
    <m/>
    <m/>
    <d v="1899-12-30T00:00:00"/>
    <d v="1899-12-30T08:00:00"/>
    <n v="99.999999999999986"/>
  </r>
  <r>
    <x v="0"/>
    <x v="1"/>
    <x v="78"/>
    <m/>
    <m/>
    <m/>
    <d v="1899-12-30T00:00:00"/>
    <d v="1899-12-30T08:00:00"/>
    <n v="99.999999999999986"/>
  </r>
  <r>
    <x v="0"/>
    <x v="1"/>
    <x v="79"/>
    <m/>
    <m/>
    <m/>
    <d v="1899-12-30T00:00:00"/>
    <d v="1899-12-30T08:00:00"/>
    <n v="99.999999999999986"/>
  </r>
  <r>
    <x v="0"/>
    <x v="1"/>
    <x v="80"/>
    <m/>
    <m/>
    <m/>
    <d v="1899-12-30T00:00:00"/>
    <d v="1899-12-30T08:00:00"/>
    <n v="99.999999999999986"/>
  </r>
  <r>
    <x v="0"/>
    <x v="1"/>
    <x v="81"/>
    <m/>
    <m/>
    <m/>
    <d v="1899-12-30T00:00:00"/>
    <d v="1899-12-30T08:00:00"/>
    <n v="99.999999999999986"/>
  </r>
  <r>
    <x v="0"/>
    <x v="1"/>
    <x v="82"/>
    <m/>
    <m/>
    <m/>
    <d v="1899-12-30T00:00:00"/>
    <d v="1899-12-30T08:00:00"/>
    <n v="99.999999999999986"/>
  </r>
  <r>
    <x v="0"/>
    <x v="1"/>
    <x v="83"/>
    <m/>
    <m/>
    <m/>
    <d v="1899-12-30T00:00:00"/>
    <d v="1899-12-30T08:00:00"/>
    <n v="99.999999999999986"/>
  </r>
  <r>
    <x v="0"/>
    <x v="1"/>
    <x v="84"/>
    <m/>
    <m/>
    <m/>
    <d v="1899-12-30T00:00:00"/>
    <d v="1899-12-30T08:00:00"/>
    <n v="99.999999999999986"/>
  </r>
  <r>
    <x v="0"/>
    <x v="1"/>
    <x v="85"/>
    <m/>
    <m/>
    <m/>
    <d v="1899-12-30T00:00:00"/>
    <d v="1899-12-30T08:00:00"/>
    <n v="99.999999999999986"/>
  </r>
  <r>
    <x v="0"/>
    <x v="1"/>
    <x v="86"/>
    <m/>
    <m/>
    <m/>
    <d v="1899-12-30T00:00:00"/>
    <d v="1899-12-30T08:00:00"/>
    <n v="99.999999999999986"/>
  </r>
  <r>
    <x v="0"/>
    <x v="1"/>
    <x v="87"/>
    <m/>
    <m/>
    <m/>
    <d v="1899-12-30T00:00:00"/>
    <d v="1899-12-30T08:00:00"/>
    <n v="99.999999999999986"/>
  </r>
  <r>
    <x v="0"/>
    <x v="1"/>
    <x v="88"/>
    <m/>
    <m/>
    <m/>
    <d v="1899-12-30T00:00:00"/>
    <d v="1899-12-30T08:00:00"/>
    <n v="99.999999999999986"/>
  </r>
  <r>
    <x v="0"/>
    <x v="1"/>
    <x v="89"/>
    <m/>
    <m/>
    <m/>
    <d v="1899-12-30T00:00:00"/>
    <d v="1899-12-30T08:00:00"/>
    <n v="99.999999999999986"/>
  </r>
  <r>
    <x v="0"/>
    <x v="1"/>
    <x v="90"/>
    <m/>
    <m/>
    <m/>
    <d v="1899-12-30T00:00:00"/>
    <d v="1899-12-30T08:00:00"/>
    <n v="99.999999999999986"/>
  </r>
  <r>
    <x v="0"/>
    <x v="1"/>
    <x v="91"/>
    <m/>
    <m/>
    <m/>
    <d v="1899-12-30T00:00:00"/>
    <d v="1899-12-30T08:00:00"/>
    <n v="99.999999999999986"/>
  </r>
  <r>
    <x v="0"/>
    <x v="1"/>
    <x v="92"/>
    <m/>
    <m/>
    <m/>
    <d v="1899-12-30T00:00:00"/>
    <d v="1899-12-30T08:00:00"/>
    <n v="99.999999999999986"/>
  </r>
  <r>
    <x v="0"/>
    <x v="1"/>
    <x v="93"/>
    <m/>
    <m/>
    <m/>
    <d v="1899-12-30T00:00:00"/>
    <d v="1899-12-30T08:00:00"/>
    <n v="99.999999999999986"/>
  </r>
  <r>
    <x v="0"/>
    <x v="1"/>
    <x v="94"/>
    <m/>
    <m/>
    <m/>
    <d v="1899-12-30T00:00:00"/>
    <d v="1899-12-30T08:00:00"/>
    <n v="99.999999999999986"/>
  </r>
  <r>
    <x v="0"/>
    <x v="1"/>
    <x v="95"/>
    <m/>
    <m/>
    <m/>
    <d v="1899-12-30T00:00:00"/>
    <d v="1899-12-30T08:00:00"/>
    <n v="99.999999999999986"/>
  </r>
  <r>
    <x v="0"/>
    <x v="1"/>
    <x v="96"/>
    <s v="Serrage des goujons de roues "/>
    <d v="2019-07-27T00:25:00"/>
    <d v="2019-07-27T00:56:00"/>
    <d v="1899-12-30T00:31:00"/>
    <d v="1899-12-30T07:29:00"/>
    <n v="93.541666665259982"/>
  </r>
  <r>
    <x v="0"/>
    <x v="1"/>
    <x v="97"/>
    <m/>
    <m/>
    <m/>
    <d v="1899-12-30T00:00:00"/>
    <d v="1899-12-30T08:00:00"/>
    <n v="99.999999999999986"/>
  </r>
  <r>
    <x v="0"/>
    <x v="1"/>
    <x v="98"/>
    <m/>
    <m/>
    <m/>
    <d v="1899-12-30T00:00:00"/>
    <d v="1899-12-30T08:00:00"/>
    <n v="99.999999999999986"/>
  </r>
  <r>
    <x v="0"/>
    <x v="1"/>
    <x v="99"/>
    <m/>
    <m/>
    <m/>
    <d v="1899-12-30T00:00:00"/>
    <d v="1899-12-30T08:00:00"/>
    <n v="99.999999999999986"/>
  </r>
  <r>
    <x v="0"/>
    <x v="1"/>
    <x v="100"/>
    <m/>
    <m/>
    <m/>
    <d v="1899-12-30T00:00:00"/>
    <d v="1899-12-30T08:00:00"/>
    <n v="99.999999999999986"/>
  </r>
  <r>
    <x v="0"/>
    <x v="1"/>
    <x v="101"/>
    <s v="Serrage des goujons de roues "/>
    <d v="2019-07-27T01:02:00"/>
    <d v="2019-07-27T01:49:00"/>
    <d v="1899-12-30T00:47:00"/>
    <d v="1899-12-30T07:13:00"/>
    <n v="90.208333334157942"/>
  </r>
  <r>
    <x v="0"/>
    <x v="1"/>
    <x v="102"/>
    <m/>
    <m/>
    <m/>
    <d v="1899-12-30T00:00:00"/>
    <d v="1899-12-30T08:00:00"/>
    <n v="99.999999999999986"/>
  </r>
  <r>
    <x v="0"/>
    <x v="1"/>
    <x v="103"/>
    <m/>
    <m/>
    <m/>
    <d v="1899-12-30T00:00:00"/>
    <d v="1899-12-30T08:00:00"/>
    <n v="99.999999999999986"/>
  </r>
  <r>
    <x v="0"/>
    <x v="1"/>
    <x v="104"/>
    <m/>
    <m/>
    <m/>
    <d v="1899-12-30T00:00:00"/>
    <d v="1899-12-30T08:00:00"/>
    <n v="99.999999999999986"/>
  </r>
  <r>
    <x v="0"/>
    <x v="1"/>
    <x v="105"/>
    <m/>
    <m/>
    <m/>
    <d v="1899-12-30T00:00:00"/>
    <d v="1899-12-30T08:00:00"/>
    <n v="99.999999999999986"/>
  </r>
  <r>
    <x v="0"/>
    <x v="1"/>
    <x v="106"/>
    <s v="Serrage des goujons de roues "/>
    <d v="2019-07-27T00:00:00"/>
    <d v="2019-07-27T00:46:00"/>
    <d v="1899-12-30T00:46:00"/>
    <d v="1899-12-30T07:14:00"/>
    <n v="90.416666665987577"/>
  </r>
  <r>
    <x v="0"/>
    <x v="1"/>
    <x v="107"/>
    <m/>
    <m/>
    <m/>
    <d v="1899-12-30T00:00:00"/>
    <d v="1899-12-30T08:00:00"/>
    <n v="99.999999999999986"/>
  </r>
  <r>
    <x v="0"/>
    <x v="1"/>
    <x v="108"/>
    <m/>
    <m/>
    <m/>
    <d v="1899-12-30T00:00:00"/>
    <d v="1899-12-30T08:00:00"/>
    <n v="99.999999999999986"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  <r>
    <x v="1"/>
    <x v="3"/>
    <x v="109"/>
    <m/>
    <m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57">
  <r>
    <x v="0"/>
    <x v="0"/>
    <x v="0"/>
    <m/>
    <m/>
    <m/>
    <d v="1899-12-30T00:00:00"/>
    <d v="1899-12-30T08:00:00"/>
    <n v="99.999999999999986"/>
  </r>
  <r>
    <x v="0"/>
    <x v="0"/>
    <x v="1"/>
    <m/>
    <m/>
    <m/>
    <d v="1899-12-30T00:00:00"/>
    <d v="1899-12-30T08:00:00"/>
    <n v="99.999999999999986"/>
  </r>
  <r>
    <x v="0"/>
    <x v="0"/>
    <x v="2"/>
    <s v="Appareil de direction"/>
    <d v="2019-07-26T17:50:00"/>
    <m/>
    <d v="1899-12-30T06:10:00"/>
    <d v="1899-12-30T01:50:00"/>
    <n v="22.916666666424131"/>
  </r>
  <r>
    <x v="0"/>
    <x v="0"/>
    <x v="3"/>
    <s v="Fuite du liquide de refroidissement "/>
    <d v="2019-07-26T20:40:00"/>
    <m/>
    <d v="1899-12-30T03:20:00"/>
    <d v="1899-12-30T04:40:00"/>
    <n v="58.333333332848269"/>
  </r>
  <r>
    <x v="0"/>
    <x v="0"/>
    <x v="4"/>
    <m/>
    <m/>
    <m/>
    <d v="1899-12-30T00:00:00"/>
    <d v="1899-12-30T08:00:00"/>
    <n v="99.999999999999986"/>
  </r>
  <r>
    <x v="0"/>
    <x v="0"/>
    <x v="5"/>
    <m/>
    <m/>
    <m/>
    <d v="1899-12-30T00:00:00"/>
    <d v="1899-12-30T08:00:00"/>
    <n v="99.999999999999986"/>
  </r>
  <r>
    <x v="0"/>
    <x v="0"/>
    <x v="6"/>
    <m/>
    <m/>
    <m/>
    <d v="1899-12-30T00:00:00"/>
    <d v="1899-12-30T08:00:00"/>
    <n v="99.999999999999986"/>
  </r>
  <r>
    <x v="0"/>
    <x v="0"/>
    <x v="7"/>
    <m/>
    <m/>
    <m/>
    <d v="1899-12-30T00:00:00"/>
    <d v="1899-12-30T08:00:00"/>
    <n v="99.999999999999986"/>
  </r>
  <r>
    <x v="0"/>
    <x v="0"/>
    <x v="8"/>
    <s v="Flexible de benne "/>
    <d v="2019-07-26T16:00:00"/>
    <d v="2019-07-26T22:30:00"/>
    <d v="1899-12-30T06:30:00"/>
    <d v="1899-12-30T01:30:00"/>
    <n v="18.749999999272401"/>
  </r>
  <r>
    <x v="0"/>
    <x v="0"/>
    <x v="9"/>
    <m/>
    <m/>
    <m/>
    <d v="1899-12-30T00:00:00"/>
    <d v="1899-12-30T08:00:00"/>
    <n v="99.999999999999986"/>
  </r>
  <r>
    <x v="0"/>
    <x v="0"/>
    <x v="10"/>
    <m/>
    <m/>
    <m/>
    <d v="1899-12-30T00:00:00"/>
    <d v="1899-12-30T08:00:00"/>
    <n v="99.999999999999986"/>
  </r>
  <r>
    <x v="0"/>
    <x v="0"/>
    <x v="11"/>
    <s v="Serrage des goujons de roues "/>
    <d v="2019-07-26T16:00:00"/>
    <d v="2019-07-26T16:38:00"/>
    <d v="1899-12-30T00:38:00"/>
    <d v="1899-12-30T07:22:00"/>
    <n v="92.083333331538597"/>
  </r>
  <r>
    <x v="0"/>
    <x v="0"/>
    <x v="12"/>
    <m/>
    <m/>
    <m/>
    <d v="1899-12-30T00:00:00"/>
    <d v="1899-12-30T08:00:00"/>
    <n v="99.999999999999986"/>
  </r>
  <r>
    <x v="0"/>
    <x v="0"/>
    <x v="13"/>
    <m/>
    <m/>
    <m/>
    <d v="1899-12-30T00:00:00"/>
    <d v="1899-12-30T08:00:00"/>
    <n v="99.999999999999986"/>
  </r>
  <r>
    <x v="0"/>
    <x v="0"/>
    <x v="14"/>
    <m/>
    <m/>
    <m/>
    <d v="1899-12-30T00:00:00"/>
    <d v="1899-12-30T08:00:00"/>
    <n v="99.999999999999986"/>
  </r>
  <r>
    <x v="0"/>
    <x v="0"/>
    <x v="15"/>
    <s v="Serrage des goujons de roues "/>
    <d v="2019-07-26T17:12:00"/>
    <d v="2019-07-26T17:58:00"/>
    <d v="1899-12-30T00:46:00"/>
    <d v="1899-12-30T07:14:00"/>
    <n v="90.416666665987577"/>
  </r>
  <r>
    <x v="0"/>
    <x v="0"/>
    <x v="16"/>
    <m/>
    <m/>
    <m/>
    <d v="1899-12-30T00:00:00"/>
    <d v="1899-12-30T08:00:00"/>
    <n v="99.999999999999986"/>
  </r>
  <r>
    <x v="0"/>
    <x v="0"/>
    <x v="17"/>
    <m/>
    <m/>
    <m/>
    <d v="1899-12-30T00:00:00"/>
    <d v="1899-12-30T08:00:00"/>
    <n v="99.999999999999986"/>
  </r>
  <r>
    <x v="0"/>
    <x v="0"/>
    <x v="18"/>
    <s v="Ampoules phares et frein à main "/>
    <d v="2019-07-26T16:00:00"/>
    <d v="2019-07-26T20:17:00"/>
    <d v="1899-12-30T04:17:00"/>
    <d v="1899-12-30T03:43:00"/>
    <n v="46.458333333430346"/>
  </r>
  <r>
    <x v="0"/>
    <x v="1"/>
    <x v="19"/>
    <m/>
    <m/>
    <m/>
    <d v="1899-12-30T00:00:00"/>
    <d v="1899-12-30T08:00:00"/>
    <n v="99.999999999999986"/>
  </r>
  <r>
    <x v="0"/>
    <x v="1"/>
    <x v="20"/>
    <m/>
    <m/>
    <m/>
    <d v="1899-12-30T00:00:00"/>
    <d v="1899-12-30T08:00:00"/>
    <n v="99.999999999999986"/>
  </r>
  <r>
    <x v="0"/>
    <x v="0"/>
    <x v="21"/>
    <m/>
    <m/>
    <m/>
    <d v="1899-12-30T00:00:00"/>
    <d v="1899-12-30T08:00:00"/>
    <n v="99.999999999999986"/>
  </r>
  <r>
    <x v="0"/>
    <x v="0"/>
    <x v="22"/>
    <m/>
    <m/>
    <m/>
    <d v="1899-12-30T00:00:00"/>
    <d v="1899-12-30T08:00:00"/>
    <n v="99.999999999999986"/>
  </r>
  <r>
    <x v="0"/>
    <x v="0"/>
    <x v="23"/>
    <s v="Serrage des goujons de roues "/>
    <d v="2019-07-26T16:05:00"/>
    <d v="2019-07-26T16:39:00"/>
    <d v="1899-12-30T00:34:00"/>
    <d v="1899-12-30T07:26:00"/>
    <n v="92.916666667588288"/>
  </r>
  <r>
    <x v="0"/>
    <x v="0"/>
    <x v="24"/>
    <m/>
    <m/>
    <m/>
    <d v="1899-12-30T00:00:00"/>
    <d v="1899-12-30T08:00:00"/>
    <n v="99.999999999999986"/>
  </r>
  <r>
    <x v="0"/>
    <x v="0"/>
    <x v="25"/>
    <s v="Appareil de direction "/>
    <d v="2019-07-26T16:00:00"/>
    <d v="2019-07-26T20:26:00"/>
    <d v="1899-12-30T04:26:00"/>
    <d v="1899-12-30T03:34:00"/>
    <n v="44.583333331684116"/>
  </r>
  <r>
    <x v="0"/>
    <x v="1"/>
    <x v="26"/>
    <m/>
    <m/>
    <m/>
    <d v="1899-12-30T00:00:00"/>
    <d v="1899-12-30T08:00:00"/>
    <n v="99.999999999999986"/>
  </r>
  <r>
    <x v="0"/>
    <x v="2"/>
    <x v="27"/>
    <m/>
    <m/>
    <m/>
    <d v="1899-12-30T00:00:00"/>
    <d v="1899-12-30T08:00:00"/>
    <n v="99.999999999999986"/>
  </r>
  <r>
    <x v="0"/>
    <x v="2"/>
    <x v="28"/>
    <m/>
    <m/>
    <m/>
    <d v="1899-12-30T00:00:00"/>
    <d v="1899-12-30T08:00:00"/>
    <n v="99.999999999999986"/>
  </r>
  <r>
    <x v="0"/>
    <x v="2"/>
    <x v="29"/>
    <m/>
    <m/>
    <m/>
    <d v="1899-12-30T00:00:00"/>
    <d v="1899-12-30T08:00:00"/>
    <n v="99.999999999999986"/>
  </r>
  <r>
    <x v="0"/>
    <x v="2"/>
    <x v="30"/>
    <m/>
    <m/>
    <m/>
    <d v="1899-12-30T00:00:00"/>
    <d v="1899-12-30T08:00:00"/>
    <n v="99.999999999999986"/>
  </r>
  <r>
    <x v="0"/>
    <x v="2"/>
    <x v="31"/>
    <m/>
    <m/>
    <m/>
    <d v="1899-12-30T00:00:00"/>
    <d v="1899-12-30T08:00:00"/>
    <n v="99.999999999999986"/>
  </r>
  <r>
    <x v="0"/>
    <x v="2"/>
    <x v="32"/>
    <m/>
    <m/>
    <m/>
    <d v="1899-12-30T00:00:00"/>
    <d v="1899-12-30T08:00:00"/>
    <n v="99.999999999999986"/>
  </r>
  <r>
    <x v="0"/>
    <x v="2"/>
    <x v="33"/>
    <s v="Serrage des goujons de roues "/>
    <d v="2019-07-26T19:02:00"/>
    <d v="2019-07-26T19:48:00"/>
    <d v="1899-12-30T00:46:00"/>
    <d v="1899-12-30T07:14:00"/>
    <n v="90.416666668170365"/>
  </r>
  <r>
    <x v="0"/>
    <x v="2"/>
    <x v="34"/>
    <m/>
    <m/>
    <m/>
    <d v="1899-12-30T00:00:00"/>
    <d v="1899-12-30T08:00:00"/>
    <n v="99.999999999999986"/>
  </r>
  <r>
    <x v="0"/>
    <x v="2"/>
    <x v="35"/>
    <m/>
    <m/>
    <m/>
    <d v="1899-12-30T00:00:00"/>
    <d v="1899-12-30T08:00:00"/>
    <n v="99.999999999999986"/>
  </r>
  <r>
    <x v="0"/>
    <x v="2"/>
    <x v="36"/>
    <m/>
    <m/>
    <m/>
    <d v="1899-12-30T00:00:00"/>
    <d v="1899-12-30T08:00:00"/>
    <n v="99.999999999999986"/>
  </r>
  <r>
    <x v="0"/>
    <x v="2"/>
    <x v="37"/>
    <m/>
    <m/>
    <m/>
    <d v="1899-12-30T00:00:00"/>
    <d v="1899-12-30T08:00:00"/>
    <n v="99.999999999999986"/>
  </r>
  <r>
    <x v="0"/>
    <x v="2"/>
    <x v="38"/>
    <s v="Serrage des goujons de roues "/>
    <d v="2019-07-26T18:12:00"/>
    <d v="2019-07-26T18:47:00"/>
    <d v="1899-12-30T00:35:00"/>
    <d v="1899-12-30T07:25:00"/>
    <n v="92.708333333575865"/>
  </r>
  <r>
    <x v="0"/>
    <x v="2"/>
    <x v="39"/>
    <m/>
    <m/>
    <m/>
    <d v="1899-12-30T00:00:00"/>
    <d v="1899-12-30T08:00:00"/>
    <n v="99.999999999999986"/>
  </r>
  <r>
    <x v="0"/>
    <x v="2"/>
    <x v="40"/>
    <m/>
    <m/>
    <m/>
    <d v="1899-12-30T00:00:00"/>
    <d v="1899-12-30T08:00:00"/>
    <n v="99.999999999999986"/>
  </r>
  <r>
    <x v="0"/>
    <x v="2"/>
    <x v="41"/>
    <m/>
    <m/>
    <m/>
    <d v="1899-12-30T00:00:00"/>
    <d v="1899-12-30T08:00:00"/>
    <n v="99.999999999999986"/>
  </r>
  <r>
    <x v="0"/>
    <x v="2"/>
    <x v="42"/>
    <m/>
    <m/>
    <m/>
    <d v="1899-12-30T00:00:00"/>
    <d v="1899-12-30T08:00:00"/>
    <n v="99.999999999999986"/>
  </r>
  <r>
    <x v="0"/>
    <x v="2"/>
    <x v="43"/>
    <m/>
    <m/>
    <m/>
    <d v="1899-12-30T00:00:00"/>
    <d v="1899-12-30T08:00:00"/>
    <n v="99.999999999999986"/>
  </r>
  <r>
    <x v="0"/>
    <x v="2"/>
    <x v="44"/>
    <s v="Serrage des goujons de roues "/>
    <d v="2019-07-26T17:12:00"/>
    <d v="2019-07-27T17:40:00"/>
    <d v="1899-12-30T00:28:00"/>
    <d v="1899-12-30T07:32:00"/>
    <n v="94.16666666729725"/>
  </r>
  <r>
    <x v="0"/>
    <x v="2"/>
    <x v="45"/>
    <m/>
    <m/>
    <m/>
    <d v="1899-12-30T00:00:00"/>
    <d v="1899-12-30T08:00:00"/>
    <n v="99.999999999999986"/>
  </r>
  <r>
    <x v="0"/>
    <x v="2"/>
    <x v="46"/>
    <m/>
    <m/>
    <m/>
    <d v="1899-12-30T00:00:00"/>
    <d v="1899-12-30T08:00:00"/>
    <n v="99.999999999999986"/>
  </r>
  <r>
    <x v="0"/>
    <x v="2"/>
    <x v="47"/>
    <m/>
    <m/>
    <m/>
    <d v="1899-12-30T00:00:00"/>
    <d v="1899-12-30T08:00:00"/>
    <n v="99.999999999999986"/>
  </r>
  <r>
    <x v="0"/>
    <x v="2"/>
    <x v="48"/>
    <m/>
    <m/>
    <m/>
    <d v="1899-12-30T00:00:00"/>
    <d v="1899-12-30T08:00:00"/>
    <n v="99.999999999999986"/>
  </r>
  <r>
    <x v="0"/>
    <x v="2"/>
    <x v="49"/>
    <m/>
    <m/>
    <m/>
    <d v="1899-12-30T00:00:00"/>
    <d v="1899-12-30T08:00:00"/>
    <n v="99.999999999999986"/>
  </r>
  <r>
    <x v="0"/>
    <x v="2"/>
    <x v="50"/>
    <m/>
    <m/>
    <m/>
    <d v="1899-12-30T00:00:00"/>
    <d v="1899-12-30T08:00:00"/>
    <n v="99.999999999999986"/>
  </r>
  <r>
    <x v="0"/>
    <x v="2"/>
    <x v="51"/>
    <m/>
    <m/>
    <m/>
    <d v="1899-12-30T00:00:00"/>
    <d v="1899-12-30T08:00:00"/>
    <n v="99.999999999999986"/>
  </r>
  <r>
    <x v="0"/>
    <x v="2"/>
    <x v="52"/>
    <m/>
    <m/>
    <m/>
    <d v="1899-12-30T00:00:00"/>
    <d v="1899-12-30T08:00:00"/>
    <n v="99.999999999999986"/>
  </r>
  <r>
    <x v="0"/>
    <x v="2"/>
    <x v="53"/>
    <m/>
    <m/>
    <m/>
    <d v="1899-12-30T00:00:00"/>
    <d v="1899-12-30T08:00:00"/>
    <n v="99.999999999999986"/>
  </r>
  <r>
    <x v="0"/>
    <x v="2"/>
    <x v="54"/>
    <m/>
    <m/>
    <m/>
    <d v="1899-12-30T00:00:00"/>
    <d v="1899-12-30T08:00:00"/>
    <n v="99.999999999999986"/>
  </r>
  <r>
    <x v="0"/>
    <x v="2"/>
    <x v="55"/>
    <m/>
    <m/>
    <m/>
    <d v="1899-12-30T00:00:00"/>
    <d v="1899-12-30T08:00:00"/>
    <n v="99.999999999999986"/>
  </r>
  <r>
    <x v="0"/>
    <x v="2"/>
    <x v="56"/>
    <m/>
    <m/>
    <m/>
    <d v="1899-12-30T00:00:00"/>
    <d v="1899-12-30T08:00:00"/>
    <n v="99.999999999999986"/>
  </r>
  <r>
    <x v="0"/>
    <x v="2"/>
    <x v="57"/>
    <s v="Serrage des goujons de roues et contrôle pression d'air "/>
    <d v="2019-07-26T16:00:00"/>
    <d v="2019-07-26T17:13:00"/>
    <d v="1899-12-30T01:13:00"/>
    <d v="1899-12-30T06:47:00"/>
    <n v="84.791666665114462"/>
  </r>
  <r>
    <x v="0"/>
    <x v="2"/>
    <x v="58"/>
    <m/>
    <m/>
    <m/>
    <d v="1899-12-30T00:00:00"/>
    <d v="1899-12-30T08:00:00"/>
    <n v="99.999999999999986"/>
  </r>
  <r>
    <x v="0"/>
    <x v="2"/>
    <x v="59"/>
    <m/>
    <m/>
    <m/>
    <d v="1899-12-30T00:00:00"/>
    <d v="1899-12-30T08:00:00"/>
    <n v="99.999999999999986"/>
  </r>
  <r>
    <x v="0"/>
    <x v="2"/>
    <x v="60"/>
    <m/>
    <m/>
    <m/>
    <d v="1899-12-30T00:00:00"/>
    <d v="1899-12-30T08:00:00"/>
    <n v="99.999999999999986"/>
  </r>
  <r>
    <x v="0"/>
    <x v="2"/>
    <x v="61"/>
    <m/>
    <m/>
    <m/>
    <d v="1899-12-30T00:00:00"/>
    <d v="1899-12-30T08:00:00"/>
    <n v="99.999999999999986"/>
  </r>
  <r>
    <x v="0"/>
    <x v="2"/>
    <x v="62"/>
    <m/>
    <m/>
    <m/>
    <d v="1899-12-30T00:00:00"/>
    <d v="1899-12-30T08:00:00"/>
    <n v="99.999999999999986"/>
  </r>
  <r>
    <x v="0"/>
    <x v="2"/>
    <x v="63"/>
    <m/>
    <m/>
    <m/>
    <d v="1899-12-30T00:00:00"/>
    <d v="1899-12-30T08:00:00"/>
    <n v="99.999999999999986"/>
  </r>
  <r>
    <x v="0"/>
    <x v="2"/>
    <x v="64"/>
    <m/>
    <m/>
    <m/>
    <d v="1899-12-30T00:00:00"/>
    <d v="1899-12-30T08:00:00"/>
    <n v="99.999999999999986"/>
  </r>
  <r>
    <x v="0"/>
    <x v="2"/>
    <x v="65"/>
    <m/>
    <m/>
    <m/>
    <d v="1899-12-30T00:00:00"/>
    <d v="1899-12-30T08:00:00"/>
    <n v="99.999999999999986"/>
  </r>
  <r>
    <x v="0"/>
    <x v="2"/>
    <x v="66"/>
    <m/>
    <m/>
    <m/>
    <d v="1899-12-30T00:00:00"/>
    <d v="1899-12-30T08:00:00"/>
    <n v="99.999999999999986"/>
  </r>
  <r>
    <x v="0"/>
    <x v="2"/>
    <x v="67"/>
    <m/>
    <m/>
    <m/>
    <d v="1899-12-30T00:00:00"/>
    <d v="1899-12-30T08:00:00"/>
    <n v="99.999999999999986"/>
  </r>
  <r>
    <x v="0"/>
    <x v="2"/>
    <x v="68"/>
    <m/>
    <m/>
    <m/>
    <d v="1899-12-30T00:00:00"/>
    <d v="1899-12-30T08:00:00"/>
    <n v="99.999999999999986"/>
  </r>
  <r>
    <x v="0"/>
    <x v="2"/>
    <x v="69"/>
    <m/>
    <m/>
    <m/>
    <d v="1899-12-30T00:00:00"/>
    <d v="1899-12-30T08:00:00"/>
    <n v="99.999999999999986"/>
  </r>
  <r>
    <x v="0"/>
    <x v="2"/>
    <x v="70"/>
    <m/>
    <m/>
    <m/>
    <d v="1899-12-30T00:00:00"/>
    <d v="1899-12-30T08:00:00"/>
    <n v="99.999999999999986"/>
  </r>
  <r>
    <x v="0"/>
    <x v="2"/>
    <x v="71"/>
    <m/>
    <m/>
    <m/>
    <d v="1899-12-30T00:00:00"/>
    <d v="1899-12-30T08:00:00"/>
    <n v="99.999999999999986"/>
  </r>
  <r>
    <x v="0"/>
    <x v="2"/>
    <x v="72"/>
    <m/>
    <m/>
    <m/>
    <d v="1899-12-30T00:00:00"/>
    <d v="1899-12-30T08:00:00"/>
    <n v="99.999999999999986"/>
  </r>
  <r>
    <x v="0"/>
    <x v="2"/>
    <x v="73"/>
    <m/>
    <m/>
    <m/>
    <d v="1899-12-30T00:00:00"/>
    <d v="1899-12-30T08:00:00"/>
    <n v="99.999999999999986"/>
  </r>
  <r>
    <x v="0"/>
    <x v="2"/>
    <x v="74"/>
    <m/>
    <m/>
    <m/>
    <d v="1899-12-30T00:00:00"/>
    <d v="1899-12-30T08:00:00"/>
    <n v="99.999999999999986"/>
  </r>
  <r>
    <x v="0"/>
    <x v="2"/>
    <x v="75"/>
    <m/>
    <m/>
    <m/>
    <d v="1899-12-30T00:00:00"/>
    <d v="1899-12-30T08:00:00"/>
    <n v="99.999999999999986"/>
  </r>
  <r>
    <x v="0"/>
    <x v="1"/>
    <x v="76"/>
    <m/>
    <m/>
    <m/>
    <d v="1899-12-30T00:00:00"/>
    <d v="1899-12-30T08:00:00"/>
    <n v="99.999999999999986"/>
  </r>
  <r>
    <x v="0"/>
    <x v="1"/>
    <x v="77"/>
    <m/>
    <m/>
    <m/>
    <d v="1899-12-30T00:00:00"/>
    <d v="1899-12-30T08:00:00"/>
    <n v="99.999999999999986"/>
  </r>
  <r>
    <x v="0"/>
    <x v="1"/>
    <x v="78"/>
    <m/>
    <m/>
    <m/>
    <d v="1899-12-30T00:00:00"/>
    <d v="1899-12-30T08:00:00"/>
    <n v="99.999999999999986"/>
  </r>
  <r>
    <x v="0"/>
    <x v="1"/>
    <x v="79"/>
    <m/>
    <m/>
    <m/>
    <d v="1899-12-30T00:00:00"/>
    <d v="1899-12-30T08:00:00"/>
    <n v="99.999999999999986"/>
  </r>
  <r>
    <x v="0"/>
    <x v="1"/>
    <x v="80"/>
    <m/>
    <m/>
    <m/>
    <d v="1899-12-30T00:00:00"/>
    <d v="1899-12-30T08:00:00"/>
    <n v="99.999999999999986"/>
  </r>
  <r>
    <x v="0"/>
    <x v="1"/>
    <x v="81"/>
    <m/>
    <m/>
    <m/>
    <d v="1899-12-30T00:00:00"/>
    <d v="1899-12-30T08:00:00"/>
    <n v="99.999999999999986"/>
  </r>
  <r>
    <x v="0"/>
    <x v="1"/>
    <x v="82"/>
    <m/>
    <m/>
    <m/>
    <d v="1899-12-30T00:00:00"/>
    <d v="1899-12-30T08:00:00"/>
    <n v="99.999999999999986"/>
  </r>
  <r>
    <x v="0"/>
    <x v="1"/>
    <x v="83"/>
    <m/>
    <m/>
    <m/>
    <d v="1899-12-30T00:00:00"/>
    <d v="1899-12-30T08:00:00"/>
    <n v="99.999999999999986"/>
  </r>
  <r>
    <x v="0"/>
    <x v="1"/>
    <x v="84"/>
    <m/>
    <m/>
    <m/>
    <d v="1899-12-30T00:00:00"/>
    <d v="1899-12-30T08:00:00"/>
    <n v="99.999999999999986"/>
  </r>
  <r>
    <x v="0"/>
    <x v="1"/>
    <x v="85"/>
    <m/>
    <m/>
    <m/>
    <d v="1899-12-30T00:00:00"/>
    <d v="1899-12-30T08:00:00"/>
    <n v="99.999999999999986"/>
  </r>
  <r>
    <x v="0"/>
    <x v="1"/>
    <x v="86"/>
    <m/>
    <m/>
    <m/>
    <d v="1899-12-30T00:00:00"/>
    <d v="1899-12-30T08:00:00"/>
    <n v="99.999999999999986"/>
  </r>
  <r>
    <x v="0"/>
    <x v="1"/>
    <x v="87"/>
    <m/>
    <m/>
    <m/>
    <d v="1899-12-30T00:00:00"/>
    <d v="1899-12-30T08:00:00"/>
    <n v="99.999999999999986"/>
  </r>
  <r>
    <x v="0"/>
    <x v="1"/>
    <x v="88"/>
    <m/>
    <m/>
    <m/>
    <d v="1899-12-30T00:00:00"/>
    <d v="1899-12-30T08:00:00"/>
    <n v="99.999999999999986"/>
  </r>
  <r>
    <x v="0"/>
    <x v="1"/>
    <x v="89"/>
    <m/>
    <m/>
    <m/>
    <d v="1899-12-30T00:00:00"/>
    <d v="1899-12-30T08:00:00"/>
    <n v="99.999999999999986"/>
  </r>
  <r>
    <x v="0"/>
    <x v="1"/>
    <x v="90"/>
    <m/>
    <m/>
    <m/>
    <d v="1899-12-30T00:00:00"/>
    <d v="1899-12-30T08:00:00"/>
    <n v="99.999999999999986"/>
  </r>
  <r>
    <x v="0"/>
    <x v="1"/>
    <x v="91"/>
    <m/>
    <m/>
    <m/>
    <d v="1899-12-30T00:00:00"/>
    <d v="1899-12-30T08:00:00"/>
    <n v="99.999999999999986"/>
  </r>
  <r>
    <x v="0"/>
    <x v="1"/>
    <x v="92"/>
    <m/>
    <m/>
    <m/>
    <d v="1899-12-30T00:00:00"/>
    <d v="1899-12-30T08:00:00"/>
    <n v="99.999999999999986"/>
  </r>
  <r>
    <x v="0"/>
    <x v="1"/>
    <x v="93"/>
    <m/>
    <m/>
    <m/>
    <d v="1899-12-30T00:00:00"/>
    <d v="1899-12-30T08:00:00"/>
    <n v="99.999999999999986"/>
  </r>
  <r>
    <x v="0"/>
    <x v="1"/>
    <x v="94"/>
    <m/>
    <m/>
    <m/>
    <d v="1899-12-30T00:00:00"/>
    <d v="1899-12-30T08:00:00"/>
    <n v="99.999999999999986"/>
  </r>
  <r>
    <x v="0"/>
    <x v="1"/>
    <x v="95"/>
    <m/>
    <m/>
    <m/>
    <d v="1899-12-30T00:00:00"/>
    <d v="1899-12-30T08:00:00"/>
    <n v="99.999999999999986"/>
  </r>
  <r>
    <x v="0"/>
    <x v="1"/>
    <x v="96"/>
    <m/>
    <m/>
    <m/>
    <d v="1899-12-30T00:00:00"/>
    <d v="1899-12-30T08:00:00"/>
    <n v="99.999999999999986"/>
  </r>
  <r>
    <x v="0"/>
    <x v="1"/>
    <x v="97"/>
    <m/>
    <m/>
    <m/>
    <d v="1899-12-30T00:00:00"/>
    <d v="1899-12-30T08:00:00"/>
    <n v="99.999999999999986"/>
  </r>
  <r>
    <x v="0"/>
    <x v="1"/>
    <x v="98"/>
    <m/>
    <m/>
    <m/>
    <d v="1899-12-30T00:00:00"/>
    <d v="1899-12-30T08:00:00"/>
    <n v="99.999999999999986"/>
  </r>
  <r>
    <x v="0"/>
    <x v="1"/>
    <x v="99"/>
    <m/>
    <m/>
    <m/>
    <d v="1899-12-30T00:00:00"/>
    <d v="1899-12-30T08:00:00"/>
    <n v="99.999999999999986"/>
  </r>
  <r>
    <x v="0"/>
    <x v="1"/>
    <x v="100"/>
    <s v="Essuie-glace "/>
    <d v="2019-07-26T16:48:00"/>
    <d v="2019-07-26T20:35:00"/>
    <d v="1899-12-30T03:47:00"/>
    <d v="1899-12-30T04:13:00"/>
    <n v="52.708333331975155"/>
  </r>
  <r>
    <x v="0"/>
    <x v="1"/>
    <x v="101"/>
    <m/>
    <m/>
    <m/>
    <d v="1899-12-30T00:00:00"/>
    <d v="1899-12-30T08:00:00"/>
    <n v="99.999999999999986"/>
  </r>
  <r>
    <x v="0"/>
    <x v="1"/>
    <x v="102"/>
    <m/>
    <m/>
    <m/>
    <d v="1899-12-30T00:00:00"/>
    <d v="1899-12-30T08:00:00"/>
    <n v="99.999999999999986"/>
  </r>
  <r>
    <x v="0"/>
    <x v="1"/>
    <x v="103"/>
    <m/>
    <m/>
    <m/>
    <d v="1899-12-30T00:00:00"/>
    <d v="1899-12-30T08:00:00"/>
    <n v="99.999999999999986"/>
  </r>
  <r>
    <x v="0"/>
    <x v="1"/>
    <x v="104"/>
    <s v="Fuite d'air "/>
    <d v="2019-07-26T19:43:00"/>
    <d v="2019-07-26T20:35:00"/>
    <d v="1899-12-30T00:52:00"/>
    <d v="1899-12-30T07:08:00"/>
    <n v="89.166666666278616"/>
  </r>
  <r>
    <x v="0"/>
    <x v="1"/>
    <x v="105"/>
    <m/>
    <m/>
    <m/>
    <d v="1899-12-30T00:00:00"/>
    <d v="1899-12-30T08:00:00"/>
    <n v="99.999999999999986"/>
  </r>
  <r>
    <x v="0"/>
    <x v="1"/>
    <x v="106"/>
    <m/>
    <m/>
    <m/>
    <d v="1899-12-30T00:00:00"/>
    <d v="1899-12-30T08:00:00"/>
    <n v="99.999999999999986"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  <r>
    <x v="1"/>
    <x v="3"/>
    <x v="107"/>
    <m/>
    <m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610">
  <r>
    <x v="0"/>
    <x v="0"/>
    <x v="0"/>
    <d v="1899-12-30T08:00:00"/>
  </r>
  <r>
    <x v="0"/>
    <x v="0"/>
    <x v="1"/>
    <d v="1899-12-30T07:34:00"/>
  </r>
  <r>
    <x v="0"/>
    <x v="0"/>
    <x v="2"/>
    <d v="1899-12-30T08:00:00"/>
  </r>
  <r>
    <x v="0"/>
    <x v="0"/>
    <x v="3"/>
    <d v="1899-12-30T04:31:00"/>
  </r>
  <r>
    <x v="0"/>
    <x v="0"/>
    <x v="4"/>
    <d v="1899-12-30T08:00:00"/>
  </r>
  <r>
    <x v="0"/>
    <x v="0"/>
    <x v="5"/>
    <d v="1899-12-30T05:10:00"/>
  </r>
  <r>
    <x v="0"/>
    <x v="0"/>
    <x v="6"/>
    <d v="1899-12-30T08:00:00"/>
  </r>
  <r>
    <x v="0"/>
    <x v="0"/>
    <x v="7"/>
    <d v="1899-12-30T07:04:00"/>
  </r>
  <r>
    <x v="0"/>
    <x v="0"/>
    <x v="8"/>
    <d v="1899-12-30T05:16:00"/>
  </r>
  <r>
    <x v="0"/>
    <x v="0"/>
    <x v="9"/>
    <d v="1899-12-30T08:00:00"/>
  </r>
  <r>
    <x v="0"/>
    <x v="0"/>
    <x v="10"/>
    <d v="1899-12-30T07:14:00"/>
  </r>
  <r>
    <x v="0"/>
    <x v="0"/>
    <x v="11"/>
    <d v="1899-12-30T08:00:00"/>
  </r>
  <r>
    <x v="0"/>
    <x v="0"/>
    <x v="12"/>
    <d v="1899-12-30T08:00:00"/>
  </r>
  <r>
    <x v="0"/>
    <x v="0"/>
    <x v="13"/>
    <d v="1899-12-30T08:00:00"/>
  </r>
  <r>
    <x v="0"/>
    <x v="0"/>
    <x v="14"/>
    <d v="1899-12-30T06:00:00"/>
  </r>
  <r>
    <x v="0"/>
    <x v="0"/>
    <x v="15"/>
    <d v="1899-12-30T07:15:00"/>
  </r>
  <r>
    <x v="0"/>
    <x v="0"/>
    <x v="16"/>
    <d v="1899-12-30T08:00:00"/>
  </r>
  <r>
    <x v="0"/>
    <x v="0"/>
    <x v="17"/>
    <d v="1899-12-30T08:00:00"/>
  </r>
  <r>
    <x v="0"/>
    <x v="0"/>
    <x v="18"/>
    <d v="1899-12-30T08:00:00"/>
  </r>
  <r>
    <x v="0"/>
    <x v="0"/>
    <x v="19"/>
    <d v="1899-12-30T06:20:00"/>
  </r>
  <r>
    <x v="0"/>
    <x v="0"/>
    <x v="20"/>
    <d v="1899-12-30T08:00:00"/>
  </r>
  <r>
    <x v="0"/>
    <x v="0"/>
    <x v="21"/>
    <d v="1899-12-30T08:00:00"/>
  </r>
  <r>
    <x v="0"/>
    <x v="0"/>
    <x v="22"/>
    <d v="1899-12-30T08:00:00"/>
  </r>
  <r>
    <x v="0"/>
    <x v="0"/>
    <x v="23"/>
    <d v="1899-12-30T08:00:00"/>
  </r>
  <r>
    <x v="0"/>
    <x v="0"/>
    <x v="24"/>
    <d v="1899-12-30T08:00:00"/>
  </r>
  <r>
    <x v="0"/>
    <x v="1"/>
    <x v="25"/>
    <d v="1899-12-30T08:00:00"/>
  </r>
  <r>
    <x v="0"/>
    <x v="1"/>
    <x v="26"/>
    <d v="1899-12-30T08:00:00"/>
  </r>
  <r>
    <x v="0"/>
    <x v="1"/>
    <x v="27"/>
    <d v="1899-12-30T08:00:00"/>
  </r>
  <r>
    <x v="0"/>
    <x v="1"/>
    <x v="28"/>
    <d v="1899-12-30T08:00:00"/>
  </r>
  <r>
    <x v="0"/>
    <x v="1"/>
    <x v="29"/>
    <d v="1899-12-30T08:00:00"/>
  </r>
  <r>
    <x v="0"/>
    <x v="1"/>
    <x v="30"/>
    <d v="1899-12-30T08:00:00"/>
  </r>
  <r>
    <x v="0"/>
    <x v="1"/>
    <x v="31"/>
    <d v="1899-12-30T08:00:00"/>
  </r>
  <r>
    <x v="0"/>
    <x v="1"/>
    <x v="32"/>
    <d v="1899-12-30T08:00:00"/>
  </r>
  <r>
    <x v="0"/>
    <x v="1"/>
    <x v="33"/>
    <d v="1899-12-30T08:00:00"/>
  </r>
  <r>
    <x v="0"/>
    <x v="1"/>
    <x v="34"/>
    <d v="1899-12-30T08:00:00"/>
  </r>
  <r>
    <x v="0"/>
    <x v="1"/>
    <x v="35"/>
    <d v="1899-12-30T08:00:00"/>
  </r>
  <r>
    <x v="0"/>
    <x v="1"/>
    <x v="36"/>
    <d v="1899-12-30T08:00:00"/>
  </r>
  <r>
    <x v="0"/>
    <x v="1"/>
    <x v="37"/>
    <d v="1899-12-30T08:00:00"/>
  </r>
  <r>
    <x v="0"/>
    <x v="1"/>
    <x v="38"/>
    <d v="1899-12-30T08:00:00"/>
  </r>
  <r>
    <x v="0"/>
    <x v="1"/>
    <x v="39"/>
    <d v="1899-12-30T08:00:00"/>
  </r>
  <r>
    <x v="0"/>
    <x v="1"/>
    <x v="40"/>
    <d v="1899-12-30T08:00:00"/>
  </r>
  <r>
    <x v="0"/>
    <x v="1"/>
    <x v="41"/>
    <d v="1899-12-30T08:00:00"/>
  </r>
  <r>
    <x v="0"/>
    <x v="1"/>
    <x v="42"/>
    <d v="1899-12-30T08:00:00"/>
  </r>
  <r>
    <x v="0"/>
    <x v="1"/>
    <x v="43"/>
    <d v="1899-12-30T08:00:00"/>
  </r>
  <r>
    <x v="0"/>
    <x v="1"/>
    <x v="44"/>
    <d v="1899-12-30T08:00:00"/>
  </r>
  <r>
    <x v="0"/>
    <x v="1"/>
    <x v="45"/>
    <d v="1899-12-30T08:00:00"/>
  </r>
  <r>
    <x v="0"/>
    <x v="1"/>
    <x v="46"/>
    <d v="1899-12-30T08:00:00"/>
  </r>
  <r>
    <x v="0"/>
    <x v="1"/>
    <x v="47"/>
    <d v="1899-12-30T08:00:00"/>
  </r>
  <r>
    <x v="0"/>
    <x v="1"/>
    <x v="48"/>
    <d v="1899-12-30T08:00:00"/>
  </r>
  <r>
    <x v="0"/>
    <x v="1"/>
    <x v="49"/>
    <d v="1899-12-30T08:00:00"/>
  </r>
  <r>
    <x v="0"/>
    <x v="1"/>
    <x v="50"/>
    <d v="1899-12-30T08:00:00"/>
  </r>
  <r>
    <x v="0"/>
    <x v="1"/>
    <x v="51"/>
    <d v="1899-12-30T08:00:00"/>
  </r>
  <r>
    <x v="0"/>
    <x v="1"/>
    <x v="52"/>
    <d v="1899-12-30T08:00:00"/>
  </r>
  <r>
    <x v="0"/>
    <x v="1"/>
    <x v="53"/>
    <d v="1899-12-30T08:00:00"/>
  </r>
  <r>
    <x v="0"/>
    <x v="1"/>
    <x v="54"/>
    <d v="1899-12-30T08:00:00"/>
  </r>
  <r>
    <x v="0"/>
    <x v="1"/>
    <x v="55"/>
    <d v="1899-12-30T08:00:00"/>
  </r>
  <r>
    <x v="0"/>
    <x v="1"/>
    <x v="56"/>
    <d v="1899-12-30T08:00:00"/>
  </r>
  <r>
    <x v="0"/>
    <x v="1"/>
    <x v="57"/>
    <d v="1899-12-30T08:00:00"/>
  </r>
  <r>
    <x v="0"/>
    <x v="1"/>
    <x v="58"/>
    <d v="1899-12-30T05:30:00"/>
  </r>
  <r>
    <x v="0"/>
    <x v="2"/>
    <x v="59"/>
    <d v="1899-12-30T08:00:00"/>
  </r>
  <r>
    <x v="0"/>
    <x v="2"/>
    <x v="60"/>
    <d v="1899-12-30T08:00:00"/>
  </r>
  <r>
    <x v="0"/>
    <x v="2"/>
    <x v="61"/>
    <d v="1899-12-30T06:45:00"/>
  </r>
  <r>
    <x v="0"/>
    <x v="2"/>
    <x v="62"/>
    <d v="1899-12-30T08:00:00"/>
  </r>
  <r>
    <x v="0"/>
    <x v="2"/>
    <x v="63"/>
    <d v="1899-12-30T08:00:00"/>
  </r>
  <r>
    <x v="0"/>
    <x v="2"/>
    <x v="64"/>
    <d v="1899-12-30T07:45:00"/>
  </r>
  <r>
    <x v="0"/>
    <x v="2"/>
    <x v="65"/>
    <d v="1899-12-30T08:00:00"/>
  </r>
  <r>
    <x v="0"/>
    <x v="2"/>
    <x v="66"/>
    <d v="1899-12-30T08:00:00"/>
  </r>
  <r>
    <x v="0"/>
    <x v="2"/>
    <x v="67"/>
    <d v="1899-12-30T08:00:00"/>
  </r>
  <r>
    <x v="0"/>
    <x v="2"/>
    <x v="68"/>
    <d v="1899-12-30T08:00:00"/>
  </r>
  <r>
    <x v="0"/>
    <x v="2"/>
    <x v="69"/>
    <d v="1899-12-30T08:00:00"/>
  </r>
  <r>
    <x v="0"/>
    <x v="2"/>
    <x v="70"/>
    <d v="1899-12-30T08:00:00"/>
  </r>
  <r>
    <x v="0"/>
    <x v="2"/>
    <x v="71"/>
    <d v="1899-12-30T08:00:00"/>
  </r>
  <r>
    <x v="0"/>
    <x v="2"/>
    <x v="72"/>
    <d v="1899-12-30T08:00:00"/>
  </r>
  <r>
    <x v="0"/>
    <x v="2"/>
    <x v="73"/>
    <d v="1899-12-30T08:00:00"/>
  </r>
  <r>
    <x v="0"/>
    <x v="2"/>
    <x v="74"/>
    <d v="1899-12-30T08:00:00"/>
  </r>
  <r>
    <x v="0"/>
    <x v="2"/>
    <x v="75"/>
    <d v="1899-12-30T08:00:00"/>
  </r>
  <r>
    <x v="0"/>
    <x v="2"/>
    <x v="76"/>
    <d v="1899-12-30T08:00:00"/>
  </r>
  <r>
    <x v="0"/>
    <x v="2"/>
    <x v="77"/>
    <d v="1899-12-30T07:14:00"/>
  </r>
  <r>
    <x v="0"/>
    <x v="2"/>
    <x v="78"/>
    <d v="1899-12-30T08:00:00"/>
  </r>
  <r>
    <x v="0"/>
    <x v="2"/>
    <x v="79"/>
    <d v="1899-12-30T08:00:00"/>
  </r>
  <r>
    <x v="0"/>
    <x v="2"/>
    <x v="80"/>
    <d v="1899-12-30T08:00:00"/>
  </r>
  <r>
    <x v="0"/>
    <x v="2"/>
    <x v="81"/>
    <d v="1899-12-30T08:00:00"/>
  </r>
  <r>
    <x v="0"/>
    <x v="2"/>
    <x v="82"/>
    <d v="1899-12-30T08:00:00"/>
  </r>
  <r>
    <x v="0"/>
    <x v="2"/>
    <x v="83"/>
    <d v="1899-12-30T08:00:00"/>
  </r>
  <r>
    <x v="0"/>
    <x v="2"/>
    <x v="84"/>
    <d v="1899-12-30T08:00:00"/>
  </r>
  <r>
    <x v="0"/>
    <x v="2"/>
    <x v="85"/>
    <d v="1899-12-30T08:00:00"/>
  </r>
  <r>
    <x v="0"/>
    <x v="2"/>
    <x v="86"/>
    <d v="1899-12-30T08:00:00"/>
  </r>
  <r>
    <x v="0"/>
    <x v="2"/>
    <x v="87"/>
    <d v="1899-12-30T08:00:00"/>
  </r>
  <r>
    <x v="0"/>
    <x v="2"/>
    <x v="88"/>
    <d v="1899-12-30T08:00:00"/>
  </r>
  <r>
    <x v="0"/>
    <x v="2"/>
    <x v="89"/>
    <d v="1899-12-30T08:00:00"/>
  </r>
  <r>
    <x v="0"/>
    <x v="2"/>
    <x v="90"/>
    <d v="1899-12-30T08:00:00"/>
  </r>
  <r>
    <x v="0"/>
    <x v="2"/>
    <x v="91"/>
    <d v="1899-12-30T08:00:00"/>
  </r>
  <r>
    <x v="0"/>
    <x v="2"/>
    <x v="92"/>
    <d v="1899-12-30T08:00:00"/>
  </r>
  <r>
    <x v="0"/>
    <x v="2"/>
    <x v="93"/>
    <d v="1899-12-30T08:00:00"/>
  </r>
  <r>
    <x v="0"/>
    <x v="2"/>
    <x v="94"/>
    <d v="1899-12-30T08:00:00"/>
  </r>
  <r>
    <x v="0"/>
    <x v="2"/>
    <x v="95"/>
    <d v="1899-12-30T08:00:00"/>
  </r>
  <r>
    <x v="0"/>
    <x v="2"/>
    <x v="96"/>
    <d v="1899-12-30T08:00:00"/>
  </r>
  <r>
    <x v="0"/>
    <x v="2"/>
    <x v="97"/>
    <d v="1899-12-30T08:00:00"/>
  </r>
  <r>
    <x v="0"/>
    <x v="2"/>
    <x v="98"/>
    <d v="1899-12-30T08:00:00"/>
  </r>
  <r>
    <x v="0"/>
    <x v="2"/>
    <x v="99"/>
    <d v="1899-12-30T08:00:00"/>
  </r>
  <r>
    <x v="0"/>
    <x v="2"/>
    <x v="100"/>
    <d v="1899-12-30T08:00:00"/>
  </r>
  <r>
    <x v="0"/>
    <x v="2"/>
    <x v="101"/>
    <d v="1899-12-30T08:00:00"/>
  </r>
  <r>
    <x v="0"/>
    <x v="2"/>
    <x v="102"/>
    <d v="1899-12-30T08:00:00"/>
  </r>
  <r>
    <x v="0"/>
    <x v="2"/>
    <x v="103"/>
    <d v="1899-12-30T08:00:00"/>
  </r>
  <r>
    <x v="0"/>
    <x v="2"/>
    <x v="104"/>
    <d v="1899-12-30T08:00:00"/>
  </r>
  <r>
    <x v="0"/>
    <x v="2"/>
    <x v="105"/>
    <d v="1899-12-30T08:00:00"/>
  </r>
  <r>
    <x v="0"/>
    <x v="2"/>
    <x v="106"/>
    <d v="1899-12-30T06:45:00"/>
  </r>
  <r>
    <x v="0"/>
    <x v="2"/>
    <x v="107"/>
    <d v="1899-12-30T08:00:00"/>
  </r>
  <r>
    <x v="0"/>
    <x v="1"/>
    <x v="25"/>
    <d v="1899-12-30T08:00:00"/>
  </r>
  <r>
    <x v="0"/>
    <x v="1"/>
    <x v="27"/>
    <d v="1899-12-30T08:00:00"/>
  </r>
  <r>
    <x v="0"/>
    <x v="1"/>
    <x v="26"/>
    <d v="1899-12-30T08:00:00"/>
  </r>
  <r>
    <x v="0"/>
    <x v="1"/>
    <x v="28"/>
    <d v="1899-12-30T08:00:00"/>
  </r>
  <r>
    <x v="0"/>
    <x v="1"/>
    <x v="29"/>
    <d v="1899-12-30T08:00:00"/>
  </r>
  <r>
    <x v="0"/>
    <x v="1"/>
    <x v="30"/>
    <d v="1899-12-30T08:00:00"/>
  </r>
  <r>
    <x v="0"/>
    <x v="1"/>
    <x v="31"/>
    <d v="1899-12-30T08:00:00"/>
  </r>
  <r>
    <x v="0"/>
    <x v="1"/>
    <x v="32"/>
    <d v="1899-12-30T08:00:00"/>
  </r>
  <r>
    <x v="0"/>
    <x v="1"/>
    <x v="33"/>
    <d v="1899-12-30T08:00:00"/>
  </r>
  <r>
    <x v="0"/>
    <x v="1"/>
    <x v="34"/>
    <d v="1899-12-30T08:00:00"/>
  </r>
  <r>
    <x v="0"/>
    <x v="1"/>
    <x v="36"/>
    <d v="1899-12-30T08:00:00"/>
  </r>
  <r>
    <x v="0"/>
    <x v="1"/>
    <x v="37"/>
    <d v="1899-12-30T08:00:00"/>
  </r>
  <r>
    <x v="0"/>
    <x v="1"/>
    <x v="38"/>
    <d v="1899-12-30T08:00:00"/>
  </r>
  <r>
    <x v="0"/>
    <x v="1"/>
    <x v="39"/>
    <d v="1899-12-30T08:00:00"/>
  </r>
  <r>
    <x v="0"/>
    <x v="1"/>
    <x v="40"/>
    <d v="1899-12-30T08:00:00"/>
  </r>
  <r>
    <x v="0"/>
    <x v="1"/>
    <x v="41"/>
    <d v="1899-12-30T08:00:00"/>
  </r>
  <r>
    <x v="0"/>
    <x v="1"/>
    <x v="42"/>
    <d v="1899-12-30T08:00:00"/>
  </r>
  <r>
    <x v="0"/>
    <x v="1"/>
    <x v="45"/>
    <d v="1899-12-30T08:00:00"/>
  </r>
  <r>
    <x v="0"/>
    <x v="1"/>
    <x v="43"/>
    <d v="1899-12-30T08:00:00"/>
  </r>
  <r>
    <x v="0"/>
    <x v="1"/>
    <x v="48"/>
    <d v="1899-12-30T08:00:00"/>
  </r>
  <r>
    <x v="0"/>
    <x v="1"/>
    <x v="46"/>
    <d v="1899-12-30T08:00:00"/>
  </r>
  <r>
    <x v="0"/>
    <x v="1"/>
    <x v="47"/>
    <d v="1899-12-30T08:00:00"/>
  </r>
  <r>
    <x v="0"/>
    <x v="1"/>
    <x v="44"/>
    <d v="1899-12-30T08:00:00"/>
  </r>
  <r>
    <x v="0"/>
    <x v="1"/>
    <x v="35"/>
    <d v="1899-12-30T08:00:00"/>
  </r>
  <r>
    <x v="0"/>
    <x v="1"/>
    <x v="49"/>
    <d v="1899-12-30T08:00:00"/>
  </r>
  <r>
    <x v="0"/>
    <x v="1"/>
    <x v="50"/>
    <d v="1899-12-30T08:00:00"/>
  </r>
  <r>
    <x v="0"/>
    <x v="1"/>
    <x v="51"/>
    <d v="1899-12-30T04:13:00"/>
  </r>
  <r>
    <x v="0"/>
    <x v="1"/>
    <x v="53"/>
    <d v="1899-12-30T08:00:00"/>
  </r>
  <r>
    <x v="0"/>
    <x v="1"/>
    <x v="54"/>
    <d v="1899-12-30T07:08:00"/>
  </r>
  <r>
    <x v="0"/>
    <x v="1"/>
    <x v="55"/>
    <d v="1899-12-30T08:00:00"/>
  </r>
  <r>
    <x v="0"/>
    <x v="1"/>
    <x v="56"/>
    <d v="1899-12-30T08:00:00"/>
  </r>
  <r>
    <x v="0"/>
    <x v="1"/>
    <x v="52"/>
    <d v="1899-12-30T08:00:00"/>
  </r>
  <r>
    <x v="0"/>
    <x v="1"/>
    <x v="57"/>
    <d v="1899-12-30T08:00:00"/>
  </r>
  <r>
    <x v="0"/>
    <x v="1"/>
    <x v="58"/>
    <d v="1899-12-30T08:00:00"/>
  </r>
  <r>
    <x v="0"/>
    <x v="2"/>
    <x v="59"/>
    <d v="1899-12-30T08:00:00"/>
  </r>
  <r>
    <x v="0"/>
    <x v="2"/>
    <x v="60"/>
    <d v="1899-12-30T08:00:00"/>
  </r>
  <r>
    <x v="0"/>
    <x v="2"/>
    <x v="105"/>
    <d v="1899-12-30T08:00:00"/>
  </r>
  <r>
    <x v="0"/>
    <x v="2"/>
    <x v="61"/>
    <d v="1899-12-30T08:00:00"/>
  </r>
  <r>
    <x v="0"/>
    <x v="2"/>
    <x v="62"/>
    <d v="1899-12-30T08:00:00"/>
  </r>
  <r>
    <x v="0"/>
    <x v="2"/>
    <x v="63"/>
    <d v="1899-12-30T08:00:00"/>
  </r>
  <r>
    <x v="0"/>
    <x v="2"/>
    <x v="64"/>
    <d v="1899-12-30T07:14:00"/>
  </r>
  <r>
    <x v="0"/>
    <x v="2"/>
    <x v="65"/>
    <d v="1899-12-30T08:00:00"/>
  </r>
  <r>
    <x v="0"/>
    <x v="2"/>
    <x v="66"/>
    <d v="1899-12-30T08:00:00"/>
  </r>
  <r>
    <x v="0"/>
    <x v="2"/>
    <x v="104"/>
    <d v="1899-12-30T08:00:00"/>
  </r>
  <r>
    <x v="0"/>
    <x v="2"/>
    <x v="67"/>
    <d v="1899-12-30T08:00:00"/>
  </r>
  <r>
    <x v="0"/>
    <x v="2"/>
    <x v="68"/>
    <d v="1899-12-30T07:25:00"/>
  </r>
  <r>
    <x v="0"/>
    <x v="2"/>
    <x v="69"/>
    <d v="1899-12-30T08:00:00"/>
  </r>
  <r>
    <x v="0"/>
    <x v="2"/>
    <x v="70"/>
    <d v="1899-12-30T08:00:00"/>
  </r>
  <r>
    <x v="0"/>
    <x v="2"/>
    <x v="71"/>
    <d v="1899-12-30T08:00:00"/>
  </r>
  <r>
    <x v="0"/>
    <x v="2"/>
    <x v="106"/>
    <d v="1899-12-30T08:00:00"/>
  </r>
  <r>
    <x v="0"/>
    <x v="2"/>
    <x v="72"/>
    <d v="1899-12-30T08:00:00"/>
  </r>
  <r>
    <x v="0"/>
    <x v="2"/>
    <x v="73"/>
    <d v="1899-12-30T07:32:00"/>
  </r>
  <r>
    <x v="0"/>
    <x v="2"/>
    <x v="74"/>
    <d v="1899-12-30T08:00:00"/>
  </r>
  <r>
    <x v="0"/>
    <x v="2"/>
    <x v="75"/>
    <d v="1899-12-30T08:00:00"/>
  </r>
  <r>
    <x v="0"/>
    <x v="2"/>
    <x v="76"/>
    <d v="1899-12-30T08:00:00"/>
  </r>
  <r>
    <x v="0"/>
    <x v="2"/>
    <x v="77"/>
    <d v="1899-12-30T08:00:00"/>
  </r>
  <r>
    <x v="0"/>
    <x v="2"/>
    <x v="78"/>
    <d v="1899-12-30T08:00:00"/>
  </r>
  <r>
    <x v="0"/>
    <x v="2"/>
    <x v="79"/>
    <d v="1899-12-30T08:00:00"/>
  </r>
  <r>
    <x v="0"/>
    <x v="2"/>
    <x v="80"/>
    <d v="1899-12-30T08:00:00"/>
  </r>
  <r>
    <x v="0"/>
    <x v="2"/>
    <x v="81"/>
    <d v="1899-12-30T08:00:00"/>
  </r>
  <r>
    <x v="0"/>
    <x v="2"/>
    <x v="82"/>
    <d v="1899-12-30T08:00:00"/>
  </r>
  <r>
    <x v="0"/>
    <x v="2"/>
    <x v="83"/>
    <d v="1899-12-30T08:00:00"/>
  </r>
  <r>
    <x v="0"/>
    <x v="2"/>
    <x v="84"/>
    <d v="1899-12-30T08:00:00"/>
  </r>
  <r>
    <x v="0"/>
    <x v="2"/>
    <x v="85"/>
    <d v="1899-12-30T08:00:00"/>
  </r>
  <r>
    <x v="0"/>
    <x v="2"/>
    <x v="86"/>
    <d v="1899-12-30T06:47:00"/>
  </r>
  <r>
    <x v="0"/>
    <x v="2"/>
    <x v="87"/>
    <d v="1899-12-30T08:00:00"/>
  </r>
  <r>
    <x v="0"/>
    <x v="2"/>
    <x v="107"/>
    <d v="1899-12-30T08:00:00"/>
  </r>
  <r>
    <x v="0"/>
    <x v="2"/>
    <x v="88"/>
    <d v="1899-12-30T08:00:00"/>
  </r>
  <r>
    <x v="0"/>
    <x v="2"/>
    <x v="89"/>
    <d v="1899-12-30T08:00:00"/>
  </r>
  <r>
    <x v="0"/>
    <x v="2"/>
    <x v="90"/>
    <d v="1899-12-30T08:00:00"/>
  </r>
  <r>
    <x v="0"/>
    <x v="2"/>
    <x v="91"/>
    <d v="1899-12-30T08:00:00"/>
  </r>
  <r>
    <x v="0"/>
    <x v="2"/>
    <x v="92"/>
    <d v="1899-12-30T08:00:00"/>
  </r>
  <r>
    <x v="0"/>
    <x v="2"/>
    <x v="93"/>
    <d v="1899-12-30T08:00:00"/>
  </r>
  <r>
    <x v="0"/>
    <x v="2"/>
    <x v="94"/>
    <d v="1899-12-30T08:00:00"/>
  </r>
  <r>
    <x v="0"/>
    <x v="2"/>
    <x v="95"/>
    <d v="1899-12-30T08:00:00"/>
  </r>
  <r>
    <x v="0"/>
    <x v="2"/>
    <x v="96"/>
    <d v="1899-12-30T08:00:00"/>
  </r>
  <r>
    <x v="0"/>
    <x v="2"/>
    <x v="97"/>
    <d v="1899-12-30T08:00:00"/>
  </r>
  <r>
    <x v="0"/>
    <x v="2"/>
    <x v="98"/>
    <d v="1899-12-30T08:00:00"/>
  </r>
  <r>
    <x v="0"/>
    <x v="2"/>
    <x v="99"/>
    <d v="1899-12-30T08:00:00"/>
  </r>
  <r>
    <x v="0"/>
    <x v="2"/>
    <x v="100"/>
    <d v="1899-12-30T08:00:00"/>
  </r>
  <r>
    <x v="0"/>
    <x v="2"/>
    <x v="101"/>
    <d v="1899-12-30T08:00:00"/>
  </r>
  <r>
    <x v="0"/>
    <x v="2"/>
    <x v="102"/>
    <d v="1899-12-30T08:00:00"/>
  </r>
  <r>
    <x v="0"/>
    <x v="2"/>
    <x v="103"/>
    <d v="1899-12-30T08:00:00"/>
  </r>
  <r>
    <x v="0"/>
    <x v="0"/>
    <x v="7"/>
    <d v="1899-12-30T08:00:00"/>
  </r>
  <r>
    <x v="0"/>
    <x v="0"/>
    <x v="24"/>
    <d v="1899-12-30T07:14:00"/>
  </r>
  <r>
    <x v="0"/>
    <x v="0"/>
    <x v="9"/>
    <d v="1899-12-30T08:00:00"/>
  </r>
  <r>
    <x v="0"/>
    <x v="0"/>
    <x v="8"/>
    <d v="1899-12-30T07:26:00"/>
  </r>
  <r>
    <x v="0"/>
    <x v="0"/>
    <x v="1"/>
    <d v="1899-12-30T08:00:00"/>
  </r>
  <r>
    <x v="0"/>
    <x v="0"/>
    <x v="108"/>
    <d v="1899-12-30T03:34:00"/>
  </r>
  <r>
    <x v="0"/>
    <x v="0"/>
    <x v="23"/>
    <d v="1899-12-30T08:00:00"/>
  </r>
  <r>
    <x v="0"/>
    <x v="0"/>
    <x v="2"/>
    <d v="1899-12-30T08:00:00"/>
  </r>
  <r>
    <x v="0"/>
    <x v="0"/>
    <x v="13"/>
    <d v="1899-12-30T08:00:00"/>
  </r>
  <r>
    <x v="0"/>
    <x v="0"/>
    <x v="12"/>
    <d v="1899-12-30T04:40:00"/>
  </r>
  <r>
    <x v="0"/>
    <x v="0"/>
    <x v="0"/>
    <d v="1899-12-30T08:00:00"/>
  </r>
  <r>
    <x v="0"/>
    <x v="0"/>
    <x v="21"/>
    <d v="1899-12-30T08:00:00"/>
  </r>
  <r>
    <x v="0"/>
    <x v="0"/>
    <x v="6"/>
    <d v="1899-12-30T08:00:00"/>
  </r>
  <r>
    <x v="0"/>
    <x v="0"/>
    <x v="4"/>
    <d v="1899-12-30T08:00:00"/>
  </r>
  <r>
    <x v="0"/>
    <x v="0"/>
    <x v="3"/>
    <d v="1899-12-30T01:50:00"/>
  </r>
  <r>
    <x v="0"/>
    <x v="0"/>
    <x v="5"/>
    <d v="1899-12-30T03:43:00"/>
  </r>
  <r>
    <x v="0"/>
    <x v="0"/>
    <x v="10"/>
    <d v="1899-12-30T01:30:00"/>
  </r>
  <r>
    <x v="0"/>
    <x v="0"/>
    <x v="11"/>
    <d v="1899-12-30T08:00:00"/>
  </r>
  <r>
    <x v="0"/>
    <x v="0"/>
    <x v="15"/>
    <d v="1899-12-30T07:22:00"/>
  </r>
  <r>
    <x v="0"/>
    <x v="0"/>
    <x v="16"/>
    <d v="1899-12-30T08:00:00"/>
  </r>
  <r>
    <x v="0"/>
    <x v="0"/>
    <x v="17"/>
    <d v="1899-12-30T08:00:00"/>
  </r>
  <r>
    <x v="0"/>
    <x v="0"/>
    <x v="18"/>
    <d v="1899-12-30T08:00:00"/>
  </r>
  <r>
    <x v="0"/>
    <x v="0"/>
    <x v="22"/>
    <d v="1899-12-30T08:00:00"/>
  </r>
  <r>
    <x v="0"/>
    <x v="0"/>
    <x v="20"/>
    <d v="1899-12-30T08:00:00"/>
  </r>
  <r>
    <x v="0"/>
    <x v="1"/>
    <x v="27"/>
    <d v="1899-12-30T08:00:00"/>
  </r>
  <r>
    <x v="0"/>
    <x v="1"/>
    <x v="25"/>
    <d v="1899-12-30T08:00:00"/>
  </r>
  <r>
    <x v="0"/>
    <x v="1"/>
    <x v="26"/>
    <d v="1899-12-30T08:00:00"/>
  </r>
  <r>
    <x v="0"/>
    <x v="1"/>
    <x v="28"/>
    <d v="1899-12-30T08:00:00"/>
  </r>
  <r>
    <x v="0"/>
    <x v="1"/>
    <x v="29"/>
    <d v="1899-12-30T08:00:00"/>
  </r>
  <r>
    <x v="0"/>
    <x v="1"/>
    <x v="30"/>
    <d v="1899-12-30T08:00:00"/>
  </r>
  <r>
    <x v="0"/>
    <x v="1"/>
    <x v="31"/>
    <d v="1899-12-30T08:00:00"/>
  </r>
  <r>
    <x v="0"/>
    <x v="1"/>
    <x v="32"/>
    <d v="1899-12-30T08:00:00"/>
  </r>
  <r>
    <x v="0"/>
    <x v="1"/>
    <x v="36"/>
    <d v="1899-12-30T08:00:00"/>
  </r>
  <r>
    <x v="0"/>
    <x v="1"/>
    <x v="38"/>
    <d v="1899-12-30T08:00:00"/>
  </r>
  <r>
    <x v="0"/>
    <x v="1"/>
    <x v="39"/>
    <d v="1899-12-30T07:29:00"/>
  </r>
  <r>
    <x v="0"/>
    <x v="1"/>
    <x v="40"/>
    <d v="1899-12-30T08:00:00"/>
  </r>
  <r>
    <x v="0"/>
    <x v="1"/>
    <x v="41"/>
    <d v="1899-12-30T08:00:00"/>
  </r>
  <r>
    <x v="0"/>
    <x v="1"/>
    <x v="42"/>
    <d v="1899-12-30T08:00:00"/>
  </r>
  <r>
    <x v="0"/>
    <x v="1"/>
    <x v="43"/>
    <d v="1899-12-30T08:00:00"/>
  </r>
  <r>
    <x v="0"/>
    <x v="1"/>
    <x v="48"/>
    <d v="1899-12-30T08:00:00"/>
  </r>
  <r>
    <x v="0"/>
    <x v="1"/>
    <x v="33"/>
    <d v="1899-12-30T08:00:00"/>
  </r>
  <r>
    <x v="0"/>
    <x v="1"/>
    <x v="44"/>
    <d v="1899-12-30T08:00:00"/>
  </r>
  <r>
    <x v="0"/>
    <x v="1"/>
    <x v="34"/>
    <d v="1899-12-30T08:00:00"/>
  </r>
  <r>
    <x v="0"/>
    <x v="1"/>
    <x v="35"/>
    <d v="1899-12-30T08:00:00"/>
  </r>
  <r>
    <x v="0"/>
    <x v="1"/>
    <x v="49"/>
    <d v="1899-12-30T08:00:00"/>
  </r>
  <r>
    <x v="0"/>
    <x v="1"/>
    <x v="37"/>
    <d v="1899-12-30T08:00:00"/>
  </r>
  <r>
    <x v="0"/>
    <x v="1"/>
    <x v="45"/>
    <d v="1899-12-30T08:00:00"/>
  </r>
  <r>
    <x v="0"/>
    <x v="1"/>
    <x v="46"/>
    <d v="1899-12-30T08:00:00"/>
  </r>
  <r>
    <x v="0"/>
    <x v="1"/>
    <x v="47"/>
    <d v="1899-12-30T08:00:00"/>
  </r>
  <r>
    <x v="0"/>
    <x v="1"/>
    <x v="50"/>
    <d v="1899-12-30T08:00:00"/>
  </r>
  <r>
    <x v="0"/>
    <x v="1"/>
    <x v="51"/>
    <d v="1899-12-30T08:00:00"/>
  </r>
  <r>
    <x v="0"/>
    <x v="1"/>
    <x v="53"/>
    <d v="1899-12-30T08:00:00"/>
  </r>
  <r>
    <x v="0"/>
    <x v="1"/>
    <x v="54"/>
    <d v="1899-12-30T07:14:00"/>
  </r>
  <r>
    <x v="0"/>
    <x v="1"/>
    <x v="55"/>
    <d v="1899-12-30T08:00:00"/>
  </r>
  <r>
    <x v="0"/>
    <x v="1"/>
    <x v="56"/>
    <d v="1899-12-30T07:13:00"/>
  </r>
  <r>
    <x v="0"/>
    <x v="1"/>
    <x v="52"/>
    <d v="1899-12-30T08:00:00"/>
  </r>
  <r>
    <x v="0"/>
    <x v="1"/>
    <x v="57"/>
    <d v="1899-12-30T08:00:00"/>
  </r>
  <r>
    <x v="0"/>
    <x v="1"/>
    <x v="58"/>
    <d v="1899-12-30T08:00:00"/>
  </r>
  <r>
    <x v="0"/>
    <x v="2"/>
    <x v="59"/>
    <d v="1899-12-30T08:00:00"/>
  </r>
  <r>
    <x v="0"/>
    <x v="2"/>
    <x v="60"/>
    <d v="1899-12-30T08:00:00"/>
  </r>
  <r>
    <x v="0"/>
    <x v="2"/>
    <x v="105"/>
    <d v="1899-12-30T08:00:00"/>
  </r>
  <r>
    <x v="0"/>
    <x v="2"/>
    <x v="61"/>
    <d v="1899-12-30T07:31:00"/>
  </r>
  <r>
    <x v="0"/>
    <x v="2"/>
    <x v="62"/>
    <d v="1899-12-30T08:00:00"/>
  </r>
  <r>
    <x v="0"/>
    <x v="2"/>
    <x v="63"/>
    <d v="1899-12-30T08:00:00"/>
  </r>
  <r>
    <x v="0"/>
    <x v="2"/>
    <x v="64"/>
    <d v="1899-12-30T08:00:00"/>
  </r>
  <r>
    <x v="0"/>
    <x v="2"/>
    <x v="65"/>
    <d v="1899-12-30T08:00:00"/>
  </r>
  <r>
    <x v="0"/>
    <x v="2"/>
    <x v="66"/>
    <d v="1899-12-30T07:33:00"/>
  </r>
  <r>
    <x v="0"/>
    <x v="2"/>
    <x v="104"/>
    <d v="1899-12-30T08:00:00"/>
  </r>
  <r>
    <x v="0"/>
    <x v="2"/>
    <x v="67"/>
    <d v="1899-12-30T08:00:00"/>
  </r>
  <r>
    <x v="0"/>
    <x v="2"/>
    <x v="68"/>
    <d v="1899-12-30T08:00:00"/>
  </r>
  <r>
    <x v="0"/>
    <x v="2"/>
    <x v="69"/>
    <d v="1899-12-30T08:00:00"/>
  </r>
  <r>
    <x v="0"/>
    <x v="2"/>
    <x v="70"/>
    <d v="1899-12-30T08:00:00"/>
  </r>
  <r>
    <x v="0"/>
    <x v="2"/>
    <x v="71"/>
    <d v="1899-12-30T08:00:00"/>
  </r>
  <r>
    <x v="0"/>
    <x v="2"/>
    <x v="106"/>
    <d v="1899-12-30T08:00:00"/>
  </r>
  <r>
    <x v="0"/>
    <x v="2"/>
    <x v="72"/>
    <d v="1899-12-30T08:00:00"/>
  </r>
  <r>
    <x v="0"/>
    <x v="2"/>
    <x v="73"/>
    <d v="1899-12-30T08:00:00"/>
  </r>
  <r>
    <x v="0"/>
    <x v="2"/>
    <x v="74"/>
    <d v="1899-12-30T08:00:00"/>
  </r>
  <r>
    <x v="0"/>
    <x v="2"/>
    <x v="75"/>
    <d v="1899-12-30T07:00:00"/>
  </r>
  <r>
    <x v="0"/>
    <x v="2"/>
    <x v="76"/>
    <d v="1899-12-30T08:00:00"/>
  </r>
  <r>
    <x v="0"/>
    <x v="2"/>
    <x v="77"/>
    <d v="1899-12-30T08:00:00"/>
  </r>
  <r>
    <x v="0"/>
    <x v="2"/>
    <x v="78"/>
    <d v="1899-12-30T07:38:00"/>
  </r>
  <r>
    <x v="0"/>
    <x v="2"/>
    <x v="79"/>
    <d v="1899-12-30T08:00:00"/>
  </r>
  <r>
    <x v="0"/>
    <x v="2"/>
    <x v="80"/>
    <d v="1899-12-30T08:00:00"/>
  </r>
  <r>
    <x v="0"/>
    <x v="2"/>
    <x v="81"/>
    <d v="1899-12-30T08:00:00"/>
  </r>
  <r>
    <x v="0"/>
    <x v="2"/>
    <x v="82"/>
    <d v="1899-12-30T08:00:00"/>
  </r>
  <r>
    <x v="0"/>
    <x v="2"/>
    <x v="83"/>
    <d v="1899-12-30T08:00:00"/>
  </r>
  <r>
    <x v="0"/>
    <x v="2"/>
    <x v="84"/>
    <d v="1899-12-30T08:00:00"/>
  </r>
  <r>
    <x v="0"/>
    <x v="2"/>
    <x v="85"/>
    <d v="1899-12-30T08:00:00"/>
  </r>
  <r>
    <x v="0"/>
    <x v="2"/>
    <x v="86"/>
    <d v="1899-12-30T08:00:00"/>
  </r>
  <r>
    <x v="0"/>
    <x v="2"/>
    <x v="87"/>
    <d v="1899-12-30T08:00:00"/>
  </r>
  <r>
    <x v="0"/>
    <x v="2"/>
    <x v="107"/>
    <d v="1899-12-30T08:00:00"/>
  </r>
  <r>
    <x v="0"/>
    <x v="2"/>
    <x v="88"/>
    <d v="1899-12-30T08:00:00"/>
  </r>
  <r>
    <x v="0"/>
    <x v="2"/>
    <x v="89"/>
    <d v="1899-12-30T08:00:00"/>
  </r>
  <r>
    <x v="0"/>
    <x v="2"/>
    <x v="90"/>
    <d v="1899-12-30T08:00:00"/>
  </r>
  <r>
    <x v="0"/>
    <x v="2"/>
    <x v="91"/>
    <d v="1899-12-30T08:00:00"/>
  </r>
  <r>
    <x v="0"/>
    <x v="2"/>
    <x v="92"/>
    <d v="1899-12-30T08:00:00"/>
  </r>
  <r>
    <x v="0"/>
    <x v="2"/>
    <x v="93"/>
    <d v="1899-12-30T08:00:00"/>
  </r>
  <r>
    <x v="0"/>
    <x v="2"/>
    <x v="94"/>
    <d v="1899-12-30T06:51:00"/>
  </r>
  <r>
    <x v="0"/>
    <x v="2"/>
    <x v="95"/>
    <d v="1899-12-30T08:00:00"/>
  </r>
  <r>
    <x v="0"/>
    <x v="2"/>
    <x v="96"/>
    <d v="1899-12-30T08:00:00"/>
  </r>
  <r>
    <x v="0"/>
    <x v="2"/>
    <x v="97"/>
    <d v="1899-12-30T08:00:00"/>
  </r>
  <r>
    <x v="0"/>
    <x v="2"/>
    <x v="98"/>
    <d v="1899-12-30T08:00:00"/>
  </r>
  <r>
    <x v="0"/>
    <x v="2"/>
    <x v="99"/>
    <d v="1899-12-30T07:29:00"/>
  </r>
  <r>
    <x v="0"/>
    <x v="2"/>
    <x v="100"/>
    <d v="1899-12-30T08:00:00"/>
  </r>
  <r>
    <x v="0"/>
    <x v="2"/>
    <x v="101"/>
    <d v="1899-12-30T08:00:00"/>
  </r>
  <r>
    <x v="0"/>
    <x v="2"/>
    <x v="102"/>
    <d v="1899-12-30T08:00:00"/>
  </r>
  <r>
    <x v="0"/>
    <x v="2"/>
    <x v="103"/>
    <d v="1899-12-30T08:00:00"/>
  </r>
  <r>
    <x v="0"/>
    <x v="0"/>
    <x v="0"/>
    <d v="1899-12-30T08:00:00"/>
  </r>
  <r>
    <x v="0"/>
    <x v="0"/>
    <x v="24"/>
    <d v="1899-12-30T08:00:00"/>
  </r>
  <r>
    <x v="0"/>
    <x v="0"/>
    <x v="4"/>
    <d v="1899-12-30T08:00:00"/>
  </r>
  <r>
    <x v="0"/>
    <x v="0"/>
    <x v="108"/>
    <d v="1899-12-30T07:12:00"/>
  </r>
  <r>
    <x v="0"/>
    <x v="0"/>
    <x v="23"/>
    <d v="1899-12-30T07:22:00"/>
  </r>
  <r>
    <x v="0"/>
    <x v="0"/>
    <x v="2"/>
    <d v="1899-12-30T08:00:00"/>
  </r>
  <r>
    <x v="0"/>
    <x v="0"/>
    <x v="1"/>
    <d v="1899-12-30T08:00:00"/>
  </r>
  <r>
    <x v="0"/>
    <x v="0"/>
    <x v="21"/>
    <d v="1899-12-30T08:00:00"/>
  </r>
  <r>
    <x v="0"/>
    <x v="0"/>
    <x v="3"/>
    <d v="1899-12-30T03:48:00"/>
  </r>
  <r>
    <x v="0"/>
    <x v="0"/>
    <x v="19"/>
    <d v="1899-12-30T04:45:00"/>
  </r>
  <r>
    <x v="0"/>
    <x v="0"/>
    <x v="5"/>
    <d v="1899-12-30T08:00:00"/>
  </r>
  <r>
    <x v="0"/>
    <x v="0"/>
    <x v="6"/>
    <d v="1899-12-30T08:00:00"/>
  </r>
  <r>
    <x v="0"/>
    <x v="0"/>
    <x v="7"/>
    <d v="1899-12-30T07:35:00"/>
  </r>
  <r>
    <x v="0"/>
    <x v="0"/>
    <x v="13"/>
    <d v="1899-12-30T08:00:00"/>
  </r>
  <r>
    <x v="0"/>
    <x v="0"/>
    <x v="8"/>
    <d v="1899-12-30T07:26:00"/>
  </r>
  <r>
    <x v="0"/>
    <x v="0"/>
    <x v="12"/>
    <d v="1899-12-30T08:00:00"/>
  </r>
  <r>
    <x v="0"/>
    <x v="0"/>
    <x v="9"/>
    <d v="1899-12-30T08:00:00"/>
  </r>
  <r>
    <x v="0"/>
    <x v="0"/>
    <x v="10"/>
    <d v="1899-12-30T08:00:00"/>
  </r>
  <r>
    <x v="0"/>
    <x v="0"/>
    <x v="11"/>
    <d v="1899-12-30T08:00:00"/>
  </r>
  <r>
    <x v="0"/>
    <x v="0"/>
    <x v="14"/>
    <d v="1899-12-30T02:36:00"/>
  </r>
  <r>
    <x v="0"/>
    <x v="0"/>
    <x v="15"/>
    <d v="1899-12-30T08:00:00"/>
  </r>
  <r>
    <x v="0"/>
    <x v="0"/>
    <x v="16"/>
    <d v="1899-12-30T08:00:00"/>
  </r>
  <r>
    <x v="0"/>
    <x v="0"/>
    <x v="17"/>
    <d v="1899-12-30T07:33:00"/>
  </r>
  <r>
    <x v="0"/>
    <x v="0"/>
    <x v="18"/>
    <d v="1899-12-30T08:00:00"/>
  </r>
  <r>
    <x v="0"/>
    <x v="0"/>
    <x v="22"/>
    <d v="1899-12-30T08:00:00"/>
  </r>
  <r>
    <x v="0"/>
    <x v="0"/>
    <x v="20"/>
    <d v="1899-12-30T08:00:00"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  <r>
    <x v="1"/>
    <x v="3"/>
    <x v="109"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57">
  <r>
    <x v="0"/>
    <x v="0"/>
    <x v="0"/>
    <m/>
    <m/>
    <m/>
    <d v="1899-12-30T00:00:00"/>
    <d v="1899-12-30T08:00:00"/>
    <n v="99.999999999999986"/>
  </r>
  <r>
    <x v="0"/>
    <x v="0"/>
    <x v="1"/>
    <m/>
    <m/>
    <m/>
    <d v="1899-12-30T00:00:00"/>
    <d v="1899-12-30T08:00:00"/>
    <n v="99.999999999999986"/>
  </r>
  <r>
    <x v="0"/>
    <x v="0"/>
    <x v="2"/>
    <s v="Appareil de direction "/>
    <d v="2019-07-26T08:00:00"/>
    <d v="2019-07-26T11:29:00"/>
    <d v="1899-12-30T03:29:00"/>
    <d v="1899-12-30T04:31:00"/>
    <n v="56.458333333284827"/>
  </r>
  <r>
    <x v="0"/>
    <x v="0"/>
    <x v="3"/>
    <m/>
    <m/>
    <m/>
    <d v="1899-12-30T00:00:00"/>
    <d v="1899-12-30T08:00:00"/>
    <n v="99.999999999999986"/>
  </r>
  <r>
    <x v="0"/>
    <x v="0"/>
    <x v="4"/>
    <m/>
    <m/>
    <m/>
    <d v="1899-12-30T00:00:00"/>
    <d v="1899-12-30T08:00:00"/>
    <n v="99.999999999999986"/>
  </r>
  <r>
    <x v="0"/>
    <x v="0"/>
    <x v="5"/>
    <s v="Lame de ressort "/>
    <d v="2019-07-26T14:00:00"/>
    <m/>
    <d v="1899-12-30T02:00:00"/>
    <d v="1899-12-30T06:00:00"/>
    <n v="75"/>
  </r>
  <r>
    <x v="0"/>
    <x v="0"/>
    <x v="6"/>
    <m/>
    <m/>
    <m/>
    <d v="1899-12-30T00:00:00"/>
    <d v="1899-12-30T08:00:00"/>
    <n v="99.999999999999986"/>
  </r>
  <r>
    <x v="0"/>
    <x v="0"/>
    <x v="7"/>
    <m/>
    <m/>
    <m/>
    <d v="1899-12-30T00:00:00"/>
    <d v="1899-12-30T08:00:00"/>
    <n v="99.999999999999986"/>
  </r>
  <r>
    <x v="0"/>
    <x v="0"/>
    <x v="8"/>
    <m/>
    <m/>
    <m/>
    <d v="1899-12-30T00:00:00"/>
    <d v="1899-12-30T08:00:00"/>
    <n v="99.999999999999986"/>
  </r>
  <r>
    <x v="0"/>
    <x v="0"/>
    <x v="9"/>
    <s v="Flexible de benne "/>
    <d v="2019-07-26T15:14:00"/>
    <m/>
    <d v="1899-12-30T00:46:00"/>
    <d v="1899-12-30T07:14:00"/>
    <n v="90.416666666715173"/>
  </r>
  <r>
    <x v="0"/>
    <x v="0"/>
    <x v="10"/>
    <m/>
    <m/>
    <m/>
    <d v="1899-12-30T00:00:00"/>
    <d v="1899-12-30T08:00:00"/>
    <n v="99.999999999999986"/>
  </r>
  <r>
    <x v="0"/>
    <x v="0"/>
    <x v="11"/>
    <m/>
    <m/>
    <m/>
    <d v="1899-12-30T00:00:00"/>
    <d v="1899-12-30T08:00:00"/>
    <n v="99.999999999999986"/>
  </r>
  <r>
    <x v="0"/>
    <x v="0"/>
    <x v="12"/>
    <s v="Levier de vitesse "/>
    <d v="2019-07-26T08:00:00"/>
    <d v="2019-07-26T08:45:00"/>
    <d v="1899-12-30T00:45:00"/>
    <d v="1899-12-30T07:15:00"/>
    <n v="90.625"/>
  </r>
  <r>
    <x v="0"/>
    <x v="0"/>
    <x v="13"/>
    <m/>
    <m/>
    <m/>
    <d v="1899-12-30T00:00:00"/>
    <d v="1899-12-30T08:00:00"/>
    <n v="99.999999999999986"/>
  </r>
  <r>
    <x v="0"/>
    <x v="0"/>
    <x v="14"/>
    <m/>
    <m/>
    <m/>
    <d v="1899-12-30T00:00:00"/>
    <d v="1899-12-30T08:00:00"/>
    <n v="99.999999999999986"/>
  </r>
  <r>
    <x v="0"/>
    <x v="0"/>
    <x v="15"/>
    <s v="Goujons de roues "/>
    <d v="2019-07-26T08:00:00"/>
    <d v="2019-07-26T08:56:00"/>
    <d v="1899-12-30T00:56:00"/>
    <d v="1899-12-30T07:04:00"/>
    <n v="88.333333334594499"/>
  </r>
  <r>
    <x v="0"/>
    <x v="0"/>
    <x v="16"/>
    <m/>
    <m/>
    <m/>
    <d v="1899-12-30T00:00:00"/>
    <d v="1899-12-30T08:00:00"/>
    <n v="99.999999999999986"/>
  </r>
  <r>
    <x v="0"/>
    <x v="0"/>
    <x v="17"/>
    <m/>
    <m/>
    <m/>
    <d v="1899-12-30T00:00:00"/>
    <d v="1899-12-30T08:00:00"/>
    <n v="99.999999999999986"/>
  </r>
  <r>
    <x v="0"/>
    <x v="0"/>
    <x v="18"/>
    <m/>
    <m/>
    <m/>
    <d v="1899-12-30T00:00:00"/>
    <d v="1899-12-30T08:00:00"/>
    <n v="99.999999999999986"/>
  </r>
  <r>
    <x v="0"/>
    <x v="0"/>
    <x v="19"/>
    <s v="Phares et frein "/>
    <d v="2019-07-26T13:10:00"/>
    <m/>
    <d v="1899-12-30T02:50:00"/>
    <d v="1899-12-30T05:10:00"/>
    <n v="64.583333332120674"/>
  </r>
  <r>
    <x v="0"/>
    <x v="1"/>
    <x v="20"/>
    <m/>
    <m/>
    <m/>
    <d v="1899-12-30T00:00:00"/>
    <d v="1899-12-30T08:00:00"/>
    <n v="99.999999999999986"/>
  </r>
  <r>
    <x v="0"/>
    <x v="1"/>
    <x v="21"/>
    <m/>
    <m/>
    <m/>
    <d v="1899-12-30T00:00:00"/>
    <d v="1899-12-30T08:00:00"/>
    <n v="99.999999999999986"/>
  </r>
  <r>
    <x v="0"/>
    <x v="0"/>
    <x v="22"/>
    <m/>
    <m/>
    <m/>
    <d v="1899-12-30T00:00:00"/>
    <d v="1899-12-30T08:00:00"/>
    <n v="99.999999999999986"/>
  </r>
  <r>
    <x v="0"/>
    <x v="0"/>
    <x v="23"/>
    <s v="Flexible de benne "/>
    <d v="2019-07-26T14:20:00"/>
    <m/>
    <d v="1899-12-30T01:40:00"/>
    <d v="1899-12-30T06:20:00"/>
    <n v="79.166666664968943"/>
  </r>
  <r>
    <x v="0"/>
    <x v="0"/>
    <x v="24"/>
    <m/>
    <m/>
    <m/>
    <d v="1899-12-30T00:00:00"/>
    <d v="1899-12-30T08:00:00"/>
    <n v="99.999999999999986"/>
  </r>
  <r>
    <x v="0"/>
    <x v="0"/>
    <x v="25"/>
    <s v="1 Pneu remorque remplacé"/>
    <d v="2019-07-26T08:00:00"/>
    <d v="2019-07-26T10:44:00"/>
    <d v="1899-12-30T02:44:00"/>
    <d v="1899-12-30T05:16:00"/>
    <n v="65.833333333284827"/>
  </r>
  <r>
    <x v="0"/>
    <x v="0"/>
    <x v="26"/>
    <s v="Serrage des goujons de roues "/>
    <d v="2019-07-26T13:46:00"/>
    <d v="2019-07-26T14:12:00"/>
    <d v="1899-12-30T00:26:00"/>
    <d v="1899-12-30T07:34:00"/>
    <n v="94.583333333139308"/>
  </r>
  <r>
    <x v="0"/>
    <x v="1"/>
    <x v="27"/>
    <m/>
    <m/>
    <m/>
    <d v="1899-12-30T00:00:00"/>
    <d v="1899-12-30T08:00:00"/>
    <n v="99.999999999999986"/>
  </r>
  <r>
    <x v="0"/>
    <x v="2"/>
    <x v="28"/>
    <m/>
    <m/>
    <m/>
    <d v="1899-12-30T00:00:00"/>
    <d v="1899-12-30T08:00:00"/>
    <n v="99.999999999999986"/>
  </r>
  <r>
    <x v="0"/>
    <x v="2"/>
    <x v="29"/>
    <m/>
    <m/>
    <m/>
    <d v="1899-12-30T00:00:00"/>
    <d v="1899-12-30T08:00:00"/>
    <n v="99.999999999999986"/>
  </r>
  <r>
    <x v="0"/>
    <x v="2"/>
    <x v="30"/>
    <m/>
    <m/>
    <m/>
    <d v="1899-12-30T00:00:00"/>
    <d v="1899-12-30T08:00:00"/>
    <n v="99.999999999999986"/>
  </r>
  <r>
    <x v="0"/>
    <x v="2"/>
    <x v="31"/>
    <s v="Serrage des goujons de roues "/>
    <d v="2019-07-26T08:00:00"/>
    <d v="2019-07-26T09:15:00"/>
    <d v="1899-12-30T01:15:00"/>
    <d v="1899-12-30T06:45:00"/>
    <n v="84.375000001455192"/>
  </r>
  <r>
    <x v="0"/>
    <x v="2"/>
    <x v="32"/>
    <m/>
    <m/>
    <m/>
    <d v="1899-12-30T00:00:00"/>
    <d v="1899-12-30T08:00:00"/>
    <n v="99.999999999999986"/>
  </r>
  <r>
    <x v="0"/>
    <x v="2"/>
    <x v="33"/>
    <m/>
    <m/>
    <m/>
    <d v="1899-12-30T00:00:00"/>
    <d v="1899-12-30T08:00:00"/>
    <n v="99.999999999999986"/>
  </r>
  <r>
    <x v="0"/>
    <x v="2"/>
    <x v="34"/>
    <s v="Serrage des goujons de roues "/>
    <d v="2019-07-26T09:15:00"/>
    <d v="2019-07-26T09:30:00"/>
    <d v="1899-12-30T00:15:00"/>
    <d v="1899-12-30T07:45:00"/>
    <n v="96.874999998544794"/>
  </r>
  <r>
    <x v="0"/>
    <x v="2"/>
    <x v="35"/>
    <m/>
    <m/>
    <m/>
    <d v="1899-12-30T00:00:00"/>
    <d v="1899-12-30T08:00:00"/>
    <n v="99.999999999999986"/>
  </r>
  <r>
    <x v="0"/>
    <x v="2"/>
    <x v="36"/>
    <m/>
    <m/>
    <m/>
    <d v="1899-12-30T00:00:00"/>
    <d v="1899-12-30T08:00:00"/>
    <n v="99.999999999999986"/>
  </r>
  <r>
    <x v="0"/>
    <x v="2"/>
    <x v="37"/>
    <m/>
    <m/>
    <m/>
    <d v="1899-12-30T00:00:00"/>
    <d v="1899-12-30T08:00:00"/>
    <n v="99.999999999999986"/>
  </r>
  <r>
    <x v="0"/>
    <x v="2"/>
    <x v="38"/>
    <m/>
    <m/>
    <m/>
    <d v="1899-12-30T00:00:00"/>
    <d v="1899-12-30T08:00:00"/>
    <n v="99.999999999999986"/>
  </r>
  <r>
    <x v="0"/>
    <x v="2"/>
    <x v="39"/>
    <m/>
    <m/>
    <m/>
    <d v="1899-12-30T00:00:00"/>
    <d v="1899-12-30T08:00:00"/>
    <n v="99.999999999999986"/>
  </r>
  <r>
    <x v="0"/>
    <x v="2"/>
    <x v="40"/>
    <m/>
    <m/>
    <m/>
    <d v="1899-12-30T00:00:00"/>
    <d v="1899-12-30T08:00:00"/>
    <n v="99.999999999999986"/>
  </r>
  <r>
    <x v="0"/>
    <x v="2"/>
    <x v="41"/>
    <m/>
    <m/>
    <m/>
    <d v="1899-12-30T00:00:00"/>
    <d v="1899-12-30T08:00:00"/>
    <n v="99.999999999999986"/>
  </r>
  <r>
    <x v="0"/>
    <x v="2"/>
    <x v="42"/>
    <m/>
    <m/>
    <m/>
    <d v="1899-12-30T00:00:00"/>
    <d v="1899-12-30T08:00:00"/>
    <n v="99.999999999999986"/>
  </r>
  <r>
    <x v="0"/>
    <x v="2"/>
    <x v="43"/>
    <s v="Serrage des goujons de roues "/>
    <d v="2019-07-26T08:00:00"/>
    <d v="2019-07-26T09:15:00"/>
    <d v="1899-12-30T01:15:00"/>
    <d v="1899-12-30T06:45:00"/>
    <n v="84.375000001455192"/>
  </r>
  <r>
    <x v="0"/>
    <x v="2"/>
    <x v="44"/>
    <m/>
    <m/>
    <m/>
    <d v="1899-12-30T00:00:00"/>
    <d v="1899-12-30T08:00:00"/>
    <n v="99.999999999999986"/>
  </r>
  <r>
    <x v="0"/>
    <x v="2"/>
    <x v="45"/>
    <m/>
    <m/>
    <m/>
    <d v="1899-12-30T00:00:00"/>
    <d v="1899-12-30T08:00:00"/>
    <n v="99.999999999999986"/>
  </r>
  <r>
    <x v="0"/>
    <x v="2"/>
    <x v="46"/>
    <m/>
    <m/>
    <m/>
    <d v="1899-12-30T00:00:00"/>
    <d v="1899-12-30T08:00:00"/>
    <n v="99.999999999999986"/>
  </r>
  <r>
    <x v="0"/>
    <x v="2"/>
    <x v="47"/>
    <m/>
    <m/>
    <m/>
    <d v="1899-12-30T00:00:00"/>
    <d v="1899-12-30T08:00:00"/>
    <n v="99.999999999999986"/>
  </r>
  <r>
    <x v="0"/>
    <x v="2"/>
    <x v="48"/>
    <m/>
    <m/>
    <m/>
    <d v="1899-12-30T00:00:00"/>
    <d v="1899-12-30T08:00:00"/>
    <n v="99.999999999999986"/>
  </r>
  <r>
    <x v="0"/>
    <x v="2"/>
    <x v="49"/>
    <s v="Contrôle pression d'air"/>
    <d v="2019-07-26T08:00:00"/>
    <d v="2019-07-26T08:46:00"/>
    <d v="1899-12-30T00:46:00"/>
    <d v="1899-12-30T07:14:00"/>
    <n v="90.416666668170365"/>
  </r>
  <r>
    <x v="0"/>
    <x v="2"/>
    <x v="50"/>
    <m/>
    <m/>
    <m/>
    <d v="1899-12-30T00:00:00"/>
    <d v="1899-12-30T08:00:00"/>
    <n v="99.999999999999986"/>
  </r>
  <r>
    <x v="0"/>
    <x v="2"/>
    <x v="51"/>
    <m/>
    <m/>
    <m/>
    <d v="1899-12-30T00:00:00"/>
    <d v="1899-12-30T08:00:00"/>
    <n v="99.999999999999986"/>
  </r>
  <r>
    <x v="0"/>
    <x v="2"/>
    <x v="52"/>
    <m/>
    <m/>
    <m/>
    <d v="1899-12-30T00:00:00"/>
    <d v="1899-12-30T08:00:00"/>
    <n v="99.999999999999986"/>
  </r>
  <r>
    <x v="0"/>
    <x v="2"/>
    <x v="53"/>
    <m/>
    <m/>
    <m/>
    <d v="1899-12-30T00:00:00"/>
    <d v="1899-12-30T08:00:00"/>
    <n v="99.999999999999986"/>
  </r>
  <r>
    <x v="0"/>
    <x v="2"/>
    <x v="54"/>
    <m/>
    <m/>
    <m/>
    <d v="1899-12-30T00:00:00"/>
    <d v="1899-12-30T08:00:00"/>
    <n v="99.999999999999986"/>
  </r>
  <r>
    <x v="0"/>
    <x v="2"/>
    <x v="55"/>
    <m/>
    <m/>
    <m/>
    <d v="1899-12-30T00:00:00"/>
    <d v="1899-12-30T08:00:00"/>
    <n v="99.999999999999986"/>
  </r>
  <r>
    <x v="0"/>
    <x v="2"/>
    <x v="56"/>
    <m/>
    <m/>
    <m/>
    <d v="1899-12-30T00:00:00"/>
    <d v="1899-12-30T08:00:00"/>
    <n v="99.999999999999986"/>
  </r>
  <r>
    <x v="0"/>
    <x v="2"/>
    <x v="57"/>
    <m/>
    <m/>
    <m/>
    <d v="1899-12-30T00:00:00"/>
    <d v="1899-12-30T08:00:00"/>
    <n v="99.999999999999986"/>
  </r>
  <r>
    <x v="0"/>
    <x v="2"/>
    <x v="58"/>
    <m/>
    <m/>
    <m/>
    <d v="1899-12-30T00:00:00"/>
    <d v="1899-12-30T08:00:00"/>
    <n v="99.999999999999986"/>
  </r>
  <r>
    <x v="0"/>
    <x v="2"/>
    <x v="59"/>
    <m/>
    <m/>
    <m/>
    <d v="1899-12-30T00:00:00"/>
    <d v="1899-12-30T08:00:00"/>
    <n v="99.999999999999986"/>
  </r>
  <r>
    <x v="0"/>
    <x v="2"/>
    <x v="60"/>
    <m/>
    <m/>
    <m/>
    <d v="1899-12-30T00:00:00"/>
    <d v="1899-12-30T08:00:00"/>
    <n v="99.999999999999986"/>
  </r>
  <r>
    <x v="0"/>
    <x v="2"/>
    <x v="61"/>
    <m/>
    <m/>
    <m/>
    <d v="1899-12-30T00:00:00"/>
    <d v="1899-12-30T08:00:00"/>
    <n v="99.999999999999986"/>
  </r>
  <r>
    <x v="0"/>
    <x v="2"/>
    <x v="62"/>
    <m/>
    <m/>
    <m/>
    <d v="1899-12-30T00:00:00"/>
    <d v="1899-12-30T08:00:00"/>
    <n v="99.999999999999986"/>
  </r>
  <r>
    <x v="0"/>
    <x v="2"/>
    <x v="63"/>
    <m/>
    <m/>
    <m/>
    <d v="1899-12-30T00:00:00"/>
    <d v="1899-12-30T08:00:00"/>
    <n v="99.999999999999986"/>
  </r>
  <r>
    <x v="0"/>
    <x v="2"/>
    <x v="64"/>
    <m/>
    <m/>
    <m/>
    <d v="1899-12-30T00:00:00"/>
    <d v="1899-12-30T08:00:00"/>
    <n v="99.999999999999986"/>
  </r>
  <r>
    <x v="0"/>
    <x v="2"/>
    <x v="65"/>
    <m/>
    <m/>
    <m/>
    <d v="1899-12-30T00:00:00"/>
    <d v="1899-12-30T08:00:00"/>
    <n v="99.999999999999986"/>
  </r>
  <r>
    <x v="0"/>
    <x v="2"/>
    <x v="66"/>
    <m/>
    <m/>
    <m/>
    <d v="1899-12-30T00:00:00"/>
    <d v="1899-12-30T08:00:00"/>
    <n v="99.999999999999986"/>
  </r>
  <r>
    <x v="0"/>
    <x v="2"/>
    <x v="67"/>
    <m/>
    <m/>
    <m/>
    <d v="1899-12-30T00:00:00"/>
    <d v="1899-12-30T08:00:00"/>
    <n v="99.999999999999986"/>
  </r>
  <r>
    <x v="0"/>
    <x v="2"/>
    <x v="68"/>
    <m/>
    <m/>
    <m/>
    <d v="1899-12-30T00:00:00"/>
    <d v="1899-12-30T08:00:00"/>
    <n v="99.999999999999986"/>
  </r>
  <r>
    <x v="0"/>
    <x v="2"/>
    <x v="69"/>
    <m/>
    <m/>
    <m/>
    <d v="1899-12-30T00:00:00"/>
    <d v="1899-12-30T08:00:00"/>
    <n v="99.999999999999986"/>
  </r>
  <r>
    <x v="0"/>
    <x v="2"/>
    <x v="70"/>
    <m/>
    <m/>
    <m/>
    <d v="1899-12-30T00:00:00"/>
    <d v="1899-12-30T08:00:00"/>
    <n v="99.999999999999986"/>
  </r>
  <r>
    <x v="0"/>
    <x v="2"/>
    <x v="71"/>
    <m/>
    <m/>
    <m/>
    <d v="1899-12-30T00:00:00"/>
    <d v="1899-12-30T08:00:00"/>
    <n v="99.999999999999986"/>
  </r>
  <r>
    <x v="0"/>
    <x v="2"/>
    <x v="72"/>
    <m/>
    <m/>
    <m/>
    <d v="1899-12-30T00:00:00"/>
    <d v="1899-12-30T08:00:00"/>
    <n v="99.999999999999986"/>
  </r>
  <r>
    <x v="0"/>
    <x v="2"/>
    <x v="73"/>
    <m/>
    <m/>
    <m/>
    <d v="1899-12-30T00:00:00"/>
    <d v="1899-12-30T08:00:00"/>
    <n v="99.999999999999986"/>
  </r>
  <r>
    <x v="0"/>
    <x v="2"/>
    <x v="74"/>
    <m/>
    <m/>
    <m/>
    <d v="1899-12-30T00:00:00"/>
    <d v="1899-12-30T08:00:00"/>
    <n v="99.999999999999986"/>
  </r>
  <r>
    <x v="0"/>
    <x v="2"/>
    <x v="75"/>
    <m/>
    <m/>
    <m/>
    <d v="1899-12-30T00:00:00"/>
    <d v="1899-12-30T08:00:00"/>
    <n v="99.999999999999986"/>
  </r>
  <r>
    <x v="0"/>
    <x v="2"/>
    <x v="76"/>
    <m/>
    <m/>
    <m/>
    <d v="1899-12-30T00:00:00"/>
    <d v="1899-12-30T08:00:00"/>
    <n v="99.999999999999986"/>
  </r>
  <r>
    <x v="0"/>
    <x v="1"/>
    <x v="77"/>
    <m/>
    <m/>
    <m/>
    <d v="1899-12-30T00:00:00"/>
    <d v="1899-12-30T08:00:00"/>
    <n v="99.999999999999986"/>
  </r>
  <r>
    <x v="0"/>
    <x v="1"/>
    <x v="78"/>
    <m/>
    <m/>
    <m/>
    <d v="1899-12-30T00:00:00"/>
    <d v="1899-12-30T08:00:00"/>
    <n v="99.999999999999986"/>
  </r>
  <r>
    <x v="0"/>
    <x v="1"/>
    <x v="79"/>
    <m/>
    <m/>
    <m/>
    <d v="1899-12-30T00:00:00"/>
    <d v="1899-12-30T08:00:00"/>
    <n v="99.999999999999986"/>
  </r>
  <r>
    <x v="0"/>
    <x v="1"/>
    <x v="80"/>
    <s v="  "/>
    <m/>
    <m/>
    <d v="1899-12-30T00:00:00"/>
    <d v="1899-12-30T08:00:00"/>
    <n v="99.999999999999986"/>
  </r>
  <r>
    <x v="0"/>
    <x v="1"/>
    <x v="81"/>
    <m/>
    <m/>
    <m/>
    <d v="1899-12-30T00:00:00"/>
    <d v="1899-12-30T08:00:00"/>
    <n v="99.999999999999986"/>
  </r>
  <r>
    <x v="0"/>
    <x v="1"/>
    <x v="82"/>
    <m/>
    <m/>
    <m/>
    <d v="1899-12-30T00:00:00"/>
    <d v="1899-12-30T08:00:00"/>
    <n v="99.999999999999986"/>
  </r>
  <r>
    <x v="0"/>
    <x v="1"/>
    <x v="83"/>
    <m/>
    <m/>
    <m/>
    <d v="1899-12-30T00:00:00"/>
    <d v="1899-12-30T08:00:00"/>
    <n v="99.999999999999986"/>
  </r>
  <r>
    <x v="0"/>
    <x v="1"/>
    <x v="84"/>
    <m/>
    <m/>
    <m/>
    <d v="1899-12-30T00:00:00"/>
    <d v="1899-12-30T08:00:00"/>
    <n v="99.999999999999986"/>
  </r>
  <r>
    <x v="0"/>
    <x v="1"/>
    <x v="85"/>
    <m/>
    <m/>
    <m/>
    <d v="1899-12-30T00:00:00"/>
    <d v="1899-12-30T08:00:00"/>
    <n v="99.999999999999986"/>
  </r>
  <r>
    <x v="0"/>
    <x v="1"/>
    <x v="86"/>
    <m/>
    <m/>
    <m/>
    <d v="1899-12-30T00:00:00"/>
    <d v="1899-12-30T08:00:00"/>
    <n v="99.999999999999986"/>
  </r>
  <r>
    <x v="0"/>
    <x v="1"/>
    <x v="87"/>
    <m/>
    <m/>
    <m/>
    <d v="1899-12-30T00:00:00"/>
    <d v="1899-12-30T08:00:00"/>
    <n v="99.999999999999986"/>
  </r>
  <r>
    <x v="0"/>
    <x v="1"/>
    <x v="88"/>
    <m/>
    <m/>
    <m/>
    <d v="1899-12-30T00:00:00"/>
    <d v="1899-12-30T08:00:00"/>
    <n v="99.999999999999986"/>
  </r>
  <r>
    <x v="0"/>
    <x v="1"/>
    <x v="89"/>
    <m/>
    <m/>
    <m/>
    <d v="1899-12-30T00:00:00"/>
    <d v="1899-12-30T08:00:00"/>
    <n v="99.999999999999986"/>
  </r>
  <r>
    <x v="0"/>
    <x v="1"/>
    <x v="90"/>
    <m/>
    <m/>
    <m/>
    <d v="1899-12-30T00:00:00"/>
    <d v="1899-12-30T08:00:00"/>
    <n v="99.999999999999986"/>
  </r>
  <r>
    <x v="0"/>
    <x v="1"/>
    <x v="91"/>
    <m/>
    <m/>
    <m/>
    <d v="1899-12-30T00:00:00"/>
    <d v="1899-12-30T08:00:00"/>
    <n v="99.999999999999986"/>
  </r>
  <r>
    <x v="0"/>
    <x v="1"/>
    <x v="92"/>
    <m/>
    <m/>
    <m/>
    <d v="1899-12-30T00:00:00"/>
    <d v="1899-12-30T08:00:00"/>
    <n v="99.999999999999986"/>
  </r>
  <r>
    <x v="0"/>
    <x v="1"/>
    <x v="93"/>
    <m/>
    <m/>
    <m/>
    <d v="1899-12-30T00:00:00"/>
    <d v="1899-12-30T08:00:00"/>
    <n v="99.999999999999986"/>
  </r>
  <r>
    <x v="0"/>
    <x v="1"/>
    <x v="94"/>
    <m/>
    <m/>
    <m/>
    <d v="1899-12-30T00:00:00"/>
    <d v="1899-12-30T08:00:00"/>
    <n v="99.999999999999986"/>
  </r>
  <r>
    <x v="0"/>
    <x v="1"/>
    <x v="95"/>
    <m/>
    <m/>
    <m/>
    <d v="1899-12-30T00:00:00"/>
    <d v="1899-12-30T08:00:00"/>
    <n v="99.999999999999986"/>
  </r>
  <r>
    <x v="0"/>
    <x v="1"/>
    <x v="96"/>
    <m/>
    <m/>
    <m/>
    <d v="1899-12-30T00:00:00"/>
    <d v="1899-12-30T08:00:00"/>
    <n v="99.999999999999986"/>
  </r>
  <r>
    <x v="0"/>
    <x v="1"/>
    <x v="97"/>
    <m/>
    <m/>
    <m/>
    <d v="1899-12-30T00:00:00"/>
    <d v="1899-12-30T08:00:00"/>
    <n v="99.999999999999986"/>
  </r>
  <r>
    <x v="0"/>
    <x v="1"/>
    <x v="98"/>
    <m/>
    <m/>
    <m/>
    <d v="1899-12-30T00:00:00"/>
    <d v="1899-12-30T08:00:00"/>
    <n v="99.999999999999986"/>
  </r>
  <r>
    <x v="0"/>
    <x v="1"/>
    <x v="99"/>
    <m/>
    <m/>
    <m/>
    <d v="1899-12-30T00:00:00"/>
    <d v="1899-12-30T08:00:00"/>
    <n v="99.999999999999986"/>
  </r>
  <r>
    <x v="0"/>
    <x v="1"/>
    <x v="100"/>
    <m/>
    <m/>
    <m/>
    <d v="1899-12-30T00:00:00"/>
    <d v="1899-12-30T08:00:00"/>
    <n v="99.999999999999986"/>
  </r>
  <r>
    <x v="0"/>
    <x v="1"/>
    <x v="101"/>
    <m/>
    <m/>
    <m/>
    <d v="1899-12-30T00:00:00"/>
    <d v="1899-12-30T08:00:00"/>
    <n v="99.999999999999986"/>
  </r>
  <r>
    <x v="0"/>
    <x v="1"/>
    <x v="102"/>
    <m/>
    <m/>
    <m/>
    <d v="1899-12-30T00:00:00"/>
    <d v="1899-12-30T08:00:00"/>
    <n v="99.999999999999986"/>
  </r>
  <r>
    <x v="0"/>
    <x v="1"/>
    <x v="103"/>
    <m/>
    <m/>
    <m/>
    <d v="1899-12-30T00:00:00"/>
    <d v="1899-12-30T08:00:00"/>
    <n v="99.999999999999986"/>
  </r>
  <r>
    <x v="0"/>
    <x v="1"/>
    <x v="104"/>
    <m/>
    <m/>
    <m/>
    <d v="1899-12-30T00:00:00"/>
    <d v="1899-12-30T08:00:00"/>
    <n v="99.999999999999986"/>
  </r>
  <r>
    <x v="0"/>
    <x v="1"/>
    <x v="105"/>
    <m/>
    <m/>
    <m/>
    <d v="1899-12-30T00:00:00"/>
    <d v="1899-12-30T08:00:00"/>
    <n v="99.999999999999986"/>
  </r>
  <r>
    <x v="0"/>
    <x v="1"/>
    <x v="106"/>
    <m/>
    <m/>
    <m/>
    <d v="1899-12-30T00:00:00"/>
    <d v="1899-12-30T08:00:00"/>
    <n v="99.999999999999986"/>
  </r>
  <r>
    <x v="0"/>
    <x v="1"/>
    <x v="107"/>
    <s v="Goujons de roues "/>
    <d v="2019-07-26T13:30:00"/>
    <m/>
    <d v="1899-12-30T02:30:00"/>
    <d v="1899-12-30T05:30:00"/>
    <n v="68.749999999272404"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  <r>
    <x v="1"/>
    <x v="3"/>
    <x v="108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name="Tableau croisé dynamique2" cacheId="2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 rowHeaderCaption="Lieu de panne">
  <location ref="A3:H10" firstHeaderRow="1" firstDataRow="2" firstDataCol="1" rowPageCount="1" colPageCount="1"/>
  <pivotFields count="23">
    <pivotField showAll="0"/>
    <pivotField axis="axisPage" showAll="0">
      <items count="3">
        <item x="1"/>
        <item x="0"/>
        <item t="default"/>
      </items>
    </pivotField>
    <pivotField showAll="0" defaultSubtotal="0"/>
    <pivotField showAll="0"/>
    <pivotField axis="axisRow" showAll="0">
      <items count="472">
        <item m="1" x="420"/>
        <item m="1" x="391"/>
        <item m="1" x="421"/>
        <item x="283"/>
        <item x="284"/>
        <item m="1" x="459"/>
        <item x="285"/>
        <item x="286"/>
        <item x="287"/>
        <item x="288"/>
        <item x="289"/>
        <item x="290"/>
        <item x="291"/>
        <item x="292"/>
        <item m="1" x="453"/>
        <item m="1" x="388"/>
        <item m="1" x="446"/>
        <item x="65"/>
        <item m="1" x="410"/>
        <item m="1" x="392"/>
        <item m="1" x="458"/>
        <item m="1" x="422"/>
        <item m="1" x="412"/>
        <item m="1" x="397"/>
        <item m="1" x="462"/>
        <item x="67"/>
        <item m="1" x="416"/>
        <item m="1" x="450"/>
        <item x="68"/>
        <item m="1" x="469"/>
        <item x="69"/>
        <item m="1" x="437"/>
        <item x="70"/>
        <item m="1" x="398"/>
        <item m="1" x="463"/>
        <item m="1" x="442"/>
        <item x="71"/>
        <item m="1" x="404"/>
        <item m="1" x="451"/>
        <item m="1" x="434"/>
        <item x="72"/>
        <item x="73"/>
        <item m="1" x="470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m="1" x="418"/>
        <item m="1" x="408"/>
        <item m="1" x="390"/>
        <item m="1" x="455"/>
        <item m="1" x="396"/>
        <item x="74"/>
        <item m="1" x="441"/>
        <item m="1" x="413"/>
        <item x="346"/>
        <item x="347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80"/>
        <item x="381"/>
        <item x="382"/>
        <item x="383"/>
        <item x="384"/>
        <item x="385"/>
        <item x="386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m="1" x="424"/>
        <item m="1" x="395"/>
        <item x="156"/>
        <item x="157"/>
        <item x="158"/>
        <item x="159"/>
        <item m="1" x="400"/>
        <item m="1" x="465"/>
        <item m="1" x="445"/>
        <item m="1" x="430"/>
        <item m="1" x="417"/>
        <item m="1" x="401"/>
        <item x="160"/>
        <item m="1" x="447"/>
        <item x="161"/>
        <item x="162"/>
        <item x="163"/>
        <item x="164"/>
        <item x="165"/>
        <item x="344"/>
        <item x="345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81"/>
        <item x="282"/>
        <item x="310"/>
        <item x="311"/>
        <item x="312"/>
        <item x="313"/>
        <item x="314"/>
        <item x="315"/>
        <item x="316"/>
        <item x="317"/>
        <item x="318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m="1" x="425"/>
        <item x="13"/>
        <item m="1" x="438"/>
        <item x="14"/>
        <item x="15"/>
        <item x="16"/>
        <item x="17"/>
        <item x="18"/>
        <item x="19"/>
        <item x="20"/>
        <item m="1" x="429"/>
        <item x="21"/>
        <item m="1" x="439"/>
        <item x="22"/>
        <item m="1" x="448"/>
        <item x="23"/>
        <item x="24"/>
        <item x="25"/>
        <item m="1" x="419"/>
        <item x="26"/>
        <item m="1" x="433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m="1" x="461"/>
        <item x="41"/>
        <item x="42"/>
        <item x="43"/>
        <item x="44"/>
        <item x="45"/>
        <item x="46"/>
        <item x="279"/>
        <item x="280"/>
        <item x="47"/>
        <item x="48"/>
        <item x="49"/>
        <item x="50"/>
        <item x="51"/>
        <item x="52"/>
        <item x="54"/>
        <item m="1" x="454"/>
        <item x="55"/>
        <item x="56"/>
        <item x="57"/>
        <item x="58"/>
        <item x="59"/>
        <item x="60"/>
        <item x="61"/>
        <item x="62"/>
        <item m="1" x="389"/>
        <item x="63"/>
        <item x="64"/>
        <item m="1" x="435"/>
        <item x="77"/>
        <item m="1" x="407"/>
        <item x="78"/>
        <item m="1" x="456"/>
        <item x="79"/>
        <item x="80"/>
        <item m="1" x="411"/>
        <item x="81"/>
        <item x="82"/>
        <item x="83"/>
        <item x="84"/>
        <item x="85"/>
        <item m="1" x="393"/>
        <item x="86"/>
        <item x="87"/>
        <item m="1" x="42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m="1" x="406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8"/>
        <item x="129"/>
        <item x="130"/>
        <item x="131"/>
        <item x="132"/>
        <item x="133"/>
        <item x="134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319"/>
        <item x="348"/>
        <item x="376"/>
        <item x="377"/>
        <item x="374"/>
        <item x="375"/>
        <item x="372"/>
        <item x="373"/>
        <item x="378"/>
        <item x="379"/>
        <item x="364"/>
        <item x="365"/>
        <item x="367"/>
        <item x="368"/>
        <item x="369"/>
        <item x="370"/>
        <item x="371"/>
        <item x="366"/>
        <item x="192"/>
        <item x="193"/>
        <item x="194"/>
        <item x="195"/>
        <item x="196"/>
        <item x="197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m="1" x="444"/>
        <item m="1" x="428"/>
        <item m="1" x="415"/>
        <item m="1" x="402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7"/>
        <item x="248"/>
        <item x="249"/>
        <item x="250"/>
        <item x="251"/>
        <item x="252"/>
        <item x="253"/>
        <item x="135"/>
        <item x="136"/>
        <item x="137"/>
        <item x="138"/>
        <item x="139"/>
        <item x="140"/>
        <item x="141"/>
        <item x="142"/>
        <item x="143"/>
        <item x="254"/>
        <item x="255"/>
        <item x="256"/>
        <item x="257"/>
        <item x="258"/>
        <item x="259"/>
        <item x="260"/>
        <item x="261"/>
        <item x="262"/>
        <item x="308"/>
        <item x="309"/>
        <item m="1" x="409"/>
        <item m="1" x="457"/>
        <item m="1" x="440"/>
        <item m="1" x="423"/>
        <item m="1" x="394"/>
        <item m="1" x="460"/>
        <item x="53"/>
        <item x="198"/>
        <item x="155"/>
        <item x="166"/>
        <item x="167"/>
        <item x="168"/>
        <item x="169"/>
        <item x="127"/>
        <item x="246"/>
        <item m="1" x="387"/>
        <item m="1" x="466"/>
        <item m="1" x="431"/>
        <item x="66"/>
        <item m="1" x="403"/>
        <item m="1" x="468"/>
        <item m="1" x="414"/>
        <item m="1" x="399"/>
        <item m="1" x="464"/>
        <item m="1" x="449"/>
        <item m="1" x="443"/>
        <item m="1" x="405"/>
        <item x="75"/>
        <item m="1" x="452"/>
        <item m="1" x="467"/>
        <item m="1" x="432"/>
        <item x="76"/>
        <item m="1" x="436"/>
        <item m="1" x="426"/>
        <item t="default"/>
      </items>
    </pivotField>
    <pivotField showAll="0" defaultSubtotal="0"/>
    <pivotField showAll="0" defaultSubtotal="0"/>
    <pivotField showAll="0" defaultSubtotal="0"/>
    <pivotField showAll="0"/>
    <pivotField axis="axisRow" showAll="0" defaultSubtotal="0">
      <items count="1338">
        <item sd="0" x="35"/>
        <item m="1" x="1064"/>
        <item m="1" x="1295"/>
        <item m="1" x="492"/>
        <item m="1" x="1085"/>
        <item m="1" x="553"/>
        <item m="1" x="1125"/>
        <item m="1" x="484"/>
        <item m="1" x="438"/>
        <item m="1" x="434"/>
        <item m="1" x="538"/>
        <item m="1" x="501"/>
        <item m="1" x="488"/>
        <item m="1" x="468"/>
        <item m="1" x="220"/>
        <item x="22"/>
        <item m="1" x="454"/>
        <item m="1" x="476"/>
        <item m="1" x="531"/>
        <item m="1" x="1188"/>
        <item m="1" x="1128"/>
        <item m="1" x="493"/>
        <item m="1" x="238"/>
        <item m="1" x="375"/>
        <item m="1" x="516"/>
        <item m="1" x="866"/>
        <item m="1" x="542"/>
        <item m="1" x="718"/>
        <item m="1" x="720"/>
        <item m="1" x="1029"/>
        <item m="1" x="396"/>
        <item m="1" x="519"/>
        <item m="1" x="899"/>
        <item m="1" x="1113"/>
        <item m="1" x="305"/>
        <item m="1" x="89"/>
        <item m="1" x="506"/>
        <item m="1" x="898"/>
        <item m="1" x="889"/>
        <item m="1" x="914"/>
        <item m="1" x="1117"/>
        <item m="1" x="522"/>
        <item m="1" x="271"/>
        <item m="1" x="742"/>
        <item m="1" x="1095"/>
        <item m="1" x="399"/>
        <item m="1" x="441"/>
        <item m="1" x="1114"/>
        <item m="1" x="1112"/>
        <item m="1" x="563"/>
        <item m="1" x="1027"/>
        <item m="1" x="1069"/>
        <item m="1" x="934"/>
        <item m="1" x="1161"/>
        <item m="1" x="1136"/>
        <item m="1" x="1050"/>
        <item m="1" x="517"/>
        <item m="1" x="873"/>
        <item m="1" x="247"/>
        <item m="1" x="1157"/>
        <item m="1" x="405"/>
        <item m="1" x="402"/>
        <item m="1" x="1196"/>
        <item m="1" x="1119"/>
        <item m="1" x="1116"/>
        <item m="1" x="245"/>
        <item m="1" x="582"/>
        <item m="1" x="723"/>
        <item m="1" x="504"/>
        <item m="1" x="406"/>
        <item m="1" x="550"/>
        <item m="1" x="417"/>
        <item m="1" x="525"/>
        <item m="1" x="1094"/>
        <item x="74"/>
        <item m="1" x="1152"/>
        <item x="76"/>
        <item x="77"/>
        <item x="78"/>
        <item m="1" x="1216"/>
        <item m="1" x="502"/>
        <item m="1" x="903"/>
        <item m="1" x="307"/>
        <item m="1" x="241"/>
        <item m="1" x="938"/>
        <item m="1" x="1163"/>
        <item m="1" x="690"/>
        <item m="1" x="1030"/>
        <item m="1" x="407"/>
        <item m="1" x="275"/>
        <item m="1" x="314"/>
        <item m="1" x="273"/>
        <item m="1" x="503"/>
        <item m="1" x="1120"/>
        <item m="1" x="740"/>
        <item m="1" x="916"/>
        <item m="1" x="545"/>
        <item m="1" x="478"/>
        <item m="1" x="505"/>
        <item m="1" x="1043"/>
        <item m="1" x="1028"/>
        <item m="1" x="870"/>
        <item m="1" x="249"/>
        <item m="1" x="242"/>
        <item m="1" x="1153"/>
        <item m="1" x="743"/>
        <item m="1" x="586"/>
        <item m="1" x="92"/>
        <item m="1" x="607"/>
        <item m="1" x="1158"/>
        <item m="1" x="466"/>
        <item m="1" x="551"/>
        <item m="1" x="1220"/>
        <item m="1" x="277"/>
        <item m="1" x="892"/>
        <item m="1" x="300"/>
        <item m="1" x="431"/>
        <item m="1" x="1031"/>
        <item m="1" x="1296"/>
        <item m="1" x="518"/>
        <item m="1" x="721"/>
        <item m="1" x="869"/>
        <item m="1" x="494"/>
        <item m="1" x="1086"/>
        <item m="1" x="544"/>
        <item m="1" x="526"/>
        <item m="1" x="915"/>
        <item m="1" x="893"/>
        <item m="1" x="115"/>
        <item m="1" x="477"/>
        <item x="30"/>
        <item m="1" x="1189"/>
        <item m="1" x="761"/>
        <item m="1" x="1130"/>
        <item m="1" x="1179"/>
        <item m="1" x="1197"/>
        <item m="1" x="520"/>
        <item m="1" x="796"/>
        <item m="1" x="1176"/>
        <item m="1" x="1110"/>
        <item m="1" x="1254"/>
        <item m="1" x="952"/>
        <item m="1" x="546"/>
        <item m="1" x="565"/>
        <item m="1" x="523"/>
        <item m="1" x="902"/>
        <item m="1" x="328"/>
        <item m="1" x="117"/>
        <item m="1" x="1062"/>
        <item m="1" x="1044"/>
        <item m="1" x="1154"/>
        <item m="1" x="199"/>
        <item m="1" x="543"/>
        <item m="1" x="533"/>
        <item m="1" x="1223"/>
        <item m="1" x="547"/>
        <item m="1" x="499"/>
        <item m="1" x="1090"/>
        <item m="1" x="548"/>
        <item m="1" x="939"/>
        <item x="11"/>
        <item m="1" x="321"/>
        <item m="1" x="103"/>
        <item m="1" x="510"/>
        <item m="1" x="552"/>
        <item m="1" x="1180"/>
        <item m="1" x="566"/>
        <item m="1" x="1175"/>
        <item x="18"/>
        <item m="1" x="603"/>
        <item m="1" x="151"/>
        <item m="1" x="1299"/>
        <item m="1" x="568"/>
        <item m="1" x="1198"/>
        <item x="17"/>
        <item m="1" x="458"/>
        <item m="1" x="1206"/>
        <item m="1" x="555"/>
        <item m="1" x="574"/>
        <item m="1" x="449"/>
        <item m="1" x="1318"/>
        <item m="1" x="587"/>
        <item m="1" x="1234"/>
        <item m="1" x="967"/>
        <item x="5"/>
        <item m="1" x="455"/>
        <item m="1" x="1187"/>
        <item m="1" x="636"/>
        <item m="1" x="168"/>
        <item m="1" x="348"/>
        <item m="1" x="595"/>
        <item m="1" x="459"/>
        <item m="1" x="1218"/>
        <item m="1" x="781"/>
        <item m="1" x="578"/>
        <item m="1" x="179"/>
        <item m="1" x="703"/>
        <item m="1" x="1257"/>
        <item m="1" x="730"/>
        <item m="1" x="604"/>
        <item m="1" x="195"/>
        <item m="1" x="979"/>
        <item m="1" x="1096"/>
        <item m="1" x="609"/>
        <item m="1" x="836"/>
        <item m="1" x="104"/>
        <item m="1" x="612"/>
        <item m="1" x="380"/>
        <item m="1" x="655"/>
        <item m="1" x="1055"/>
        <item m="1" x="479"/>
        <item m="1" x="611"/>
        <item m="1" x="192"/>
        <item m="1" x="882"/>
        <item m="1" x="1248"/>
        <item m="1" x="608"/>
        <item m="1" x="618"/>
        <item m="1" x="1229"/>
        <item m="1" x="837"/>
        <item m="1" x="821"/>
        <item x="8"/>
        <item m="1" x="1232"/>
        <item m="1" x="627"/>
        <item m="1" x="203"/>
        <item m="1" x="1267"/>
        <item m="1" x="471"/>
        <item m="1" x="725"/>
        <item m="1" x="1291"/>
        <item m="1" x="672"/>
        <item m="1" x="354"/>
        <item m="1" x="994"/>
        <item m="1" x="653"/>
        <item m="1" x="987"/>
        <item m="1" x="841"/>
        <item m="1" x="894"/>
        <item m="1" x="480"/>
        <item m="1" x="213"/>
        <item m="1" x="1102"/>
        <item m="1" x="250"/>
        <item m="1" x="1106"/>
        <item m="1" x="1244"/>
        <item m="1" x="255"/>
        <item m="1" x="1240"/>
        <item m="1" x="634"/>
        <item m="1" x="214"/>
        <item m="1" x="1292"/>
        <item m="1" x="1246"/>
        <item m="1" x="628"/>
        <item m="1" x="749"/>
        <item m="1" x="878"/>
        <item m="1" x="381"/>
        <item m="1" x="635"/>
        <item m="1" x="1300"/>
        <item m="1" x="1271"/>
        <item m="1" x="207"/>
        <item m="1" x="1245"/>
        <item m="1" x="1247"/>
        <item m="1" x="860"/>
        <item m="1" x="645"/>
        <item m="1" x="495"/>
        <item m="1" x="418"/>
        <item m="1" x="1258"/>
        <item m="1" x="1037"/>
        <item m="1" x="1115"/>
        <item m="1" x="985"/>
        <item m="1" x="699"/>
        <item m="1" x="707"/>
        <item m="1" x="96"/>
        <item m="1" x="654"/>
        <item m="1" x="411"/>
        <item m="1" x="232"/>
        <item m="1" x="230"/>
        <item m="1" x="218"/>
        <item m="1" x="467"/>
        <item m="1" x="529"/>
        <item m="1" x="511"/>
        <item m="1" x="1274"/>
        <item m="1" x="696"/>
        <item m="1" x="1045"/>
        <item m="1" x="1124"/>
        <item m="1" x="995"/>
        <item m="1" x="996"/>
        <item m="1" x="838"/>
        <item m="1" x="656"/>
        <item m="1" x="256"/>
        <item m="1" x="927"/>
        <item m="1" x="1009"/>
        <item m="1" x="534"/>
        <item m="1" x="1126"/>
        <item m="1" x="424"/>
        <item m="1" x="421"/>
        <item x="75"/>
        <item m="1" x="661"/>
        <item m="1" x="1131"/>
        <item m="1" x="512"/>
        <item m="1" x="1275"/>
        <item m="1" x="1268"/>
        <item m="1" x="286"/>
        <item m="1" x="1133"/>
        <item m="1" x="384"/>
        <item m="1" x="1334"/>
        <item m="1" x="876"/>
        <item m="1" x="1261"/>
        <item m="1" x="711"/>
        <item m="1" x="215"/>
        <item m="1" x="1272"/>
        <item m="1" x="137"/>
        <item m="1" x="284"/>
        <item m="1" x="886"/>
        <item m="1" x="514"/>
        <item m="1" x="911"/>
        <item m="1" x="382"/>
        <item m="1" x="369"/>
        <item m="1" x="1014"/>
        <item m="1" x="1329"/>
        <item m="1" x="1314"/>
        <item m="1" x="1058"/>
        <item m="1" x="1284"/>
        <item m="1" x="673"/>
        <item m="1" x="1288"/>
        <item m="1" x="1032"/>
        <item m="1" x="700"/>
        <item m="1" x="1008"/>
        <item m="1" x="257"/>
        <item m="1" x="581"/>
        <item m="1" x="1015"/>
        <item m="1" x="415"/>
        <item m="1" x="684"/>
        <item m="1" x="85"/>
        <item m="1" x="667"/>
        <item m="1" x="679"/>
        <item m="1" x="1142"/>
        <item m="1" x="412"/>
        <item m="1" x="535"/>
        <item m="1" x="682"/>
        <item m="1" x="788"/>
        <item m="1" x="861"/>
        <item m="1" x="1301"/>
        <item m="1" x="708"/>
        <item m="1" x="692"/>
        <item m="1" x="1312"/>
        <item m="1" x="1293"/>
        <item m="1" x="160"/>
        <item m="1" x="393"/>
        <item m="1" x="731"/>
        <item m="1" x="691"/>
        <item m="1" x="1307"/>
        <item m="1" x="1309"/>
        <item m="1" x="1315"/>
        <item m="1" x="1302"/>
        <item m="1" x="383"/>
        <item m="1" x="906"/>
        <item m="1" x="1033"/>
        <item m="1" x="907"/>
        <item m="1" x="513"/>
        <item m="1" x="1104"/>
        <item m="1" x="1331"/>
        <item m="1" x="1330"/>
        <item m="1" x="569"/>
        <item m="1" x="722"/>
        <item m="1" x="1325"/>
        <item m="1" x="86"/>
        <item m="1" x="750"/>
        <item m="1" x="268"/>
        <item m="1" x="1038"/>
        <item m="1" x="931"/>
        <item m="1" x="90"/>
        <item m="1" x="1335"/>
        <item m="1" x="536"/>
        <item x="7"/>
        <item m="1" x="1042"/>
        <item m="1" x="632"/>
        <item m="1" x="464"/>
        <item m="1" x="726"/>
        <item m="1" x="741"/>
        <item m="1" x="826"/>
        <item x="55"/>
        <item x="79"/>
        <item x="9"/>
        <item m="1" x="142"/>
        <item m="1" x="161"/>
        <item m="1" x="1076"/>
        <item m="1" x="121"/>
        <item m="1" x="957"/>
        <item m="1" x="101"/>
        <item x="12"/>
        <item x="6"/>
        <item m="1" x="1181"/>
        <item m="1" x="588"/>
        <item m="1" x="570"/>
        <item x="27"/>
        <item m="1" x="592"/>
        <item m="1" x="596"/>
        <item m="1" x="594"/>
        <item m="1" x="597"/>
        <item m="1" x="593"/>
        <item m="1" x="1221"/>
        <item m="1" x="80"/>
        <item m="1" x="1226"/>
        <item m="1" x="1228"/>
        <item m="1" x="1227"/>
        <item m="1" x="615"/>
        <item m="1" x="610"/>
        <item m="1" x="620"/>
        <item m="1" x="613"/>
        <item m="1" x="617"/>
        <item m="1" x="622"/>
        <item m="1" x="619"/>
        <item m="1" x="637"/>
        <item m="1" x="644"/>
        <item m="1" x="1111"/>
        <item m="1" x="648"/>
        <item m="1" x="950"/>
        <item m="1" x="646"/>
        <item m="1" x="647"/>
        <item x="10"/>
        <item m="1" x="487"/>
        <item m="1" x="1011"/>
        <item m="1" x="733"/>
        <item m="1" x="657"/>
        <item m="1" x="427"/>
        <item m="1" x="325"/>
        <item m="1" x="1070"/>
        <item m="1" x="1155"/>
        <item m="1" x="1057"/>
        <item m="1" x="324"/>
        <item m="1" x="772"/>
        <item m="1" x="1092"/>
        <item m="1" x="660"/>
        <item m="1" x="429"/>
        <item m="1" x="1273"/>
        <item m="1" x="1283"/>
        <item m="1" x="1285"/>
        <item m="1" x="1281"/>
        <item m="1" x="1264"/>
        <item m="1" x="474"/>
        <item m="1" x="1278"/>
        <item m="1" x="1243"/>
        <item m="1" x="460"/>
        <item m="1" x="767"/>
        <item m="1" x="1276"/>
        <item m="1" x="677"/>
        <item m="1" x="776"/>
        <item m="1" x="463"/>
        <item m="1" x="693"/>
        <item m="1" x="822"/>
        <item m="1" x="301"/>
        <item m="1" x="339"/>
        <item m="1" x="871"/>
        <item m="1" x="895"/>
        <item m="1" x="442"/>
        <item m="1" x="760"/>
        <item m="1" x="239"/>
        <item m="1" x="1308"/>
        <item m="1" x="1294"/>
        <item x="40"/>
        <item x="41"/>
        <item m="1" x="674"/>
        <item m="1" x="605"/>
        <item m="1" x="697"/>
        <item m="1" x="1303"/>
        <item m="1" x="473"/>
        <item m="1" x="793"/>
        <item m="1" x="719"/>
        <item m="1" x="832"/>
        <item m="1" x="786"/>
        <item m="1" x="540"/>
        <item m="1" x="1319"/>
        <item m="1" x="980"/>
        <item m="1" x="710"/>
        <item m="1" x="812"/>
        <item m="1" x="152"/>
        <item m="1" x="447"/>
        <item m="1" x="1326"/>
        <item m="1" x="1336"/>
        <item m="1" x="91"/>
        <item m="1" x="81"/>
        <item m="1" x="737"/>
        <item m="1" x="1337"/>
        <item m="1" x="908"/>
        <item m="1" x="702"/>
        <item m="1" x="556"/>
        <item m="1" x="87"/>
        <item m="1" x="83"/>
        <item m="1" x="912"/>
        <item m="1" x="262"/>
        <item m="1" x="753"/>
        <item m="1" x="93"/>
        <item m="1" x="734"/>
        <item m="1" x="727"/>
        <item m="1" x="633"/>
        <item m="1" x="461"/>
        <item m="1" x="739"/>
        <item m="1" x="105"/>
        <item m="1" x="113"/>
        <item m="1" x="790"/>
        <item m="1" x="754"/>
        <item m="1" x="671"/>
        <item m="1" x="758"/>
        <item m="1" x="123"/>
        <item x="20"/>
        <item x="23"/>
        <item m="1" x="127"/>
        <item m="1" x="128"/>
        <item m="1" x="1233"/>
        <item m="1" x="289"/>
        <item m="1" x="729"/>
        <item m="1" x="1332"/>
        <item m="1" x="361"/>
        <item m="1" x="126"/>
        <item m="1" x="768"/>
        <item m="1" x="773"/>
        <item m="1" x="765"/>
        <item m="1" x="144"/>
        <item m="1" x="1122"/>
        <item m="1" x="153"/>
        <item m="1" x="136"/>
        <item m="1" x="149"/>
        <item m="1" x="148"/>
        <item m="1" x="705"/>
        <item m="1" x="1328"/>
        <item m="1" x="785"/>
        <item m="1" x="791"/>
        <item m="1" x="528"/>
        <item m="1" x="784"/>
        <item m="1" x="797"/>
        <item m="1" x="795"/>
        <item m="1" x="764"/>
        <item m="1" x="701"/>
        <item m="1" x="794"/>
        <item m="1" x="102"/>
        <item m="1" x="408"/>
        <item m="1" x="1262"/>
        <item m="1" x="905"/>
        <item m="1" x="1083"/>
        <item m="1" x="509"/>
        <item m="1" x="1143"/>
        <item m="1" x="162"/>
        <item m="1" x="1145"/>
        <item m="1" x="169"/>
        <item m="1" x="290"/>
        <item m="1" x="1266"/>
        <item m="1" x="172"/>
        <item m="1" x="698"/>
        <item m="1" x="862"/>
        <item m="1" x="224"/>
        <item m="1" x="378"/>
        <item m="1" x="631"/>
        <item m="1" x="1168"/>
        <item m="1" x="409"/>
        <item m="1" x="439"/>
        <item m="1" x="164"/>
        <item m="1" x="833"/>
        <item m="1" x="1139"/>
        <item m="1" x="990"/>
        <item m="1" x="1138"/>
        <item m="1" x="808"/>
        <item m="1" x="537"/>
        <item m="1" x="813"/>
        <item m="1" x="184"/>
        <item m="1" x="600"/>
        <item m="1" x="363"/>
        <item m="1" x="186"/>
        <item m="1" x="624"/>
        <item m="1" x="1078"/>
        <item m="1" x="1327"/>
        <item m="1" x="806"/>
        <item m="1" x="366"/>
        <item m="1" x="1053"/>
        <item m="1" x="1207"/>
        <item m="1" x="475"/>
        <item m="1" x="120"/>
        <item m="1" x="216"/>
        <item m="1" x="1006"/>
        <item m="1" x="445"/>
        <item m="1" x="709"/>
        <item m="1" x="857"/>
        <item m="1" x="191"/>
        <item m="1" x="193"/>
        <item m="1" x="189"/>
        <item m="1" x="311"/>
        <item m="1" x="1166"/>
        <item m="1" x="139"/>
        <item m="1" x="823"/>
        <item m="1" x="599"/>
        <item m="1" x="839"/>
        <item m="1" x="827"/>
        <item m="1" x="941"/>
        <item m="1" x="942"/>
        <item m="1" x="1079"/>
        <item m="1" x="1182"/>
        <item m="1" x="572"/>
        <item m="1" x="1184"/>
        <item m="1" x="416"/>
        <item m="1" x="623"/>
        <item m="1" x="1185"/>
        <item m="1" x="1091"/>
        <item m="1" x="802"/>
        <item m="1" x="521"/>
        <item m="1" x="815"/>
        <item m="1" x="782"/>
        <item m="1" x="984"/>
        <item m="1" x="576"/>
        <item m="1" x="685"/>
        <item m="1" x="890"/>
        <item m="1" x="1026"/>
        <item m="1" x="575"/>
        <item m="1" x="1047"/>
        <item m="1" x="397"/>
        <item m="1" x="573"/>
        <item m="1" x="1316"/>
        <item m="1" x="1203"/>
        <item m="1" x="560"/>
        <item m="1" x="1286"/>
        <item m="1" x="1012"/>
        <item m="1" x="400"/>
        <item m="1" x="1279"/>
        <item m="1" x="744"/>
        <item m="1" x="94"/>
        <item m="1" x="430"/>
        <item m="1" x="202"/>
        <item m="1" x="621"/>
        <item m="1" x="1201"/>
        <item m="1" x="817"/>
        <item m="1" x="747"/>
        <item m="1" x="662"/>
        <item m="1" x="1077"/>
        <item m="1" x="294"/>
        <item m="1" x="240"/>
        <item m="1" x="591"/>
        <item m="1" x="680"/>
        <item m="1" x="694"/>
        <item m="1" x="1065"/>
        <item m="1" x="482"/>
        <item m="1" x="401"/>
        <item m="1" x="966"/>
        <item m="1" x="270"/>
        <item m="1" x="205"/>
        <item m="1" x="88"/>
        <item m="1" x="107"/>
        <item m="1" x="1241"/>
        <item m="1" x="745"/>
        <item m="1" x="1192"/>
        <item m="1" x="1063"/>
        <item m="1" x="963"/>
        <item m="1" x="200"/>
        <item m="1" x="872"/>
        <item m="1" x="580"/>
        <item m="1" x="1213"/>
        <item m="1" x="1222"/>
        <item m="1" x="805"/>
        <item m="1" x="1224"/>
        <item x="25"/>
        <item x="28"/>
        <item m="1" x="1101"/>
        <item m="1" x="456"/>
        <item m="1" x="1191"/>
        <item m="1" x="559"/>
        <item m="1" x="1170"/>
        <item m="1" x="763"/>
        <item m="1" x="116"/>
        <item m="1" x="403"/>
        <item m="1" x="336"/>
        <item m="1" x="820"/>
        <item m="1" x="759"/>
        <item m="1" x="1177"/>
        <item m="1" x="1132"/>
        <item m="1" x="649"/>
        <item x="72"/>
        <item x="33"/>
        <item m="1" x="867"/>
        <item m="1" x="1088"/>
        <item m="1" x="616"/>
        <item m="1" x="295"/>
        <item m="1" x="1317"/>
        <item m="1" x="432"/>
        <item m="1" x="404"/>
        <item m="1" x="1253"/>
        <item m="1" x="1217"/>
        <item m="1" x="849"/>
        <item m="1" x="118"/>
        <item m="1" x="303"/>
        <item m="1" x="298"/>
        <item m="1" x="625"/>
        <item m="1" x="1236"/>
        <item m="1" x="182"/>
        <item m="1" x="976"/>
        <item m="1" x="1231"/>
        <item m="1" x="130"/>
        <item m="1" x="95"/>
        <item m="1" x="1071"/>
        <item m="1" x="686"/>
        <item m="1" x="777"/>
        <item m="1" x="541"/>
        <item m="1" x="1049"/>
        <item m="1" x="443"/>
        <item m="1" x="640"/>
        <item m="1" x="642"/>
        <item m="1" x="146"/>
        <item m="1" x="1059"/>
        <item m="1" x="414"/>
        <item m="1" x="954"/>
        <item m="1" x="1252"/>
        <item m="1" x="1046"/>
        <item m="1" x="131"/>
        <item m="1" x="713"/>
        <item m="1" x="564"/>
        <item m="1" x="583"/>
        <item m="1" x="296"/>
        <item m="1" x="1255"/>
        <item m="1" x="1259"/>
        <item m="1" x="659"/>
        <item m="1" x="665"/>
        <item m="1" x="1156"/>
        <item m="1" x="1048"/>
        <item m="1" x="664"/>
        <item m="1" x="1193"/>
        <item m="1" x="918"/>
        <item m="1" x="524"/>
        <item m="1" x="663"/>
        <item m="1" x="1277"/>
        <item m="1" x="1287"/>
        <item m="1" x="1290"/>
        <item m="1" x="695"/>
        <item m="1" x="687"/>
        <item m="1" x="170"/>
        <item m="1" x="1282"/>
        <item m="1" x="1289"/>
        <item m="1" x="681"/>
        <item m="1" x="1310"/>
        <item x="73"/>
        <item m="1" x="1265"/>
        <item m="1" x="1313"/>
        <item m="1" x="669"/>
        <item m="1" x="1297"/>
        <item m="1" x="1298"/>
        <item m="1" x="1320"/>
        <item m="1" x="349"/>
        <item m="1" x="651"/>
        <item m="1" x="714"/>
        <item m="1" x="704"/>
        <item m="1" x="1323"/>
        <item m="1" x="1322"/>
        <item m="1" x="177"/>
        <item m="1" x="1144"/>
        <item m="1" x="716"/>
        <item m="1" x="208"/>
        <item m="1" x="110"/>
        <item m="1" x="140"/>
        <item m="1" x="82"/>
        <item m="1" x="99"/>
        <item m="1" x="1084"/>
        <item m="1" x="1199"/>
        <item m="1" x="97"/>
        <item m="1" x="736"/>
        <item m="1" x="746"/>
        <item m="1" x="1178"/>
        <item m="1" x="154"/>
        <item m="1" x="1304"/>
        <item m="1" x="355"/>
        <item m="1" x="1121"/>
        <item m="1" x="567"/>
        <item m="1" x="1073"/>
        <item m="1" x="108"/>
        <item m="1" x="448"/>
        <item m="1" x="465"/>
        <item m="1" x="235"/>
        <item m="1" x="111"/>
        <item m="1" x="496"/>
        <item m="1" x="1098"/>
        <item m="1" x="1305"/>
        <item m="1" x="1219"/>
        <item m="1" x="830"/>
        <item m="1" x="385"/>
        <item m="1" x="732"/>
        <item m="1" x="756"/>
        <item m="1" x="955"/>
        <item m="1" x="762"/>
        <item m="1" x="481"/>
        <item m="1" x="258"/>
        <item m="1" x="125"/>
        <item m="1" x="233"/>
        <item m="1" x="228"/>
        <item m="1" x="1167"/>
        <item m="1" x="450"/>
        <item m="1" x="1016"/>
        <item m="1" x="1140"/>
        <item m="1" x="129"/>
        <item x="1"/>
        <item x="49"/>
        <item x="71"/>
        <item x="34"/>
        <item m="1" x="554"/>
        <item m="1" x="446"/>
        <item m="1" x="923"/>
        <item m="1" x="1067"/>
        <item x="47"/>
        <item m="1" x="774"/>
        <item m="1" x="992"/>
        <item m="1" x="287"/>
        <item x="70"/>
        <item m="1" x="210"/>
        <item m="1" x="138"/>
        <item m="1" x="145"/>
        <item m="1" x="1081"/>
        <item m="1" x="706"/>
        <item m="1" x="811"/>
        <item m="1" x="259"/>
        <item m="1" x="1039"/>
        <item m="1" x="185"/>
        <item m="1" x="675"/>
        <item m="1" x="778"/>
        <item m="1" x="859"/>
        <item m="1" x="1017"/>
        <item m="1" x="924"/>
        <item m="1" x="1082"/>
        <item m="1" x="1123"/>
        <item m="1" x="787"/>
        <item m="1" x="1210"/>
        <item m="1" x="1107"/>
        <item m="1" x="194"/>
        <item m="1" x="231"/>
        <item m="1" x="1209"/>
        <item m="1" x="343"/>
        <item m="1" x="925"/>
        <item m="1" x="196"/>
        <item m="1" x="883"/>
        <item m="1" x="943"/>
        <item m="1" x="211"/>
        <item m="1" x="356"/>
        <item m="1" x="880"/>
        <item m="1" x="367"/>
        <item m="1" x="1093"/>
        <item m="1" x="163"/>
        <item m="1" x="141"/>
        <item m="1" x="840"/>
        <item m="1" x="601"/>
        <item m="1" x="885"/>
        <item m="1" x="879"/>
        <item m="1" x="981"/>
        <item m="1" x="1141"/>
        <item m="1" x="364"/>
        <item m="1" x="386"/>
        <item m="1" x="577"/>
        <item m="1" x="834"/>
        <item m="1" x="1333"/>
        <item m="1" x="809"/>
        <item m="1" x="532"/>
        <item m="1" x="159"/>
        <item m="1" x="1208"/>
        <item m="1" x="530"/>
        <item m="1" x="187"/>
        <item m="1" x="1169"/>
        <item m="1" x="626"/>
        <item m="1" x="310"/>
        <item m="1" x="824"/>
        <item m="1" x="844"/>
        <item m="1" x="947"/>
        <item m="1" x="831"/>
        <item m="1" x="940"/>
        <item m="1" x="945"/>
        <item m="1" x="828"/>
        <item m="1" x="423"/>
        <item m="1" x="1108"/>
        <item x="26"/>
        <item x="16"/>
        <item x="42"/>
        <item m="1" x="217"/>
        <item x="63"/>
        <item m="1" x="1186"/>
        <item m="1" x="183"/>
        <item m="1" x="219"/>
        <item m="1" x="807"/>
        <item m="1" x="856"/>
        <item m="1" x="863"/>
        <item m="1" x="225"/>
        <item m="1" x="236"/>
        <item m="1" x="251"/>
        <item m="1" x="338"/>
        <item m="1" x="260"/>
        <item m="1" x="775"/>
        <item m="1" x="158"/>
        <item m="1" x="875"/>
        <item m="1" x="666"/>
        <item m="1" x="1052"/>
        <item m="1" x="457"/>
        <item m="1" x="150"/>
        <item m="1" x="562"/>
        <item m="1" x="783"/>
        <item m="1" x="1135"/>
        <item x="51"/>
        <item x="68"/>
        <item m="1" x="1321"/>
        <item m="1" x="803"/>
        <item m="1" x="800"/>
        <item m="1" x="801"/>
        <item m="1" x="798"/>
        <item m="1" x="223"/>
        <item m="1" x="178"/>
        <item m="1" x="173"/>
        <item m="1" x="804"/>
        <item m="1" x="451"/>
        <item m="1" x="166"/>
        <item m="1" x="549"/>
        <item m="1" x="589"/>
        <item m="1" x="507"/>
        <item m="1" x="377"/>
        <item m="1" x="1159"/>
        <item m="1" x="180"/>
        <item m="1" x="851"/>
        <item m="1" x="181"/>
        <item m="1" x="850"/>
        <item m="1" x="816"/>
        <item m="1" x="1235"/>
        <item m="1" x="206"/>
        <item m="1" x="1260"/>
        <item m="1" x="1103"/>
        <item m="1" x="174"/>
        <item m="1" x="276"/>
        <item m="1" x="853"/>
        <item m="1" x="201"/>
        <item m="1" x="132"/>
        <item m="1" x="155"/>
        <item m="1" x="490"/>
        <item m="1" x="489"/>
        <item m="1" x="98"/>
        <item m="1" x="848"/>
        <item m="1" x="334"/>
        <item m="1" x="197"/>
        <item m="1" x="1118"/>
        <item m="1" x="279"/>
        <item m="1" x="825"/>
        <item m="1" x="571"/>
        <item m="1" x="854"/>
        <item m="1" x="452"/>
        <item m="1" x="133"/>
        <item m="1" x="1183"/>
        <item m="1" x="282"/>
        <item m="1" x="1249"/>
        <item m="1" x="222"/>
        <item m="1" x="246"/>
        <item m="1" x="209"/>
        <item m="1" x="606"/>
        <item m="1" x="1134"/>
        <item m="1" x="868"/>
        <item m="1" x="435"/>
        <item m="1" x="584"/>
        <item m="1" x="874"/>
        <item m="1" x="972"/>
        <item x="0"/>
        <item x="14"/>
        <item x="19"/>
        <item x="21"/>
        <item m="1" x="229"/>
        <item m="1" x="212"/>
        <item m="1" x="243"/>
        <item m="1" x="497"/>
        <item m="1" x="835"/>
        <item m="1" x="891"/>
        <item m="1" x="175"/>
        <item m="1" x="884"/>
        <item m="1" x="1040"/>
        <item m="1" x="248"/>
        <item m="1" x="975"/>
        <item m="1" x="896"/>
        <item m="1" x="887"/>
        <item m="1" x="226"/>
        <item m="1" x="881"/>
        <item m="1" x="766"/>
        <item m="1" x="900"/>
        <item m="1" x="272"/>
        <item m="1" x="280"/>
        <item m="1" x="1051"/>
        <item m="1" x="252"/>
        <item m="1" x="274"/>
        <item m="1" x="913"/>
        <item m="1" x="921"/>
        <item m="1" x="498"/>
        <item m="1" x="919"/>
        <item m="1" x="299"/>
        <item m="1" x="308"/>
        <item m="1" x="288"/>
        <item m="1" x="590"/>
        <item m="1" x="306"/>
        <item m="1" x="331"/>
        <item m="1" x="285"/>
        <item m="1" x="254"/>
        <item m="1" x="1148"/>
        <item m="1" x="933"/>
        <item x="2"/>
        <item m="1" x="951"/>
        <item m="1" x="944"/>
        <item m="1" x="1035"/>
        <item m="1" x="953"/>
        <item m="1" x="389"/>
        <item m="1" x="1237"/>
        <item m="1" x="958"/>
        <item m="1" x="1214"/>
        <item m="1" x="1171"/>
        <item m="1" x="926"/>
        <item m="1" x="265"/>
        <item m="1" x="326"/>
        <item m="1" x="322"/>
        <item m="1" x="320"/>
        <item x="50"/>
        <item m="1" x="327"/>
        <item m="1" x="1194"/>
        <item m="1" x="266"/>
        <item m="1" x="515"/>
        <item m="1" x="1087"/>
        <item m="1" x="845"/>
        <item m="1" x="638"/>
        <item m="1" x="329"/>
        <item m="1" x="1311"/>
        <item m="1" x="932"/>
        <item m="1" x="557"/>
        <item m="1" x="970"/>
        <item m="1" x="122"/>
        <item m="1" x="1172"/>
        <item m="1" x="1100"/>
        <item m="1" x="237"/>
        <item m="1" x="374"/>
        <item m="1" x="973"/>
        <item m="1" x="1089"/>
        <item m="1" x="344"/>
        <item m="1" x="297"/>
        <item m="1" x="440"/>
        <item m="1" x="769"/>
        <item m="1" x="428"/>
        <item m="1" x="561"/>
        <item m="1" x="757"/>
        <item m="1" x="978"/>
        <item m="1" x="368"/>
        <item m="1" x="263"/>
        <item m="1" x="390"/>
        <item m="1" x="1127"/>
        <item m="1" x="370"/>
        <item m="1" x="983"/>
        <item m="1" x="558"/>
        <item m="1" x="413"/>
        <item m="1" x="371"/>
        <item m="1" x="715"/>
        <item m="1" x="1306"/>
        <item m="1" x="1251"/>
        <item m="1" x="483"/>
        <item m="1" x="352"/>
        <item m="1" x="658"/>
        <item m="1" x="930"/>
        <item m="1" x="350"/>
        <item m="1" x="888"/>
        <item m="1" x="425"/>
        <item m="1" x="993"/>
        <item m="1" x="340"/>
        <item m="1" x="928"/>
        <item m="1" x="1146"/>
        <item m="1" x="991"/>
        <item m="1" x="751"/>
        <item m="1" x="865"/>
        <item m="1" x="388"/>
        <item m="1" x="106"/>
        <item m="1" x="1001"/>
        <item m="1" x="986"/>
        <item m="1" x="365"/>
        <item m="1" x="629"/>
        <item m="1" x="1211"/>
        <item m="1" x="359"/>
        <item m="1" x="1019"/>
        <item m="1" x="988"/>
        <item m="1" x="264"/>
        <item m="1" x="598"/>
        <item m="1" x="683"/>
        <item m="1" x="462"/>
        <item m="1" x="472"/>
        <item m="1" x="1080"/>
        <item m="1" x="1041"/>
        <item m="1" x="969"/>
        <item m="1" x="372"/>
        <item m="1" x="579"/>
        <item m="1" x="124"/>
        <item m="1" x="362"/>
        <item m="1" x="1021"/>
        <item m="1" x="1007"/>
        <item m="1" x="1010"/>
        <item m="1" x="391"/>
        <item m="1" x="1147"/>
        <item m="1" x="379"/>
        <item m="1" x="977"/>
        <item m="1" x="1068"/>
        <item m="1" x="1150"/>
        <item m="1" x="770"/>
        <item m="1" x="1195"/>
        <item m="1" x="147"/>
        <item m="1" x="387"/>
        <item m="1" x="1022"/>
        <item m="1" x="989"/>
        <item m="1" x="392"/>
        <item m="1" x="909"/>
        <item m="1" x="1215"/>
        <item m="1" x="394"/>
        <item m="1" x="269"/>
        <item m="1" x="1242"/>
        <item m="1" x="1173"/>
        <item m="1" x="84"/>
        <item m="1" x="738"/>
        <item m="1" x="1024"/>
        <item x="3"/>
        <item m="1" x="112"/>
        <item m="1" x="292"/>
        <item m="1" x="1263"/>
        <item m="1" x="652"/>
        <item m="1" x="1105"/>
        <item m="1" x="1025"/>
        <item m="1" x="668"/>
        <item m="1" x="291"/>
        <item m="1" x="630"/>
        <item m="1" x="376"/>
        <item m="1" x="602"/>
        <item m="1" x="650"/>
        <item m="1" x="946"/>
        <item m="1" x="1149"/>
        <item m="1" x="1023"/>
        <item m="1" x="858"/>
        <item m="1" x="789"/>
        <item m="1" x="829"/>
        <item m="1" x="491"/>
        <item m="1" x="188"/>
        <item m="1" x="1013"/>
        <item m="1" x="1018"/>
        <item m="1" x="410"/>
        <item m="1" x="1036"/>
        <item m="1" x="422"/>
        <item x="13"/>
        <item x="24"/>
        <item m="1" x="527"/>
        <item m="1" x="1054"/>
        <item m="1" x="360"/>
        <item m="1" x="1056"/>
        <item m="1" x="949"/>
        <item m="1" x="1060"/>
        <item m="1" x="253"/>
        <item m="1" x="818"/>
        <item m="1" x="1061"/>
        <item m="1" x="814"/>
        <item m="1" x="353"/>
        <item m="1" x="1034"/>
        <item x="62"/>
        <item m="1" x="780"/>
        <item m="1" x="204"/>
        <item m="1" x="176"/>
        <item m="1" x="508"/>
        <item m="1" x="1005"/>
        <item m="1" x="316"/>
        <item m="1" x="852"/>
        <item m="1" x="724"/>
        <item m="1" x="961"/>
        <item m="1" x="964"/>
        <item m="1" x="1137"/>
        <item m="1" x="420"/>
        <item m="1" x="135"/>
        <item m="1" x="1066"/>
        <item m="1" x="1225"/>
        <item m="1" x="283"/>
        <item m="1" x="1204"/>
        <item m="1" x="864"/>
        <item x="15"/>
        <item x="32"/>
        <item x="31"/>
        <item m="1" x="855"/>
        <item m="1" x="1164"/>
        <item m="1" x="437"/>
        <item x="65"/>
        <item m="1" x="819"/>
        <item m="1" x="846"/>
        <item m="1" x="1324"/>
        <item m="1" x="1238"/>
        <item m="1" x="100"/>
        <item m="1" x="244"/>
        <item m="1" x="486"/>
        <item m="1" x="419"/>
        <item m="1" x="962"/>
        <item m="1" x="436"/>
        <item m="1" x="1202"/>
        <item m="1" x="904"/>
        <item m="1" x="1239"/>
        <item m="1" x="1205"/>
        <item m="1" x="688"/>
        <item x="36"/>
        <item m="1" x="470"/>
        <item m="1" x="119"/>
        <item x="57"/>
        <item m="1" x="156"/>
        <item m="1" x="234"/>
        <item m="1" x="358"/>
        <item m="1" x="965"/>
        <item m="1" x="1165"/>
        <item m="1" x="901"/>
        <item m="1" x="1162"/>
        <item m="1" x="974"/>
        <item m="1" x="1160"/>
        <item m="1" x="1250"/>
        <item m="1" x="717"/>
        <item m="1" x="1109"/>
        <item x="69"/>
        <item m="1" x="799"/>
        <item m="1" x="712"/>
        <item m="1" x="960"/>
        <item m="1" x="278"/>
        <item m="1" x="335"/>
        <item m="1" x="347"/>
        <item m="1" x="281"/>
        <item m="1" x="261"/>
        <item m="1" x="643"/>
        <item m="1" x="748"/>
        <item m="1" x="847"/>
        <item m="1" x="948"/>
        <item m="1" x="917"/>
        <item m="1" x="433"/>
        <item m="1" x="910"/>
        <item m="1" x="351"/>
        <item m="1" x="1269"/>
        <item m="1" x="453"/>
        <item m="1" x="1075"/>
        <item m="1" x="997"/>
        <item m="1" x="444"/>
        <item m="1" x="614"/>
        <item m="1" x="920"/>
        <item m="1" x="1020"/>
        <item m="1" x="500"/>
        <item m="1" x="1151"/>
        <item m="1" x="157"/>
        <item m="1" x="1230"/>
        <item m="1" x="1200"/>
        <item m="1" x="922"/>
        <item m="1" x="304"/>
        <item m="1" x="309"/>
        <item m="1" x="929"/>
        <item m="1" x="935"/>
        <item m="1" x="937"/>
        <item m="1" x="936"/>
        <item m="1" x="315"/>
        <item m="1" x="395"/>
        <item m="1" x="318"/>
        <item m="1" x="319"/>
        <item m="1" x="1280"/>
        <item m="1" x="1074"/>
        <item m="1" x="317"/>
        <item m="1" x="842"/>
        <item m="1" x="956"/>
        <item m="1" x="959"/>
        <item m="1" x="676"/>
        <item m="1" x="221"/>
        <item m="1" x="539"/>
        <item m="1" x="114"/>
        <item m="1" x="689"/>
        <item m="1" x="678"/>
        <item m="1" x="330"/>
        <item m="1" x="332"/>
        <item m="1" x="752"/>
        <item m="1" x="1270"/>
        <item m="1" x="323"/>
        <item m="1" x="1004"/>
        <item m="1" x="998"/>
        <item m="1" x="198"/>
        <item m="1" x="333"/>
        <item m="1" x="639"/>
        <item m="1" x="1099"/>
        <item m="1" x="469"/>
        <item m="1" x="641"/>
        <item m="1" x="312"/>
        <item m="1" x="971"/>
        <item m="1" x="227"/>
        <item m="1" x="877"/>
        <item m="1" x="728"/>
        <item m="1" x="968"/>
        <item m="1" x="779"/>
        <item m="1" x="134"/>
        <item m="1" x="337"/>
        <item m="1" x="670"/>
        <item m="1" x="143"/>
        <item m="1" x="267"/>
        <item m="1" x="373"/>
        <item m="1" x="1129"/>
        <item m="1" x="1256"/>
        <item m="1" x="843"/>
        <item m="1" x="346"/>
        <item m="1" x="293"/>
        <item m="1" x="982"/>
        <item m="1" x="342"/>
        <item m="1" x="109"/>
        <item m="1" x="398"/>
        <item x="39"/>
        <item m="1" x="426"/>
        <item m="1" x="771"/>
        <item m="1" x="341"/>
        <item m="1" x="357"/>
        <item m="1" x="1174"/>
        <item m="1" x="1212"/>
        <item m="1" x="1002"/>
        <item m="1" x="792"/>
        <item m="1" x="810"/>
        <item m="1" x="485"/>
        <item x="4"/>
        <item m="1" x="313"/>
        <item m="1" x="1072"/>
        <item m="1" x="302"/>
        <item m="1" x="1000"/>
        <item m="1" x="755"/>
        <item m="1" x="1097"/>
        <item m="1" x="735"/>
        <item m="1" x="165"/>
        <item m="1" x="1190"/>
        <item m="1" x="1003"/>
        <item m="1" x="345"/>
        <item m="1" x="999"/>
        <item m="1" x="585"/>
        <item m="1" x="171"/>
        <item m="1" x="190"/>
        <item m="1" x="167"/>
        <item m="1" x="897"/>
        <item x="29"/>
        <item x="37"/>
        <item x="38"/>
        <item x="43"/>
        <item x="44"/>
        <item x="45"/>
        <item x="46"/>
        <item x="48"/>
        <item x="52"/>
        <item x="53"/>
        <item x="54"/>
        <item x="56"/>
        <item x="58"/>
        <item x="59"/>
        <item x="60"/>
        <item x="61"/>
        <item x="64"/>
        <item x="66"/>
        <item x="67"/>
      </items>
    </pivotField>
    <pivotField showAll="0" defaultSubtotal="0"/>
    <pivotField axis="axisRow" showAll="0">
      <items count="52">
        <item h="1" sd="0" x="7"/>
        <item h="1" sd="0" x="1"/>
        <item sd="0" m="1" x="25"/>
        <item sd="0" m="1" x="23"/>
        <item sd="0" m="1" x="36"/>
        <item sd="0" m="1" x="30"/>
        <item sd="0" m="1" x="44"/>
        <item sd="0" x="5"/>
        <item sd="0" x="9"/>
        <item h="1" sd="0" x="8"/>
        <item sd="0" x="10"/>
        <item sd="0" m="1" x="20"/>
        <item sd="0" x="15"/>
        <item sd="0" x="4"/>
        <item sd="0" m="1" x="17"/>
        <item sd="0" m="1" x="41"/>
        <item h="1" m="1" x="32"/>
        <item h="1" x="2"/>
        <item h="1" m="1" x="31"/>
        <item h="1" x="3"/>
        <item h="1" m="1" x="24"/>
        <item h="1" m="1" x="42"/>
        <item h="1" m="1" x="37"/>
        <item h="1" m="1" x="28"/>
        <item h="1" m="1" x="46"/>
        <item h="1" m="1" x="34"/>
        <item h="1" m="1" x="45"/>
        <item h="1" m="1" x="26"/>
        <item h="1" x="12"/>
        <item h="1" x="0"/>
        <item h="1" m="1" x="33"/>
        <item h="1" m="1" x="35"/>
        <item h="1" m="1" x="21"/>
        <item h="1" x="11"/>
        <item h="1" m="1" x="38"/>
        <item h="1" m="1" x="47"/>
        <item h="1" x="13"/>
        <item h="1" m="1" x="18"/>
        <item h="1" m="1" x="27"/>
        <item h="1" m="1" x="16"/>
        <item h="1" m="1" x="22"/>
        <item h="1" x="6"/>
        <item h="1" m="1" x="43"/>
        <item h="1" m="1" x="29"/>
        <item h="1" m="1" x="19"/>
        <item h="1" x="14"/>
        <item h="1" m="1" x="39"/>
        <item h="1" m="1" x="40"/>
        <item h="1" m="1" x="50"/>
        <item h="1" m="1" x="48"/>
        <item h="1" m="1" x="49"/>
        <item t="default"/>
      </items>
    </pivotField>
    <pivotField dataField="1"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/>
    <pivotField showAll="0"/>
    <pivotField showAll="0"/>
    <pivotField showAll="0"/>
  </pivotFields>
  <rowFields count="3">
    <field x="11"/>
    <field x="9"/>
    <field x="4"/>
  </rowFields>
  <rowItems count="6">
    <i>
      <x v="7"/>
    </i>
    <i>
      <x v="8"/>
    </i>
    <i>
      <x v="10"/>
    </i>
    <i>
      <x v="12"/>
    </i>
    <i>
      <x v="1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1" hier="-1"/>
  </pageFields>
  <dataFields count="7">
    <dataField name="Nombre de pannes Mécanique" fld="12" subtotal="count" baseField="0" baseItem="0"/>
    <dataField name="Nombre de pannes Electricité" fld="13" subtotal="count" baseField="0" baseItem="0"/>
    <dataField name="Nombre de pannes Soudure" fld="14" subtotal="count" baseField="0" baseItem="0"/>
    <dataField name="Nombre de Pannes Pneumatique" fld="15" subtotal="count" baseField="11" baseItem="2"/>
    <dataField name="Nombre de pannes Tolérie-Peinture" fld="16" subtotal="count" baseField="0" baseItem="0"/>
    <dataField name="Nombre de Pannes de Route" fld="17" subtotal="count" baseField="0" baseItem="0"/>
    <dataField name="Nombre de Préventive" fld="18" subtotal="count" baseField="0" baseItem="0"/>
  </dataFields>
  <formats count="10">
    <format dxfId="70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04">
      <pivotArea dataOnly="0" labelOnly="1" outline="0" fieldPosition="0">
        <references count="1">
          <reference field="4294967294" count="5">
            <x v="1"/>
            <x v="2"/>
            <x v="3"/>
            <x v="4"/>
            <x v="5"/>
          </reference>
        </references>
      </pivotArea>
    </format>
    <format dxfId="703">
      <pivotArea field="11" type="button" dataOnly="0" labelOnly="1" outline="0" axis="axisRow" fieldPosition="0"/>
    </format>
    <format dxfId="70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01">
      <pivotArea field="11" type="button" dataOnly="0" labelOnly="1" outline="0" axis="axisRow" fieldPosition="0"/>
    </format>
    <format dxfId="70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9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9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9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9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eau croisé dynamique4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4" indent="0" outline="1" outlineData="1" multipleFieldFilters="0" rowHeaderCaption="Lieu de panne">
  <location ref="U3:AB11" firstHeaderRow="1" firstDataRow="2" firstDataCol="1" rowPageCount="1" colPageCount="1"/>
  <pivotFields count="22">
    <pivotField showAll="0"/>
    <pivotField axis="axisPage" showAll="0">
      <items count="3">
        <item x="1"/>
        <item x="0"/>
        <item t="default"/>
      </items>
    </pivotField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axis="axisRow" showAll="0" defaultSubtotal="0">
      <items count="1230">
        <item x="11"/>
        <item m="1" x="434"/>
        <item m="1" x="988"/>
        <item m="1" x="1195"/>
        <item m="1" x="433"/>
        <item m="1" x="1000"/>
        <item m="1" x="511"/>
        <item m="1" x="1036"/>
        <item x="13"/>
        <item m="1" x="375"/>
        <item m="1" x="364"/>
        <item m="1" x="494"/>
        <item m="1" x="438"/>
        <item m="1" x="426"/>
        <item m="1" x="405"/>
        <item m="1" x="202"/>
        <item x="26"/>
        <item m="1" x="387"/>
        <item m="1" x="419"/>
        <item m="1" x="490"/>
        <item m="1" x="1090"/>
        <item m="1" x="1039"/>
        <item m="1" x="268"/>
        <item m="1" x="941"/>
        <item m="1" x="325"/>
        <item m="1" x="93"/>
        <item m="1" x="792"/>
        <item m="1" x="943"/>
        <item m="1" x="499"/>
        <item m="1" x="342"/>
        <item m="1" x="656"/>
        <item m="1" x="241"/>
        <item m="1" x="1070"/>
        <item x="20"/>
        <item m="1" x="942"/>
        <item m="1" x="266"/>
        <item m="1" x="455"/>
        <item m="1" x="444"/>
        <item m="1" x="843"/>
        <item m="1" x="818"/>
        <item m="1" x="1023"/>
        <item m="1" x="1029"/>
        <item m="1" x="669"/>
        <item m="1" x="859"/>
        <item m="1" x="470"/>
        <item m="1" x="84"/>
        <item m="1" x="449"/>
        <item m="1" x="269"/>
        <item m="1" x="837"/>
        <item m="1" x="1026"/>
        <item m="1" x="473"/>
        <item m="1" x="583"/>
        <item m="1" x="925"/>
        <item m="1" x="774"/>
        <item m="1" x="240"/>
        <item m="1" x="1028"/>
        <item m="1" x="378"/>
        <item m="1" x="635"/>
        <item m="1" x="427"/>
        <item m="1" x="450"/>
        <item m="1" x="501"/>
        <item m="1" x="523"/>
        <item m="1" x="1121"/>
        <item m="1" x="854"/>
        <item m="1" x="1024"/>
        <item m="1" x="1066"/>
        <item m="1" x="421"/>
        <item m="1" x="968"/>
        <item m="1" x="1022"/>
        <item m="1" x="817"/>
        <item m="1" x="509"/>
        <item m="1" x="794"/>
        <item m="1" x="467"/>
        <item m="1" x="1061"/>
        <item m="1" x="1068"/>
        <item m="1" x="225"/>
        <item m="1" x="340"/>
        <item m="1" x="339"/>
        <item m="1" x="549"/>
        <item m="1" x="86"/>
        <item m="1" x="1027"/>
        <item m="1" x="109"/>
        <item m="1" x="659"/>
        <item m="1" x="578"/>
        <item m="1" x="447"/>
        <item m="1" x="341"/>
        <item m="1" x="349"/>
        <item m="1" x="1065"/>
        <item m="1" x="223"/>
        <item m="1" x="354"/>
        <item m="1" x="475"/>
        <item m="1" x="1064"/>
        <item m="1" x="338"/>
        <item m="1" x="1008"/>
        <item m="1" x="504"/>
        <item m="1" x="505"/>
        <item m="1" x="452"/>
        <item x="74"/>
        <item x="76"/>
        <item x="77"/>
        <item x="78"/>
        <item m="1" x="1115"/>
        <item m="1" x="443"/>
        <item m="1" x="242"/>
        <item m="1" x="260"/>
        <item m="1" x="814"/>
        <item m="1" x="453"/>
        <item m="1" x="856"/>
        <item m="1" x="1067"/>
        <item m="1" x="363"/>
        <item m="1" x="944"/>
        <item m="1" x="1196"/>
        <item m="1" x="469"/>
        <item m="1" x="657"/>
        <item m="1" x="793"/>
        <item m="1" x="458"/>
        <item m="1" x="435"/>
        <item m="1" x="1001"/>
        <item m="1" x="500"/>
        <item m="1" x="858"/>
        <item m="1" x="710"/>
        <item m="1" x="838"/>
        <item m="1" x="815"/>
        <item m="1" x="939"/>
        <item m="1" x="420"/>
        <item x="34"/>
        <item m="1" x="259"/>
        <item m="1" x="1091"/>
        <item m="1" x="445"/>
        <item m="1" x="1040"/>
        <item m="1" x="1098"/>
        <item m="1" x="512"/>
        <item m="1" x="471"/>
        <item m="1" x="723"/>
        <item m="1" x="1077"/>
        <item m="1" x="83"/>
        <item m="1" x="831"/>
        <item m="1" x="463"/>
        <item m="1" x="1021"/>
        <item m="1" x="1083"/>
        <item m="1" x="528"/>
        <item m="1" x="597"/>
        <item m="1" x="477"/>
        <item m="1" x="972"/>
        <item m="1" x="524"/>
        <item m="1" x="474"/>
        <item m="1" x="252"/>
        <item m="1" x="281"/>
        <item m="1" x="108"/>
        <item m="1" x="1101"/>
        <item m="1" x="107"/>
        <item m="1" x="483"/>
        <item m="1" x="481"/>
        <item m="1" x="866"/>
        <item m="1" x="806"/>
        <item m="1" x="700"/>
        <item m="1" x="969"/>
        <item m="1" x="262"/>
        <item m="1" x="365"/>
        <item m="1" x="1052"/>
        <item m="1" x="1062"/>
        <item m="1" x="478"/>
        <item m="1" x="492"/>
        <item m="1" x="491"/>
        <item m="1" x="996"/>
        <item m="1" x="274"/>
        <item m="1" x="104"/>
        <item m="1" x="962"/>
        <item x="22"/>
        <item m="1" x="1082"/>
        <item x="14"/>
        <item m="1" x="502"/>
        <item m="1" x="506"/>
        <item m="1" x="993"/>
        <item m="1" x="529"/>
        <item m="1" x="129"/>
        <item m="1" x="525"/>
        <item m="1" x="1078"/>
        <item x="21"/>
        <item m="1" x="1128"/>
        <item m="1" x="569"/>
        <item m="1" x="1188"/>
        <item m="1" x="515"/>
        <item m="1" x="389"/>
        <item m="1" x="513"/>
        <item m="1" x="994"/>
        <item m="1" x="1104"/>
        <item m="1" x="1207"/>
        <item m="1" x="1089"/>
        <item m="1" x="881"/>
        <item m="1" x="890"/>
        <item m="1" x="383"/>
        <item m="1" x="1099"/>
        <item m="1" x="899"/>
        <item m="1" x="585"/>
        <item m="1" x="147"/>
        <item m="1" x="639"/>
        <item m="1" x="645"/>
        <item m="1" x="388"/>
        <item m="1" x="1102"/>
        <item m="1" x="894"/>
        <item m="1" x="1109"/>
        <item m="1" x="1015"/>
        <item x="5"/>
        <item m="1" x="296"/>
        <item m="1" x="556"/>
        <item m="1" x="398"/>
        <item m="1" x="293"/>
        <item m="1" x="413"/>
        <item m="1" x="929"/>
        <item m="1" x="711"/>
        <item m="1" x="540"/>
        <item m="1" x="550"/>
        <item m="1" x="762"/>
        <item m="1" x="163"/>
        <item m="1" x="1139"/>
        <item m="1" x="1111"/>
        <item m="1" x="650"/>
        <item m="1" x="1162"/>
        <item m="1" x="742"/>
        <item m="1" x="1116"/>
        <item m="1" x="577"/>
        <item m="1" x="1129"/>
        <item m="1" x="763"/>
        <item x="8"/>
        <item m="1" x="1009"/>
        <item m="1" x="675"/>
        <item m="1" x="586"/>
        <item m="1" x="183"/>
        <item m="1" x="571"/>
        <item m="1" x="414"/>
        <item m="1" x="766"/>
        <item m="1" x="663"/>
        <item m="1" x="1189"/>
        <item m="1" x="570"/>
        <item m="1" x="576"/>
        <item m="1" x="613"/>
        <item m="1" x="603"/>
        <item m="1" x="913"/>
        <item m="1" x="816"/>
        <item m="1" x="422"/>
        <item m="1" x="574"/>
        <item m="1" x="1166"/>
        <item m="1" x="560"/>
        <item m="1" x="1011"/>
        <item m="1" x="229"/>
        <item m="1" x="335"/>
        <item m="1" x="415"/>
        <item m="1" x="317"/>
        <item m="1" x="936"/>
        <item m="1" x="622"/>
        <item m="1" x="1140"/>
        <item m="1" x="1167"/>
        <item m="1" x="587"/>
        <item m="1" x="767"/>
        <item m="1" x="1176"/>
        <item m="1" x="1141"/>
        <item m="1" x="627"/>
        <item m="1" x="1190"/>
        <item m="1" x="190"/>
        <item m="1" x="1016"/>
        <item m="1" x="1136"/>
        <item m="1" x="768"/>
        <item m="1" x="610"/>
        <item m="1" x="679"/>
        <item m="1" x="423"/>
        <item m="1" x="802"/>
        <item m="1" x="196"/>
        <item m="1" x="914"/>
        <item m="1" x="595"/>
        <item m="1" x="1151"/>
        <item m="1" x="598"/>
        <item m="1" x="623"/>
        <item m="1" x="951"/>
        <item m="1" x="350"/>
        <item m="1" x="1163"/>
        <item m="1" x="431"/>
        <item m="1" x="1152"/>
        <item m="1" x="1025"/>
        <item m="1" x="224"/>
        <item m="1" x="640"/>
        <item m="1" x="750"/>
        <item m="1" x="692"/>
        <item m="1" x="900"/>
        <item m="1" x="839"/>
        <item m="1" x="954"/>
        <item m="1" x="326"/>
        <item m="1" x="604"/>
        <item m="1" x="1160"/>
        <item m="1" x="786"/>
        <item m="1" x="436"/>
        <item m="1" x="1137"/>
        <item m="1" x="267"/>
        <item m="1" x="456"/>
        <item m="1" x="1157"/>
        <item m="1" x="1164"/>
        <item m="1" x="120"/>
        <item m="1" x="403"/>
        <item m="1" x="485"/>
        <item m="1" x="329"/>
        <item m="1" x="1191"/>
        <item m="1" x="584"/>
        <item m="1" x="634"/>
        <item m="1" x="970"/>
        <item m="1" x="446"/>
        <item m="1" x="308"/>
        <item m="1" x="88"/>
        <item m="1" x="795"/>
        <item m="1" x="356"/>
        <item m="1" x="616"/>
        <item m="1" x="1218"/>
        <item m="1" x="611"/>
        <item m="1" x="191"/>
        <item m="1" x="213"/>
        <item m="1" x="1043"/>
        <item m="1" x="457"/>
        <item m="1" x="249"/>
        <item m="1" x="1044"/>
        <item m="1" x="369"/>
        <item m="1" x="89"/>
        <item m="1" x="824"/>
        <item m="1" x="801"/>
        <item m="1" x="1168"/>
        <item m="1" x="112"/>
        <item m="1" x="199"/>
        <item m="1" x="680"/>
        <item m="1" x="289"/>
        <item m="1" x="124"/>
        <item m="1" x="122"/>
        <item m="1" x="976"/>
        <item m="1" x="248"/>
        <item m="1" x="618"/>
        <item m="1" x="920"/>
        <item m="1" x="922"/>
        <item m="1" x="619"/>
        <item m="1" x="235"/>
        <item m="1" x="351"/>
        <item m="1" x="1048"/>
        <item m="1" x="781"/>
        <item m="1" x="1181"/>
        <item m="1" x="1182"/>
        <item m="1" x="946"/>
        <item m="1" x="641"/>
        <item x="75"/>
        <item m="1" x="486"/>
        <item m="1" x="624"/>
        <item m="1" x="337"/>
        <item m="1" x="1227"/>
        <item m="1" x="1177"/>
        <item m="1" x="197"/>
        <item m="1" x="1179"/>
        <item m="1" x="945"/>
        <item m="1" x="230"/>
        <item m="1" x="810"/>
        <item m="1" x="1216"/>
        <item m="1" x="628"/>
        <item m="1" x="633"/>
        <item m="1" x="1192"/>
        <item m="1" x="236"/>
        <item m="1" x="548"/>
        <item m="1" x="630"/>
        <item m="1" x="493"/>
        <item m="1" x="947"/>
        <item m="1" x="642"/>
        <item m="1" x="1198"/>
        <item m="1" x="652"/>
        <item m="1" x="1208"/>
        <item m="1" x="148"/>
        <item m="1" x="632"/>
        <item m="1" x="1205"/>
        <item m="1" x="1209"/>
        <item m="1" x="1200"/>
        <item m="1" x="336"/>
        <item m="1" x="352"/>
        <item m="1" x="840"/>
        <item m="1" x="87"/>
        <item m="1" x="1225"/>
        <item m="1" x="1224"/>
        <item m="1" x="664"/>
        <item m="1" x="658"/>
        <item m="1" x="1217"/>
        <item m="1" x="687"/>
        <item m="1" x="1228"/>
        <item m="1" x="97"/>
        <item m="1" x="138"/>
        <item m="1" x="1038"/>
        <item m="1" x="113"/>
        <item m="1" x="461"/>
        <item x="7"/>
        <item x="9"/>
        <item m="1" x="143"/>
        <item m="1" x="468"/>
        <item m="1" x="472"/>
        <item m="1" x="670"/>
        <item m="1" x="464"/>
        <item m="1" x="465"/>
        <item m="1" x="592"/>
        <item x="15"/>
        <item m="1" x="1041"/>
        <item m="1" x="130"/>
        <item m="1" x="599"/>
        <item m="1" x="701"/>
        <item m="1" x="1054"/>
        <item m="1" x="1060"/>
        <item m="1" x="1063"/>
        <item m="1" x="1058"/>
        <item m="1" x="1059"/>
        <item m="1" x="1056"/>
        <item m="1" x="1057"/>
        <item m="1" x="495"/>
        <item m="1" x="498"/>
        <item m="1" x="516"/>
        <item m="1" x="385"/>
        <item m="1" x="518"/>
        <item m="1" x="625"/>
        <item m="1" x="417"/>
        <item m="1" x="306"/>
        <item m="1" x="217"/>
        <item m="1" x="545"/>
        <item m="1" x="653"/>
        <item m="1" x="180"/>
        <item m="1" x="898"/>
        <item m="1" x="1199"/>
        <item m="1" x="1219"/>
        <item m="1" x="1170"/>
        <item m="1" x="938"/>
        <item m="1" x="1092"/>
        <item m="1" x="1094"/>
        <item m="1" x="917"/>
        <item m="1" x="1158"/>
        <item m="1" x="999"/>
        <item m="1" x="544"/>
        <item m="1" x="305"/>
        <item m="1" x="1075"/>
        <item m="1" x="386"/>
        <item m="1" x="547"/>
        <item m="1" x="887"/>
        <item m="1" x="1110"/>
        <item m="1" x="1117"/>
        <item m="1" x="765"/>
        <item m="1" x="955"/>
        <item m="1" x="1112"/>
        <item m="1" x="214"/>
        <item m="1" x="1019"/>
        <item m="1" x="564"/>
        <item m="1" x="359"/>
        <item m="1" x="334"/>
        <item m="1" x="331"/>
        <item m="1" x="565"/>
        <item m="1" x="537"/>
        <item m="1" x="1172"/>
        <item m="1" x="1132"/>
        <item m="1" x="1135"/>
        <item m="1" x="1153"/>
        <item m="1" x="1156"/>
        <item m="1" x="591"/>
        <item m="1" x="606"/>
        <item m="1" x="596"/>
        <item x="10"/>
        <item x="6"/>
        <item x="31"/>
        <item m="1" x="425"/>
        <item x="58"/>
        <item m="1" x="932"/>
        <item m="1" x="572"/>
        <item m="1" x="553"/>
        <item m="1" x="526"/>
        <item m="1" x="1084"/>
        <item x="79"/>
        <item m="1" x="1171"/>
        <item x="46"/>
        <item x="44"/>
        <item m="1" x="629"/>
        <item m="1" x="99"/>
        <item m="1" x="828"/>
        <item m="1" x="882"/>
        <item m="1" x="370"/>
        <item m="1" x="357"/>
        <item m="1" x="907"/>
        <item m="1" x="1194"/>
        <item m="1" x="1201"/>
        <item m="1" x="276"/>
        <item x="48"/>
        <item m="1" x="647"/>
        <item m="1" x="416"/>
        <item m="1" x="654"/>
        <item m="1" x="1220"/>
        <item m="1" x="695"/>
        <item m="1" x="270"/>
        <item m="1" x="1226"/>
        <item m="1" x="90"/>
        <item m="1" x="666"/>
        <item m="1" x="85"/>
        <item m="1" x="91"/>
        <item m="1" x="1229"/>
        <item m="1" x="200"/>
        <item m="1" x="517"/>
        <item m="1" x="1125"/>
        <item m="1" x="631"/>
        <item m="1" x="92"/>
        <item m="1" x="835"/>
        <item m="1" x="243"/>
        <item m="1" x="689"/>
        <item m="1" x="958"/>
        <item m="1" x="439"/>
        <item m="1" x="98"/>
        <item m="1" x="102"/>
        <item x="27"/>
        <item m="1" x="671"/>
        <item m="1" x="171"/>
        <item m="1" x="850"/>
        <item m="1" x="410"/>
        <item m="1" x="682"/>
        <item m="1" x="684"/>
        <item x="24"/>
        <item m="1" x="355"/>
        <item m="1" x="934"/>
        <item m="1" x="1031"/>
        <item m="1" x="484"/>
        <item m="1" x="211"/>
        <item m="1" x="301"/>
        <item m="1" x="696"/>
        <item m="1" x="694"/>
        <item m="1" x="1013"/>
        <item m="1" x="328"/>
        <item m="1" x="94"/>
        <item m="1" x="169"/>
        <item m="1" x="206"/>
        <item m="1" x="210"/>
        <item m="1" x="797"/>
        <item m="1" x="166"/>
        <item m="1" x="673"/>
        <item m="1" x="1169"/>
        <item m="1" x="561"/>
        <item m="1" x="288"/>
        <item m="1" x="1215"/>
        <item m="1" x="1130"/>
        <item m="1" x="1012"/>
        <item m="1" x="1069"/>
        <item m="1" x="601"/>
        <item m="1" x="395"/>
        <item m="1" x="759"/>
        <item m="1" x="775"/>
        <item m="1" x="303"/>
        <item m="1" x="905"/>
        <item m="1" x="697"/>
        <item m="1" x="123"/>
        <item m="1" x="95"/>
        <item m="1" x="847"/>
        <item m="1" x="344"/>
        <item m="1" x="366"/>
        <item m="1" x="973"/>
        <item m="1" x="125"/>
        <item m="1" x="638"/>
        <item m="1" x="948"/>
        <item m="1" x="411"/>
        <item m="1" x="895"/>
        <item m="1" x="245"/>
        <item m="1" x="534"/>
        <item m="1" x="382"/>
        <item m="1" x="715"/>
        <item m="1" x="479"/>
        <item m="1" x="343"/>
        <item m="1" x="643"/>
        <item m="1" x="353"/>
        <item m="1" x="1103"/>
        <item m="1" x="1105"/>
        <item m="1" x="861"/>
        <item m="1" x="906"/>
        <item m="1" x="146"/>
        <item m="1" x="841"/>
        <item m="1" x="428"/>
        <item m="1" x="721"/>
        <item m="1" x="726"/>
        <item m="1" x="144"/>
        <item m="1" x="614"/>
        <item m="1" x="724"/>
        <item m="1" x="116"/>
        <item m="1" x="1045"/>
        <item m="1" x="246"/>
        <item m="1" x="637"/>
        <item m="1" x="396"/>
        <item m="1" x="799"/>
        <item m="1" x="557"/>
        <item m="1" x="733"/>
        <item m="1" x="923"/>
        <item m="1" x="258"/>
        <item m="1" x="150"/>
        <item x="32"/>
        <item m="1" x="158"/>
        <item m="1" x="636"/>
        <item m="1" x="160"/>
        <item m="1" x="300"/>
        <item m="1" x="822"/>
        <item m="1" x="842"/>
        <item m="1" x="995"/>
        <item m="1" x="153"/>
        <item m="1" x="602"/>
        <item m="1" x="193"/>
        <item m="1" x="480"/>
        <item m="1" x="404"/>
        <item m="1" x="172"/>
        <item m="1" x="579"/>
        <item x="71"/>
        <item m="1" x="167"/>
        <item m="1" x="531"/>
        <item m="1" x="177"/>
        <item m="1" x="756"/>
        <item m="1" x="520"/>
        <item m="1" x="1081"/>
        <item m="1" x="1175"/>
        <item m="1" x="519"/>
        <item m="1" x="708"/>
        <item m="1" x="522"/>
        <item m="1" x="744"/>
        <item m="1" x="1095"/>
        <item x="29"/>
        <item m="1" x="1097"/>
        <item m="1" x="279"/>
        <item m="1" x="804"/>
        <item m="1" x="803"/>
        <item m="1" x="918"/>
        <item m="1" x="707"/>
        <item m="1" x="593"/>
        <item m="1" x="594"/>
        <item m="1" x="546"/>
        <item m="1" x="552"/>
        <item m="1" x="555"/>
        <item m="1" x="551"/>
        <item m="1" x="889"/>
        <item m="1" x="554"/>
        <item m="1" x="1180"/>
        <item m="1" x="964"/>
        <item m="1" x="1113"/>
        <item m="1" x="1010"/>
        <item m="1" x="1093"/>
        <item m="1" x="1120"/>
        <item m="1" x="892"/>
        <item m="1" x="770"/>
        <item m="1" x="1106"/>
        <item m="1" x="566"/>
        <item m="1" x="1086"/>
        <item m="1" x="1100"/>
        <item m="1" x="573"/>
        <item m="1" x="568"/>
        <item m="1" x="532"/>
        <item m="1" x="581"/>
        <item m="1" x="1202"/>
        <item m="1" x="748"/>
        <item m="1" x="1085"/>
        <item m="1" x="575"/>
        <item m="1" x="902"/>
        <item m="1" x="1123"/>
        <item x="37"/>
        <item m="1" x="1134"/>
        <item m="1" x="1119"/>
        <item m="1" x="1118"/>
        <item m="1" x="257"/>
        <item x="73"/>
        <item m="1" x="1138"/>
        <item m="1" x="165"/>
        <item m="1" x="244"/>
        <item m="1" x="1143"/>
        <item m="1" x="110"/>
        <item m="1" x="298"/>
        <item m="1" x="1154"/>
        <item m="1" x="965"/>
        <item m="1" x="864"/>
        <item m="1" x="1161"/>
        <item m="1" x="1159"/>
        <item m="1" x="608"/>
        <item m="1" x="997"/>
        <item m="1" x="609"/>
        <item m="1" x="542"/>
        <item m="1" x="612"/>
        <item m="1" x="1147"/>
        <item m="1" x="698"/>
        <item m="1" x="703"/>
        <item m="1" x="1223"/>
        <item m="1" x="589"/>
        <item m="1" x="1174"/>
        <item m="1" x="321"/>
        <item m="1" x="149"/>
        <item m="1" x="983"/>
        <item m="1" x="131"/>
        <item m="1" x="1178"/>
        <item m="1" x="626"/>
        <item m="1" x="867"/>
        <item m="1" x="376"/>
        <item m="1" x="852"/>
        <item x="72"/>
        <item m="1" x="1148"/>
        <item m="1" x="409"/>
        <item m="1" x="1197"/>
        <item m="1" x="312"/>
        <item m="1" x="737"/>
        <item m="1" x="541"/>
        <item m="1" x="133"/>
        <item m="1" x="264"/>
        <item m="1" x="1149"/>
        <item m="1" x="1003"/>
        <item m="1" x="394"/>
        <item m="1" x="961"/>
        <item m="1" x="1076"/>
        <item m="1" x="360"/>
        <item m="1" x="699"/>
        <item m="1" x="651"/>
        <item m="1" x="910"/>
        <item m="1" x="1206"/>
        <item m="1" x="1210"/>
        <item m="1" x="1213"/>
        <item m="1" x="1203"/>
        <item m="1" x="371"/>
        <item m="1" x="909"/>
        <item m="1" x="290"/>
        <item m="1" x="1212"/>
        <item m="1" x="161"/>
        <item m="1" x="1185"/>
        <item m="1" x="1053"/>
        <item m="1" x="188"/>
        <item m="1" x="615"/>
        <item m="1" x="1108"/>
        <item m="1" x="720"/>
        <item m="1" x="960"/>
        <item m="1" x="128"/>
        <item m="1" x="860"/>
        <item m="1" x="655"/>
        <item m="1" x="662"/>
        <item m="1" x="1221"/>
        <item m="1" x="527"/>
        <item m="1" x="660"/>
        <item m="1" x="186"/>
        <item m="1" x="971"/>
        <item m="1" x="173"/>
        <item m="1" x="751"/>
        <item m="1" x="208"/>
        <item m="1" x="429"/>
        <item m="1" x="348"/>
        <item m="1" x="250"/>
        <item m="1" x="100"/>
        <item m="1" x="1004"/>
        <item m="1" x="233"/>
        <item m="1" x="661"/>
        <item m="1" x="829"/>
        <item x="51"/>
        <item m="1" x="879"/>
        <item m="1" x="878"/>
        <item m="1" x="1046"/>
        <item m="1" x="959"/>
        <item m="1" x="563"/>
        <item m="1" x="562"/>
        <item m="1" x="103"/>
        <item m="1" x="151"/>
        <item m="1" x="454"/>
        <item m="1" x="1127"/>
        <item m="1" x="982"/>
        <item m="1" x="1030"/>
        <item m="1" x="981"/>
        <item m="1" x="621"/>
        <item m="1" x="559"/>
        <item m="1" x="876"/>
        <item m="1" x="1088"/>
        <item m="1" x="132"/>
        <item m="1" x="372"/>
        <item m="1" x="358"/>
        <item x="69"/>
        <item m="1" x="304"/>
        <item m="1" x="192"/>
        <item m="1" x="716"/>
        <item m="1" x="685"/>
        <item m="1" x="101"/>
        <item m="1" x="719"/>
        <item m="1" x="189"/>
        <item m="1" x="430"/>
        <item m="1" x="1005"/>
        <item m="1" x="373"/>
        <item m="1" x="668"/>
        <item x="53"/>
        <item m="1" x="408"/>
        <item m="1" x="688"/>
        <item m="1" x="779"/>
        <item m="1" x="717"/>
        <item m="1" x="127"/>
        <item m="1" x="738"/>
        <item m="1" x="539"/>
        <item m="1" x="686"/>
        <item m="1" x="777"/>
        <item m="1" x="381"/>
        <item m="1" x="482"/>
        <item x="38"/>
        <item m="1" x="735"/>
        <item m="1" x="739"/>
        <item m="1" x="1006"/>
        <item x="70"/>
        <item m="1" x="844"/>
        <item m="1" x="228"/>
        <item m="1" x="800"/>
        <item m="1" x="757"/>
        <item m="1" x="740"/>
        <item m="1" x="126"/>
        <item x="1"/>
        <item m="1" x="709"/>
        <item m="1" x="949"/>
        <item m="1" x="441"/>
        <item m="1" x="812"/>
        <item m="1" x="919"/>
        <item m="1" x="690"/>
        <item m="1" x="712"/>
        <item m="1" x="718"/>
        <item m="1" x="140"/>
        <item m="1" x="141"/>
        <item m="1" x="134"/>
        <item m="1" x="179"/>
        <item m="1" x="785"/>
        <item m="1" x="851"/>
        <item m="1" x="507"/>
        <item x="64"/>
        <item m="1" x="736"/>
        <item m="1" x="875"/>
        <item m="1" x="896"/>
        <item m="1" x="743"/>
        <item m="1" x="1017"/>
        <item m="1" x="1122"/>
        <item m="1" x="1033"/>
        <item m="1" x="168"/>
        <item m="1" x="164"/>
        <item m="1" x="170"/>
        <item x="30"/>
        <item m="1" x="863"/>
        <item m="1" x="761"/>
        <item m="1" x="764"/>
        <item x="47"/>
        <item m="1" x="390"/>
        <item m="1" x="1087"/>
        <item m="1" x="821"/>
        <item m="1" x="194"/>
        <item m="1" x="313"/>
        <item m="1" x="978"/>
        <item x="19"/>
        <item m="1" x="198"/>
        <item m="1" x="676"/>
        <item m="1" x="778"/>
        <item m="1" x="872"/>
        <item m="1" x="203"/>
        <item m="1" x="1144"/>
        <item m="1" x="782"/>
        <item m="1" x="1186"/>
        <item m="1" x="1049"/>
        <item m="1" x="488"/>
        <item m="1" x="780"/>
        <item m="1" x="135"/>
        <item m="1" x="442"/>
        <item m="1" x="247"/>
        <item m="1" x="825"/>
        <item m="1" x="503"/>
        <item m="1" x="440"/>
        <item m="1" x="209"/>
        <item m="1" x="96"/>
        <item m="1" x="784"/>
        <item m="1" x="620"/>
        <item m="1" x="220"/>
        <item m="1" x="790"/>
        <item m="1" x="849"/>
        <item m="1" x="1145"/>
        <item m="1" x="691"/>
        <item m="1" x="184"/>
        <item m="1" x="871"/>
        <item m="1" x="888"/>
        <item m="1" x="874"/>
        <item m="1" x="1155"/>
        <item m="1" x="283"/>
        <item m="1" x="111"/>
        <item m="1" x="798"/>
        <item m="1" x="974"/>
        <item m="1" x="672"/>
        <item m="1" x="1183"/>
        <item m="1" x="1071"/>
        <item m="1" x="1047"/>
        <item m="1" x="901"/>
        <item m="1" x="117"/>
        <item m="1" x="989"/>
        <item m="1" x="903"/>
        <item m="1" x="845"/>
        <item m="1" x="873"/>
        <item m="1" x="309"/>
        <item m="1" x="706"/>
        <item m="1" x="975"/>
        <item m="1" x="985"/>
        <item m="1" x="159"/>
        <item m="1" x="459"/>
        <item m="1" x="1079"/>
        <item m="1" x="714"/>
        <item m="1" x="137"/>
        <item m="1" x="136"/>
        <item m="1" x="521"/>
        <item m="1" x="713"/>
        <item m="1" x="722"/>
        <item m="1" x="725"/>
        <item m="1" x="1096"/>
        <item m="1" x="727"/>
        <item m="1" x="154"/>
        <item m="1" x="157"/>
        <item m="1" x="731"/>
        <item x="55"/>
        <item m="1" x="156"/>
        <item m="1" x="921"/>
        <item m="1" x="734"/>
        <item m="1" x="543"/>
        <item m="1" x="253"/>
        <item m="1" x="617"/>
        <item m="1" x="152"/>
        <item m="1" x="745"/>
        <item m="1" x="749"/>
        <item x="23"/>
        <item m="1" x="530"/>
        <item m="1" x="746"/>
        <item m="1" x="754"/>
        <item m="1" x="162"/>
        <item m="1" x="437"/>
        <item m="1" x="181"/>
        <item x="67"/>
        <item m="1" x="195"/>
        <item m="1" x="187"/>
        <item x="17"/>
        <item m="1" x="216"/>
        <item m="1" x="294"/>
        <item m="1" x="607"/>
        <item m="1" x="940"/>
        <item m="1" x="1055"/>
        <item m="1" x="218"/>
        <item x="0"/>
        <item m="1" x="377"/>
        <item x="25"/>
        <item m="1" x="805"/>
        <item m="1" x="752"/>
        <item m="1" x="807"/>
        <item m="1" x="1193"/>
        <item m="1" x="966"/>
        <item m="1" x="226"/>
        <item m="1" x="508"/>
        <item m="1" x="808"/>
        <item m="1" x="891"/>
        <item m="1" x="1018"/>
        <item m="1" x="1080"/>
        <item m="1" x="811"/>
        <item m="1" x="254"/>
        <item m="1" x="215"/>
        <item m="1" x="704"/>
        <item m="1" x="963"/>
        <item m="1" x="1020"/>
        <item m="1" x="702"/>
        <item m="1" x="401"/>
        <item m="1" x="234"/>
        <item m="1" x="846"/>
        <item m="1" x="327"/>
        <item m="1" x="813"/>
        <item m="1" x="118"/>
        <item m="1" x="773"/>
        <item m="1" x="819"/>
        <item m="1" x="514"/>
        <item m="1" x="384"/>
        <item m="1" x="448"/>
        <item m="1" x="1032"/>
        <item m="1" x="239"/>
        <item m="1" x="379"/>
        <item m="1" x="830"/>
        <item m="1" x="834"/>
        <item m="1" x="251"/>
        <item m="1" x="1187"/>
        <item m="1" x="332"/>
        <item m="1" x="915"/>
        <item m="1" x="1034"/>
        <item m="1" x="741"/>
        <item m="1" x="648"/>
        <item m="1" x="314"/>
        <item m="1" x="937"/>
        <item m="1" x="857"/>
        <item m="1" x="212"/>
        <item x="82"/>
        <item m="1" x="315"/>
        <item m="1" x="927"/>
        <item m="1" x="231"/>
        <item m="1" x="605"/>
        <item m="1" x="346"/>
        <item x="2"/>
        <item m="1" x="956"/>
        <item m="1" x="232"/>
        <item m="1" x="292"/>
        <item m="1" x="911"/>
        <item m="1" x="783"/>
        <item m="1" x="319"/>
        <item m="1" x="665"/>
        <item m="1" x="178"/>
        <item m="1" x="677"/>
        <item m="1" x="567"/>
        <item m="1" x="950"/>
        <item m="1" x="1074"/>
        <item m="1" x="510"/>
        <item m="1" x="333"/>
        <item m="1" x="397"/>
        <item m="1" x="347"/>
        <item m="1" x="265"/>
        <item m="1" x="175"/>
        <item m="1" x="1150"/>
        <item m="1" x="1222"/>
        <item m="1" x="374"/>
        <item m="1" x="865"/>
        <item m="1" x="418"/>
        <item m="1" x="1072"/>
        <item m="1" x="174"/>
        <item m="1" x="952"/>
        <item m="1" x="1165"/>
        <item m="1" x="412"/>
        <item m="1" x="826"/>
        <item m="1" x="1114"/>
        <item m="1" x="272"/>
        <item m="1" x="897"/>
        <item x="4"/>
        <item m="1" x="275"/>
        <item m="1" x="273"/>
        <item x="54"/>
        <item m="1" x="869"/>
        <item m="1" x="681"/>
        <item m="1" x="855"/>
        <item m="1" x="1142"/>
        <item m="1" x="277"/>
        <item m="1" x="827"/>
        <item m="1" x="646"/>
        <item m="1" x="998"/>
        <item m="1" x="870"/>
        <item m="1" x="1133"/>
        <item m="1" x="588"/>
        <item m="1" x="176"/>
        <item m="1" x="674"/>
        <item m="1" x="644"/>
        <item m="1" x="280"/>
        <item m="1" x="880"/>
        <item m="1" x="886"/>
        <item m="1" x="432"/>
        <item m="1" x="1211"/>
        <item m="1" x="683"/>
        <item m="1" x="284"/>
        <item m="1" x="282"/>
        <item m="1" x="402"/>
        <item m="1" x="883"/>
        <item m="1" x="400"/>
        <item m="1" x="953"/>
        <item m="1" x="291"/>
        <item m="1" x="649"/>
        <item m="1" x="1035"/>
        <item m="1" x="893"/>
        <item m="1" x="1173"/>
        <item m="1" x="330"/>
        <item m="1" x="536"/>
        <item m="1" x="302"/>
        <item m="1" x="367"/>
        <item m="1" x="912"/>
        <item m="1" x="991"/>
        <item m="1" x="957"/>
        <item m="1" x="1050"/>
        <item x="43"/>
        <item m="1" x="916"/>
        <item m="1" x="678"/>
        <item m="1" x="316"/>
        <item m="1" x="558"/>
        <item m="1" x="318"/>
        <item m="1" x="320"/>
        <item m="1" x="928"/>
        <item m="1" x="931"/>
        <item m="1" x="139"/>
        <item x="57"/>
        <item m="1" x="322"/>
        <item m="1" x="930"/>
        <item m="1" x="967"/>
        <item m="1" x="1042"/>
        <item x="16"/>
        <item m="1" x="848"/>
        <item m="1" x="758"/>
        <item m="1" x="992"/>
        <item m="1" x="877"/>
        <item m="1" x="1126"/>
        <item m="1" x="935"/>
        <item m="1" x="1107"/>
        <item m="1" x="979"/>
        <item m="1" x="1073"/>
        <item m="1" x="368"/>
        <item m="1" x="908"/>
        <item m="1" x="600"/>
        <item m="1" x="693"/>
        <item m="1" x="1051"/>
        <item m="1" x="310"/>
        <item m="1" x="185"/>
        <item m="1" x="285"/>
        <item m="1" x="407"/>
        <item m="1" x="1014"/>
        <item m="1" x="535"/>
        <item m="1" x="538"/>
        <item m="1" x="393"/>
        <item x="3"/>
        <item m="1" x="345"/>
        <item m="1" x="145"/>
        <item m="1" x="732"/>
        <item m="1" x="990"/>
        <item m="1" x="582"/>
        <item m="1" x="204"/>
        <item m="1" x="862"/>
        <item m="1" x="261"/>
        <item m="1" x="286"/>
        <item m="1" x="489"/>
        <item m="1" x="121"/>
        <item m="1" x="142"/>
        <item m="1" x="487"/>
        <item m="1" x="730"/>
        <item m="1" x="297"/>
        <item m="1" x="295"/>
        <item x="28"/>
        <item m="1" x="451"/>
        <item m="1" x="1214"/>
        <item m="1" x="1124"/>
        <item m="1" x="1146"/>
        <item m="1" x="904"/>
        <item m="1" x="271"/>
        <item m="1" x="227"/>
        <item m="1" x="299"/>
        <item m="1" x="980"/>
        <item m="1" x="476"/>
        <item m="1" x="207"/>
        <item m="1" x="392"/>
        <item m="1" x="311"/>
        <item m="1" x="1002"/>
        <item m="1" x="380"/>
        <item m="1" x="926"/>
        <item m="1" x="287"/>
        <item m="1" x="119"/>
        <item m="1" x="977"/>
        <item m="1" x="987"/>
        <item m="1" x="747"/>
        <item m="1" x="497"/>
        <item m="1" x="323"/>
        <item m="1" x="307"/>
        <item m="1" x="789"/>
        <item m="1" x="885"/>
        <item m="1" x="984"/>
        <item m="1" x="462"/>
        <item m="1" x="115"/>
        <item m="1" x="832"/>
        <item m="1" x="105"/>
        <item m="1" x="182"/>
        <item x="36"/>
        <item m="1" x="391"/>
        <item m="1" x="424"/>
        <item m="1" x="361"/>
        <item m="1" x="533"/>
        <item m="1" x="278"/>
        <item m="1" x="760"/>
        <item m="1" x="255"/>
        <item m="1" x="705"/>
        <item m="1" x="924"/>
        <item m="1" x="753"/>
        <item m="1" x="1204"/>
        <item m="1" x="221"/>
        <item x="63"/>
        <item m="1" x="590"/>
        <item m="1" x="809"/>
        <item m="1" x="769"/>
        <item m="1" x="114"/>
        <item m="1" x="1131"/>
        <item m="1" x="362"/>
        <item m="1" x="771"/>
        <item m="1" x="237"/>
        <item m="1" x="460"/>
        <item m="1" x="496"/>
        <item m="1" x="728"/>
        <item m="1" x="155"/>
        <item m="1" x="256"/>
        <item m="1" x="986"/>
        <item m="1" x="263"/>
        <item m="1" x="399"/>
        <item m="1" x="772"/>
        <item m="1" x="667"/>
        <item m="1" x="1037"/>
        <item m="1" x="324"/>
        <item m="1" x="853"/>
        <item m="1" x="201"/>
        <item m="1" x="106"/>
        <item m="1" x="836"/>
        <item m="1" x="466"/>
        <item m="1" x="787"/>
        <item m="1" x="884"/>
        <item m="1" x="791"/>
        <item m="1" x="933"/>
        <item x="18"/>
        <item m="1" x="205"/>
        <item m="1" x="776"/>
        <item x="65"/>
        <item m="1" x="238"/>
        <item m="1" x="833"/>
        <item m="1" x="755"/>
        <item m="1" x="788"/>
        <item x="66"/>
        <item m="1" x="219"/>
        <item m="1" x="1007"/>
        <item m="1" x="222"/>
        <item x="35"/>
        <item x="59"/>
        <item m="1" x="580"/>
        <item x="39"/>
        <item m="1" x="406"/>
        <item x="49"/>
        <item m="1" x="729"/>
        <item m="1" x="1184"/>
        <item m="1" x="796"/>
        <item x="81"/>
        <item m="1" x="820"/>
        <item m="1" x="823"/>
        <item m="1" x="868"/>
        <item x="12"/>
        <item x="33"/>
        <item x="40"/>
        <item x="41"/>
        <item x="42"/>
        <item x="45"/>
        <item x="50"/>
        <item x="52"/>
        <item x="56"/>
        <item x="60"/>
        <item x="61"/>
        <item x="62"/>
        <item x="68"/>
        <item x="80"/>
      </items>
    </pivotField>
    <pivotField showAll="0" defaultSubtotal="0"/>
    <pivotField axis="axisRow" showAll="0">
      <items count="54">
        <item h="1" sd="0" x="3"/>
        <item sd="0" x="1"/>
        <item sd="0" m="1" x="27"/>
        <item sd="0" m="1" x="40"/>
        <item sd="0" x="10"/>
        <item sd="0" m="1" x="36"/>
        <item sd="0" x="11"/>
        <item sd="0" x="4"/>
        <item sd="0" x="7"/>
        <item sd="0" m="1" x="44"/>
        <item sd="0" x="15"/>
        <item m="1" x="19"/>
        <item h="1" m="1" x="37"/>
        <item h="1" m="1" x="21"/>
        <item h="1" x="9"/>
        <item h="1" m="1" x="49"/>
        <item h="1" m="1" x="16"/>
        <item h="1" x="5"/>
        <item h="1" x="2"/>
        <item h="1" m="1" x="46"/>
        <item h="1" m="1" x="29"/>
        <item h="1" m="1" x="41"/>
        <item h="1" m="1" x="32"/>
        <item h="1" m="1" x="50"/>
        <item h="1" m="1" x="47"/>
        <item h="1" m="1" x="20"/>
        <item h="1" m="1" x="30"/>
        <item h="1" x="0"/>
        <item h="1" x="8"/>
        <item h="1" m="1" x="48"/>
        <item h="1" m="1" x="39"/>
        <item h="1" m="1" x="22"/>
        <item h="1" m="1" x="33"/>
        <item h="1" m="1" x="38"/>
        <item h="1" m="1" x="43"/>
        <item h="1" m="1" x="51"/>
        <item h="1" m="1" x="35"/>
        <item h="1" x="13"/>
        <item h="1" m="1" x="23"/>
        <item h="1" m="1" x="31"/>
        <item h="1" x="14"/>
        <item h="1" m="1" x="45"/>
        <item h="1" m="1" x="26"/>
        <item h="1" x="12"/>
        <item h="1" m="1" x="34"/>
        <item h="1" m="1" x="17"/>
        <item h="1" m="1" x="25"/>
        <item h="1" m="1" x="24"/>
        <item h="1" m="1" x="52"/>
        <item h="1" m="1" x="28"/>
        <item h="1" m="1" x="42"/>
        <item h="1" m="1" x="18"/>
        <item h="1"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/>
    <pivotField showAll="0"/>
    <pivotField showAll="0" defaultSubtotal="0"/>
  </pivotFields>
  <rowFields count="2">
    <field x="11"/>
    <field x="9"/>
  </rowFields>
  <rowItems count="7">
    <i>
      <x v="1"/>
    </i>
    <i>
      <x v="4"/>
    </i>
    <i>
      <x v="6"/>
    </i>
    <i>
      <x v="7"/>
    </i>
    <i>
      <x v="8"/>
    </i>
    <i>
      <x v="1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1" hier="-1"/>
  </pageFields>
  <dataFields count="7">
    <dataField name="Nombre de pannes Mécanique" fld="12" subtotal="count" baseField="0" baseItem="0"/>
    <dataField name="Nombre de pannes Electrique" fld="13" subtotal="count" baseField="0" baseItem="0"/>
    <dataField name="Nombre de pannes Soudure" fld="14" subtotal="count" baseField="0" baseItem="0"/>
    <dataField name="Nombre de pannes pneumatique" fld="15" subtotal="count" baseField="0" baseItem="0"/>
    <dataField name="Nombre de pannes tolerie-peinture" fld="16" subtotal="count" baseField="8" baseItem="0"/>
    <dataField name="Nombre de pannes de Route" fld="17" subtotal="count" baseField="0" baseItem="0"/>
    <dataField name="Nombre de Préventive" fld="18" subtotal="count" baseField="0" baseItem="0"/>
  </dataFields>
  <formats count="18">
    <format dxfId="723">
      <pivotArea outline="0" collapsedLevelsAreSubtotals="1" fieldPosition="0"/>
    </format>
    <format dxfId="722">
      <pivotArea dataOnly="0" labelOnly="1" grandRow="1" outline="0" fieldPosition="0"/>
    </format>
    <format dxfId="7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2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1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17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16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15">
      <pivotArea field="11" type="button" dataOnly="0" labelOnly="1" outline="0" axis="axisRow" fieldPosition="0"/>
    </format>
    <format dxfId="71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13">
      <pivotArea field="11" type="button" dataOnly="0" labelOnly="1" outline="0" axis="axisRow" fieldPosition="0"/>
    </format>
    <format dxfId="71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11">
      <pivotArea field="11" type="button" dataOnly="0" labelOnly="1" outline="0" axis="axisRow" fieldPosition="0"/>
    </format>
    <format dxfId="71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0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0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0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06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eau croisé dynamique1" cacheId="1" applyNumberFormats="0" applyBorderFormats="0" applyFontFormats="0" applyPatternFormats="0" applyAlignmentFormats="0" applyWidthHeightFormats="1" dataCaption="Valeurs" updatedVersion="5" minRefreshableVersion="3" useAutoFormatting="1" itemPrintTitles="1" createdVersion="4" indent="0" outline="1" outlineData="1" multipleFieldFilters="0" rowHeaderCaption="Lieu de panne">
  <location ref="K3:R10" firstHeaderRow="1" firstDataRow="2" firstDataCol="1" rowPageCount="1" colPageCount="1"/>
  <pivotFields count="22">
    <pivotField showAll="0"/>
    <pivotField axis="axisPage" showAll="0">
      <items count="3">
        <item x="1"/>
        <item x="0"/>
        <item t="default"/>
      </items>
    </pivotField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axis="axisRow" showAll="0" defaultSubtotal="0">
      <items count="1592">
        <item sd="0" x="37"/>
        <item m="1" x="1287"/>
        <item m="1" x="1549"/>
        <item m="1" x="583"/>
        <item m="1" x="1313"/>
        <item m="1" x="674"/>
        <item m="1" x="1361"/>
        <item m="1" x="571"/>
        <item m="1" x="243"/>
        <item m="1" x="516"/>
        <item m="1" x="502"/>
        <item m="1" x="647"/>
        <item m="1" x="1527"/>
        <item m="1" x="587"/>
        <item m="1" x="575"/>
        <item m="1" x="552"/>
        <item m="1" x="237"/>
        <item x="23"/>
        <item m="1" x="532"/>
        <item m="1" x="563"/>
        <item m="1" x="643"/>
        <item m="1" x="1420"/>
        <item m="1" x="1363"/>
        <item m="1" x="260"/>
        <item m="1" x="426"/>
        <item m="1" x="616"/>
        <item m="1" x="1020"/>
        <item m="1" x="651"/>
        <item m="1" x="460"/>
        <item m="1" x="849"/>
        <item m="1" x="852"/>
        <item m="1" x="1238"/>
        <item m="1" x="1060"/>
        <item m="1" x="1348"/>
        <item m="1" x="1359"/>
        <item m="1" x="320"/>
        <item m="1" x="622"/>
        <item m="1" x="74"/>
        <item m="1" x="602"/>
        <item m="1" x="1058"/>
        <item m="1" x="1077"/>
        <item m="1" x="1354"/>
        <item m="1" x="624"/>
        <item m="1" x="292"/>
        <item m="1" x="875"/>
        <item m="1" x="518"/>
        <item m="1" x="1350"/>
        <item m="1" x="678"/>
        <item m="1" x="1235"/>
        <item m="1" x="1299"/>
        <item m="1" x="1105"/>
        <item m="1" x="1389"/>
        <item m="1" x="1347"/>
        <item m="1" x="274"/>
        <item m="1" x="618"/>
        <item m="1" x="269"/>
        <item m="1" x="453"/>
        <item m="1" x="451"/>
        <item m="1" x="1425"/>
        <item m="1" x="1356"/>
        <item m="1" x="267"/>
        <item m="1" x="709"/>
        <item m="1" x="859"/>
        <item m="1" x="599"/>
        <item m="1" x="457"/>
        <item m="1" x="471"/>
        <item m="1" x="668"/>
        <item m="1" x="626"/>
        <item m="1" x="1386"/>
        <item m="1" x="446"/>
        <item m="1" x="634"/>
        <item m="1" x="1323"/>
        <item m="1" x="661"/>
        <item m="1" x="867"/>
        <item x="67"/>
        <item x="69"/>
        <item x="70"/>
        <item x="71"/>
        <item m="1" x="1444"/>
        <item m="1" x="595"/>
        <item m="1" x="1062"/>
        <item m="1" x="263"/>
        <item m="1" x="1107"/>
        <item m="1" x="1393"/>
        <item m="1" x="338"/>
        <item m="1" x="95"/>
        <item m="1" x="821"/>
        <item m="1" x="1239"/>
        <item m="1" x="294"/>
        <item m="1" x="328"/>
        <item m="1" x="596"/>
        <item m="1" x="1094"/>
        <item m="1" x="873"/>
        <item m="1" x="1110"/>
        <item m="1" x="921"/>
        <item m="1" x="1454"/>
        <item m="1" x="664"/>
        <item m="1" x="1081"/>
        <item m="1" x="837"/>
        <item m="1" x="607"/>
        <item m="1" x="655"/>
        <item m="1" x="565"/>
        <item m="1" x="601"/>
        <item m="1" x="1259"/>
        <item m="1" x="1236"/>
        <item m="1" x="1023"/>
        <item m="1" x="264"/>
        <item m="1" x="1384"/>
        <item m="1" x="876"/>
        <item m="1" x="1394"/>
        <item m="1" x="1409"/>
        <item m="1" x="710"/>
        <item m="1" x="76"/>
        <item m="1" x="118"/>
        <item m="1" x="734"/>
        <item m="1" x="744"/>
        <item m="1" x="1387"/>
        <item m="1" x="611"/>
        <item m="1" x="492"/>
        <item m="1" x="547"/>
        <item m="1" x="1395"/>
        <item m="1" x="662"/>
        <item m="1" x="609"/>
        <item m="1" x="1446"/>
        <item m="1" x="295"/>
        <item m="1" x="323"/>
        <item m="1" x="1053"/>
        <item m="1" x="610"/>
        <item m="1" x="316"/>
        <item m="1" x="496"/>
        <item m="1" x="1240"/>
        <item m="1" x="1550"/>
        <item m="1" x="619"/>
        <item m="1" x="853"/>
        <item m="1" x="1022"/>
        <item m="1" x="584"/>
        <item m="1" x="1314"/>
        <item m="1" x="654"/>
        <item m="1" x="1109"/>
        <item m="1" x="922"/>
        <item m="1" x="1078"/>
        <item m="1" x="1307"/>
        <item m="1" x="1054"/>
        <item m="1" x="1251"/>
        <item m="1" x="106"/>
        <item m="1" x="564"/>
        <item x="30"/>
        <item m="1" x="1421"/>
        <item m="1" x="597"/>
        <item m="1" x="1365"/>
        <item m="1" x="631"/>
        <item m="1" x="1426"/>
        <item m="1" x="642"/>
        <item m="1" x="623"/>
        <item m="1" x="941"/>
        <item m="1" x="1344"/>
        <item m="1" x="1405"/>
        <item m="1" x="691"/>
        <item m="1" x="769"/>
        <item m="1" x="1123"/>
        <item m="1" x="1270"/>
        <item m="1" x="681"/>
        <item m="1" x="625"/>
        <item m="1" x="354"/>
        <item m="1" x="107"/>
        <item m="1" x="1433"/>
        <item m="1" x="1481"/>
        <item m="1" x="641"/>
        <item m="1" x="640"/>
        <item m="1" x="637"/>
        <item m="1" x="93"/>
        <item m="1" x="1410"/>
        <item m="1" x="1131"/>
        <item m="1" x="1260"/>
        <item m="1" x="508"/>
        <item m="1" x="1385"/>
        <item m="1" x="632"/>
        <item m="1" x="665"/>
        <item m="1" x="1455"/>
        <item m="1" x="388"/>
        <item x="18"/>
        <item m="1" x="644"/>
        <item m="1" x="1403"/>
        <item x="12"/>
        <item m="1" x="1414"/>
        <item m="1" x="349"/>
        <item m="1" x="103"/>
        <item m="1" x="612"/>
        <item m="1" x="656"/>
        <item m="1" x="692"/>
        <item m="1" x="157"/>
        <item m="1" x="682"/>
        <item x="19"/>
        <item m="1" x="732"/>
        <item m="1" x="537"/>
        <item m="1" x="1308"/>
        <item m="1" x="411"/>
        <item m="1" x="683"/>
        <item m="1" x="1439"/>
        <item m="1" x="1561"/>
        <item m="1" x="1434"/>
        <item m="1" x="1155"/>
        <item m="1" x="1427"/>
        <item m="1" x="1174"/>
        <item m="1" x="1435"/>
        <item m="1" x="535"/>
        <item m="1" x="675"/>
        <item m="1" x="741"/>
        <item m="1" x="1480"/>
        <item x="5"/>
        <item m="1" x="389"/>
        <item m="1" x="721"/>
        <item m="1" x="1024"/>
        <item m="1" x="925"/>
        <item m="1" x="711"/>
        <item m="1" x="1419"/>
        <item m="1" x="190"/>
        <item m="1" x="1514"/>
        <item m="1" x="1501"/>
        <item m="1" x="854"/>
        <item m="1" x="724"/>
        <item m="1" x="1456"/>
        <item m="1" x="1460"/>
        <item m="1" x="1464"/>
        <item m="1" x="544"/>
        <item m="1" x="1445"/>
        <item m="1" x="1459"/>
        <item m="1" x="704"/>
        <item m="1" x="742"/>
        <item m="1" x="1327"/>
        <item m="1" x="215"/>
        <item m="1" x="735"/>
        <item m="1" x="997"/>
        <item m="1" x="1335"/>
        <item m="1" x="104"/>
        <item m="1" x="733"/>
        <item m="1" x="739"/>
        <item m="1" x="784"/>
        <item m="1" x="1282"/>
        <item m="1" x="1055"/>
        <item m="1" x="745"/>
        <item m="1" x="1483"/>
        <item m="1" x="566"/>
        <item m="1" x="738"/>
        <item m="1" x="443"/>
        <item m="1" x="998"/>
        <item m="1" x="995"/>
        <item x="8"/>
        <item m="1" x="1241"/>
        <item m="1" x="756"/>
        <item m="1" x="1520"/>
        <item m="1" x="561"/>
        <item m="1" x="1486"/>
        <item m="1" x="813"/>
        <item m="1" x="1192"/>
        <item m="1" x="1471"/>
        <item m="1" x="999"/>
        <item m="1" x="782"/>
        <item m="1" x="567"/>
        <item m="1" x="230"/>
        <item m="1" x="1469"/>
        <item m="1" x="1341"/>
        <item m="1" x="1493"/>
        <item m="1" x="412"/>
        <item m="1" x="1484"/>
        <item m="1" x="759"/>
        <item m="1" x="770"/>
        <item m="1" x="771"/>
        <item m="1" x="474"/>
        <item m="1" x="1546"/>
        <item m="1" x="1502"/>
        <item m="1" x="1351"/>
        <item m="1" x="757"/>
        <item m="1" x="261"/>
        <item m="1" x="978"/>
        <item m="1" x="761"/>
        <item m="1" x="1176"/>
        <item m="1" x="1079"/>
        <item m="1" x="429"/>
        <item m="1" x="1496"/>
        <item m="1" x="1018"/>
        <item m="1" x="585"/>
        <item m="1" x="1472"/>
        <item m="1" x="331"/>
        <item m="1" x="1494"/>
        <item m="1" x="125"/>
        <item m="1" x="1507"/>
        <item m="1" x="1261"/>
        <item m="1" x="1256"/>
        <item m="1" x="1027"/>
        <item m="1" x="548"/>
        <item m="1" x="430"/>
        <item m="1" x="826"/>
        <item m="1" x="855"/>
        <item m="1" x="1509"/>
        <item m="1" x="824"/>
        <item m="1" x="576"/>
        <item m="1" x="840"/>
        <item m="1" x="598"/>
        <item m="1" x="413"/>
        <item m="1" x="79"/>
        <item m="1" x="1025"/>
        <item m="1" x="791"/>
        <item m="1" x="783"/>
        <item m="1" x="1370"/>
        <item m="1" x="799"/>
        <item m="1" x="1371"/>
        <item m="1" x="80"/>
        <item m="1" x="475"/>
        <item m="1" x="448"/>
        <item m="1" x="234"/>
        <item m="1" x="1360"/>
        <item m="1" x="794"/>
        <item m="1" x="1193"/>
        <item m="1" x="1194"/>
        <item m="1" x="797"/>
        <item m="1" x="284"/>
        <item m="1" x="494"/>
        <item m="1" x="785"/>
        <item m="1" x="1528"/>
        <item m="1" x="1531"/>
        <item m="1" x="1243"/>
        <item x="68"/>
        <item m="1" x="856"/>
        <item m="1" x="1525"/>
        <item m="1" x="1521"/>
        <item m="1" x="620"/>
        <item m="1" x="1056"/>
        <item m="1" x="445"/>
        <item m="1" x="1589"/>
        <item m="1" x="1041"/>
        <item m="1" x="1524"/>
        <item m="1" x="1516"/>
        <item m="1" x="844"/>
        <item m="1" x="231"/>
        <item m="1" x="1523"/>
        <item m="1" x="142"/>
        <item m="1" x="1242"/>
        <item m="1" x="449"/>
        <item m="1" x="307"/>
        <item m="1" x="1045"/>
        <item m="1" x="452"/>
        <item m="1" x="614"/>
        <item m="1" x="860"/>
        <item m="1" x="1232"/>
        <item m="1" x="814"/>
        <item m="1" x="823"/>
        <item m="1" x="841"/>
        <item m="1" x="285"/>
        <item m="1" x="706"/>
        <item m="1" x="819"/>
        <item m="1" x="810"/>
        <item m="1" x="817"/>
        <item m="1" x="645"/>
        <item m="1" x="1245"/>
        <item m="1" x="834"/>
        <item m="1" x="1220"/>
        <item m="1" x="1553"/>
        <item m="1" x="843"/>
        <item m="1" x="1562"/>
        <item m="1" x="1547"/>
        <item m="1" x="170"/>
        <item m="1" x="822"/>
        <item m="1" x="1559"/>
        <item m="1" x="1565"/>
        <item m="1" x="1554"/>
        <item m="1" x="1084"/>
        <item m="1" x="444"/>
        <item m="1" x="1075"/>
        <item m="1" x="476"/>
        <item m="1" x="1080"/>
        <item m="1" x="613"/>
        <item m="1" x="77"/>
        <item m="1" x="1588"/>
        <item m="1" x="1587"/>
        <item m="1" x="857"/>
        <item m="1" x="1585"/>
        <item m="1" x="891"/>
        <item m="1" x="1590"/>
        <item m="1" x="646"/>
        <item m="1" x="877"/>
        <item m="1" x="874"/>
        <item m="1" x="1128"/>
        <item m="1" x="887"/>
        <item m="1" x="878"/>
        <item m="1" x="884"/>
        <item m="1" x="175"/>
        <item m="1" x="938"/>
        <item m="1" x="123"/>
        <item x="7"/>
        <item x="9"/>
        <item m="1" x="1377"/>
        <item m="1" x="1375"/>
        <item m="1" x="1073"/>
        <item m="1" x="101"/>
        <item m="1" x="1381"/>
        <item m="1" x="1380"/>
        <item m="1" x="144"/>
        <item m="1" x="946"/>
        <item m="1" x="635"/>
        <item m="1" x="1213"/>
        <item m="1" x="515"/>
        <item m="1" x="1396"/>
        <item m="1" x="1397"/>
        <item m="1" x="1413"/>
        <item m="1" x="1407"/>
        <item m="1" x="696"/>
        <item m="1" x="1309"/>
        <item m="1" x="984"/>
        <item m="1" x="538"/>
        <item m="1" x="1115"/>
        <item m="1" x="1436"/>
        <item m="1" x="725"/>
        <item m="1" x="1461"/>
        <item m="1" x="747"/>
        <item m="1" x="774"/>
        <item m="1" x="1508"/>
        <item m="1" x="1500"/>
        <item m="1" x="762"/>
        <item x="10"/>
        <item x="6"/>
        <item x="13"/>
        <item x="28"/>
        <item m="1" x="572"/>
        <item x="49"/>
        <item m="1" x="1223"/>
        <item m="1" x="736"/>
        <item m="1" x="1447"/>
        <item m="1" x="715"/>
        <item m="1" x="685"/>
        <item x="72"/>
        <item x="41"/>
        <item m="1" x="805"/>
        <item m="1" x="804"/>
        <item m="1" x="800"/>
        <item m="1" x="806"/>
        <item m="1" x="1532"/>
        <item m="1" x="1541"/>
        <item m="1" x="1542"/>
        <item m="1" x="1292"/>
        <item m="1" x="1540"/>
        <item m="1" x="1544"/>
        <item m="1" x="1577"/>
        <item m="1" x="827"/>
        <item m="1" x="828"/>
        <item m="1" x="1271"/>
        <item m="1" x="1548"/>
        <item x="39"/>
        <item m="1" x="1518"/>
        <item m="1" x="815"/>
        <item m="1" x="1452"/>
        <item m="1" x="182"/>
        <item m="1" x="1566"/>
        <item m="1" x="1580"/>
        <item m="1" x="1006"/>
        <item m="1" x="268"/>
        <item m="1" x="1555"/>
        <item m="1" x="562"/>
        <item m="1" x="1150"/>
        <item m="1" x="1571"/>
        <item m="1" x="185"/>
        <item m="1" x="861"/>
        <item m="1" x="1005"/>
        <item m="1" x="1300"/>
        <item m="1" x="952"/>
        <item m="1" x="1170"/>
        <item m="1" x="916"/>
        <item m="1" x="1263"/>
        <item m="1" x="1473"/>
        <item m="1" x="1362"/>
        <item m="1" x="1003"/>
        <item m="1" x="1482"/>
        <item m="1" x="407"/>
        <item m="1" x="556"/>
        <item m="1" x="888"/>
        <item m="1" x="1247"/>
        <item m="1" x="425"/>
        <item m="1" x="788"/>
        <item m="1" x="81"/>
        <item m="1" x="1586"/>
        <item m="1" x="75"/>
        <item m="1" x="84"/>
        <item m="1" x="1591"/>
        <item m="1" x="245"/>
        <item m="1" x="1526"/>
        <item m="1" x="235"/>
        <item m="1" x="1448"/>
        <item m="1" x="318"/>
        <item m="1" x="676"/>
        <item m="1" x="686"/>
        <item m="1" x="820"/>
        <item m="1" x="91"/>
        <item m="1" x="909"/>
        <item m="1" x="1076"/>
        <item m="1" x="1301"/>
        <item m="1" x="296"/>
        <item m="1" x="892"/>
        <item m="1" x="483"/>
        <item m="1" x="1085"/>
        <item m="1" x="1428"/>
        <item m="1" x="1315"/>
        <item m="1" x="592"/>
        <item m="1" x="213"/>
        <item m="1" x="590"/>
        <item m="1" x="880"/>
        <item m="1" x="870"/>
        <item m="1" x="882"/>
        <item m="1" x="913"/>
        <item m="1" x="109"/>
        <item m="1" x="1293"/>
        <item m="1" x="1453"/>
        <item m="1" x="1196"/>
        <item m="1" x="1317"/>
        <item m="1" x="1430"/>
        <item m="1" x="954"/>
        <item m="1" x="944"/>
        <item m="1" x="953"/>
        <item m="1" x="291"/>
        <item m="1" x="472"/>
        <item m="1" x="1383"/>
        <item m="1" x="257"/>
        <item m="1" x="740"/>
        <item m="1" x="615"/>
        <item m="1" x="718"/>
        <item m="1" x="894"/>
        <item m="1" x="1221"/>
        <item m="1" x="408"/>
        <item m="1" x="550"/>
        <item m="1" x="382"/>
        <item m="1" x="569"/>
        <item m="1" x="764"/>
        <item m="1" x="586"/>
        <item m="1" x="1498"/>
        <item m="1" x="334"/>
        <item m="1" x="288"/>
        <item m="1" x="737"/>
        <item m="1" x="1197"/>
        <item m="1" x="1047"/>
        <item m="1" x="896"/>
        <item m="1" x="148"/>
        <item m="1" x="1399"/>
        <item m="1" x="1044"/>
        <item m="1" x="1364"/>
        <item m="1" x="128"/>
        <item m="1" x="1234"/>
        <item m="1" x="130"/>
        <item x="24"/>
        <item m="1" x="1171"/>
        <item m="1" x="135"/>
        <item m="1" x="1349"/>
        <item m="1" x="129"/>
        <item m="1" x="1233"/>
        <item m="1" x="134"/>
        <item m="1" x="588"/>
        <item m="1" x="1050"/>
        <item m="1" x="1172"/>
        <item m="1" x="910"/>
        <item m="1" x="920"/>
        <item m="1" x="652"/>
        <item m="1" x="158"/>
        <item m="1" x="923"/>
        <item m="1" x="156"/>
        <item m="1" x="918"/>
        <item m="1" x="149"/>
        <item m="1" x="935"/>
        <item m="1" x="945"/>
        <item m="1" x="141"/>
        <item m="1" x="936"/>
        <item m="1" x="786"/>
        <item x="21"/>
        <item m="1" x="633"/>
        <item m="1" x="931"/>
        <item m="1" x="942"/>
        <item m="1" x="939"/>
        <item m="1" x="1298"/>
        <item m="1" x="905"/>
        <item m="1" x="102"/>
        <item m="1" x="464"/>
        <item m="1" x="1517"/>
        <item m="1" x="179"/>
        <item m="1" x="1198"/>
        <item m="1" x="314"/>
        <item m="1" x="171"/>
        <item x="29"/>
        <item m="1" x="181"/>
        <item m="1" x="310"/>
        <item m="1" x="839"/>
        <item m="1" x="467"/>
        <item m="1" x="172"/>
        <item m="1" x="551"/>
        <item m="1" x="975"/>
        <item m="1" x="973"/>
        <item m="1" x="980"/>
        <item m="1" x="409"/>
        <item m="1" x="650"/>
        <item m="1" x="979"/>
        <item m="1" x="977"/>
        <item m="1" x="648"/>
        <item m="1" x="311"/>
        <item m="1" x="124"/>
        <item m="1" x="207"/>
        <item m="1" x="758"/>
        <item m="1" x="211"/>
        <item m="1" x="1529"/>
        <item m="1" x="208"/>
        <item m="1" x="1400"/>
        <item m="1" x="329"/>
        <item m="1" x="214"/>
        <item m="1" x="216"/>
        <item m="1" x="1001"/>
        <item m="1" x="1324"/>
        <item m="1" x="1007"/>
        <item m="1" x="1367"/>
        <item m="1" x="287"/>
        <item m="1" x="1008"/>
        <item m="1" x="679"/>
        <item m="1" x="1415"/>
        <item m="1" x="1417"/>
        <item m="1" x="1418"/>
        <item m="1" x="862"/>
        <item m="1" x="699"/>
        <item m="1" x="702"/>
        <item m="1" x="1440"/>
        <item m="1" x="1431"/>
        <item m="1" x="1442"/>
        <item m="1" x="1441"/>
        <item m="1" x="1035"/>
        <item m="1" x="1572"/>
        <item m="1" x="727"/>
        <item m="1" x="730"/>
        <item m="1" x="542"/>
        <item m="1" x="666"/>
        <item m="1" x="965"/>
        <item m="1" x="1462"/>
        <item m="1" x="1167"/>
        <item m="1" x="964"/>
        <item m="1" x="1357"/>
        <item m="1" x="507"/>
        <item m="1" x="543"/>
        <item m="1" x="722"/>
        <item m="1" x="1466"/>
        <item m="1" x="1272"/>
        <item m="1" x="1467"/>
        <item m="1" x="1465"/>
        <item m="1" x="1182"/>
        <item m="1" x="1468"/>
        <item m="1" x="705"/>
        <item m="1" x="751"/>
        <item x="33"/>
        <item m="1" x="1451"/>
        <item m="1" x="1449"/>
        <item x="26"/>
        <item m="1" x="1443"/>
        <item m="1" x="1322"/>
        <item m="1" x="1422"/>
        <item m="1" x="313"/>
        <item m="1" x="677"/>
        <item m="1" x="989"/>
        <item m="1" x="315"/>
        <item m="1" x="755"/>
        <item m="1" x="753"/>
        <item x="65"/>
        <item m="1" x="754"/>
        <item m="1" x="1539"/>
        <item m="1" x="1475"/>
        <item m="1" x="1490"/>
        <item m="1" x="303"/>
        <item m="1" x="1470"/>
        <item m="1" x="1216"/>
        <item m="1" x="119"/>
        <item m="1" x="126"/>
        <item m="1" x="1250"/>
        <item m="1" x="399"/>
        <item m="1" x="924"/>
        <item m="1" x="1487"/>
        <item m="1" x="1253"/>
        <item m="1" x="1252"/>
        <item m="1" x="582"/>
        <item m="1" x="777"/>
        <item m="1" x="441"/>
        <item m="1" x="136"/>
        <item m="1" x="1545"/>
        <item m="1" x="719"/>
        <item m="1" x="802"/>
        <item m="1" x="509"/>
        <item m="1" x="1153"/>
        <item m="1" x="1266"/>
        <item m="1" x="271"/>
        <item m="1" x="1267"/>
        <item m="1" x="486"/>
        <item m="1" x="765"/>
        <item m="1" x="301"/>
        <item m="1" x="899"/>
        <item m="1" x="897"/>
        <item m="1" x="780"/>
        <item m="1" x="1012"/>
        <item m="1" x="1316"/>
        <item m="1" x="885"/>
        <item m="1" x="270"/>
        <item m="1" x="487"/>
        <item m="1" x="889"/>
        <item m="1" x="630"/>
        <item m="1" x="1273"/>
        <item m="1" x="459"/>
        <item m="1" x="833"/>
        <item m="1" x="1510"/>
        <item m="1" x="1576"/>
        <item m="1" x="321"/>
        <item m="1" x="421"/>
        <item m="1" x="1515"/>
        <item m="1" x="223"/>
        <item m="1" x="1294"/>
        <item m="1" x="422"/>
        <item m="1" x="1229"/>
        <item m="1" x="1274"/>
        <item m="1" x="186"/>
        <item m="1" x="689"/>
        <item m="1" x="1214"/>
        <item m="1" x="159"/>
        <item m="1" x="385"/>
        <item m="1" x="917"/>
        <item m="1" x="886"/>
        <item m="1" x="1129"/>
        <item m="1" x="900"/>
        <item m="1" x="801"/>
        <item m="1" x="1212"/>
        <item m="1" x="1450"/>
        <item m="1" x="723"/>
        <item m="1" x="367"/>
        <item m="1" x="339"/>
        <item m="1" x="1432"/>
        <item m="1" x="902"/>
        <item m="1" x="1457"/>
        <item m="1" x="299"/>
        <item m="1" x="1215"/>
        <item m="1" x="1581"/>
        <item m="1" x="1330"/>
        <item m="1" x="807"/>
        <item m="1" x="1578"/>
        <item m="1" x="365"/>
        <item m="1" x="1535"/>
        <item m="1" x="1156"/>
        <item m="1" x="669"/>
        <item m="1" x="440"/>
        <item m="1" x="829"/>
        <item m="1" x="1458"/>
        <item m="1" x="1092"/>
        <item m="1" x="743"/>
        <item m="1" x="1036"/>
        <item m="1" x="461"/>
        <item m="1" x="1088"/>
        <item m="1" x="792"/>
        <item m="1" x="693"/>
        <item m="1" x="277"/>
        <item m="1" x="830"/>
        <item m="1" x="836"/>
        <item m="1" x="521"/>
        <item m="1" x="505"/>
        <item m="1" x="947"/>
        <item m="1" x="955"/>
        <item m="1" x="1568"/>
        <item x="66"/>
        <item m="1" x="1519"/>
        <item m="1" x="1560"/>
        <item m="1" x="811"/>
        <item m="1" x="1573"/>
        <item m="1" x="1574"/>
        <item m="1" x="1557"/>
        <item m="1" x="1551"/>
        <item m="1" x="1552"/>
        <item m="1" x="187"/>
        <item m="1" x="183"/>
        <item m="1" x="781"/>
        <item m="1" x="789"/>
        <item m="1" x="1582"/>
        <item m="1" x="1306"/>
        <item m="1" x="1116"/>
        <item m="1" x="845"/>
        <item m="1" x="842"/>
        <item m="1" x="869"/>
        <item m="1" x="137"/>
        <item m="1" x="868"/>
        <item m="1" x="690"/>
        <item m="1" x="534"/>
        <item m="1" x="1268"/>
        <item m="1" x="1390"/>
        <item m="1" x="981"/>
        <item m="1" x="1352"/>
        <item m="1" x="985"/>
        <item m="1" x="197"/>
        <item m="1" x="96"/>
        <item m="1" x="415"/>
        <item m="1" x="98"/>
        <item m="1" x="488"/>
        <item m="1" x="92"/>
        <item m="1" x="1134"/>
        <item m="1" x="94"/>
        <item m="1" x="1090"/>
        <item m="1" x="87"/>
        <item m="1" x="97"/>
        <item m="1" x="371"/>
        <item m="1" x="926"/>
        <item m="1" x="217"/>
        <item m="1" x="670"/>
        <item m="1" x="1504"/>
        <item m="1" x="99"/>
        <item m="1" x="883"/>
        <item m="1" x="871"/>
        <item m="1" x="872"/>
        <item m="1" x="113"/>
        <item m="1" x="116"/>
        <item m="1" x="898"/>
        <item m="1" x="131"/>
        <item m="1" x="1202"/>
        <item x="1"/>
        <item x="46"/>
        <item x="64"/>
        <item m="1" x="911"/>
        <item x="34"/>
        <item m="1" x="1051"/>
        <item m="1" x="914"/>
        <item m="1" x="479"/>
        <item m="1" x="768"/>
        <item m="1" x="1402"/>
        <item m="1" x="1319"/>
        <item m="1" x="593"/>
        <item m="1" x="927"/>
        <item m="1" x="1297"/>
        <item x="44"/>
        <item m="1" x="1191"/>
        <item m="1" x="308"/>
        <item m="1" x="893"/>
        <item m="1" x="1059"/>
        <item m="1" x="919"/>
        <item x="63"/>
        <item m="1" x="227"/>
        <item m="1" x="143"/>
        <item m="1" x="153"/>
        <item m="1" x="155"/>
        <item m="1" x="145"/>
        <item m="1" x="205"/>
        <item m="1" x="790"/>
        <item m="1" x="816"/>
        <item m="1" x="312"/>
        <item m="1" x="1017"/>
        <item m="1" x="1100"/>
        <item m="1" x="533"/>
        <item m="1" x="1401"/>
        <item m="1" x="948"/>
        <item m="1" x="846"/>
        <item m="1" x="767"/>
        <item m="1" x="105"/>
        <item m="1" x="1346"/>
        <item m="1" x="1478"/>
        <item m="1" x="1048"/>
        <item m="1" x="73"/>
        <item m="1" x="933"/>
        <item m="1" x="469"/>
        <item m="1" x="1318"/>
        <item m="1" x="1199"/>
        <item m="1" x="212"/>
        <item m="1" x="1288"/>
        <item m="1" x="184"/>
        <item m="1" x="1353"/>
        <item m="1" x="193"/>
        <item m="1" x="188"/>
        <item m="1" x="191"/>
        <item m="1" x="386"/>
        <item m="1" x="1177"/>
        <item m="1" x="265"/>
        <item m="1" x="658"/>
        <item m="1" x="974"/>
        <item m="1" x="498"/>
        <item m="1" x="969"/>
        <item m="1" x="684"/>
        <item m="1" x="1289"/>
        <item m="1" x="848"/>
        <item m="1" x="480"/>
        <item m="1" x="241"/>
        <item m="1" x="477"/>
        <item m="1" x="1125"/>
        <item m="1" x="1424"/>
        <item m="1" x="976"/>
        <item m="1" x="244"/>
        <item m="1" x="649"/>
        <item m="1" x="351"/>
        <item m="1" x="246"/>
        <item m="1" x="1505"/>
        <item m="1" x="1366"/>
        <item m="1" x="108"/>
        <item m="1" x="209"/>
        <item m="1" x="617"/>
        <item m="1" x="906"/>
        <item m="1" x="574"/>
        <item m="1" x="1004"/>
        <item m="1" x="355"/>
        <item m="1" x="712"/>
        <item m="1" x="707"/>
        <item m="1" x="760"/>
        <item m="1" x="1082"/>
        <item m="1" x="529"/>
        <item m="1" x="908"/>
        <item m="1" x="621"/>
        <item m="1" x="242"/>
        <item m="1" x="317"/>
        <item m="1" x="680"/>
        <item m="1" x="78"/>
        <item m="1" x="517"/>
        <item m="1" x="937"/>
        <item m="1" x="470"/>
        <item m="1" x="713"/>
        <item m="1" x="531"/>
        <item m="1" x="450"/>
        <item m="1" x="1103"/>
        <item m="1" x="478"/>
        <item m="1" x="468"/>
        <item m="1" x="481"/>
        <item m="1" x="239"/>
        <item x="27"/>
        <item x="17"/>
        <item m="1" x="232"/>
        <item x="58"/>
        <item x="42"/>
        <item m="1" x="203"/>
        <item m="1" x="1049"/>
        <item m="1" x="1492"/>
        <item m="1" x="236"/>
        <item m="1" x="330"/>
        <item m="1" x="967"/>
        <item m="1" x="1168"/>
        <item m="1" x="589"/>
        <item m="1" x="146"/>
        <item m="1" x="594"/>
        <item m="1" x="818"/>
        <item m="1" x="657"/>
        <item m="1" x="591"/>
        <item m="1" x="1019"/>
        <item m="1" x="1016"/>
        <item m="1" x="1026"/>
        <item m="1" x="1146"/>
        <item m="1" x="1325"/>
        <item m="1" x="327"/>
        <item m="1" x="1491"/>
        <item m="1" x="258"/>
        <item m="1" x="1326"/>
        <item m="1" x="708"/>
        <item m="1" x="262"/>
        <item m="1" x="266"/>
        <item m="1" x="380"/>
        <item m="1" x="289"/>
        <item m="1" x="283"/>
        <item m="1" x="293"/>
        <item m="1" x="403"/>
        <item m="1" x="930"/>
        <item m="1" x="907"/>
        <item m="1" x="929"/>
        <item m="1" x="147"/>
        <item m="1" x="932"/>
        <item m="1" x="934"/>
        <item m="1" x="1070"/>
        <item m="1" x="169"/>
        <item m="1" x="166"/>
        <item m="1" x="167"/>
        <item m="1" x="154"/>
        <item m="1" x="168"/>
        <item m="1" x="165"/>
        <item x="61"/>
        <item m="1" x="963"/>
        <item m="1" x="966"/>
        <item m="1" x="1039"/>
        <item x="48"/>
        <item m="1" x="808"/>
        <item m="1" x="510"/>
        <item m="1" x="951"/>
        <item m="1" x="793"/>
        <item m="1" x="400"/>
        <item m="1" x="961"/>
        <item m="1" x="943"/>
        <item m="1" x="1218"/>
        <item x="20"/>
        <item m="1" x="178"/>
        <item m="1" x="189"/>
        <item m="1" x="694"/>
        <item m="1" x="201"/>
        <item m="1" x="1188"/>
        <item m="1" x="204"/>
        <item m="1" x="173"/>
        <item m="1" x="1543"/>
        <item m="1" x="660"/>
        <item m="1" x="161"/>
        <item m="1" x="581"/>
        <item m="1" x="603"/>
        <item m="1" x="437"/>
        <item m="1" x="1388"/>
        <item m="1" x="202"/>
        <item m="1" x="1009"/>
        <item m="1" x="194"/>
        <item m="1" x="987"/>
        <item m="1" x="993"/>
        <item m="1" x="728"/>
        <item m="1" x="991"/>
        <item m="1" x="1117"/>
        <item m="1" x="1358"/>
        <item m="1" x="990"/>
        <item m="1" x="750"/>
        <item m="1" x="638"/>
        <item m="1" x="890"/>
        <item m="1" x="1584"/>
        <item m="1" x="523"/>
        <item m="1" x="1112"/>
        <item m="1" x="222"/>
        <item m="1" x="100"/>
        <item m="1" x="225"/>
        <item m="1" x="195"/>
        <item m="1" x="1275"/>
        <item m="1" x="1217"/>
        <item m="1" x="224"/>
        <item m="1" x="525"/>
        <item m="1" x="160"/>
        <item m="1" x="809"/>
        <item m="1" x="462"/>
        <item m="1" x="698"/>
        <item m="1" x="608"/>
        <item m="1" x="1219"/>
        <item m="1" x="1013"/>
        <item m="1" x="252"/>
        <item m="1" x="162"/>
        <item m="1" x="120"/>
        <item m="1" x="1141"/>
        <item m="1" x="1378"/>
        <item m="1" x="695"/>
        <item m="1" x="904"/>
        <item m="1" x="250"/>
        <item m="1" x="1276"/>
        <item m="1" x="240"/>
        <item m="1" x="254"/>
        <item m="1" x="253"/>
        <item m="1" x="489"/>
        <item m="1" x="558"/>
        <item m="1" x="1416"/>
        <item m="1" x="279"/>
        <item m="1" x="1033"/>
        <item m="1" x="248"/>
        <item m="1" x="490"/>
        <item m="1" x="1038"/>
        <item m="1" x="1040"/>
        <item m="1" x="697"/>
        <item m="1" x="192"/>
        <item m="1" x="1132"/>
        <item m="1" x="1485"/>
        <item m="1" x="928"/>
        <item m="1" x="122"/>
        <item m="1" x="219"/>
        <item m="1" x="1437"/>
        <item m="1" x="302"/>
        <item m="1" x="163"/>
        <item m="1" x="1379"/>
        <item m="1" x="341"/>
        <item m="1" x="1411"/>
        <item m="1" x="368"/>
        <item m="1" x="513"/>
        <item m="1" x="1376"/>
        <item x="0"/>
        <item m="1" x="639"/>
        <item m="1" x="273"/>
        <item m="1" x="958"/>
        <item x="15"/>
        <item x="22"/>
        <item m="1" x="982"/>
        <item m="1" x="1097"/>
        <item m="1" x="1139"/>
        <item m="1" x="672"/>
        <item m="1" x="228"/>
        <item m="1" x="1331"/>
        <item m="1" x="1157"/>
        <item m="1" x="1206"/>
        <item m="1" x="255"/>
        <item m="1" x="491"/>
        <item m="1" x="996"/>
        <item m="1" x="1068"/>
        <item m="1" x="1028"/>
        <item m="1" x="636"/>
        <item m="1" x="1398"/>
        <item m="1" x="376"/>
        <item m="1" x="775"/>
        <item m="1" x="1096"/>
        <item m="1" x="1063"/>
        <item m="1" x="431"/>
        <item m="1" x="1207"/>
        <item m="1" x="1052"/>
        <item m="1" x="903"/>
        <item m="1" x="1254"/>
        <item m="1" x="1164"/>
        <item m="1" x="1043"/>
        <item m="1" x="138"/>
        <item m="1" x="1010"/>
        <item m="1" x="557"/>
        <item m="1" x="1057"/>
        <item m="1" x="1046"/>
        <item m="1" x="1563"/>
        <item m="1" x="1175"/>
        <item m="1" x="795"/>
        <item m="1" x="1042"/>
        <item m="1" x="600"/>
        <item m="1" x="1372"/>
        <item m="1" x="347"/>
        <item m="1" x="526"/>
        <item m="1" x="1061"/>
        <item m="1" x="1332"/>
        <item m="1" x="340"/>
        <item m="1" x="121"/>
        <item m="1" x="1533"/>
        <item m="1" x="420"/>
        <item m="1" x="300"/>
        <item m="1" x="290"/>
        <item m="1" x="667"/>
        <item m="1" x="427"/>
        <item m="1" x="1564"/>
        <item m="1" x="1412"/>
        <item m="1" x="117"/>
        <item m="1" x="369"/>
        <item m="1" x="858"/>
        <item m="1" x="555"/>
        <item m="1" x="1338"/>
        <item m="1" x="514"/>
        <item m="1" x="1333"/>
        <item m="1" x="1530"/>
        <item m="1" x="850"/>
        <item m="1" x="671"/>
        <item m="1" x="1091"/>
        <item m="1" x="1098"/>
        <item m="1" x="1095"/>
        <item m="1" x="1089"/>
        <item m="1" x="1074"/>
        <item m="1" x="778"/>
        <item m="1" x="220"/>
        <item m="1" x="322"/>
        <item m="1" x="1511"/>
        <item m="1" x="1503"/>
        <item m="1" x="325"/>
        <item m="1" x="1295"/>
        <item m="1" x="435"/>
        <item m="1" x="1161"/>
        <item m="1" x="1296"/>
        <item m="1" x="1108"/>
        <item m="1" x="1104"/>
        <item m="1" x="1120"/>
        <item m="1" x="139"/>
        <item m="1" x="82"/>
        <item m="1" x="1111"/>
        <item m="1" x="524"/>
        <item m="1" x="1119"/>
        <item m="1" x="1463"/>
        <item m="1" x="659"/>
        <item m="1" x="720"/>
        <item m="1" x="335"/>
        <item m="1" x="348"/>
        <item m="1" x="752"/>
        <item m="1" x="342"/>
        <item m="1" x="344"/>
        <item m="1" x="198"/>
        <item m="1" x="663"/>
        <item m="1" x="959"/>
        <item m="1" x="1536"/>
        <item m="1" x="454"/>
        <item m="1" x="796"/>
        <item m="1" x="196"/>
        <item m="1" x="1534"/>
        <item m="1" x="1312"/>
        <item m="1" x="333"/>
        <item m="1" x="164"/>
        <item x="2"/>
        <item m="1" x="1122"/>
        <item m="1" x="1121"/>
        <item x="47"/>
        <item m="1" x="1124"/>
        <item m="1" x="1135"/>
        <item m="1" x="1106"/>
        <item m="1" x="1488"/>
        <item m="1" x="1126"/>
        <item m="1" x="1133"/>
        <item m="1" x="110"/>
        <item m="1" x="1368"/>
        <item m="1" x="1101"/>
        <item m="1" x="986"/>
        <item m="1" x="309"/>
        <item m="1" x="1137"/>
        <item m="1" x="352"/>
        <item m="1" x="366"/>
        <item m="1" x="377"/>
        <item m="1" x="1423"/>
        <item m="1" x="1569"/>
        <item m="1" x="375"/>
        <item m="1" x="394"/>
        <item m="1" x="1321"/>
        <item m="1" x="374"/>
        <item m="1" x="763"/>
        <item m="1" x="356"/>
        <item m="1" x="1558"/>
        <item m="1" x="1479"/>
        <item m="1" x="370"/>
        <item m="1" x="1147"/>
        <item m="1" x="1154"/>
        <item m="1" x="438"/>
        <item m="1" x="1373"/>
        <item m="1" x="1165"/>
        <item m="1" x="381"/>
        <item m="1" x="387"/>
        <item m="1" x="132"/>
        <item m="1" x="396"/>
        <item m="1" x="390"/>
        <item m="1" x="1173"/>
        <item m="1" x="1336"/>
        <item m="1" x="578"/>
        <item m="1" x="298"/>
        <item m="1" x="1178"/>
        <item m="1" x="482"/>
        <item m="1" x="1179"/>
        <item m="1" x="360"/>
        <item m="1" x="1291"/>
        <item m="1" x="573"/>
        <item m="1" x="363"/>
        <item m="1" x="1570"/>
        <item m="1" x="1148"/>
        <item m="1" x="627"/>
        <item m="1" x="410"/>
        <item m="1" x="152"/>
        <item m="1" x="1244"/>
        <item m="1" x="803"/>
        <item m="1" x="949"/>
        <item m="1" x="1476"/>
        <item m="1" x="1391"/>
        <item m="1" x="580"/>
        <item m="1" x="1302"/>
        <item m="1" x="361"/>
        <item m="1" x="1169"/>
        <item m="1" x="1537"/>
        <item m="1" x="971"/>
        <item m="1" x="249"/>
        <item m="1" x="414"/>
        <item m="1" x="1201"/>
        <item m="1" x="628"/>
        <item m="1" x="1204"/>
        <item m="1" x="688"/>
        <item m="1" x="1224"/>
        <item m="1" x="1404"/>
        <item m="1" x="1190"/>
        <item m="1" x="1203"/>
        <item m="1" x="912"/>
        <item m="1" x="1303"/>
        <item m="1" x="1474"/>
        <item m="1" x="1305"/>
        <item m="1" x="1189"/>
        <item m="1" x="428"/>
        <item m="1" x="401"/>
        <item m="1" x="950"/>
        <item m="1" x="127"/>
        <item m="1" x="424"/>
        <item m="1" x="423"/>
        <item m="1" x="150"/>
        <item m="1" x="1200"/>
        <item m="1" x="717"/>
        <item m="1" x="731"/>
        <item m="1" x="432"/>
        <item m="1" x="1257"/>
        <item m="1" x="970"/>
        <item m="1" x="404"/>
        <item m="1" x="1369"/>
        <item m="1" x="530"/>
        <item m="1" x="545"/>
        <item m="1" x="604"/>
        <item m="1" x="1328"/>
        <item m="1" x="1222"/>
        <item m="1" x="229"/>
        <item m="1" x="1304"/>
        <item m="1" x="233"/>
        <item m="1" x="504"/>
        <item m="1" x="111"/>
        <item m="1" x="568"/>
        <item m="1" x="787"/>
        <item m="1" x="1342"/>
        <item m="1" x="1567"/>
        <item m="1" x="570"/>
        <item m="1" x="1477"/>
        <item m="1" x="1329"/>
        <item m="1" x="1522"/>
        <item m="1" x="406"/>
        <item m="1" x="210"/>
        <item m="1" x="863"/>
        <item m="1" x="1262"/>
        <item m="1" x="447"/>
        <item m="1" x="687"/>
        <item m="1" x="629"/>
        <item m="1" x="766"/>
        <item m="1" x="458"/>
        <item m="1" x="383"/>
        <item m="1" x="1495"/>
        <item m="1" x="1499"/>
        <item m="1" x="151"/>
        <item m="1" x="653"/>
        <item m="1" x="716"/>
        <item m="1" x="456"/>
        <item m="1" x="180"/>
        <item m="1" x="176"/>
        <item m="1" x="353"/>
        <item m="1" x="238"/>
        <item m="1" x="895"/>
        <item m="1" x="940"/>
        <item m="1" x="1343"/>
        <item m="1" x="851"/>
        <item m="1" x="1237"/>
        <item m="1" x="259"/>
        <item m="1" x="519"/>
        <item m="1" x="520"/>
        <item m="1" x="1345"/>
        <item m="1" x="1151"/>
        <item m="1" x="85"/>
        <item m="1" x="358"/>
        <item x="3"/>
        <item m="1" x="89"/>
        <item m="1" x="1429"/>
        <item m="1" x="1497"/>
        <item m="1" x="1231"/>
        <item m="1" x="473"/>
        <item m="1" x="549"/>
        <item m="1" x="714"/>
        <item m="1" x="1258"/>
        <item m="1" x="1265"/>
        <item m="1" x="1269"/>
        <item m="1" x="553"/>
        <item m="1" x="495"/>
        <item m="1" x="499"/>
        <item m="1" x="500"/>
        <item m="1" x="546"/>
        <item m="1" x="1382"/>
        <item m="1" x="497"/>
        <item m="1" x="503"/>
        <item m="1" x="206"/>
        <item x="14"/>
        <item x="25"/>
        <item m="1" x="1285"/>
        <item m="1" x="1278"/>
        <item m="1" x="1290"/>
        <item m="1" x="1002"/>
        <item m="1" x="1286"/>
        <item m="1" x="174"/>
        <item m="1" x="405"/>
        <item m="1" x="1281"/>
        <item m="1" x="1283"/>
        <item m="1" x="1284"/>
        <item m="1" x="493"/>
        <item m="1" x="177"/>
        <item m="1" x="983"/>
        <item x="32"/>
        <item m="1" x="539"/>
        <item m="1" x="700"/>
        <item m="1" x="972"/>
        <item m="1" x="1142"/>
        <item m="1" x="1113"/>
        <item m="1" x="994"/>
        <item m="1" x="988"/>
        <item m="1" x="1311"/>
        <item x="57"/>
        <item m="1" x="275"/>
        <item m="1" x="992"/>
        <item m="1" x="442"/>
        <item m="1" x="838"/>
        <item x="16"/>
        <item m="1" x="226"/>
        <item m="1" x="1583"/>
        <item m="1" x="1014"/>
        <item m="1" x="1015"/>
        <item m="1" x="968"/>
        <item x="59"/>
        <item m="1" x="1230"/>
        <item m="1" x="251"/>
        <item m="1" x="1037"/>
        <item m="1" x="463"/>
        <item x="31"/>
        <item m="1" x="276"/>
        <item m="1" x="395"/>
        <item m="1" x="281"/>
        <item m="1" x="200"/>
        <item m="1" x="280"/>
        <item m="1" x="528"/>
        <item m="1" x="282"/>
        <item m="1" x="1279"/>
        <item m="1" x="673"/>
        <item m="1" x="465"/>
        <item m="1" x="218"/>
        <item m="1" x="962"/>
        <item m="1" x="466"/>
        <item m="1" x="798"/>
        <item m="1" x="278"/>
        <item m="1" x="748"/>
        <item x="35"/>
        <item m="1" x="554"/>
        <item m="1" x="1067"/>
        <item x="53"/>
        <item m="1" x="1069"/>
        <item m="1" x="256"/>
        <item m="1" x="957"/>
        <item m="1" x="1310"/>
        <item m="1" x="1130"/>
        <item m="1" x="1065"/>
        <item m="1" x="1184"/>
        <item m="1" x="1071"/>
        <item m="1" x="1255"/>
        <item m="1" x="1538"/>
        <item m="1" x="1392"/>
        <item m="1" x="1030"/>
        <item m="1" x="1072"/>
        <item m="1" x="345"/>
        <item m="1" x="1320"/>
        <item m="1" x="847"/>
        <item m="1" x="346"/>
        <item m="1" x="305"/>
        <item m="1" x="1277"/>
        <item m="1" x="1337"/>
        <item m="1" x="304"/>
        <item x="62"/>
        <item m="1" x="416"/>
        <item m="1" x="306"/>
        <item m="1" x="364"/>
        <item m="1" x="384"/>
        <item m="1" x="1512"/>
        <item m="1" x="1355"/>
        <item m="1" x="1340"/>
        <item m="1" x="864"/>
        <item m="1" x="297"/>
        <item m="1" x="749"/>
        <item m="1" x="286"/>
        <item m="1" x="1143"/>
        <item m="1" x="1083"/>
        <item m="1" x="1093"/>
        <item m="1" x="501"/>
        <item m="1" x="831"/>
        <item m="1" x="1374"/>
        <item m="1" x="1208"/>
        <item m="1" x="140"/>
        <item m="1" x="326"/>
        <item m="1" x="1249"/>
        <item m="1" x="579"/>
        <item m="1" x="1225"/>
        <item m="1" x="540"/>
        <item m="1" x="1166"/>
        <item m="1" x="1280"/>
        <item m="1" x="511"/>
        <item m="1" x="1031"/>
        <item m="1" x="1228"/>
        <item m="1" x="1099"/>
        <item m="1" x="324"/>
        <item m="1" x="1029"/>
        <item m="1" x="703"/>
        <item m="1" x="1246"/>
        <item m="1" x="512"/>
        <item m="1" x="536"/>
        <item m="1" x="701"/>
        <item m="1" x="881"/>
        <item m="1" x="418"/>
        <item m="1" x="772"/>
        <item m="1" x="1144"/>
        <item m="1" x="247"/>
        <item m="1" x="541"/>
        <item m="1" x="1114"/>
        <item m="1" x="433"/>
        <item m="1" x="1011"/>
        <item m="1" x="1205"/>
        <item m="1" x="1339"/>
        <item m="1" x="865"/>
        <item m="1" x="527"/>
        <item m="1" x="746"/>
        <item m="1" x="956"/>
        <item m="1" x="1159"/>
        <item m="1" x="779"/>
        <item m="1" x="1226"/>
        <item m="1" x="559"/>
        <item m="1" x="825"/>
        <item m="1" x="960"/>
        <item m="1" x="112"/>
        <item m="1" x="378"/>
        <item m="1" x="1118"/>
        <item m="1" x="1248"/>
        <item m="1" x="605"/>
        <item m="1" x="439"/>
        <item m="1" x="1438"/>
        <item m="1" x="221"/>
        <item m="1" x="343"/>
        <item m="1" x="866"/>
        <item m="1" x="1211"/>
        <item m="1" x="436"/>
        <item m="1" x="1264"/>
        <item m="1" x="372"/>
        <item m="1" x="1556"/>
        <item m="1" x="88"/>
        <item m="1" x="1489"/>
        <item m="1" x="484"/>
        <item m="1" x="1086"/>
        <item m="1" x="726"/>
        <item m="1" x="729"/>
        <item m="1" x="434"/>
        <item m="1" x="1162"/>
        <item m="1" x="1000"/>
        <item m="1" x="419"/>
        <item m="1" x="1136"/>
        <item m="1" x="199"/>
        <item m="1" x="1032"/>
        <item m="1" x="1138"/>
        <item m="1" x="1140"/>
        <item m="1" x="455"/>
        <item m="1" x="392"/>
        <item m="1" x="319"/>
        <item m="1" x="86"/>
        <item m="1" x="1183"/>
        <item m="1" x="835"/>
        <item m="1" x="577"/>
        <item m="1" x="357"/>
        <item m="1" x="373"/>
        <item m="1" x="359"/>
        <item m="1" x="776"/>
        <item m="1" x="1209"/>
        <item m="1" x="90"/>
        <item m="1" x="114"/>
        <item m="1" x="1408"/>
        <item m="1" x="1513"/>
        <item m="1" x="350"/>
        <item m="1" x="773"/>
        <item m="1" x="272"/>
        <item m="1" x="560"/>
        <item m="1" x="1575"/>
        <item m="1" x="915"/>
        <item m="1" x="133"/>
        <item m="1" x="362"/>
        <item m="1" x="379"/>
        <item m="1" x="1102"/>
        <item m="1" x="1034"/>
        <item m="1" x="1186"/>
        <item m="1" x="1406"/>
        <item m="1" x="1149"/>
        <item m="1" x="1158"/>
        <item m="1" x="1163"/>
        <item m="1" x="1160"/>
        <item m="1" x="1145"/>
        <item x="56"/>
        <item m="1" x="812"/>
        <item m="1" x="336"/>
        <item m="1" x="1506"/>
        <item m="1" x="1127"/>
        <item m="1" x="391"/>
        <item m="1" x="398"/>
        <item m="1" x="393"/>
        <item m="1" x="397"/>
        <item m="1" x="506"/>
        <item m="1" x="83"/>
        <item m="1" x="1187"/>
        <item m="1" x="1181"/>
        <item x="38"/>
        <item m="1" x="879"/>
        <item m="1" x="832"/>
        <item m="1" x="1227"/>
        <item m="1" x="1185"/>
        <item m="1" x="1180"/>
        <item x="4"/>
        <item m="1" x="402"/>
        <item m="1" x="115"/>
        <item m="1" x="522"/>
        <item x="36"/>
        <item m="1" x="1066"/>
        <item m="1" x="1579"/>
        <item m="1" x="1087"/>
        <item m="1" x="606"/>
        <item m="1" x="1064"/>
        <item m="1" x="1021"/>
        <item m="1" x="332"/>
        <item m="1" x="1152"/>
        <item m="1" x="1334"/>
        <item m="1" x="485"/>
        <item m="1" x="901"/>
        <item m="1" x="337"/>
        <item m="1" x="417"/>
        <item m="1" x="1195"/>
        <item m="1" x="1210"/>
        <item x="11"/>
        <item x="40"/>
        <item x="43"/>
        <item x="45"/>
        <item x="50"/>
        <item x="51"/>
        <item x="52"/>
        <item x="54"/>
        <item x="55"/>
        <item x="60"/>
      </items>
    </pivotField>
    <pivotField showAll="0" defaultSubtotal="0"/>
    <pivotField axis="axisRow" showAll="0">
      <items count="59">
        <item h="1" sd="0" x="6"/>
        <item sd="0" x="1"/>
        <item sd="0" m="1" x="25"/>
        <item sd="0" m="1" x="23"/>
        <item sd="0" m="1" x="38"/>
        <item sd="0" m="1" x="33"/>
        <item sd="0" m="1" x="47"/>
        <item sd="0" x="5"/>
        <item sd="0" m="1" x="16"/>
        <item sd="0" x="7"/>
        <item sd="0" m="1" x="12"/>
        <item sd="0" m="1" x="20"/>
        <item sd="0" x="11"/>
        <item sd="0" x="4"/>
        <item sd="0" m="1" x="15"/>
        <item sd="0" m="1" x="42"/>
        <item h="1" m="1" x="34"/>
        <item h="1" m="1" x="45"/>
        <item h="1" m="1" x="52"/>
        <item h="1" x="2"/>
        <item h="1" x="3"/>
        <item h="1" m="1" x="29"/>
        <item h="1" m="1" x="39"/>
        <item h="1" m="1" x="53"/>
        <item h="1" m="1" x="36"/>
        <item h="1" m="1" x="48"/>
        <item h="1" m="1" x="50"/>
        <item h="1" m="1" x="18"/>
        <item h="1" m="1" x="26"/>
        <item h="1" m="1" x="28"/>
        <item h="1" m="1" x="37"/>
        <item h="1" m="1" x="21"/>
        <item h="1" x="0"/>
        <item h="1" m="1" x="43"/>
        <item h="1" x="8"/>
        <item h="1" m="1" x="40"/>
        <item h="1" m="1" x="55"/>
        <item h="1" m="1" x="35"/>
        <item h="1" m="1" x="51"/>
        <item h="1" m="1" x="30"/>
        <item h="1" m="1" x="27"/>
        <item h="1" m="1" x="19"/>
        <item h="1" x="10"/>
        <item h="1" m="1" x="49"/>
        <item h="1" m="1" x="22"/>
        <item h="1" x="9"/>
        <item h="1" m="1" x="54"/>
        <item h="1" m="1" x="44"/>
        <item h="1" m="1" x="14"/>
        <item h="1" m="1" x="24"/>
        <item h="1" m="1" x="31"/>
        <item h="1" m="1" x="17"/>
        <item h="1" m="1" x="57"/>
        <item h="1" m="1" x="41"/>
        <item h="1" m="1" x="46"/>
        <item h="1" m="1" x="13"/>
        <item h="1" m="1" x="56"/>
        <item h="1" m="1"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/>
    <pivotField showAll="0"/>
    <pivotField showAll="0" defaultSubtotal="0"/>
  </pivotFields>
  <rowFields count="2">
    <field x="11"/>
    <field x="9"/>
  </rowFields>
  <rowItems count="6">
    <i>
      <x v="1"/>
    </i>
    <i>
      <x v="7"/>
    </i>
    <i>
      <x v="9"/>
    </i>
    <i>
      <x v="12"/>
    </i>
    <i>
      <x v="1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1" hier="-1"/>
  </pageFields>
  <dataFields count="7">
    <dataField name="Nombre de pannes Mécanique" fld="12" subtotal="count" baseField="0" baseItem="0"/>
    <dataField name="Nombre de pannes Electrique" fld="13" subtotal="count" baseField="0" baseItem="0"/>
    <dataField name="Nombre de pannes Soudure" fld="14" subtotal="count" baseField="0" baseItem="0"/>
    <dataField name="Nombre de pannes pneumatique" fld="15" subtotal="count" baseField="0" baseItem="0"/>
    <dataField name="Nombre de pannes Tolerie-peinture" fld="16" subtotal="count" baseField="0" baseItem="0"/>
    <dataField name="Nombre de pannes de Route" fld="17" subtotal="count" baseField="0" baseItem="0"/>
    <dataField name="Nombre de Préventive" fld="18" subtotal="count" baseField="0" baseItem="0"/>
  </dataFields>
  <formats count="18">
    <format dxfId="741">
      <pivotArea outline="0" collapsedLevelsAreSubtotals="1" fieldPosition="0"/>
    </format>
    <format dxfId="740">
      <pivotArea dataOnly="0" labelOnly="1" grandRow="1" outline="0" fieldPosition="0"/>
    </format>
    <format dxfId="7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3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3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3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3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33">
      <pivotArea field="11" type="button" dataOnly="0" labelOnly="1" outline="0" axis="axisRow" fieldPosition="0"/>
    </format>
    <format dxfId="73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31">
      <pivotArea field="11" type="button" dataOnly="0" labelOnly="1" outline="0" axis="axisRow" fieldPosition="0"/>
    </format>
    <format dxfId="73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29">
      <pivotArea field="11" type="button" dataOnly="0" labelOnly="1" outline="0" axis="axisRow" fieldPosition="0"/>
    </format>
    <format dxfId="72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2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2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24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5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eau croisé dynamique8" cacheId="6" applyNumberFormats="0" applyBorderFormats="0" applyFontFormats="0" applyPatternFormats="0" applyAlignmentFormats="0" applyWidthHeightFormats="1" dataCaption="Valeurs" updatedVersion="6" minRefreshableVersion="3" showDrill="0" useAutoFormatting="1" rowGrandTotals="0" colGrandTotals="0" itemPrintTitles="1" createdVersion="5" indent="0" compact="0" compactData="0" multipleFieldFilters="0">
  <location ref="K15:N124" firstHeaderRow="1" firstDataRow="1" firstDataCol="3"/>
  <pivotFields count="9">
    <pivotField axis="axisRow" compact="0" outline="0" showAll="0" sortType="descending" defaultSubtotal="0">
      <items count="4">
        <item h="1" x="1"/>
        <item m="1" x="2"/>
        <item x="0"/>
        <item h="1" f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7">
        <item h="1" m="1" x="4"/>
        <item x="1"/>
        <item x="2"/>
        <item m="1" x="5"/>
        <item x="0"/>
        <item m="1" x="6"/>
        <item h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4">
        <item x="14"/>
        <item x="16"/>
        <item m="1" x="199"/>
        <item m="1" x="163"/>
        <item m="1" x="125"/>
        <item m="1" x="274"/>
        <item m="1" x="171"/>
        <item m="1" x="132"/>
        <item m="1" x="285"/>
        <item m="1" x="175"/>
        <item m="1" x="137"/>
        <item m="1" x="289"/>
        <item m="1" x="154"/>
        <item m="1" x="196"/>
        <item x="22"/>
        <item m="1" x="168"/>
        <item x="27"/>
        <item m="1" x="205"/>
        <item m="1" x="172"/>
        <item m="1" x="133"/>
        <item m="1" x="286"/>
        <item m="1" x="241"/>
        <item m="1" x="138"/>
        <item m="1" x="251"/>
        <item m="1" x="183"/>
        <item m="1" x="218"/>
        <item m="1" x="185"/>
        <item m="1" x="230"/>
        <item m="1" x="193"/>
        <item m="1" x="268"/>
        <item m="1" x="233"/>
        <item m="1" x="195"/>
        <item m="1" x="120"/>
        <item m="1" x="129"/>
        <item m="1" x="204"/>
        <item m="1" x="282"/>
        <item m="1" x="252"/>
        <item m="1" x="143"/>
        <item m="1" x="292"/>
        <item m="1" x="181"/>
        <item m="1" x="145"/>
        <item m="1" x="295"/>
        <item m="1" x="222"/>
        <item m="1" x="152"/>
        <item m="1" x="110"/>
        <item m="1" x="265"/>
        <item m="1" x="155"/>
        <item m="1" x="113"/>
        <item m="1" x="234"/>
        <item m="1" x="198"/>
        <item m="1" x="162"/>
        <item m="1" x="237"/>
        <item m="1" x="201"/>
        <item m="1" x="165"/>
        <item m="1" x="126"/>
        <item m="1" x="174"/>
        <item m="1" x="288"/>
        <item m="1" x="177"/>
        <item m="1" x="139"/>
        <item m="1" x="296"/>
        <item m="1" x="184"/>
        <item x="0"/>
        <item m="1" x="284"/>
        <item m="1" x="297"/>
        <item m="1" x="127"/>
        <item m="1" x="151"/>
        <item m="1" x="161"/>
        <item m="1" x="170"/>
        <item x="1"/>
        <item m="1" x="294"/>
        <item m="1" x="124"/>
        <item m="1" x="136"/>
        <item m="1" x="167"/>
        <item m="1" x="202"/>
        <item m="1" x="221"/>
        <item m="1" x="225"/>
        <item m="1" x="247"/>
        <item x="109"/>
        <item m="1" x="246"/>
        <item m="1" x="271"/>
        <item m="1" x="207"/>
        <item m="1" x="255"/>
        <item m="1" x="259"/>
        <item m="1" x="278"/>
        <item m="1" x="169"/>
        <item m="1" x="213"/>
        <item m="1" x="262"/>
        <item m="1" x="270"/>
        <item m="1" x="249"/>
        <item m="1" x="216"/>
        <item m="1" x="128"/>
        <item m="1" x="277"/>
        <item m="1" x="117"/>
        <item m="1" x="179"/>
        <item m="1" x="187"/>
        <item m="1" x="273"/>
        <item m="1" x="206"/>
        <item m="1" x="257"/>
        <item m="1" x="141"/>
        <item m="1" x="279"/>
        <item m="1" x="122"/>
        <item m="1" x="123"/>
        <item m="1" x="280"/>
        <item m="1" x="235"/>
        <item m="1" x="248"/>
        <item m="1" x="302"/>
        <item m="1" x="135"/>
        <item m="1" x="209"/>
        <item m="1" x="238"/>
        <item m="1" x="130"/>
        <item m="1" x="182"/>
        <item m="1" x="215"/>
        <item m="1" x="190"/>
        <item m="1" x="283"/>
        <item m="1" x="232"/>
        <item x="26"/>
        <item x="17"/>
        <item m="1" x="148"/>
        <item x="2"/>
        <item x="23"/>
        <item m="1" x="254"/>
        <item m="1" x="301"/>
        <item m="1" x="250"/>
        <item m="1" x="115"/>
        <item x="19"/>
        <item x="24"/>
        <item m="1" x="281"/>
        <item m="1" x="245"/>
        <item x="15"/>
        <item m="1" x="243"/>
        <item m="1" x="149"/>
        <item x="4"/>
        <item x="25"/>
        <item m="1" x="112"/>
        <item x="3"/>
        <item m="1" x="159"/>
        <item x="18"/>
        <item x="21"/>
        <item x="20"/>
        <item m="1" x="226"/>
        <item m="1" x="131"/>
        <item m="1" x="217"/>
        <item m="1" x="146"/>
        <item m="1" x="192"/>
        <item m="1" x="276"/>
        <item m="1" x="189"/>
        <item m="1" x="272"/>
        <item m="1" x="203"/>
        <item m="1" x="208"/>
        <item m="1" x="164"/>
        <item m="1" x="258"/>
        <item m="1" x="228"/>
        <item m="1" x="299"/>
        <item m="1" x="166"/>
        <item m="1" x="275"/>
        <item m="1" x="239"/>
        <item m="1" x="267"/>
        <item m="1" x="212"/>
        <item m="1" x="290"/>
        <item m="1" x="173"/>
        <item m="1" x="119"/>
        <item m="1" x="240"/>
        <item m="1" x="256"/>
        <item m="1" x="264"/>
        <item m="1" x="200"/>
        <item m="1" x="287"/>
        <item m="1" x="176"/>
        <item m="1" x="197"/>
        <item m="1" x="236"/>
        <item m="1" x="134"/>
        <item m="1" x="142"/>
        <item m="1" x="116"/>
        <item m="1" x="298"/>
        <item m="1" x="229"/>
        <item m="1" x="160"/>
        <item m="1" x="244"/>
        <item x="28"/>
        <item m="1" x="157"/>
        <item x="29"/>
        <item x="30"/>
        <item x="31"/>
        <item x="32"/>
        <item x="33"/>
        <item x="34"/>
        <item x="35"/>
        <item x="36"/>
        <item x="37"/>
        <item x="38"/>
        <item m="1" x="147"/>
        <item m="1" x="300"/>
        <item m="1" x="260"/>
        <item m="1" x="227"/>
        <item m="1" x="191"/>
        <item m="1" x="156"/>
        <item m="1" x="114"/>
        <item m="1" x="266"/>
        <item m="1" x="231"/>
        <item m="1" x="194"/>
        <item x="39"/>
        <item x="40"/>
        <item x="41"/>
        <item x="42"/>
        <item x="43"/>
        <item x="44"/>
        <item x="45"/>
        <item x="46"/>
        <item x="47"/>
        <item x="48"/>
        <item x="9"/>
        <item x="13"/>
        <item m="1" x="219"/>
        <item m="1" x="214"/>
        <item x="5"/>
        <item m="1" x="158"/>
        <item m="1" x="118"/>
        <item m="1" x="269"/>
        <item x="12"/>
        <item x="7"/>
        <item x="8"/>
        <item x="10"/>
        <item x="49"/>
        <item x="50"/>
        <item x="51"/>
        <item x="52"/>
        <item x="53"/>
        <item m="1" x="242"/>
        <item x="54"/>
        <item x="55"/>
        <item x="56"/>
        <item x="57"/>
        <item x="58"/>
        <item m="1" x="220"/>
        <item m="1" x="150"/>
        <item m="1" x="223"/>
        <item m="1" x="111"/>
        <item m="1" x="210"/>
        <item m="1" x="178"/>
        <item m="1" x="140"/>
        <item m="1" x="291"/>
        <item m="1" x="253"/>
        <item m="1" x="211"/>
        <item m="1" x="180"/>
        <item m="1" x="144"/>
        <item m="1" x="293"/>
        <item m="1" x="261"/>
        <item m="1" x="186"/>
        <item m="1" x="303"/>
        <item m="1" x="263"/>
        <item m="1" x="188"/>
        <item m="1" x="153"/>
        <item x="6"/>
        <item x="59"/>
        <item x="60"/>
        <item x="61"/>
        <item x="62"/>
        <item x="63"/>
        <item x="64"/>
        <item x="66"/>
        <item x="67"/>
        <item x="68"/>
        <item x="69"/>
        <item x="70"/>
        <item x="71"/>
        <item x="72"/>
        <item m="1" x="121"/>
        <item x="11"/>
        <item x="65"/>
        <item x="73"/>
        <item x="74"/>
        <item x="75"/>
        <item x="76"/>
        <item x="77"/>
        <item x="79"/>
        <item x="80"/>
        <item x="81"/>
        <item x="82"/>
        <item x="85"/>
        <item x="92"/>
        <item x="95"/>
        <item x="96"/>
        <item x="97"/>
        <item x="98"/>
        <item x="99"/>
        <item x="84"/>
        <item x="87"/>
        <item x="88"/>
        <item x="89"/>
        <item x="90"/>
        <item x="91"/>
        <item x="93"/>
        <item x="94"/>
        <item x="78"/>
        <item x="83"/>
        <item x="86"/>
        <item x="100"/>
        <item x="102"/>
        <item x="104"/>
        <item m="1" x="224"/>
        <item x="106"/>
        <item x="107"/>
        <item x="101"/>
        <item x="103"/>
        <item x="105"/>
        <item x="10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109">
    <i>
      <x v="2"/>
      <x v="1"/>
      <x v="137"/>
    </i>
    <i r="2">
      <x v="138"/>
    </i>
    <i r="2">
      <x v="176"/>
    </i>
    <i r="2">
      <x v="272"/>
    </i>
    <i r="2">
      <x v="273"/>
    </i>
    <i r="2">
      <x v="274"/>
    </i>
    <i r="2">
      <x v="275"/>
    </i>
    <i r="2">
      <x v="276"/>
    </i>
    <i r="2">
      <x v="277"/>
    </i>
    <i r="2">
      <x v="278"/>
    </i>
    <i r="2">
      <x v="279"/>
    </i>
    <i r="2">
      <x v="280"/>
    </i>
    <i r="2">
      <x v="281"/>
    </i>
    <i r="2">
      <x v="282"/>
    </i>
    <i r="2">
      <x v="283"/>
    </i>
    <i r="2">
      <x v="284"/>
    </i>
    <i r="2">
      <x v="285"/>
    </i>
    <i r="2">
      <x v="286"/>
    </i>
    <i r="2">
      <x v="287"/>
    </i>
    <i r="2">
      <x v="288"/>
    </i>
    <i r="2">
      <x v="289"/>
    </i>
    <i r="2">
      <x v="290"/>
    </i>
    <i r="2">
      <x v="291"/>
    </i>
    <i r="2">
      <x v="292"/>
    </i>
    <i r="2">
      <x v="293"/>
    </i>
    <i r="2">
      <x v="294"/>
    </i>
    <i r="2">
      <x v="295"/>
    </i>
    <i r="2">
      <x v="296"/>
    </i>
    <i r="2">
      <x v="298"/>
    </i>
    <i r="2">
      <x v="299"/>
    </i>
    <i r="2">
      <x v="300"/>
    </i>
    <i r="2">
      <x v="301"/>
    </i>
    <i r="2">
      <x v="302"/>
    </i>
    <i r="2">
      <x v="303"/>
    </i>
    <i r="1">
      <x v="2"/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98"/>
    </i>
    <i r="2">
      <x v="199"/>
    </i>
    <i r="2">
      <x v="200"/>
    </i>
    <i r="2">
      <x v="201"/>
    </i>
    <i r="2">
      <x v="202"/>
    </i>
    <i r="2">
      <x v="203"/>
    </i>
    <i r="2">
      <x v="204"/>
    </i>
    <i r="2">
      <x v="205"/>
    </i>
    <i r="2">
      <x v="206"/>
    </i>
    <i r="2">
      <x v="207"/>
    </i>
    <i r="2">
      <x v="220"/>
    </i>
    <i r="2">
      <x v="221"/>
    </i>
    <i r="2">
      <x v="222"/>
    </i>
    <i r="2">
      <x v="223"/>
    </i>
    <i r="2">
      <x v="224"/>
    </i>
    <i r="2">
      <x v="226"/>
    </i>
    <i r="2">
      <x v="227"/>
    </i>
    <i r="2">
      <x v="228"/>
    </i>
    <i r="2">
      <x v="229"/>
    </i>
    <i r="2">
      <x v="230"/>
    </i>
    <i r="2">
      <x v="251"/>
    </i>
    <i r="2">
      <x v="252"/>
    </i>
    <i r="2">
      <x v="253"/>
    </i>
    <i r="2">
      <x v="254"/>
    </i>
    <i r="2">
      <x v="255"/>
    </i>
    <i r="2">
      <x v="256"/>
    </i>
    <i r="2">
      <x v="257"/>
    </i>
    <i r="2">
      <x v="258"/>
    </i>
    <i r="2">
      <x v="259"/>
    </i>
    <i r="2">
      <x v="260"/>
    </i>
    <i r="2">
      <x v="261"/>
    </i>
    <i r="2">
      <x v="262"/>
    </i>
    <i r="2">
      <x v="263"/>
    </i>
    <i r="2">
      <x v="266"/>
    </i>
    <i r="2">
      <x v="267"/>
    </i>
    <i r="2">
      <x v="268"/>
    </i>
    <i r="2">
      <x v="269"/>
    </i>
    <i r="2">
      <x v="270"/>
    </i>
    <i r="2">
      <x v="271"/>
    </i>
    <i r="1">
      <x v="4"/>
      <x/>
    </i>
    <i r="2">
      <x v="1"/>
    </i>
    <i r="2">
      <x v="14"/>
    </i>
    <i r="2">
      <x v="16"/>
    </i>
    <i r="2">
      <x v="61"/>
    </i>
    <i r="2">
      <x v="68"/>
    </i>
    <i r="2">
      <x v="115"/>
    </i>
    <i r="2">
      <x v="116"/>
    </i>
    <i r="2">
      <x v="118"/>
    </i>
    <i r="2">
      <x v="119"/>
    </i>
    <i r="2">
      <x v="124"/>
    </i>
    <i r="2">
      <x v="125"/>
    </i>
    <i r="2">
      <x v="128"/>
    </i>
    <i r="2">
      <x v="131"/>
    </i>
    <i r="2">
      <x v="132"/>
    </i>
    <i r="2">
      <x v="134"/>
    </i>
    <i r="2">
      <x v="136"/>
    </i>
    <i r="2">
      <x v="208"/>
    </i>
    <i r="2">
      <x v="209"/>
    </i>
    <i r="2">
      <x v="212"/>
    </i>
    <i r="2">
      <x v="216"/>
    </i>
    <i r="2">
      <x v="217"/>
    </i>
    <i r="2">
      <x v="218"/>
    </i>
    <i r="2">
      <x v="219"/>
    </i>
    <i r="2">
      <x v="250"/>
    </i>
    <i r="2">
      <x v="265"/>
    </i>
  </rowItems>
  <colItems count="1">
    <i/>
  </colItems>
  <dataFields count="1">
    <dataField name="Somme de Temps Dispo" fld="7" baseField="2" baseItem="0" numFmtId="167"/>
  </dataFields>
  <formats count="9">
    <format dxfId="678">
      <pivotArea dataOnly="0" labelOnly="1" outline="0" axis="axisValues" fieldPosition="0"/>
    </format>
    <format dxfId="677">
      <pivotArea dataOnly="0" labelOnly="1" outline="0" axis="axisValues" fieldPosition="0"/>
    </format>
    <format dxfId="676">
      <pivotArea dataOnly="0" labelOnly="1" outline="0" axis="axisValues" fieldPosition="0"/>
    </format>
    <format dxfId="675">
      <pivotArea dataOnly="0" labelOnly="1" outline="0" axis="axisValues" fieldPosition="0"/>
    </format>
    <format dxfId="674">
      <pivotArea dataOnly="0" labelOnly="1" outline="0" axis="axisValues" fieldPosition="0"/>
    </format>
    <format dxfId="673">
      <pivotArea dataOnly="0" labelOnly="1" outline="0" axis="axisValues" fieldPosition="0"/>
    </format>
    <format dxfId="672">
      <pivotArea outline="0" fieldPosition="0">
        <references count="1">
          <reference field="4294967294" count="1">
            <x v="0"/>
          </reference>
        </references>
      </pivotArea>
    </format>
    <format dxfId="671">
      <pivotArea dataOnly="0" labelOnly="1" outline="0" fieldPosition="0">
        <references count="2">
          <reference field="0" count="0" selected="0"/>
          <reference field="1" count="1">
            <x v="1"/>
          </reference>
        </references>
      </pivotArea>
    </format>
    <format dxfId="670">
      <pivotArea dataOnly="0" labelOnly="1" outline="0" fieldPosition="0">
        <references count="2">
          <reference field="0" count="0" selected="0"/>
          <reference field="1" count="0"/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eau croisé dynamique5" cacheId="7" applyNumberFormats="0" applyBorderFormats="0" applyFontFormats="0" applyPatternFormats="0" applyAlignmentFormats="0" applyWidthHeightFormats="1" dataCaption="Valeurs" updatedVersion="6" minRefreshableVersion="3" showDrill="0" useAutoFormatting="1" rowGrandTotals="0" colGrandTotals="0" itemPrintTitles="1" createdVersion="5" indent="0" compact="0" compactData="0" multipleFieldFilters="0">
  <location ref="F15:I122" firstHeaderRow="1" firstDataRow="1" firstDataCol="3"/>
  <pivotFields count="9">
    <pivotField axis="axisRow" compact="0" outline="0" showAll="0" defaultSubtotal="0">
      <items count="3">
        <item h="1" x="1"/>
        <item m="1"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7">
        <item x="1"/>
        <item x="2"/>
        <item m="1" x="4"/>
        <item x="0"/>
        <item h="1" m="1" x="5"/>
        <item m="1" x="6"/>
        <item h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0">
        <item x="14"/>
        <item x="15"/>
        <item x="17"/>
        <item x="19"/>
        <item m="1" x="189"/>
        <item m="1" x="159"/>
        <item m="1" x="123"/>
        <item m="1" x="130"/>
        <item m="1" x="169"/>
        <item m="1" x="135"/>
        <item m="1" x="126"/>
        <item m="1" x="186"/>
        <item x="23"/>
        <item m="1" x="164"/>
        <item x="24"/>
        <item m="1" x="251"/>
        <item x="25"/>
        <item m="1" x="167"/>
        <item m="1" x="131"/>
        <item m="1" x="228"/>
        <item m="1" x="136"/>
        <item m="1" x="225"/>
        <item m="1" x="175"/>
        <item m="1" x="177"/>
        <item m="1" x="147"/>
        <item m="1" x="268"/>
        <item m="1" x="115"/>
        <item m="1" x="240"/>
        <item m="1" x="118"/>
        <item m="1" x="127"/>
        <item m="1" x="249"/>
        <item m="1" x="220"/>
        <item m="1" x="226"/>
        <item m="1" x="200"/>
        <item m="1" x="174"/>
        <item m="1" x="152"/>
        <item m="1" x="111"/>
        <item m="1" x="188"/>
        <item m="1" x="244"/>
        <item m="1" x="124"/>
        <item m="1" x="222"/>
        <item m="1" x="193"/>
        <item m="1" x="196"/>
        <item m="1" x="137"/>
        <item m="1" x="230"/>
        <item m="1" x="176"/>
        <item x="0"/>
        <item m="1" x="113"/>
        <item m="1" x="125"/>
        <item m="1" x="149"/>
        <item m="1" x="158"/>
        <item m="1" x="165"/>
        <item x="1"/>
        <item m="1" x="250"/>
        <item m="1" x="261"/>
        <item m="1" x="110"/>
        <item m="1" x="163"/>
        <item x="4"/>
        <item x="107"/>
        <item m="1" x="120"/>
        <item m="1" x="206"/>
        <item m="1" x="216"/>
        <item m="1" x="161"/>
        <item m="1" x="252"/>
        <item m="1" x="263"/>
        <item m="1" x="139"/>
        <item m="1" x="122"/>
        <item m="1" x="134"/>
        <item m="1" x="146"/>
        <item x="3"/>
        <item m="1" x="267"/>
        <item x="13"/>
        <item x="16"/>
        <item x="22"/>
        <item m="1" x="253"/>
        <item m="1" x="202"/>
        <item x="21"/>
        <item m="1" x="245"/>
        <item x="20"/>
        <item m="1" x="237"/>
        <item m="1" x="156"/>
        <item m="1" x="129"/>
        <item m="1" x="204"/>
        <item m="1" x="209"/>
        <item m="1" x="194"/>
        <item m="1" x="248"/>
        <item m="1" x="144"/>
        <item m="1" x="183"/>
        <item m="1" x="243"/>
        <item m="1" x="247"/>
        <item m="1" x="191"/>
        <item m="1" x="181"/>
        <item m="1" x="195"/>
        <item m="1" x="160"/>
        <item m="1" x="255"/>
        <item m="1" x="231"/>
        <item m="1" x="172"/>
        <item m="1" x="242"/>
        <item m="1" x="203"/>
        <item m="1" x="246"/>
        <item m="1" x="217"/>
        <item m="1" x="239"/>
        <item m="1" x="199"/>
        <item m="1" x="256"/>
        <item m="1" x="232"/>
        <item m="1" x="141"/>
        <item m="1" x="224"/>
        <item m="1" x="265"/>
        <item m="1" x="168"/>
        <item m="1" x="162"/>
        <item m="1" x="166"/>
        <item m="1" x="223"/>
        <item m="1" x="214"/>
        <item m="1" x="117"/>
        <item m="1" x="114"/>
        <item m="1" x="218"/>
        <item m="1" x="229"/>
        <item m="1" x="236"/>
        <item m="1" x="190"/>
        <item m="1" x="254"/>
        <item m="1" x="170"/>
        <item m="1" x="140"/>
        <item m="1" x="187"/>
        <item m="1" x="215"/>
        <item m="1" x="132"/>
        <item m="1" x="128"/>
        <item m="1" x="259"/>
        <item m="1" x="143"/>
        <item m="1" x="179"/>
        <item m="1" x="150"/>
        <item m="1" x="108"/>
        <item m="1" x="211"/>
        <item m="1" x="185"/>
        <item m="1" x="264"/>
        <item m="1" x="212"/>
        <item m="1" x="262"/>
        <item m="1" x="133"/>
        <item x="2"/>
        <item m="1" x="192"/>
        <item x="18"/>
        <item m="1" x="157"/>
        <item m="1" x="221"/>
        <item x="26"/>
        <item m="1" x="154"/>
        <item x="27"/>
        <item x="28"/>
        <item x="29"/>
        <item x="30"/>
        <item x="31"/>
        <item x="32"/>
        <item x="33"/>
        <item x="34"/>
        <item x="35"/>
        <item x="36"/>
        <item m="1" x="145"/>
        <item m="1" x="266"/>
        <item m="1" x="233"/>
        <item m="1" x="210"/>
        <item m="1" x="182"/>
        <item m="1" x="153"/>
        <item m="1" x="112"/>
        <item m="1" x="238"/>
        <item m="1" x="213"/>
        <item m="1" x="184"/>
        <item x="37"/>
        <item x="38"/>
        <item x="39"/>
        <item x="40"/>
        <item x="41"/>
        <item x="42"/>
        <item x="43"/>
        <item x="44"/>
        <item x="45"/>
        <item x="46"/>
        <item x="8"/>
        <item x="12"/>
        <item m="1" x="201"/>
        <item m="1" x="155"/>
        <item m="1" x="116"/>
        <item m="1" x="241"/>
        <item x="11"/>
        <item m="1" x="258"/>
        <item x="6"/>
        <item x="7"/>
        <item x="9"/>
        <item m="1" x="121"/>
        <item x="47"/>
        <item x="48"/>
        <item x="49"/>
        <item x="50"/>
        <item x="51"/>
        <item m="1" x="219"/>
        <item x="52"/>
        <item x="53"/>
        <item x="54"/>
        <item x="55"/>
        <item x="56"/>
        <item m="1" x="205"/>
        <item m="1" x="148"/>
        <item m="1" x="207"/>
        <item m="1" x="109"/>
        <item m="1" x="197"/>
        <item m="1" x="171"/>
        <item m="1" x="138"/>
        <item m="1" x="257"/>
        <item m="1" x="227"/>
        <item m="1" x="198"/>
        <item m="1" x="173"/>
        <item m="1" x="142"/>
        <item m="1" x="260"/>
        <item m="1" x="234"/>
        <item m="1" x="178"/>
        <item m="1" x="269"/>
        <item m="1" x="235"/>
        <item m="1" x="180"/>
        <item m="1" x="151"/>
        <item x="5"/>
        <item x="57"/>
        <item x="58"/>
        <item x="59"/>
        <item x="60"/>
        <item x="61"/>
        <item x="62"/>
        <item x="64"/>
        <item x="65"/>
        <item x="66"/>
        <item x="67"/>
        <item x="68"/>
        <item x="69"/>
        <item x="70"/>
        <item m="1" x="119"/>
        <item x="10"/>
        <item x="63"/>
        <item x="71"/>
        <item x="72"/>
        <item x="73"/>
        <item x="74"/>
        <item x="75"/>
        <item x="77"/>
        <item x="78"/>
        <item x="79"/>
        <item x="80"/>
        <item x="83"/>
        <item x="86"/>
        <item x="88"/>
        <item x="90"/>
        <item x="92"/>
        <item x="93"/>
        <item x="94"/>
        <item x="95"/>
        <item x="96"/>
        <item x="97"/>
        <item x="76"/>
        <item x="82"/>
        <item x="85"/>
        <item x="81"/>
        <item x="84"/>
        <item x="87"/>
        <item x="89"/>
        <item x="91"/>
        <item x="98"/>
        <item x="100"/>
        <item x="102"/>
        <item m="1" x="208"/>
        <item x="104"/>
        <item x="105"/>
        <item x="99"/>
        <item x="101"/>
        <item x="103"/>
        <item x="10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107">
    <i>
      <x v="2"/>
      <x/>
      <x v="3"/>
    </i>
    <i r="2">
      <x v="78"/>
    </i>
    <i r="2">
      <x v="142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2">
      <x v="256"/>
    </i>
    <i r="2">
      <x v="257"/>
    </i>
    <i r="2">
      <x v="258"/>
    </i>
    <i r="2">
      <x v="259"/>
    </i>
    <i r="2">
      <x v="260"/>
    </i>
    <i r="2">
      <x v="261"/>
    </i>
    <i r="2">
      <x v="262"/>
    </i>
    <i r="2">
      <x v="264"/>
    </i>
    <i r="2">
      <x v="265"/>
    </i>
    <i r="2">
      <x v="266"/>
    </i>
    <i r="2">
      <x v="267"/>
    </i>
    <i r="2">
      <x v="268"/>
    </i>
    <i r="2">
      <x v="269"/>
    </i>
    <i r="1">
      <x v="1"/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64"/>
    </i>
    <i r="2">
      <x v="165"/>
    </i>
    <i r="2">
      <x v="166"/>
    </i>
    <i r="2">
      <x v="167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86"/>
    </i>
    <i r="2">
      <x v="187"/>
    </i>
    <i r="2">
      <x v="188"/>
    </i>
    <i r="2">
      <x v="189"/>
    </i>
    <i r="2">
      <x v="190"/>
    </i>
    <i r="2">
      <x v="192"/>
    </i>
    <i r="2">
      <x v="193"/>
    </i>
    <i r="2">
      <x v="194"/>
    </i>
    <i r="2">
      <x v="195"/>
    </i>
    <i r="2">
      <x v="19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2"/>
    </i>
    <i r="2">
      <x v="233"/>
    </i>
    <i r="2">
      <x v="234"/>
    </i>
    <i r="2">
      <x v="235"/>
    </i>
    <i r="2">
      <x v="236"/>
    </i>
    <i r="2">
      <x v="237"/>
    </i>
    <i r="1">
      <x v="3"/>
      <x/>
    </i>
    <i r="2">
      <x v="1"/>
    </i>
    <i r="2">
      <x v="2"/>
    </i>
    <i r="2">
      <x v="12"/>
    </i>
    <i r="2">
      <x v="14"/>
    </i>
    <i r="2">
      <x v="16"/>
    </i>
    <i r="2">
      <x v="46"/>
    </i>
    <i r="2">
      <x v="52"/>
    </i>
    <i r="2">
      <x v="57"/>
    </i>
    <i r="2">
      <x v="69"/>
    </i>
    <i r="2">
      <x v="71"/>
    </i>
    <i r="2">
      <x v="72"/>
    </i>
    <i r="2">
      <x v="73"/>
    </i>
    <i r="2">
      <x v="76"/>
    </i>
    <i r="2">
      <x v="137"/>
    </i>
    <i r="2">
      <x v="139"/>
    </i>
    <i r="2">
      <x v="174"/>
    </i>
    <i r="2">
      <x v="175"/>
    </i>
    <i r="2">
      <x v="180"/>
    </i>
    <i r="2">
      <x v="182"/>
    </i>
    <i r="2">
      <x v="183"/>
    </i>
    <i r="2">
      <x v="184"/>
    </i>
    <i r="2">
      <x v="216"/>
    </i>
    <i r="2">
      <x v="231"/>
    </i>
  </rowItems>
  <colItems count="1">
    <i/>
  </colItems>
  <dataFields count="1">
    <dataField name="Somme de Temps Dispo" fld="7" baseField="2" baseItem="3" numFmtId="169"/>
  </dataFields>
  <formats count="7">
    <format dxfId="685">
      <pivotArea dataOnly="0" labelOnly="1" outline="0" axis="axisValues" fieldPosition="0"/>
    </format>
    <format dxfId="684">
      <pivotArea dataOnly="0" labelOnly="1" outline="0" axis="axisValues" fieldPosition="0"/>
    </format>
    <format dxfId="683">
      <pivotArea dataOnly="0" labelOnly="1" outline="0" axis="axisValues" fieldPosition="0"/>
    </format>
    <format dxfId="682">
      <pivotArea dataOnly="0" labelOnly="1" outline="0" axis="axisValues" fieldPosition="0"/>
    </format>
    <format dxfId="681">
      <pivotArea dataOnly="0" labelOnly="1" outline="0" axis="axisValues" fieldPosition="0"/>
    </format>
    <format dxfId="680">
      <pivotArea dataOnly="0" labelOnly="1" outline="0" axis="axisValues" fieldPosition="0"/>
    </format>
    <format dxfId="67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eau croisé dynamique3" cacheId="4" applyNumberFormats="0" applyBorderFormats="0" applyFontFormats="0" applyPatternFormats="0" applyAlignmentFormats="0" applyWidthHeightFormats="1" dataCaption="Valeurs" updatedVersion="5" minRefreshableVersion="3" useAutoFormatting="1" itemPrintTitles="1" createdVersion="4" indent="0" outline="1" outlineData="1" multipleFieldFilters="0" rowHeaderCaption="Flotte">
  <location ref="B4:C10" firstHeaderRow="1" firstDataRow="1" firstDataCol="1" rowPageCount="1" colPageCount="1"/>
  <pivotFields count="24">
    <pivotField subtotalTop="0" showAll="0"/>
    <pivotField axis="axisRow" subtotalTop="0" showAll="0">
      <items count="4">
        <item x="1"/>
        <item sd="0" x="0"/>
        <item h="1" x="2"/>
        <item t="default"/>
      </items>
    </pivotField>
    <pivotField axis="axisRow" subtotalTop="0" showAll="0" sortType="ascending">
      <items count="6">
        <item h="1" m="1" x="4"/>
        <item x="2"/>
        <item x="1"/>
        <item x="0"/>
        <item h="1" x="3"/>
        <item t="default"/>
      </items>
    </pivotField>
    <pivotField subtotalTop="0" showAll="0"/>
    <pivotField axis="axisPage" subtotalTop="0" showAll="0">
      <items count="417">
        <item x="128"/>
        <item x="129"/>
        <item x="130"/>
        <item x="131"/>
        <item x="132"/>
        <item x="133"/>
        <item x="134"/>
        <item x="135"/>
        <item x="136"/>
        <item x="137"/>
        <item x="16"/>
        <item x="21"/>
        <item x="25"/>
        <item x="26"/>
        <item m="1" x="289"/>
        <item x="28"/>
        <item x="32"/>
        <item x="33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39"/>
        <item m="1" x="341"/>
        <item m="1" x="283"/>
        <item m="1" x="170"/>
        <item m="1" x="396"/>
        <item m="1" x="353"/>
        <item m="1" x="294"/>
        <item m="1" x="236"/>
        <item m="1" x="179"/>
        <item m="1" x="400"/>
        <item m="1" x="357"/>
        <item m="1" x="300"/>
        <item m="1" x="241"/>
        <item m="1" x="182"/>
        <item m="1" x="408"/>
        <item m="1" x="368"/>
        <item m="1" x="312"/>
        <item m="1" x="256"/>
        <item m="1" x="171"/>
        <item m="1" x="391"/>
        <item m="1" x="346"/>
        <item m="1" x="290"/>
        <item m="1" x="229"/>
        <item m="1" x="174"/>
        <item m="1" x="394"/>
        <item m="1" x="360"/>
        <item m="1" x="306"/>
        <item m="1" x="245"/>
        <item m="1" x="184"/>
        <item m="1" x="376"/>
        <item m="1" x="322"/>
        <item m="1" x="155"/>
        <item m="1" x="325"/>
        <item m="1" x="217"/>
        <item m="1" x="165"/>
        <item m="1" x="388"/>
        <item m="1" x="389"/>
        <item m="1" x="342"/>
        <item m="1" x="284"/>
        <item m="1" x="233"/>
        <item m="1" x="401"/>
        <item m="1" x="301"/>
        <item m="1" x="250"/>
        <item m="1" x="188"/>
        <item m="1" x="409"/>
        <item m="1" x="369"/>
        <item m="1" x="208"/>
        <item m="1" x="22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5"/>
        <item x="126"/>
        <item m="1" x="192"/>
        <item m="1" x="209"/>
        <item m="1" x="227"/>
        <item m="1" x="243"/>
        <item m="1" x="262"/>
        <item m="1" x="278"/>
        <item m="1" x="414"/>
        <item m="1" x="164"/>
        <item m="1" x="175"/>
        <item m="1" x="204"/>
        <item m="1" x="222"/>
        <item m="1" x="238"/>
        <item m="1" x="258"/>
        <item m="1" x="275"/>
        <item m="1" x="292"/>
        <item m="1" x="161"/>
        <item m="1" x="173"/>
        <item m="1" x="183"/>
        <item m="1" x="201"/>
        <item m="1" x="218"/>
        <item m="1" x="234"/>
        <item m="1" x="253"/>
        <item m="1" x="270"/>
        <item m="1" x="286"/>
        <item m="1" x="303"/>
        <item m="1" x="169"/>
        <item m="1" x="181"/>
        <item m="1" x="196"/>
        <item m="1" x="214"/>
        <item m="1" x="231"/>
        <item m="1" x="248"/>
        <item m="1" x="266"/>
        <item m="1" x="281"/>
        <item m="1" x="219"/>
        <item m="1" x="235"/>
        <item m="1" x="254"/>
        <item m="1" x="271"/>
        <item m="1" x="287"/>
        <item m="1" x="304"/>
        <item m="1" x="319"/>
        <item m="1" x="337"/>
        <item m="1" x="351"/>
        <item m="1" x="215"/>
        <item m="1" x="232"/>
        <item m="1" x="249"/>
        <item m="1" x="267"/>
        <item m="1" x="297"/>
        <item m="1" x="332"/>
        <item m="1" x="348"/>
        <item m="1" x="363"/>
        <item m="1" x="228"/>
        <item m="1" x="244"/>
        <item m="1" x="263"/>
        <item m="1" x="279"/>
        <item m="1" x="310"/>
        <item m="1" x="344"/>
        <item m="1" x="375"/>
        <item m="1" x="239"/>
        <item m="1" x="259"/>
        <item m="1" x="293"/>
        <item m="1" x="324"/>
        <item m="1" x="340"/>
        <item m="1" x="356"/>
        <item m="1" x="372"/>
        <item m="1" x="384"/>
        <item m="1" x="255"/>
        <item m="1" x="272"/>
        <item m="1" x="288"/>
        <item m="1" x="305"/>
        <item m="1" x="320"/>
        <item m="1" x="338"/>
        <item m="1" x="352"/>
        <item m="1" x="366"/>
        <item m="1" x="380"/>
        <item m="1" x="268"/>
        <item m="1" x="282"/>
        <item m="1" x="298"/>
        <item m="1" x="315"/>
        <item m="1" x="333"/>
        <item m="1" x="349"/>
        <item x="123"/>
        <item x="124"/>
        <item x="1"/>
        <item x="2"/>
        <item m="1" x="403"/>
        <item x="3"/>
        <item x="4"/>
        <item x="5"/>
        <item x="7"/>
        <item x="8"/>
        <item x="9"/>
        <item m="1" x="197"/>
        <item x="10"/>
        <item x="11"/>
        <item x="12"/>
        <item x="13"/>
        <item x="14"/>
        <item x="15"/>
        <item m="1" x="334"/>
        <item x="57"/>
        <item x="58"/>
        <item x="59"/>
        <item x="60"/>
        <item x="61"/>
        <item m="1" x="387"/>
        <item x="62"/>
        <item x="63"/>
        <item x="64"/>
        <item m="1" x="393"/>
        <item m="1" x="350"/>
        <item x="65"/>
        <item x="66"/>
        <item m="1" x="395"/>
        <item x="67"/>
        <item x="68"/>
        <item x="69"/>
        <item x="70"/>
        <item x="71"/>
        <item x="72"/>
        <item m="1" x="367"/>
        <item m="1" x="311"/>
        <item x="73"/>
        <item x="74"/>
        <item x="75"/>
        <item x="76"/>
        <item x="77"/>
        <item x="78"/>
        <item x="79"/>
        <item x="80"/>
        <item x="81"/>
        <item x="82"/>
        <item x="83"/>
        <item m="1" x="167"/>
        <item x="84"/>
        <item x="85"/>
        <item x="86"/>
        <item x="87"/>
        <item x="88"/>
        <item x="89"/>
        <item m="1" x="345"/>
        <item x="90"/>
        <item x="91"/>
        <item x="92"/>
        <item m="1" x="399"/>
        <item x="93"/>
        <item m="1" x="299"/>
        <item m="1" x="240"/>
        <item x="94"/>
        <item x="95"/>
        <item x="96"/>
        <item x="97"/>
        <item m="1" x="193"/>
        <item x="98"/>
        <item x="99"/>
        <item m="1" x="316"/>
        <item x="100"/>
        <item m="1" x="176"/>
        <item m="1" x="397"/>
        <item m="1" x="354"/>
        <item m="1" x="295"/>
        <item m="1" x="246"/>
        <item m="1" x="185"/>
        <item m="1" x="406"/>
        <item m="1" x="364"/>
        <item m="1" x="308"/>
        <item m="1" x="251"/>
        <item m="1" x="189"/>
        <item m="1" x="410"/>
        <item m="1" x="370"/>
        <item m="1" x="313"/>
        <item m="1" x="264"/>
        <item m="1" x="202"/>
        <item m="1" x="156"/>
        <item m="1" x="378"/>
        <item m="1" x="327"/>
        <item m="1" x="269"/>
        <item m="1" x="206"/>
        <item m="1" x="159"/>
        <item m="1" x="187"/>
        <item m="1" x="223"/>
        <item m="1" x="385"/>
        <item m="1" x="335"/>
        <item m="1" x="211"/>
        <item m="1" x="162"/>
        <item m="1" x="329"/>
        <item m="1" x="273"/>
        <item m="1" x="276"/>
        <item m="1" x="216"/>
        <item m="1" x="194"/>
        <item m="1" x="412"/>
        <item m="1" x="317"/>
        <item m="1" x="260"/>
        <item m="1" x="200"/>
        <item m="1" x="158"/>
        <item m="1" x="381"/>
        <item m="1" x="373"/>
        <item m="1" x="382"/>
        <item m="1" x="330"/>
        <item m="1" x="404"/>
        <item m="1" x="362"/>
        <item m="1" x="307"/>
        <item m="1" x="247"/>
        <item m="1" x="407"/>
        <item m="1" x="365"/>
        <item m="1" x="309"/>
        <item m="1" x="252"/>
        <item m="1" x="190"/>
        <item m="1" x="415"/>
        <item m="1" x="377"/>
        <item m="1" x="323"/>
        <item m="1" x="265"/>
        <item m="1" x="203"/>
        <item m="1" x="157"/>
        <item m="1" x="379"/>
        <item m="1" x="328"/>
        <item m="1" x="339"/>
        <item m="1" x="280"/>
        <item m="1" x="221"/>
        <item m="1" x="168"/>
        <item m="1" x="390"/>
        <item m="1" x="343"/>
        <item m="1" x="285"/>
        <item m="1" x="224"/>
        <item m="1" x="177"/>
        <item m="1" x="398"/>
        <item m="1" x="355"/>
        <item m="1" x="296"/>
        <item m="1" x="237"/>
        <item m="1" x="180"/>
        <item m="1" x="402"/>
        <item m="1" x="358"/>
        <item m="1" x="302"/>
        <item m="1" x="242"/>
        <item m="1" x="191"/>
        <item m="1" x="411"/>
        <item m="1" x="371"/>
        <item m="1" x="314"/>
        <item m="1" x="257"/>
        <item m="1" x="195"/>
        <item m="1" x="413"/>
        <item m="1" x="374"/>
        <item m="1" x="318"/>
        <item m="1" x="261"/>
        <item m="1" x="207"/>
        <item m="1" x="160"/>
        <item m="1" x="383"/>
        <item m="1" x="331"/>
        <item m="1" x="274"/>
        <item m="1" x="213"/>
        <item m="1" x="386"/>
        <item m="1" x="336"/>
        <item m="1" x="277"/>
        <item m="1" x="225"/>
        <item m="1" x="172"/>
        <item m="1" x="392"/>
        <item m="1" x="347"/>
        <item m="1" x="199"/>
        <item x="101"/>
        <item x="102"/>
        <item m="1" x="321"/>
        <item x="103"/>
        <item m="1" x="210"/>
        <item x="104"/>
        <item x="105"/>
        <item x="106"/>
        <item m="1" x="291"/>
        <item m="1" x="230"/>
        <item m="1" x="166"/>
        <item m="1" x="178"/>
        <item x="6"/>
        <item m="1" x="186"/>
        <item m="1" x="220"/>
        <item m="1" x="326"/>
        <item m="1" x="205"/>
        <item m="1" x="212"/>
        <item m="1" x="361"/>
        <item m="1" x="359"/>
        <item m="1" x="163"/>
        <item x="20"/>
        <item m="1" x="405"/>
        <item x="56"/>
        <item x="154"/>
        <item x="127"/>
        <item x="0"/>
        <item x="27"/>
        <item x="36"/>
        <item x="41"/>
        <item x="42"/>
        <item x="44"/>
        <item x="45"/>
        <item x="47"/>
        <item x="53"/>
        <item x="18"/>
        <item x="19"/>
        <item x="37"/>
        <item x="46"/>
        <item x="23"/>
        <item x="24"/>
        <item x="29"/>
        <item x="30"/>
        <item x="34"/>
        <item x="49"/>
        <item x="54"/>
        <item x="22"/>
        <item x="31"/>
        <item x="35"/>
        <item x="38"/>
        <item x="43"/>
        <item m="1" x="198"/>
        <item x="48"/>
        <item x="50"/>
        <item x="51"/>
        <item x="52"/>
        <item x="55"/>
        <item x="17"/>
        <item x="40"/>
        <item x="153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</pivotFields>
  <rowFields count="2">
    <field x="1"/>
    <field x="2"/>
  </rowFields>
  <rowItems count="6">
    <i>
      <x/>
    </i>
    <i r="1">
      <x v="1"/>
    </i>
    <i r="1">
      <x v="2"/>
    </i>
    <i t="default">
      <x/>
    </i>
    <i>
      <x v="1"/>
    </i>
    <i t="grand">
      <x/>
    </i>
  </rowItems>
  <colItems count="1">
    <i/>
  </colItems>
  <pageFields count="1">
    <pageField fld="4" hier="-1"/>
  </pageFields>
  <dataFields count="1">
    <dataField name="Nombre de Dispo" fld="20" subtotal="count" baseField="0" baseItem="0"/>
  </dataFields>
  <formats count="1">
    <format dxfId="686">
      <pivotArea field="-2" type="button" dataOnly="0" labelOnly="1" outline="0" axis="axisValues" fieldPosition="0"/>
    </format>
  </format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leau croisé dynamique4" cacheId="9" applyNumberFormats="0" applyBorderFormats="0" applyFontFormats="0" applyPatternFormats="0" applyAlignmentFormats="0" applyWidthHeightFormats="1" dataCaption="Valeurs" updatedVersion="6" minRefreshableVersion="3" showDrill="0" useAutoFormatting="1" rowGrandTotals="0" colGrandTotals="0" itemPrintTitles="1" createdVersion="5" indent="0" compact="0" compactData="0" multipleFieldFilters="0">
  <location ref="A15:D123" firstHeaderRow="1" firstDataRow="1" firstDataCol="3"/>
  <pivotFields count="9">
    <pivotField axis="axisRow" compact="0" outline="0" showAll="0" sortType="descending" defaultSubtotal="0">
      <items count="2">
        <item h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h="1" x="3"/>
        <item x="1"/>
        <item x="2"/>
        <item m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6">
        <item m="1" x="164"/>
        <item x="14"/>
        <item m="1" x="139"/>
        <item m="1" x="130"/>
        <item x="26"/>
        <item m="1" x="148"/>
        <item m="1" x="150"/>
        <item m="1" x="162"/>
        <item m="1" x="116"/>
        <item x="1"/>
        <item m="1" x="161"/>
        <item m="1" x="118"/>
        <item m="1" x="123"/>
        <item x="2"/>
        <item x="108"/>
        <item m="1" x="125"/>
        <item m="1" x="131"/>
        <item m="1" x="115"/>
        <item x="22"/>
        <item m="1" x="120"/>
        <item m="1" x="112"/>
        <item x="19"/>
        <item x="24"/>
        <item m="1" x="155"/>
        <item m="1" x="156"/>
        <item x="15"/>
        <item x="25"/>
        <item m="1" x="110"/>
        <item x="18"/>
        <item x="20"/>
        <item m="1" x="117"/>
        <item x="27"/>
        <item x="28"/>
        <item x="29"/>
        <item x="31"/>
        <item x="32"/>
        <item x="33"/>
        <item x="34"/>
        <item x="35"/>
        <item x="36"/>
        <item m="1" x="122"/>
        <item m="1" x="163"/>
        <item m="1" x="151"/>
        <item m="1" x="146"/>
        <item m="1" x="137"/>
        <item m="1" x="127"/>
        <item m="1" x="111"/>
        <item m="1" x="153"/>
        <item m="1" x="147"/>
        <item m="1" x="138"/>
        <item x="38"/>
        <item x="39"/>
        <item x="40"/>
        <item x="41"/>
        <item x="42"/>
        <item x="44"/>
        <item x="45"/>
        <item x="46"/>
        <item x="47"/>
        <item x="9"/>
        <item x="13"/>
        <item x="3"/>
        <item x="4"/>
        <item m="1" x="142"/>
        <item x="21"/>
        <item m="1" x="157"/>
        <item x="5"/>
        <item m="1" x="128"/>
        <item m="1" x="113"/>
        <item m="1" x="154"/>
        <item x="12"/>
        <item x="7"/>
        <item x="8"/>
        <item x="10"/>
        <item x="23"/>
        <item x="48"/>
        <item x="49"/>
        <item x="50"/>
        <item x="51"/>
        <item x="52"/>
        <item x="53"/>
        <item x="54"/>
        <item x="55"/>
        <item x="56"/>
        <item x="57"/>
        <item m="1" x="140"/>
        <item m="1" x="133"/>
        <item m="1" x="119"/>
        <item m="1" x="159"/>
        <item m="1" x="149"/>
        <item m="1" x="141"/>
        <item m="1" x="134"/>
        <item m="1" x="121"/>
        <item m="1" x="160"/>
        <item m="1" x="143"/>
        <item m="1" x="135"/>
        <item m="1" x="124"/>
        <item m="1" x="165"/>
        <item m="1" x="152"/>
        <item m="1" x="144"/>
        <item m="1" x="136"/>
        <item m="1" x="126"/>
        <item m="1" x="109"/>
        <item x="58"/>
        <item x="59"/>
        <item x="61"/>
        <item x="62"/>
        <item x="63"/>
        <item x="65"/>
        <item x="66"/>
        <item x="67"/>
        <item x="68"/>
        <item x="69"/>
        <item x="70"/>
        <item x="71"/>
        <item m="1" x="114"/>
        <item x="11"/>
        <item x="64"/>
        <item m="1" x="129"/>
        <item x="72"/>
        <item x="73"/>
        <item x="74"/>
        <item x="75"/>
        <item x="76"/>
        <item x="78"/>
        <item x="79"/>
        <item x="80"/>
        <item x="81"/>
        <item x="84"/>
        <item x="87"/>
        <item x="89"/>
        <item x="90"/>
        <item x="91"/>
        <item x="93"/>
        <item x="94"/>
        <item x="95"/>
        <item x="96"/>
        <item x="97"/>
        <item x="98"/>
        <item x="17"/>
        <item m="1" x="158"/>
        <item x="83"/>
        <item x="88"/>
        <item x="77"/>
        <item x="82"/>
        <item x="85"/>
        <item x="86"/>
        <item x="92"/>
        <item m="1" x="132"/>
        <item x="6"/>
        <item x="99"/>
        <item x="101"/>
        <item x="102"/>
        <item x="103"/>
        <item m="1" x="145"/>
        <item x="105"/>
        <item x="106"/>
        <item x="100"/>
        <item x="104"/>
        <item x="37"/>
        <item x="107"/>
        <item x="0"/>
        <item x="30"/>
        <item x="43"/>
        <item x="60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108">
    <i>
      <x v="1"/>
      <x/>
      <x v="1"/>
    </i>
    <i r="2">
      <x v="4"/>
    </i>
    <i r="2">
      <x v="9"/>
    </i>
    <i r="2">
      <x v="13"/>
    </i>
    <i r="2">
      <x v="18"/>
    </i>
    <i r="2">
      <x v="21"/>
    </i>
    <i r="2">
      <x v="22"/>
    </i>
    <i r="2">
      <x v="25"/>
    </i>
    <i r="2">
      <x v="26"/>
    </i>
    <i r="2">
      <x v="28"/>
    </i>
    <i r="2">
      <x v="59"/>
    </i>
    <i r="2">
      <x v="60"/>
    </i>
    <i r="2">
      <x v="61"/>
    </i>
    <i r="2">
      <x v="62"/>
    </i>
    <i r="2">
      <x v="66"/>
    </i>
    <i r="2">
      <x v="70"/>
    </i>
    <i r="2">
      <x v="71"/>
    </i>
    <i r="2">
      <x v="72"/>
    </i>
    <i r="2">
      <x v="73"/>
    </i>
    <i r="2">
      <x v="74"/>
    </i>
    <i r="2">
      <x v="116"/>
    </i>
    <i r="2">
      <x v="139"/>
    </i>
    <i r="2">
      <x v="149"/>
    </i>
    <i r="2">
      <x v="161"/>
    </i>
    <i r="2">
      <x v="165"/>
    </i>
    <i r="1">
      <x v="2"/>
      <x v="29"/>
    </i>
    <i r="2">
      <x v="31"/>
    </i>
    <i r="2">
      <x v="64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50"/>
    </i>
    <i r="2">
      <x v="151"/>
    </i>
    <i r="2">
      <x v="152"/>
    </i>
    <i r="2">
      <x v="153"/>
    </i>
    <i r="2">
      <x v="155"/>
    </i>
    <i r="2">
      <x v="156"/>
    </i>
    <i r="2">
      <x v="157"/>
    </i>
    <i r="2">
      <x v="158"/>
    </i>
    <i r="2">
      <x v="160"/>
    </i>
    <i r="1">
      <x v="3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7"/>
    </i>
    <i r="2">
      <x v="119"/>
    </i>
    <i r="2">
      <x v="120"/>
    </i>
    <i r="2">
      <x v="121"/>
    </i>
    <i r="2">
      <x v="122"/>
    </i>
    <i r="2">
      <x v="123"/>
    </i>
    <i r="2">
      <x v="159"/>
    </i>
    <i r="2">
      <x v="162"/>
    </i>
    <i r="2">
      <x v="163"/>
    </i>
    <i r="2">
      <x v="164"/>
    </i>
  </rowItems>
  <colItems count="1">
    <i/>
  </colItems>
  <dataFields count="1">
    <dataField name="Somme de Temps Dispo" fld="7" baseField="2" baseItem="0" numFmtId="168"/>
  </dataFields>
  <formats count="7">
    <format dxfId="693">
      <pivotArea dataOnly="0" outline="0" axis="axisValues" fieldPosition="0"/>
    </format>
    <format dxfId="692">
      <pivotArea dataOnly="0" labelOnly="1" outline="0" axis="axisValues" fieldPosition="0"/>
    </format>
    <format dxfId="691">
      <pivotArea dataOnly="0" labelOnly="1" outline="0" axis="axisValues" fieldPosition="0"/>
    </format>
    <format dxfId="690">
      <pivotArea dataOnly="0" labelOnly="1" outline="0" axis="axisValues" fieldPosition="0"/>
    </format>
    <format dxfId="689">
      <pivotArea dataOnly="0" labelOnly="1" outline="0" axis="axisValues" fieldPosition="0"/>
    </format>
    <format dxfId="688">
      <pivotArea dataOnly="0" labelOnly="1" outline="0" axis="axisValues" fieldPosition="0"/>
    </format>
    <format dxfId="68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leau croisé dynamique6" cacheId="5" applyNumberFormats="0" applyBorderFormats="0" applyFontFormats="0" applyPatternFormats="0" applyAlignmentFormats="0" applyWidthHeightFormats="1" dataCaption="Valeurs" updatedVersion="5" minRefreshableVersion="3" useAutoFormatting="1" itemPrintTitles="1" createdVersion="4" indent="0" outline="1" outlineData="1" multipleFieldFilters="0" rowHeaderCaption="Flotte">
  <location ref="G4:H7" firstHeaderRow="1" firstDataRow="1" firstDataCol="1" rowPageCount="1" colPageCount="1"/>
  <pivotFields count="24">
    <pivotField subtotalTop="0" showAll="0"/>
    <pivotField axis="axisRow" subtotalTop="0" showAll="0">
      <items count="4">
        <item sd="0" x="1"/>
        <item sd="0" x="0"/>
        <item x="2"/>
        <item t="default"/>
      </items>
    </pivotField>
    <pivotField axis="axisRow" subtotalTop="0" showAll="0">
      <items count="6">
        <item x="1"/>
        <item x="0"/>
        <item h="1" x="3"/>
        <item x="2"/>
        <item h="1" m="1" x="4"/>
        <item t="default"/>
      </items>
    </pivotField>
    <pivotField subtotalTop="0" showAll="0"/>
    <pivotField axis="axisPage" subtotalTop="0" showAll="0">
      <items count="417">
        <item x="128"/>
        <item x="129"/>
        <item x="130"/>
        <item x="131"/>
        <item x="132"/>
        <item x="133"/>
        <item x="134"/>
        <item x="135"/>
        <item x="136"/>
        <item x="137"/>
        <item x="16"/>
        <item x="21"/>
        <item x="25"/>
        <item x="26"/>
        <item m="1" x="289"/>
        <item x="28"/>
        <item x="32"/>
        <item x="33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m="1" x="341"/>
        <item m="1" x="283"/>
        <item m="1" x="170"/>
        <item m="1" x="396"/>
        <item m="1" x="353"/>
        <item m="1" x="294"/>
        <item m="1" x="236"/>
        <item m="1" x="179"/>
        <item m="1" x="400"/>
        <item m="1" x="357"/>
        <item m="1" x="300"/>
        <item m="1" x="241"/>
        <item m="1" x="182"/>
        <item m="1" x="408"/>
        <item m="1" x="368"/>
        <item m="1" x="312"/>
        <item m="1" x="256"/>
        <item m="1" x="171"/>
        <item m="1" x="391"/>
        <item m="1" x="346"/>
        <item m="1" x="290"/>
        <item m="1" x="229"/>
        <item m="1" x="174"/>
        <item m="1" x="394"/>
        <item m="1" x="360"/>
        <item m="1" x="306"/>
        <item m="1" x="245"/>
        <item m="1" x="184"/>
        <item m="1" x="376"/>
        <item m="1" x="322"/>
        <item m="1" x="155"/>
        <item m="1" x="325"/>
        <item m="1" x="217"/>
        <item m="1" x="165"/>
        <item m="1" x="388"/>
        <item m="1" x="389"/>
        <item m="1" x="342"/>
        <item m="1" x="284"/>
        <item m="1" x="233"/>
        <item m="1" x="208"/>
        <item m="1" x="22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5"/>
        <item x="126"/>
        <item m="1" x="192"/>
        <item m="1" x="209"/>
        <item m="1" x="227"/>
        <item m="1" x="243"/>
        <item m="1" x="262"/>
        <item m="1" x="278"/>
        <item m="1" x="414"/>
        <item m="1" x="164"/>
        <item m="1" x="175"/>
        <item m="1" x="204"/>
        <item m="1" x="222"/>
        <item m="1" x="238"/>
        <item m="1" x="258"/>
        <item m="1" x="275"/>
        <item m="1" x="292"/>
        <item m="1" x="161"/>
        <item m="1" x="173"/>
        <item m="1" x="183"/>
        <item m="1" x="201"/>
        <item m="1" x="218"/>
        <item m="1" x="234"/>
        <item m="1" x="253"/>
        <item m="1" x="270"/>
        <item m="1" x="286"/>
        <item m="1" x="303"/>
        <item m="1" x="169"/>
        <item m="1" x="181"/>
        <item m="1" x="196"/>
        <item m="1" x="214"/>
        <item m="1" x="231"/>
        <item m="1" x="248"/>
        <item m="1" x="266"/>
        <item m="1" x="281"/>
        <item m="1" x="219"/>
        <item m="1" x="235"/>
        <item m="1" x="254"/>
        <item m="1" x="271"/>
        <item m="1" x="287"/>
        <item m="1" x="304"/>
        <item m="1" x="319"/>
        <item m="1" x="337"/>
        <item m="1" x="351"/>
        <item m="1" x="215"/>
        <item m="1" x="232"/>
        <item m="1" x="249"/>
        <item m="1" x="267"/>
        <item m="1" x="297"/>
        <item m="1" x="332"/>
        <item m="1" x="348"/>
        <item m="1" x="363"/>
        <item m="1" x="228"/>
        <item m="1" x="244"/>
        <item m="1" x="263"/>
        <item m="1" x="279"/>
        <item m="1" x="310"/>
        <item m="1" x="344"/>
        <item m="1" x="375"/>
        <item m="1" x="239"/>
        <item m="1" x="259"/>
        <item m="1" x="293"/>
        <item m="1" x="324"/>
        <item m="1" x="340"/>
        <item m="1" x="356"/>
        <item m="1" x="372"/>
        <item m="1" x="384"/>
        <item m="1" x="255"/>
        <item m="1" x="272"/>
        <item m="1" x="288"/>
        <item m="1" x="305"/>
        <item m="1" x="320"/>
        <item m="1" x="338"/>
        <item m="1" x="352"/>
        <item m="1" x="366"/>
        <item m="1" x="380"/>
        <item m="1" x="268"/>
        <item m="1" x="282"/>
        <item m="1" x="298"/>
        <item m="1" x="315"/>
        <item m="1" x="333"/>
        <item m="1" x="349"/>
        <item x="123"/>
        <item x="124"/>
        <item x="1"/>
        <item x="2"/>
        <item m="1" x="403"/>
        <item x="3"/>
        <item x="4"/>
        <item x="5"/>
        <item x="7"/>
        <item x="8"/>
        <item x="9"/>
        <item m="1" x="197"/>
        <item x="10"/>
        <item x="11"/>
        <item x="12"/>
        <item x="13"/>
        <item x="14"/>
        <item x="15"/>
        <item m="1" x="334"/>
        <item x="57"/>
        <item x="58"/>
        <item x="59"/>
        <item x="60"/>
        <item x="61"/>
        <item m="1" x="387"/>
        <item x="62"/>
        <item x="63"/>
        <item x="64"/>
        <item m="1" x="393"/>
        <item m="1" x="350"/>
        <item x="65"/>
        <item x="66"/>
        <item m="1" x="395"/>
        <item x="67"/>
        <item x="68"/>
        <item x="69"/>
        <item x="70"/>
        <item x="71"/>
        <item x="72"/>
        <item m="1" x="367"/>
        <item m="1" x="311"/>
        <item x="73"/>
        <item x="74"/>
        <item x="75"/>
        <item x="76"/>
        <item x="77"/>
        <item x="78"/>
        <item x="79"/>
        <item x="80"/>
        <item x="81"/>
        <item x="82"/>
        <item x="83"/>
        <item m="1" x="167"/>
        <item x="84"/>
        <item x="85"/>
        <item x="86"/>
        <item x="87"/>
        <item x="88"/>
        <item x="89"/>
        <item m="1" x="345"/>
        <item x="90"/>
        <item x="91"/>
        <item x="92"/>
        <item m="1" x="399"/>
        <item x="93"/>
        <item m="1" x="299"/>
        <item m="1" x="240"/>
        <item x="94"/>
        <item x="95"/>
        <item x="96"/>
        <item x="97"/>
        <item m="1" x="193"/>
        <item x="98"/>
        <item x="99"/>
        <item m="1" x="316"/>
        <item x="100"/>
        <item m="1" x="176"/>
        <item m="1" x="397"/>
        <item m="1" x="354"/>
        <item m="1" x="295"/>
        <item m="1" x="246"/>
        <item m="1" x="185"/>
        <item m="1" x="406"/>
        <item m="1" x="364"/>
        <item m="1" x="308"/>
        <item m="1" x="251"/>
        <item m="1" x="189"/>
        <item m="1" x="410"/>
        <item m="1" x="370"/>
        <item m="1" x="313"/>
        <item m="1" x="264"/>
        <item m="1" x="202"/>
        <item m="1" x="156"/>
        <item m="1" x="378"/>
        <item m="1" x="327"/>
        <item m="1" x="269"/>
        <item m="1" x="206"/>
        <item m="1" x="159"/>
        <item m="1" x="187"/>
        <item m="1" x="223"/>
        <item m="1" x="385"/>
        <item m="1" x="335"/>
        <item m="1" x="211"/>
        <item m="1" x="162"/>
        <item m="1" x="329"/>
        <item m="1" x="273"/>
        <item m="1" x="276"/>
        <item m="1" x="216"/>
        <item m="1" x="194"/>
        <item m="1" x="412"/>
        <item m="1" x="317"/>
        <item m="1" x="260"/>
        <item m="1" x="200"/>
        <item m="1" x="158"/>
        <item m="1" x="381"/>
        <item m="1" x="373"/>
        <item m="1" x="382"/>
        <item m="1" x="330"/>
        <item m="1" x="404"/>
        <item m="1" x="362"/>
        <item m="1" x="307"/>
        <item m="1" x="247"/>
        <item m="1" x="407"/>
        <item m="1" x="365"/>
        <item m="1" x="309"/>
        <item m="1" x="252"/>
        <item m="1" x="190"/>
        <item m="1" x="415"/>
        <item m="1" x="377"/>
        <item m="1" x="323"/>
        <item m="1" x="265"/>
        <item m="1" x="203"/>
        <item m="1" x="157"/>
        <item m="1" x="379"/>
        <item m="1" x="328"/>
        <item m="1" x="339"/>
        <item m="1" x="280"/>
        <item m="1" x="221"/>
        <item m="1" x="168"/>
        <item m="1" x="390"/>
        <item m="1" x="343"/>
        <item m="1" x="285"/>
        <item m="1" x="224"/>
        <item m="1" x="177"/>
        <item m="1" x="398"/>
        <item m="1" x="355"/>
        <item m="1" x="296"/>
        <item m="1" x="237"/>
        <item m="1" x="401"/>
        <item m="1" x="301"/>
        <item m="1" x="250"/>
        <item m="1" x="188"/>
        <item m="1" x="409"/>
        <item m="1" x="369"/>
        <item m="1" x="180"/>
        <item m="1" x="402"/>
        <item m="1" x="358"/>
        <item m="1" x="302"/>
        <item m="1" x="242"/>
        <item m="1" x="191"/>
        <item m="1" x="411"/>
        <item m="1" x="371"/>
        <item m="1" x="314"/>
        <item m="1" x="257"/>
        <item m="1" x="195"/>
        <item m="1" x="413"/>
        <item m="1" x="374"/>
        <item m="1" x="318"/>
        <item m="1" x="261"/>
        <item m="1" x="207"/>
        <item m="1" x="160"/>
        <item m="1" x="383"/>
        <item m="1" x="331"/>
        <item m="1" x="274"/>
        <item m="1" x="213"/>
        <item m="1" x="386"/>
        <item m="1" x="336"/>
        <item m="1" x="277"/>
        <item m="1" x="225"/>
        <item m="1" x="172"/>
        <item m="1" x="392"/>
        <item m="1" x="347"/>
        <item m="1" x="199"/>
        <item x="101"/>
        <item x="102"/>
        <item m="1" x="321"/>
        <item x="103"/>
        <item m="1" x="210"/>
        <item x="104"/>
        <item x="105"/>
        <item x="106"/>
        <item m="1" x="291"/>
        <item m="1" x="230"/>
        <item m="1" x="166"/>
        <item m="1" x="178"/>
        <item x="6"/>
        <item m="1" x="186"/>
        <item m="1" x="220"/>
        <item m="1" x="326"/>
        <item m="1" x="205"/>
        <item m="1" x="212"/>
        <item m="1" x="361"/>
        <item m="1" x="359"/>
        <item m="1" x="163"/>
        <item x="39"/>
        <item x="20"/>
        <item m="1" x="405"/>
        <item x="56"/>
        <item x="154"/>
        <item x="127"/>
        <item x="0"/>
        <item x="27"/>
        <item x="36"/>
        <item x="41"/>
        <item x="42"/>
        <item x="44"/>
        <item x="45"/>
        <item x="47"/>
        <item x="53"/>
        <item x="18"/>
        <item x="19"/>
        <item x="37"/>
        <item x="46"/>
        <item x="23"/>
        <item x="24"/>
        <item x="29"/>
        <item x="30"/>
        <item x="34"/>
        <item x="49"/>
        <item x="54"/>
        <item x="22"/>
        <item x="31"/>
        <item x="35"/>
        <item x="38"/>
        <item x="43"/>
        <item m="1" x="198"/>
        <item x="48"/>
        <item x="50"/>
        <item x="51"/>
        <item x="52"/>
        <item x="55"/>
        <item x="17"/>
        <item x="40"/>
        <item x="153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</pivotFields>
  <rowFields count="2">
    <field x="1"/>
    <field x="2"/>
  </rowFields>
  <rowItems count="3">
    <i>
      <x/>
    </i>
    <i>
      <x v="1"/>
    </i>
    <i t="grand">
      <x/>
    </i>
  </rowItems>
  <colItems count="1">
    <i/>
  </colItems>
  <pageFields count="1">
    <pageField fld="4" hier="-1"/>
  </pageFields>
  <dataFields count="1">
    <dataField name="Nombre de Dispo" fld="20" subtotal="count" baseField="0" baseItem="0"/>
  </dataFields>
  <formats count="1">
    <format dxfId="694">
      <pivotArea field="-2" type="button" dataOnly="0" labelOnly="1" outline="0" axis="axisValues" fieldPosition="0"/>
    </format>
  </formats>
  <pivotTableStyleInfo name="PivotStyleMedium5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leau croisé dynamique7" cacheId="3" applyNumberFormats="0" applyBorderFormats="0" applyFontFormats="0" applyPatternFormats="0" applyAlignmentFormats="0" applyWidthHeightFormats="1" dataCaption="Valeurs" updatedVersion="5" minRefreshableVersion="3" useAutoFormatting="1" itemPrintTitles="1" createdVersion="4" indent="0" outline="1" outlineData="1" multipleFieldFilters="0" rowHeaderCaption="Flotte">
  <location ref="L4:M7" firstHeaderRow="1" firstDataRow="1" firstDataCol="1" rowPageCount="1" colPageCount="1"/>
  <pivotFields count="23">
    <pivotField subtotalTop="0" showAll="0"/>
    <pivotField axis="axisRow" subtotalTop="0" showAll="0">
      <items count="3">
        <item sd="0" x="1"/>
        <item sd="0" x="0"/>
        <item t="default"/>
      </items>
    </pivotField>
    <pivotField axis="axisRow" subtotalTop="0" showAll="0">
      <items count="6">
        <item x="3"/>
        <item x="1"/>
        <item h="1" x="2"/>
        <item x="4"/>
        <item h="1" x="0"/>
        <item t="default"/>
      </items>
    </pivotField>
    <pivotField subtotalTop="0" showAll="0"/>
    <pivotField axis="axisPage" subtotalTop="0" showAll="0">
      <items count="381">
        <item x="234"/>
        <item x="235"/>
        <item x="236"/>
        <item x="237"/>
        <item x="238"/>
        <item x="239"/>
        <item x="240"/>
        <item x="241"/>
        <item x="242"/>
        <item x="243"/>
        <item x="58"/>
        <item x="59"/>
        <item x="60"/>
        <item x="61"/>
        <item m="1" x="355"/>
        <item x="62"/>
        <item x="63"/>
        <item m="1" x="341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97"/>
        <item x="298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31"/>
        <item x="332"/>
        <item x="333"/>
        <item x="334"/>
        <item x="335"/>
        <item x="336"/>
        <item x="337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4"/>
        <item x="115"/>
        <item x="116"/>
        <item x="117"/>
        <item x="295"/>
        <item x="296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2"/>
        <item x="233"/>
        <item x="261"/>
        <item x="262"/>
        <item x="263"/>
        <item x="264"/>
        <item x="265"/>
        <item x="266"/>
        <item x="267"/>
        <item x="268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230"/>
        <item x="231"/>
        <item x="47"/>
        <item x="48"/>
        <item m="1" x="376"/>
        <item x="49"/>
        <item x="50"/>
        <item x="51"/>
        <item x="53"/>
        <item m="1" x="358"/>
        <item x="54"/>
        <item m="1" x="343"/>
        <item m="1" x="378"/>
        <item m="1" x="369"/>
        <item x="55"/>
        <item x="56"/>
        <item m="1" x="345"/>
        <item x="57"/>
        <item m="1" x="362"/>
        <item x="66"/>
        <item x="67"/>
        <item x="68"/>
        <item x="69"/>
        <item m="1" x="338"/>
        <item m="1" x="371"/>
        <item x="70"/>
        <item x="71"/>
        <item x="72"/>
        <item m="1" x="372"/>
        <item m="1" x="365"/>
        <item x="73"/>
        <item x="74"/>
        <item m="1" x="374"/>
        <item m="1" x="366"/>
        <item x="75"/>
        <item x="76"/>
        <item x="77"/>
        <item x="78"/>
        <item x="79"/>
        <item m="1" x="368"/>
        <item m="1" x="357"/>
        <item m="1" x="351"/>
        <item x="80"/>
        <item x="81"/>
        <item m="1" x="361"/>
        <item m="1" x="352"/>
        <item m="1" x="346"/>
        <item x="82"/>
        <item x="83"/>
        <item x="84"/>
        <item m="1" x="353"/>
        <item m="1" x="347"/>
        <item m="1" x="339"/>
        <item x="85"/>
        <item m="1" x="363"/>
        <item m="1" x="354"/>
        <item m="1" x="349"/>
        <item x="86"/>
        <item x="87"/>
        <item m="1" x="364"/>
        <item x="88"/>
        <item x="89"/>
        <item m="1" x="340"/>
        <item m="1" x="375"/>
        <item x="90"/>
        <item m="1" x="356"/>
        <item m="1" x="350"/>
        <item x="91"/>
        <item x="92"/>
        <item x="93"/>
        <item x="94"/>
        <item m="1" x="342"/>
        <item x="95"/>
        <item x="96"/>
        <item m="1" x="359"/>
        <item x="9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270"/>
        <item x="299"/>
        <item x="327"/>
        <item x="328"/>
        <item x="325"/>
        <item x="326"/>
        <item x="323"/>
        <item x="324"/>
        <item x="329"/>
        <item x="330"/>
        <item x="315"/>
        <item x="316"/>
        <item x="318"/>
        <item x="319"/>
        <item x="320"/>
        <item x="321"/>
        <item x="322"/>
        <item x="317"/>
        <item x="150"/>
        <item x="151"/>
        <item x="152"/>
        <item x="153"/>
        <item x="154"/>
        <item x="155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18"/>
        <item x="119"/>
        <item x="120"/>
        <item x="121"/>
        <item x="122"/>
        <item x="123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5"/>
        <item x="206"/>
        <item x="207"/>
        <item x="208"/>
        <item x="209"/>
        <item x="210"/>
        <item x="211"/>
        <item m="1" x="344"/>
        <item m="1" x="379"/>
        <item x="98"/>
        <item m="1" x="360"/>
        <item x="99"/>
        <item m="1" x="348"/>
        <item x="100"/>
        <item m="1" x="370"/>
        <item x="101"/>
        <item x="212"/>
        <item x="213"/>
        <item x="259"/>
        <item x="260"/>
        <item x="52"/>
        <item x="156"/>
        <item x="113"/>
        <item x="124"/>
        <item x="125"/>
        <item x="126"/>
        <item x="127"/>
        <item m="1" x="367"/>
        <item x="204"/>
        <item x="64"/>
        <item m="1" x="373"/>
        <item m="1" x="377"/>
        <item x="6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</pivotFields>
  <rowFields count="2">
    <field x="1"/>
    <field x="2"/>
  </rowFields>
  <rowItems count="3">
    <i>
      <x/>
    </i>
    <i>
      <x v="1"/>
    </i>
    <i t="grand">
      <x/>
    </i>
  </rowItems>
  <colItems count="1">
    <i/>
  </colItems>
  <pageFields count="1">
    <pageField fld="4" hier="-1"/>
  </pageFields>
  <dataFields count="1">
    <dataField name="Nombre de Dispo" fld="19" subtotal="count" baseField="0" baseItem="0"/>
  </dataFields>
  <formats count="1">
    <format dxfId="695">
      <pivotArea field="-2" type="button" dataOnly="0" labelOnly="1" outline="0" axis="axisValues" fieldPosition="0"/>
    </format>
  </formats>
  <pivotTableStyleInfo name="PivotStyleMedium15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leau croisé dynamique9" cacheId="8" applyNumberFormats="0" applyBorderFormats="0" applyFontFormats="0" applyPatternFormats="0" applyAlignmentFormats="0" applyWidthHeightFormats="1" dataCaption="Valeurs" updatedVersion="6" minRefreshableVersion="3" showDrill="0" useAutoFormatting="1" colGrandTotals="0" itemPrintTitles="1" createdVersion="5" indent="0" compact="0" compactData="0" multipleFieldFilters="0" rowHeaderCaption="Equipements">
  <location ref="F3:I121" firstHeaderRow="1" firstDataRow="1" firstDataCol="3"/>
  <pivotFields count="4">
    <pivotField axis="axisRow" compact="0" outline="0" showAll="0" insertBlankRow="1">
      <items count="6">
        <item h="1" x="1"/>
        <item h="1" f="1" x="3"/>
        <item m="1" x="2"/>
        <item h="1" f="1" x="4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>
      <items count="8">
        <item h="1" m="1" x="4"/>
        <item x="0"/>
        <item m="1" x="6"/>
        <item h="1" x="3"/>
        <item x="1"/>
        <item x="2"/>
        <item m="1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sortType="ascending">
      <items count="299">
        <item x="59"/>
        <item m="1" x="216"/>
        <item m="1" x="295"/>
        <item x="0"/>
        <item x="7"/>
        <item x="24"/>
        <item x="21"/>
        <item x="9"/>
        <item x="5"/>
        <item x="25"/>
        <item m="1" x="159"/>
        <item x="27"/>
        <item m="1" x="122"/>
        <item m="1" x="266"/>
        <item m="1" x="232"/>
        <item m="1" x="199"/>
        <item m="1" x="163"/>
        <item m="1" x="125"/>
        <item m="1" x="269"/>
        <item m="1" x="240"/>
        <item m="1" x="171"/>
        <item m="1" x="132"/>
        <item m="1" x="279"/>
        <item m="1" x="244"/>
        <item m="1" x="206"/>
        <item m="1" x="175"/>
        <item m="1" x="137"/>
        <item m="1" x="283"/>
        <item m="1" x="214"/>
        <item m="1" x="182"/>
        <item m="1" x="292"/>
        <item m="1" x="253"/>
        <item m="1" x="225"/>
        <item m="1" x="229"/>
        <item m="1" x="119"/>
        <item m="1" x="270"/>
        <item m="1" x="235"/>
        <item m="1" x="189"/>
        <item m="1" x="154"/>
        <item m="1" x="157"/>
        <item m="1" x="116"/>
        <item m="1" x="262"/>
        <item m="1" x="236"/>
        <item m="1" x="128"/>
        <item m="1" x="272"/>
        <item m="1" x="196"/>
        <item x="4"/>
        <item x="19"/>
        <item x="6"/>
        <item x="8"/>
        <item m="1" x="168"/>
        <item x="1"/>
        <item m="1" x="276"/>
        <item x="108"/>
        <item m="1" x="204"/>
        <item m="1" x="172"/>
        <item m="1" x="133"/>
        <item m="1" x="280"/>
        <item m="1" x="250"/>
        <item m="1" x="211"/>
        <item m="1" x="251"/>
        <item m="1" x="146"/>
        <item m="1" x="293"/>
        <item m="1" x="259"/>
        <item m="1" x="226"/>
        <item m="1" x="192"/>
        <item m="1" x="267"/>
        <item m="1" x="200"/>
        <item m="1" x="271"/>
        <item m="1" x="237"/>
        <item m="1" x="202"/>
        <item m="1" x="166"/>
        <item m="1" x="281"/>
        <item m="1" x="207"/>
        <item m="1" x="176"/>
        <item m="1" x="284"/>
        <item m="1" x="142"/>
        <item m="1" x="197"/>
        <item m="1" x="233"/>
        <item m="1" x="164"/>
        <item m="1" x="173"/>
        <item m="1" x="134"/>
        <item m="1" x="138"/>
        <item m="1" x="247"/>
        <item m="1" x="183"/>
        <item m="1" x="254"/>
        <item m="1" x="217"/>
        <item m="1" x="185"/>
        <item m="1" x="149"/>
        <item m="1" x="296"/>
        <item m="1" x="227"/>
        <item m="1" x="193"/>
        <item m="1" x="117"/>
        <item m="1" x="263"/>
        <item m="1" x="230"/>
        <item m="1" x="195"/>
        <item m="1" x="160"/>
        <item m="1" x="120"/>
        <item m="1" x="129"/>
        <item m="1" x="273"/>
        <item m="1" x="239"/>
        <item m="1" x="203"/>
        <item m="1" x="169"/>
        <item m="1" x="130"/>
        <item m="1" x="248"/>
        <item m="1" x="179"/>
        <item m="1" x="143"/>
        <item m="1" x="286"/>
        <item m="1" x="212"/>
        <item m="1" x="181"/>
        <item m="1" x="145"/>
        <item m="1" x="289"/>
        <item m="1" x="257"/>
        <item m="1" x="219"/>
        <item m="1" x="187"/>
        <item m="1" x="152"/>
        <item m="1" x="110"/>
        <item m="1" x="260"/>
        <item m="1" x="223"/>
        <item m="1" x="190"/>
        <item m="1" x="155"/>
        <item m="1" x="113"/>
        <item m="1" x="265"/>
        <item m="1" x="231"/>
        <item m="1" x="198"/>
        <item m="1" x="162"/>
        <item m="1" x="123"/>
        <item m="1" x="268"/>
        <item m="1" x="234"/>
        <item m="1" x="201"/>
        <item m="1" x="165"/>
        <item m="1" x="126"/>
        <item m="1" x="277"/>
        <item m="1" x="241"/>
        <item m="1" x="205"/>
        <item m="1" x="174"/>
        <item m="1" x="135"/>
        <item m="1" x="282"/>
        <item m="1" x="245"/>
        <item m="1" x="208"/>
        <item m="1" x="177"/>
        <item m="1" x="139"/>
        <item m="1" x="290"/>
        <item m="1" x="252"/>
        <item m="1" x="215"/>
        <item m="1" x="184"/>
        <item x="26"/>
        <item x="60"/>
        <item x="105"/>
        <item x="61"/>
        <item x="62"/>
        <item x="63"/>
        <item x="64"/>
        <item x="65"/>
        <item x="66"/>
        <item x="104"/>
        <item x="67"/>
        <item x="68"/>
        <item x="69"/>
        <item x="70"/>
        <item x="71"/>
        <item x="106"/>
        <item x="72"/>
        <item x="73"/>
        <item x="74"/>
        <item x="75"/>
        <item m="1" x="147"/>
        <item m="1" x="294"/>
        <item m="1" x="255"/>
        <item m="1" x="224"/>
        <item m="1" x="191"/>
        <item m="1" x="156"/>
        <item m="1" x="114"/>
        <item m="1" x="261"/>
        <item m="1" x="228"/>
        <item m="1" x="194"/>
        <item m="1" x="158"/>
        <item m="1" x="118"/>
        <item m="1" x="264"/>
        <item x="76"/>
        <item x="77"/>
        <item x="78"/>
        <item x="79"/>
        <item x="80"/>
        <item m="1" x="238"/>
        <item x="81"/>
        <item x="82"/>
        <item x="83"/>
        <item x="84"/>
        <item x="85"/>
        <item m="1" x="209"/>
        <item m="1" x="178"/>
        <item m="1" x="140"/>
        <item m="1" x="285"/>
        <item m="1" x="249"/>
        <item m="1" x="210"/>
        <item m="1" x="180"/>
        <item m="1" x="144"/>
        <item m="1" x="287"/>
        <item m="1" x="256"/>
        <item m="1" x="218"/>
        <item m="1" x="186"/>
        <item m="1" x="150"/>
        <item m="1" x="297"/>
        <item m="1" x="258"/>
        <item m="1" x="220"/>
        <item m="1" x="188"/>
        <item m="1" x="153"/>
        <item m="1" x="111"/>
        <item x="86"/>
        <item x="87"/>
        <item x="107"/>
        <item x="88"/>
        <item x="89"/>
        <item x="90"/>
        <item x="98"/>
        <item x="91"/>
        <item x="92"/>
        <item x="93"/>
        <item x="94"/>
        <item x="95"/>
        <item x="96"/>
        <item x="97"/>
        <item x="99"/>
        <item x="100"/>
        <item x="101"/>
        <item x="102"/>
        <item x="103"/>
        <item x="45"/>
        <item x="28"/>
        <item x="29"/>
        <item x="30"/>
        <item x="31"/>
        <item x="46"/>
        <item x="43"/>
        <item x="32"/>
        <item x="47"/>
        <item x="48"/>
        <item x="33"/>
        <item x="44"/>
        <item x="34"/>
        <item x="35"/>
        <item x="36"/>
        <item x="49"/>
        <item x="37"/>
        <item x="38"/>
        <item x="39"/>
        <item x="40"/>
        <item x="41"/>
        <item x="42"/>
        <item x="50"/>
        <item x="56"/>
        <item x="51"/>
        <item x="52"/>
        <item x="53"/>
        <item x="57"/>
        <item m="1" x="221"/>
        <item x="54"/>
        <item x="55"/>
        <item x="58"/>
        <item x="23"/>
        <item m="1" x="278"/>
        <item m="1" x="291"/>
        <item m="1" x="115"/>
        <item m="1" x="127"/>
        <item m="1" x="141"/>
        <item m="1" x="151"/>
        <item m="1" x="161"/>
        <item m="1" x="170"/>
        <item x="2"/>
        <item m="1" x="274"/>
        <item m="1" x="288"/>
        <item m="1" x="112"/>
        <item m="1" x="124"/>
        <item m="1" x="136"/>
        <item m="1" x="148"/>
        <item x="3"/>
        <item m="1" x="167"/>
        <item x="12"/>
        <item x="13"/>
        <item x="14"/>
        <item m="1" x="121"/>
        <item m="1" x="131"/>
        <item x="22"/>
        <item x="16"/>
        <item x="17"/>
        <item x="10"/>
        <item x="18"/>
        <item x="20"/>
        <item x="15"/>
        <item x="11"/>
        <item m="1" x="213"/>
        <item m="1" x="246"/>
        <item m="1" x="242"/>
        <item m="1" x="275"/>
        <item m="1" x="222"/>
        <item m="1" x="243"/>
        <item x="10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118">
    <i>
      <x v="4"/>
      <x v="1"/>
      <x v="3"/>
    </i>
    <i r="2">
      <x v="4"/>
    </i>
    <i r="2">
      <x v="5"/>
    </i>
    <i r="2">
      <x v="6"/>
    </i>
    <i r="2">
      <x v="7"/>
    </i>
    <i r="2">
      <x v="8"/>
    </i>
    <i r="2">
      <x v="46"/>
    </i>
    <i r="2">
      <x v="47"/>
    </i>
    <i r="2">
      <x v="48"/>
    </i>
    <i r="2">
      <x v="49"/>
    </i>
    <i r="2">
      <x v="51"/>
    </i>
    <i r="2">
      <x v="53"/>
    </i>
    <i r="2">
      <x v="260"/>
    </i>
    <i r="2">
      <x v="269"/>
    </i>
    <i r="2">
      <x v="276"/>
    </i>
    <i r="2">
      <x v="278"/>
    </i>
    <i r="2">
      <x v="279"/>
    </i>
    <i r="2">
      <x v="280"/>
    </i>
    <i r="2">
      <x v="283"/>
    </i>
    <i r="2">
      <x v="284"/>
    </i>
    <i r="2">
      <x v="285"/>
    </i>
    <i r="2">
      <x v="286"/>
    </i>
    <i r="2">
      <x v="287"/>
    </i>
    <i r="2">
      <x v="288"/>
    </i>
    <i r="2">
      <x v="289"/>
    </i>
    <i r="2">
      <x v="290"/>
    </i>
    <i t="default" r="1">
      <x v="1"/>
    </i>
    <i t="blank" r="1">
      <x v="1"/>
    </i>
    <i r="1">
      <x v="4"/>
      <x v="9"/>
    </i>
    <i r="2">
      <x v="11"/>
    </i>
    <i r="2">
      <x v="146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2">
      <x v="257"/>
    </i>
    <i r="2">
      <x v="258"/>
    </i>
    <i r="2">
      <x v="259"/>
    </i>
    <i t="default" r="1">
      <x v="4"/>
    </i>
    <i t="blank" r="1">
      <x v="4"/>
    </i>
    <i r="1">
      <x v="5"/>
      <x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79"/>
    </i>
    <i r="2">
      <x v="180"/>
    </i>
    <i r="2">
      <x v="181"/>
    </i>
    <i r="2">
      <x v="182"/>
    </i>
    <i r="2">
      <x v="183"/>
    </i>
    <i r="2">
      <x v="185"/>
    </i>
    <i r="2">
      <x v="186"/>
    </i>
    <i r="2">
      <x v="187"/>
    </i>
    <i r="2">
      <x v="188"/>
    </i>
    <i r="2">
      <x v="189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t="default" r="1">
      <x v="5"/>
    </i>
    <i t="blank" r="1">
      <x v="5"/>
    </i>
    <i t="default">
      <x v="4"/>
    </i>
    <i t="blank">
      <x v="4"/>
    </i>
    <i t="grand">
      <x/>
    </i>
  </rowItems>
  <colItems count="1">
    <i/>
  </colItems>
  <dataFields count="1">
    <dataField name="Somme de Total temps dispo" fld="3" baseField="2" baseItem="2" numFmtId="169"/>
  </dataFields>
  <formats count="6">
    <format dxfId="669">
      <pivotArea dataOnly="0" labelOnly="1" outline="0" axis="axisValues" fieldPosition="0"/>
    </format>
    <format dxfId="668">
      <pivotArea dataOnly="0" labelOnly="1" outline="0" axis="axisValues" fieldPosition="0"/>
    </format>
    <format dxfId="667">
      <pivotArea dataOnly="0" labelOnly="1" outline="0" axis="axisValues" fieldPosition="0"/>
    </format>
    <format dxfId="666">
      <pivotArea outline="0" collapsedLevelsAreSubtotals="1" fieldPosition="0"/>
    </format>
    <format dxfId="665">
      <pivotArea dataOnly="0" labelOnly="1" outline="0" axis="axisValues" fieldPosition="0"/>
    </format>
    <format dxfId="664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5"/>
          </reference>
          <reference field="2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5.xml"/><Relationship Id="rId3" Type="http://schemas.openxmlformats.org/officeDocument/2006/relationships/pivotTable" Target="../pivotTables/pivotTable6.xml"/><Relationship Id="rId7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tabColor rgb="FF00B0F0"/>
  </sheetPr>
  <dimension ref="A1:AC196"/>
  <sheetViews>
    <sheetView zoomScale="91" zoomScaleNormal="91" workbookViewId="0">
      <pane xSplit="8" ySplit="7" topLeftCell="I8" activePane="bottomRight" state="frozen"/>
      <selection pane="topRight" activeCell="I1" sqref="I1"/>
      <selection pane="bottomLeft" activeCell="A8" sqref="A8"/>
      <selection pane="bottomRight" sqref="A1:XFD6"/>
    </sheetView>
  </sheetViews>
  <sheetFormatPr baseColWidth="10" defaultColWidth="11" defaultRowHeight="15" outlineLevelCol="1"/>
  <cols>
    <col min="1" max="1" width="3.42578125" style="14" bestFit="1" customWidth="1"/>
    <col min="2" max="2" width="8.5703125" style="14" bestFit="1" customWidth="1"/>
    <col min="3" max="3" width="12.42578125" style="14" customWidth="1"/>
    <col min="4" max="4" width="5.5703125" style="139" bestFit="1" customWidth="1"/>
    <col min="5" max="5" width="7.85546875" style="217" customWidth="1"/>
    <col min="6" max="6" width="9.28515625" style="139" customWidth="1"/>
    <col min="7" max="7" width="18" style="139" customWidth="1"/>
    <col min="8" max="8" width="10" style="14" customWidth="1"/>
    <col min="9" max="9" width="41.5703125" style="19" customWidth="1"/>
    <col min="10" max="10" width="19" style="14" customWidth="1"/>
    <col min="11" max="11" width="9.85546875" style="14" customWidth="1" outlineLevel="1"/>
    <col min="12" max="12" width="18.140625" style="22" customWidth="1"/>
    <col min="13" max="13" width="12.5703125" style="18" customWidth="1"/>
    <col min="14" max="14" width="2.85546875" style="18" customWidth="1"/>
    <col min="15" max="15" width="3" style="18" customWidth="1"/>
    <col min="16" max="17" width="3.140625" style="18" customWidth="1"/>
    <col min="18" max="18" width="3" style="18" customWidth="1"/>
    <col min="19" max="19" width="3.140625" style="18" customWidth="1"/>
    <col min="20" max="20" width="2.85546875" style="18" customWidth="1"/>
    <col min="21" max="21" width="3" style="18" customWidth="1"/>
    <col min="22" max="22" width="2.85546875" style="18" customWidth="1"/>
    <col min="23" max="24" width="2.42578125" style="18" customWidth="1"/>
    <col min="25" max="16384" width="11" style="14"/>
  </cols>
  <sheetData>
    <row r="1" spans="1:25" ht="19.5" customHeight="1" thickBot="1">
      <c r="I1" s="15" t="s">
        <v>54</v>
      </c>
      <c r="J1" s="16"/>
      <c r="K1" s="16"/>
      <c r="L1" s="17"/>
      <c r="N1" s="13"/>
      <c r="O1" s="23"/>
      <c r="P1" s="23"/>
      <c r="Q1" s="23"/>
      <c r="R1" s="23"/>
      <c r="S1" s="23"/>
      <c r="T1" s="26"/>
    </row>
    <row r="2" spans="1:25" ht="15" customHeight="1" thickBot="1">
      <c r="H2" s="164"/>
      <c r="I2" s="15"/>
      <c r="J2" s="334" t="s">
        <v>6</v>
      </c>
      <c r="K2" s="335"/>
      <c r="L2" s="335"/>
      <c r="M2" s="336"/>
      <c r="N2" s="24"/>
      <c r="O2" s="24"/>
      <c r="P2" s="24"/>
      <c r="Q2" s="24"/>
      <c r="R2" s="24"/>
      <c r="S2" s="24"/>
      <c r="T2" s="25"/>
    </row>
    <row r="3" spans="1:25" ht="15" customHeight="1" thickTop="1" thickBot="1">
      <c r="F3" s="36" t="s">
        <v>2</v>
      </c>
      <c r="G3" s="110">
        <v>1</v>
      </c>
      <c r="H3" s="203" t="s">
        <v>229</v>
      </c>
      <c r="I3" s="154">
        <f>COUNTIF(K8:K930,"26/07/19")</f>
        <v>0</v>
      </c>
      <c r="J3" s="29" t="s">
        <v>59</v>
      </c>
      <c r="K3" s="103"/>
      <c r="L3" s="30" t="s">
        <v>60</v>
      </c>
      <c r="M3" s="45" t="s">
        <v>90</v>
      </c>
      <c r="N3" s="24"/>
      <c r="O3" s="24"/>
      <c r="P3" s="24"/>
      <c r="Q3" s="24"/>
      <c r="R3" s="24"/>
      <c r="S3" s="24"/>
      <c r="T3" s="25"/>
    </row>
    <row r="4" spans="1:25" ht="15" customHeight="1" thickTop="1" thickBot="1">
      <c r="F4" s="36" t="s">
        <v>5</v>
      </c>
      <c r="G4" s="110" t="s">
        <v>265</v>
      </c>
      <c r="H4" s="203" t="s">
        <v>230</v>
      </c>
      <c r="I4" s="165">
        <v>0</v>
      </c>
      <c r="J4" s="27" t="s">
        <v>61</v>
      </c>
      <c r="K4" s="52"/>
      <c r="L4" s="31" t="s">
        <v>62</v>
      </c>
      <c r="M4" s="32" t="s">
        <v>55</v>
      </c>
      <c r="N4" s="24"/>
      <c r="O4" s="24"/>
      <c r="P4" s="24"/>
      <c r="Q4" s="24"/>
      <c r="R4" s="24"/>
      <c r="S4" s="24"/>
      <c r="T4" s="25"/>
      <c r="Y4" s="28"/>
    </row>
    <row r="5" spans="1:25" ht="15" customHeight="1" thickTop="1" thickBot="1">
      <c r="F5" s="37" t="s">
        <v>1</v>
      </c>
      <c r="G5" s="111">
        <v>43672</v>
      </c>
      <c r="H5" s="163"/>
      <c r="J5" s="33" t="s">
        <v>63</v>
      </c>
      <c r="K5" s="146"/>
      <c r="L5" s="34" t="s">
        <v>64</v>
      </c>
      <c r="M5" s="35" t="s">
        <v>57</v>
      </c>
      <c r="N5" s="24"/>
      <c r="O5" s="24"/>
      <c r="P5" s="24"/>
      <c r="Q5" s="24"/>
      <c r="R5" s="24"/>
      <c r="S5" s="24"/>
      <c r="T5" s="25"/>
    </row>
    <row r="6" spans="1:25" ht="17.100000000000001" customHeight="1" thickTop="1" thickBot="1">
      <c r="A6" s="20"/>
      <c r="B6" s="20"/>
      <c r="C6" s="20"/>
      <c r="D6" s="140"/>
      <c r="E6" s="218"/>
      <c r="F6" s="143"/>
      <c r="G6" s="143"/>
      <c r="H6" s="20"/>
      <c r="I6" s="108"/>
      <c r="J6" s="112" t="s">
        <v>180</v>
      </c>
      <c r="K6" s="176" t="s">
        <v>235</v>
      </c>
      <c r="L6" s="134"/>
      <c r="M6" s="337" t="s">
        <v>56</v>
      </c>
      <c r="N6" s="384"/>
      <c r="O6" s="384"/>
      <c r="P6" s="384"/>
      <c r="Q6" s="384"/>
      <c r="R6" s="385"/>
      <c r="S6" s="39"/>
      <c r="T6" s="44"/>
      <c r="U6" s="341" t="s">
        <v>22</v>
      </c>
      <c r="V6" s="342"/>
      <c r="W6" s="342"/>
      <c r="X6" s="343"/>
    </row>
    <row r="7" spans="1:25" ht="51.75" customHeight="1" thickTop="1">
      <c r="A7" s="47" t="s">
        <v>0</v>
      </c>
      <c r="B7" s="48" t="s">
        <v>13</v>
      </c>
      <c r="C7" s="48" t="s">
        <v>144</v>
      </c>
      <c r="D7" s="142" t="s">
        <v>9</v>
      </c>
      <c r="E7" s="141" t="s">
        <v>12</v>
      </c>
      <c r="F7" s="142" t="s">
        <v>33</v>
      </c>
      <c r="G7" s="142" t="s">
        <v>58</v>
      </c>
      <c r="H7" s="48" t="s">
        <v>65</v>
      </c>
      <c r="I7" s="48" t="s">
        <v>14</v>
      </c>
      <c r="J7" s="49" t="s">
        <v>26</v>
      </c>
      <c r="K7" s="49" t="s">
        <v>228</v>
      </c>
      <c r="L7" s="50" t="s">
        <v>28</v>
      </c>
      <c r="M7" s="209" t="s">
        <v>15</v>
      </c>
      <c r="N7" s="151" t="s">
        <v>21</v>
      </c>
      <c r="O7" s="27" t="s">
        <v>17</v>
      </c>
      <c r="P7" s="27" t="s">
        <v>18</v>
      </c>
      <c r="Q7" s="27" t="s">
        <v>19</v>
      </c>
      <c r="R7" s="27" t="s">
        <v>16</v>
      </c>
      <c r="S7" s="52" t="s">
        <v>20</v>
      </c>
      <c r="T7" s="53" t="s">
        <v>89</v>
      </c>
      <c r="U7" s="54" t="s">
        <v>7</v>
      </c>
      <c r="V7" s="55" t="s">
        <v>11</v>
      </c>
      <c r="W7" s="56" t="s">
        <v>3</v>
      </c>
      <c r="X7" s="57" t="s">
        <v>4</v>
      </c>
    </row>
    <row r="8" spans="1:25" s="20" customFormat="1">
      <c r="A8" s="43">
        <v>1</v>
      </c>
      <c r="B8" s="42" t="s">
        <v>10</v>
      </c>
      <c r="C8" s="42" t="s">
        <v>145</v>
      </c>
      <c r="D8" s="11" t="s">
        <v>66</v>
      </c>
      <c r="E8" s="122" t="s">
        <v>91</v>
      </c>
      <c r="F8" s="123" t="s">
        <v>34</v>
      </c>
      <c r="G8" s="180" t="s">
        <v>185</v>
      </c>
      <c r="H8" s="235" t="s">
        <v>67</v>
      </c>
      <c r="I8" s="124"/>
      <c r="J8" s="125"/>
      <c r="K8" s="237"/>
      <c r="L8" s="125"/>
      <c r="M8" s="124"/>
      <c r="N8" s="124"/>
      <c r="O8" s="124"/>
      <c r="P8" s="124"/>
      <c r="Q8" s="124"/>
      <c r="R8" s="124"/>
      <c r="S8" s="124"/>
      <c r="T8" s="124"/>
      <c r="U8" s="238" t="s">
        <v>142</v>
      </c>
      <c r="V8" s="124"/>
      <c r="W8" s="124"/>
      <c r="X8" s="219"/>
    </row>
    <row r="9" spans="1:25" s="20" customFormat="1" ht="15" customHeight="1">
      <c r="A9" s="43">
        <v>2</v>
      </c>
      <c r="B9" s="42" t="s">
        <v>10</v>
      </c>
      <c r="C9" s="42" t="s">
        <v>145</v>
      </c>
      <c r="D9" s="11" t="s">
        <v>66</v>
      </c>
      <c r="E9" s="310" t="s">
        <v>92</v>
      </c>
      <c r="F9" s="311" t="s">
        <v>35</v>
      </c>
      <c r="G9" s="325" t="s">
        <v>186</v>
      </c>
      <c r="H9" s="312" t="s">
        <v>67</v>
      </c>
      <c r="I9" s="313" t="s">
        <v>554</v>
      </c>
      <c r="J9" s="314"/>
      <c r="K9" s="315"/>
      <c r="L9" s="314"/>
      <c r="M9" s="313"/>
      <c r="N9" s="313"/>
      <c r="O9" s="313"/>
      <c r="P9" s="313"/>
      <c r="Q9" s="313"/>
      <c r="R9" s="313"/>
      <c r="S9" s="313"/>
      <c r="T9" s="313"/>
      <c r="U9" s="316"/>
      <c r="V9" s="313"/>
      <c r="W9" s="313"/>
      <c r="X9" s="313"/>
    </row>
    <row r="10" spans="1:25" s="20" customFormat="1" ht="15.75" customHeight="1">
      <c r="A10" s="43">
        <v>3</v>
      </c>
      <c r="B10" s="42" t="s">
        <v>10</v>
      </c>
      <c r="C10" s="42" t="s">
        <v>145</v>
      </c>
      <c r="D10" s="11" t="s">
        <v>66</v>
      </c>
      <c r="E10" s="310" t="s">
        <v>93</v>
      </c>
      <c r="F10" s="311" t="s">
        <v>36</v>
      </c>
      <c r="G10" s="325" t="s">
        <v>187</v>
      </c>
      <c r="H10" s="312" t="s">
        <v>67</v>
      </c>
      <c r="I10" s="313" t="s">
        <v>554</v>
      </c>
      <c r="J10" s="314"/>
      <c r="K10" s="315"/>
      <c r="L10" s="314"/>
      <c r="M10" s="313"/>
      <c r="N10" s="313"/>
      <c r="O10" s="313"/>
      <c r="P10" s="313"/>
      <c r="Q10" s="313"/>
      <c r="R10" s="313"/>
      <c r="S10" s="313"/>
      <c r="T10" s="313"/>
      <c r="U10" s="316"/>
      <c r="V10" s="313"/>
      <c r="W10" s="313"/>
      <c r="X10" s="313"/>
    </row>
    <row r="11" spans="1:25" s="20" customFormat="1">
      <c r="A11" s="43">
        <v>4</v>
      </c>
      <c r="B11" s="42" t="s">
        <v>10</v>
      </c>
      <c r="C11" s="42" t="s">
        <v>145</v>
      </c>
      <c r="D11" s="11" t="s">
        <v>66</v>
      </c>
      <c r="E11" s="310" t="s">
        <v>94</v>
      </c>
      <c r="F11" s="311" t="s">
        <v>68</v>
      </c>
      <c r="G11" s="311" t="s">
        <v>188</v>
      </c>
      <c r="H11" s="312" t="s">
        <v>67</v>
      </c>
      <c r="I11" s="313" t="s">
        <v>554</v>
      </c>
      <c r="J11" s="314"/>
      <c r="K11" s="315"/>
      <c r="L11" s="314"/>
      <c r="M11" s="313"/>
      <c r="N11" s="313"/>
      <c r="O11" s="313"/>
      <c r="P11" s="313"/>
      <c r="Q11" s="313"/>
      <c r="R11" s="313"/>
      <c r="S11" s="313"/>
      <c r="T11" s="313"/>
      <c r="U11" s="316"/>
      <c r="V11" s="313"/>
      <c r="W11" s="313"/>
      <c r="X11" s="313"/>
    </row>
    <row r="12" spans="1:25" s="20" customFormat="1" ht="14.25" customHeight="1">
      <c r="A12" s="43">
        <v>5</v>
      </c>
      <c r="B12" s="42" t="s">
        <v>10</v>
      </c>
      <c r="C12" s="42" t="s">
        <v>145</v>
      </c>
      <c r="D12" s="11" t="s">
        <v>66</v>
      </c>
      <c r="E12" s="310" t="s">
        <v>95</v>
      </c>
      <c r="F12" s="311" t="s">
        <v>69</v>
      </c>
      <c r="G12" s="311" t="s">
        <v>189</v>
      </c>
      <c r="H12" s="312" t="s">
        <v>67</v>
      </c>
      <c r="I12" s="313" t="s">
        <v>554</v>
      </c>
      <c r="J12" s="314"/>
      <c r="K12" s="315"/>
      <c r="L12" s="314"/>
      <c r="M12" s="313"/>
      <c r="N12" s="313"/>
      <c r="O12" s="313"/>
      <c r="P12" s="313"/>
      <c r="Q12" s="313"/>
      <c r="R12" s="313"/>
      <c r="S12" s="313"/>
      <c r="T12" s="313"/>
      <c r="U12" s="316"/>
      <c r="V12" s="313"/>
      <c r="W12" s="313"/>
      <c r="X12" s="313"/>
    </row>
    <row r="13" spans="1:25" s="20" customFormat="1">
      <c r="A13" s="43">
        <v>6</v>
      </c>
      <c r="B13" s="42" t="s">
        <v>10</v>
      </c>
      <c r="C13" s="42" t="s">
        <v>145</v>
      </c>
      <c r="D13" s="11" t="s">
        <v>66</v>
      </c>
      <c r="E13" s="310" t="s">
        <v>96</v>
      </c>
      <c r="F13" s="311" t="s">
        <v>37</v>
      </c>
      <c r="G13" s="318" t="s">
        <v>190</v>
      </c>
      <c r="H13" s="312" t="s">
        <v>67</v>
      </c>
      <c r="I13" s="313" t="s">
        <v>554</v>
      </c>
      <c r="J13" s="314"/>
      <c r="K13" s="315"/>
      <c r="L13" s="314"/>
      <c r="M13" s="313"/>
      <c r="N13" s="313"/>
      <c r="O13" s="313"/>
      <c r="P13" s="313"/>
      <c r="Q13" s="313"/>
      <c r="R13" s="313"/>
      <c r="S13" s="313"/>
      <c r="T13" s="313"/>
      <c r="U13" s="316"/>
      <c r="V13" s="313"/>
      <c r="W13" s="313"/>
      <c r="X13" s="313"/>
    </row>
    <row r="14" spans="1:25" s="20" customFormat="1">
      <c r="A14" s="43">
        <v>7</v>
      </c>
      <c r="B14" s="42" t="s">
        <v>10</v>
      </c>
      <c r="C14" s="42" t="s">
        <v>145</v>
      </c>
      <c r="D14" s="11" t="s">
        <v>66</v>
      </c>
      <c r="E14" s="310" t="s">
        <v>97</v>
      </c>
      <c r="F14" s="311" t="s">
        <v>38</v>
      </c>
      <c r="G14" s="318" t="s">
        <v>191</v>
      </c>
      <c r="H14" s="311" t="s">
        <v>67</v>
      </c>
      <c r="I14" s="313" t="s">
        <v>554</v>
      </c>
      <c r="J14" s="314"/>
      <c r="K14" s="319"/>
      <c r="L14" s="314"/>
      <c r="M14" s="313"/>
      <c r="N14" s="313"/>
      <c r="O14" s="313"/>
      <c r="P14" s="313"/>
      <c r="Q14" s="313"/>
      <c r="R14" s="313"/>
      <c r="S14" s="313"/>
      <c r="T14" s="313"/>
      <c r="U14" s="313"/>
      <c r="V14" s="313"/>
      <c r="W14" s="313"/>
      <c r="X14" s="313"/>
    </row>
    <row r="15" spans="1:25" s="20" customFormat="1">
      <c r="A15" s="43">
        <v>8</v>
      </c>
      <c r="B15" s="42" t="s">
        <v>10</v>
      </c>
      <c r="C15" s="42" t="s">
        <v>145</v>
      </c>
      <c r="D15" s="11" t="s">
        <v>66</v>
      </c>
      <c r="E15" s="310" t="s">
        <v>98</v>
      </c>
      <c r="F15" s="311" t="s">
        <v>70</v>
      </c>
      <c r="G15" s="311" t="s">
        <v>192</v>
      </c>
      <c r="H15" s="311" t="s">
        <v>67</v>
      </c>
      <c r="I15" s="313" t="s">
        <v>554</v>
      </c>
      <c r="J15" s="314"/>
      <c r="K15" s="319"/>
      <c r="L15" s="314"/>
      <c r="M15" s="313"/>
      <c r="N15" s="313"/>
      <c r="O15" s="313"/>
      <c r="P15" s="313"/>
      <c r="Q15" s="313"/>
      <c r="R15" s="313"/>
      <c r="S15" s="313"/>
      <c r="T15" s="313"/>
      <c r="U15" s="313"/>
      <c r="V15" s="313"/>
      <c r="W15" s="313"/>
      <c r="X15" s="313"/>
    </row>
    <row r="16" spans="1:25" s="20" customFormat="1">
      <c r="A16" s="43">
        <v>9</v>
      </c>
      <c r="B16" s="42" t="s">
        <v>10</v>
      </c>
      <c r="C16" s="42" t="s">
        <v>145</v>
      </c>
      <c r="D16" s="11" t="s">
        <v>66</v>
      </c>
      <c r="E16" s="310" t="s">
        <v>99</v>
      </c>
      <c r="F16" s="311" t="s">
        <v>39</v>
      </c>
      <c r="G16" s="311" t="s">
        <v>193</v>
      </c>
      <c r="H16" s="312" t="s">
        <v>67</v>
      </c>
      <c r="I16" s="313" t="s">
        <v>554</v>
      </c>
      <c r="J16" s="314"/>
      <c r="K16" s="319"/>
      <c r="L16" s="314"/>
      <c r="M16" s="313"/>
      <c r="N16" s="313"/>
      <c r="O16" s="313"/>
      <c r="P16" s="313"/>
      <c r="Q16" s="313"/>
      <c r="R16" s="313"/>
      <c r="S16" s="313"/>
      <c r="T16" s="313"/>
      <c r="U16" s="313"/>
      <c r="V16" s="313"/>
      <c r="W16" s="313"/>
      <c r="X16" s="313"/>
    </row>
    <row r="17" spans="1:25" s="20" customFormat="1">
      <c r="A17" s="43">
        <v>10</v>
      </c>
      <c r="B17" s="42" t="s">
        <v>10</v>
      </c>
      <c r="C17" s="42" t="s">
        <v>145</v>
      </c>
      <c r="D17" s="11" t="s">
        <v>66</v>
      </c>
      <c r="E17" s="122" t="s">
        <v>100</v>
      </c>
      <c r="F17" s="123" t="s">
        <v>40</v>
      </c>
      <c r="G17" s="123" t="s">
        <v>194</v>
      </c>
      <c r="H17" s="235" t="s">
        <v>67</v>
      </c>
      <c r="I17" s="124"/>
      <c r="J17" s="125"/>
      <c r="K17" s="237"/>
      <c r="L17" s="125"/>
      <c r="M17" s="124"/>
      <c r="N17" s="12"/>
      <c r="O17" s="124"/>
      <c r="P17" s="124"/>
      <c r="Q17" s="124"/>
      <c r="R17" s="124"/>
      <c r="S17" s="124"/>
      <c r="T17" s="124"/>
      <c r="U17" s="238" t="s">
        <v>142</v>
      </c>
      <c r="V17" s="124"/>
      <c r="W17" s="124"/>
      <c r="X17" s="124"/>
      <c r="Y17" s="175"/>
    </row>
    <row r="18" spans="1:25" s="20" customFormat="1">
      <c r="A18" s="43">
        <v>11</v>
      </c>
      <c r="B18" s="42" t="s">
        <v>10</v>
      </c>
      <c r="C18" s="42" t="s">
        <v>145</v>
      </c>
      <c r="D18" s="11" t="s">
        <v>66</v>
      </c>
      <c r="E18" s="310" t="s">
        <v>101</v>
      </c>
      <c r="F18" s="311" t="s">
        <v>71</v>
      </c>
      <c r="G18" s="311" t="s">
        <v>195</v>
      </c>
      <c r="H18" s="312" t="s">
        <v>67</v>
      </c>
      <c r="I18" s="321" t="s">
        <v>554</v>
      </c>
      <c r="J18" s="314"/>
      <c r="K18" s="315"/>
      <c r="L18" s="314"/>
      <c r="M18" s="313"/>
      <c r="N18" s="313"/>
      <c r="O18" s="313"/>
      <c r="P18" s="313"/>
      <c r="Q18" s="313"/>
      <c r="R18" s="313"/>
      <c r="S18" s="313"/>
      <c r="T18" s="313"/>
      <c r="U18" s="316"/>
      <c r="V18" s="313"/>
      <c r="W18" s="313"/>
      <c r="X18" s="313"/>
    </row>
    <row r="19" spans="1:25" s="20" customFormat="1">
      <c r="A19" s="43">
        <v>12</v>
      </c>
      <c r="B19" s="42" t="s">
        <v>10</v>
      </c>
      <c r="C19" s="42" t="s">
        <v>145</v>
      </c>
      <c r="D19" s="11" t="s">
        <v>66</v>
      </c>
      <c r="E19" s="310" t="s">
        <v>102</v>
      </c>
      <c r="F19" s="311" t="s">
        <v>41</v>
      </c>
      <c r="G19" s="311" t="s">
        <v>196</v>
      </c>
      <c r="H19" s="312" t="s">
        <v>67</v>
      </c>
      <c r="I19" s="321" t="s">
        <v>554</v>
      </c>
      <c r="J19" s="314"/>
      <c r="K19" s="315"/>
      <c r="L19" s="314"/>
      <c r="M19" s="313"/>
      <c r="N19" s="313"/>
      <c r="O19" s="313"/>
      <c r="P19" s="313"/>
      <c r="Q19" s="313"/>
      <c r="R19" s="313"/>
      <c r="S19" s="313"/>
      <c r="T19" s="313"/>
      <c r="U19" s="316"/>
      <c r="V19" s="313"/>
      <c r="W19" s="313"/>
      <c r="X19" s="313"/>
    </row>
    <row r="20" spans="1:25" s="20" customFormat="1">
      <c r="A20" s="43">
        <v>13</v>
      </c>
      <c r="B20" s="42" t="s">
        <v>10</v>
      </c>
      <c r="C20" s="42" t="s">
        <v>145</v>
      </c>
      <c r="D20" s="11" t="s">
        <v>66</v>
      </c>
      <c r="E20" s="310" t="s">
        <v>103</v>
      </c>
      <c r="F20" s="311" t="s">
        <v>72</v>
      </c>
      <c r="G20" s="311" t="s">
        <v>197</v>
      </c>
      <c r="H20" s="312" t="s">
        <v>67</v>
      </c>
      <c r="I20" s="321" t="s">
        <v>554</v>
      </c>
      <c r="J20" s="314"/>
      <c r="K20" s="315"/>
      <c r="L20" s="314"/>
      <c r="M20" s="313"/>
      <c r="N20" s="313"/>
      <c r="O20" s="313"/>
      <c r="P20" s="313"/>
      <c r="Q20" s="313"/>
      <c r="R20" s="313"/>
      <c r="S20" s="313"/>
      <c r="T20" s="313"/>
      <c r="U20" s="316"/>
      <c r="V20" s="313"/>
      <c r="W20" s="313"/>
      <c r="X20" s="313"/>
    </row>
    <row r="21" spans="1:25" s="20" customFormat="1" ht="15.75" customHeight="1">
      <c r="A21" s="43">
        <v>14</v>
      </c>
      <c r="B21" s="42" t="s">
        <v>10</v>
      </c>
      <c r="C21" s="42" t="s">
        <v>145</v>
      </c>
      <c r="D21" s="11" t="s">
        <v>66</v>
      </c>
      <c r="E21" s="310" t="s">
        <v>104</v>
      </c>
      <c r="F21" s="311" t="s">
        <v>73</v>
      </c>
      <c r="G21" s="311" t="s">
        <v>198</v>
      </c>
      <c r="H21" s="311" t="s">
        <v>67</v>
      </c>
      <c r="I21" s="313" t="s">
        <v>554</v>
      </c>
      <c r="J21" s="314"/>
      <c r="K21" s="319"/>
      <c r="L21" s="314"/>
      <c r="M21" s="313"/>
      <c r="N21" s="316"/>
      <c r="O21" s="313"/>
      <c r="P21" s="313"/>
      <c r="Q21" s="313"/>
      <c r="R21" s="313"/>
      <c r="S21" s="313"/>
      <c r="T21" s="313"/>
      <c r="U21" s="313"/>
      <c r="V21" s="313"/>
      <c r="W21" s="313"/>
      <c r="X21" s="313"/>
    </row>
    <row r="22" spans="1:25" s="20" customFormat="1">
      <c r="A22" s="43">
        <v>15</v>
      </c>
      <c r="B22" s="42" t="s">
        <v>10</v>
      </c>
      <c r="C22" s="42" t="s">
        <v>145</v>
      </c>
      <c r="D22" s="11" t="s">
        <v>66</v>
      </c>
      <c r="E22" s="310" t="s">
        <v>105</v>
      </c>
      <c r="F22" s="311" t="s">
        <v>42</v>
      </c>
      <c r="G22" s="311" t="s">
        <v>199</v>
      </c>
      <c r="H22" s="312" t="s">
        <v>67</v>
      </c>
      <c r="I22" s="313" t="s">
        <v>554</v>
      </c>
      <c r="J22" s="314"/>
      <c r="K22" s="319"/>
      <c r="L22" s="314"/>
      <c r="M22" s="313"/>
      <c r="N22" s="316"/>
      <c r="O22" s="313"/>
      <c r="P22" s="313"/>
      <c r="Q22" s="313"/>
      <c r="R22" s="313"/>
      <c r="S22" s="313"/>
      <c r="T22" s="313"/>
      <c r="U22" s="313"/>
      <c r="V22" s="313"/>
      <c r="W22" s="313"/>
      <c r="X22" s="313"/>
    </row>
    <row r="23" spans="1:25" s="20" customFormat="1">
      <c r="A23" s="43">
        <v>16</v>
      </c>
      <c r="B23" s="42" t="s">
        <v>10</v>
      </c>
      <c r="C23" s="42" t="s">
        <v>145</v>
      </c>
      <c r="D23" s="11" t="s">
        <v>66</v>
      </c>
      <c r="E23" s="310" t="s">
        <v>106</v>
      </c>
      <c r="F23" s="311" t="s">
        <v>74</v>
      </c>
      <c r="G23" s="311" t="s">
        <v>200</v>
      </c>
      <c r="H23" s="312" t="s">
        <v>67</v>
      </c>
      <c r="I23" s="313" t="s">
        <v>554</v>
      </c>
      <c r="J23" s="314"/>
      <c r="K23" s="319"/>
      <c r="L23" s="314"/>
      <c r="M23" s="313"/>
      <c r="N23" s="316"/>
      <c r="O23" s="313"/>
      <c r="P23" s="313"/>
      <c r="Q23" s="313"/>
      <c r="R23" s="313"/>
      <c r="S23" s="313"/>
      <c r="T23" s="313"/>
      <c r="U23" s="313"/>
      <c r="V23" s="313"/>
      <c r="W23" s="313"/>
      <c r="X23" s="313"/>
    </row>
    <row r="24" spans="1:25" s="20" customFormat="1">
      <c r="A24" s="43">
        <v>17</v>
      </c>
      <c r="B24" s="42" t="s">
        <v>10</v>
      </c>
      <c r="C24" s="42" t="s">
        <v>145</v>
      </c>
      <c r="D24" s="11" t="s">
        <v>66</v>
      </c>
      <c r="E24" s="122" t="s">
        <v>107</v>
      </c>
      <c r="F24" s="123" t="s">
        <v>43</v>
      </c>
      <c r="G24" s="123" t="s">
        <v>201</v>
      </c>
      <c r="H24" s="235" t="s">
        <v>67</v>
      </c>
      <c r="I24" s="124" t="s">
        <v>559</v>
      </c>
      <c r="J24" s="125">
        <v>43672.333333333336</v>
      </c>
      <c r="K24" s="237"/>
      <c r="L24" s="125">
        <v>43672.478472222225</v>
      </c>
      <c r="M24" s="124" t="s">
        <v>165</v>
      </c>
      <c r="N24" s="124" t="s">
        <v>142</v>
      </c>
      <c r="O24" s="124"/>
      <c r="P24" s="124"/>
      <c r="Q24" s="124"/>
      <c r="R24" s="124"/>
      <c r="S24" s="124"/>
      <c r="T24" s="124"/>
      <c r="U24" s="238" t="s">
        <v>142</v>
      </c>
      <c r="V24" s="124"/>
      <c r="W24" s="124"/>
      <c r="X24" s="124"/>
    </row>
    <row r="25" spans="1:25" s="20" customFormat="1">
      <c r="A25" s="43">
        <v>18</v>
      </c>
      <c r="B25" s="42" t="s">
        <v>10</v>
      </c>
      <c r="C25" s="42" t="s">
        <v>145</v>
      </c>
      <c r="D25" s="11" t="s">
        <v>66</v>
      </c>
      <c r="E25" s="122" t="s">
        <v>108</v>
      </c>
      <c r="F25" s="123" t="s">
        <v>75</v>
      </c>
      <c r="G25" s="123" t="s">
        <v>202</v>
      </c>
      <c r="H25" s="235" t="s">
        <v>67</v>
      </c>
      <c r="I25" s="124"/>
      <c r="J25" s="125"/>
      <c r="K25" s="237"/>
      <c r="L25" s="125"/>
      <c r="M25" s="124"/>
      <c r="N25" s="124"/>
      <c r="O25" s="124"/>
      <c r="P25" s="124"/>
      <c r="Q25" s="124"/>
      <c r="R25" s="124"/>
      <c r="S25" s="124"/>
      <c r="T25" s="124"/>
      <c r="U25" s="238" t="s">
        <v>142</v>
      </c>
      <c r="V25" s="124"/>
      <c r="W25" s="124"/>
      <c r="X25" s="124"/>
    </row>
    <row r="26" spans="1:25" s="20" customFormat="1" ht="15" customHeight="1">
      <c r="A26" s="43">
        <v>19</v>
      </c>
      <c r="B26" s="42" t="s">
        <v>10</v>
      </c>
      <c r="C26" s="42" t="s">
        <v>145</v>
      </c>
      <c r="D26" s="11" t="s">
        <v>66</v>
      </c>
      <c r="E26" s="122" t="s">
        <v>109</v>
      </c>
      <c r="F26" s="123" t="s">
        <v>76</v>
      </c>
      <c r="G26" s="123" t="s">
        <v>203</v>
      </c>
      <c r="H26" s="235" t="s">
        <v>67</v>
      </c>
      <c r="I26" s="124"/>
      <c r="J26" s="125"/>
      <c r="K26" s="148"/>
      <c r="L26" s="125"/>
      <c r="M26" s="124"/>
      <c r="N26" s="124"/>
      <c r="O26" s="124"/>
      <c r="P26" s="124"/>
      <c r="Q26" s="124"/>
      <c r="R26" s="124"/>
      <c r="S26" s="124"/>
      <c r="T26" s="124"/>
      <c r="U26" s="238" t="s">
        <v>142</v>
      </c>
      <c r="V26" s="124"/>
      <c r="W26" s="124"/>
      <c r="X26" s="124"/>
    </row>
    <row r="27" spans="1:25" s="20" customFormat="1" ht="15" customHeight="1">
      <c r="A27" s="43">
        <v>20</v>
      </c>
      <c r="B27" s="42" t="s">
        <v>10</v>
      </c>
      <c r="C27" s="42" t="s">
        <v>145</v>
      </c>
      <c r="D27" s="11" t="s">
        <v>66</v>
      </c>
      <c r="E27" s="122" t="s">
        <v>299</v>
      </c>
      <c r="F27" s="11" t="s">
        <v>388</v>
      </c>
      <c r="G27" s="11" t="s">
        <v>389</v>
      </c>
      <c r="H27" s="235" t="s">
        <v>67</v>
      </c>
      <c r="I27" s="207" t="s">
        <v>562</v>
      </c>
      <c r="J27" s="125">
        <v>43672.583333333336</v>
      </c>
      <c r="K27" s="148"/>
      <c r="L27" s="125"/>
      <c r="M27" s="124" t="s">
        <v>165</v>
      </c>
      <c r="N27" s="124" t="s">
        <v>142</v>
      </c>
      <c r="O27" s="206"/>
      <c r="P27" s="206"/>
      <c r="Q27" s="206"/>
      <c r="R27" s="124"/>
      <c r="S27" s="124"/>
      <c r="T27" s="124"/>
      <c r="U27" s="238" t="s">
        <v>142</v>
      </c>
      <c r="V27" s="124"/>
      <c r="W27" s="124"/>
      <c r="X27" s="124"/>
    </row>
    <row r="28" spans="1:25" s="20" customFormat="1" ht="15" customHeight="1">
      <c r="A28" s="43">
        <v>21</v>
      </c>
      <c r="B28" s="42" t="s">
        <v>10</v>
      </c>
      <c r="C28" s="42" t="s">
        <v>145</v>
      </c>
      <c r="D28" s="11" t="s">
        <v>66</v>
      </c>
      <c r="E28" s="226" t="s">
        <v>362</v>
      </c>
      <c r="F28" s="58" t="s">
        <v>390</v>
      </c>
      <c r="G28" s="58" t="s">
        <v>391</v>
      </c>
      <c r="H28" s="243" t="s">
        <v>67</v>
      </c>
      <c r="I28" s="267" t="s">
        <v>434</v>
      </c>
      <c r="J28" s="99">
        <v>43585.333333333336</v>
      </c>
      <c r="K28" s="244"/>
      <c r="L28" s="99"/>
      <c r="M28" s="59" t="s">
        <v>165</v>
      </c>
      <c r="N28" s="59" t="s">
        <v>142</v>
      </c>
      <c r="O28" s="59"/>
      <c r="P28" s="59"/>
      <c r="Q28" s="59"/>
      <c r="R28" s="59"/>
      <c r="S28" s="59"/>
      <c r="T28" s="59"/>
      <c r="U28" s="245"/>
      <c r="V28" s="59"/>
      <c r="W28" s="59" t="s">
        <v>142</v>
      </c>
      <c r="X28" s="59"/>
    </row>
    <row r="29" spans="1:25" s="20" customFormat="1">
      <c r="A29" s="43">
        <v>22</v>
      </c>
      <c r="B29" s="42" t="s">
        <v>10</v>
      </c>
      <c r="C29" s="42" t="s">
        <v>145</v>
      </c>
      <c r="D29" s="11" t="s">
        <v>66</v>
      </c>
      <c r="E29" s="226" t="s">
        <v>227</v>
      </c>
      <c r="F29" s="328" t="s">
        <v>547</v>
      </c>
      <c r="G29" s="328" t="s">
        <v>546</v>
      </c>
      <c r="H29" s="243" t="s">
        <v>67</v>
      </c>
      <c r="I29" s="59" t="s">
        <v>555</v>
      </c>
      <c r="J29" s="99">
        <v>43664.333333333336</v>
      </c>
      <c r="K29" s="244"/>
      <c r="L29" s="99"/>
      <c r="M29" s="59" t="s">
        <v>165</v>
      </c>
      <c r="N29" s="59" t="s">
        <v>142</v>
      </c>
      <c r="O29" s="59"/>
      <c r="P29" s="59"/>
      <c r="Q29" s="59"/>
      <c r="R29" s="59"/>
      <c r="S29" s="59"/>
      <c r="T29" s="59"/>
      <c r="U29" s="245"/>
      <c r="V29" s="59"/>
      <c r="W29" s="59" t="s">
        <v>142</v>
      </c>
      <c r="X29" s="329"/>
    </row>
    <row r="30" spans="1:25" s="20" customFormat="1">
      <c r="A30" s="43">
        <v>23</v>
      </c>
      <c r="B30" s="42" t="s">
        <v>10</v>
      </c>
      <c r="C30" s="42" t="s">
        <v>145</v>
      </c>
      <c r="D30" s="11" t="s">
        <v>66</v>
      </c>
      <c r="E30" s="122" t="s">
        <v>348</v>
      </c>
      <c r="F30" s="123" t="s">
        <v>392</v>
      </c>
      <c r="G30" s="123" t="s">
        <v>393</v>
      </c>
      <c r="H30" s="235" t="s">
        <v>67</v>
      </c>
      <c r="I30" s="124"/>
      <c r="J30" s="125"/>
      <c r="K30" s="239"/>
      <c r="L30" s="125"/>
      <c r="M30" s="124"/>
      <c r="N30" s="124"/>
      <c r="O30" s="124"/>
      <c r="P30" s="124"/>
      <c r="Q30" s="124"/>
      <c r="R30" s="124"/>
      <c r="S30" s="124"/>
      <c r="T30" s="124"/>
      <c r="U30" s="238" t="s">
        <v>142</v>
      </c>
      <c r="V30" s="124"/>
      <c r="W30" s="124"/>
      <c r="X30" s="219"/>
    </row>
    <row r="31" spans="1:25" s="20" customFormat="1">
      <c r="A31" s="43">
        <v>24</v>
      </c>
      <c r="B31" s="42" t="s">
        <v>10</v>
      </c>
      <c r="C31" s="42" t="s">
        <v>145</v>
      </c>
      <c r="D31" s="11" t="s">
        <v>66</v>
      </c>
      <c r="E31" s="122" t="s">
        <v>300</v>
      </c>
      <c r="F31" s="11" t="s">
        <v>332</v>
      </c>
      <c r="G31" s="11" t="s">
        <v>333</v>
      </c>
      <c r="H31" s="235" t="s">
        <v>67</v>
      </c>
      <c r="I31" s="124"/>
      <c r="J31" s="125"/>
      <c r="K31" s="239"/>
      <c r="L31" s="125"/>
      <c r="M31" s="124"/>
      <c r="N31" s="124"/>
      <c r="O31" s="124"/>
      <c r="P31" s="124"/>
      <c r="Q31" s="124"/>
      <c r="R31" s="124"/>
      <c r="S31" s="124"/>
      <c r="T31" s="124"/>
      <c r="U31" s="238" t="s">
        <v>142</v>
      </c>
      <c r="V31" s="124"/>
      <c r="W31" s="124"/>
      <c r="X31" s="206"/>
    </row>
    <row r="32" spans="1:25" s="20" customFormat="1">
      <c r="A32" s="43">
        <v>25</v>
      </c>
      <c r="B32" s="42" t="s">
        <v>10</v>
      </c>
      <c r="C32" s="42" t="s">
        <v>145</v>
      </c>
      <c r="D32" s="11" t="s">
        <v>66</v>
      </c>
      <c r="E32" s="122" t="s">
        <v>302</v>
      </c>
      <c r="F32" s="11" t="s">
        <v>334</v>
      </c>
      <c r="G32" s="11" t="s">
        <v>335</v>
      </c>
      <c r="H32" s="235" t="s">
        <v>67</v>
      </c>
      <c r="I32" s="124"/>
      <c r="J32" s="125"/>
      <c r="K32" s="239"/>
      <c r="L32" s="125"/>
      <c r="M32" s="124"/>
      <c r="N32" s="124"/>
      <c r="O32" s="124"/>
      <c r="P32" s="124"/>
      <c r="Q32" s="124"/>
      <c r="R32" s="124"/>
      <c r="S32" s="124"/>
      <c r="T32" s="124"/>
      <c r="U32" s="238" t="s">
        <v>142</v>
      </c>
      <c r="V32" s="124"/>
      <c r="W32" s="124"/>
      <c r="X32" s="206"/>
    </row>
    <row r="33" spans="1:24" s="20" customFormat="1">
      <c r="A33" s="43">
        <v>26</v>
      </c>
      <c r="B33" s="42" t="s">
        <v>10</v>
      </c>
      <c r="C33" s="42" t="s">
        <v>145</v>
      </c>
      <c r="D33" s="11" t="s">
        <v>66</v>
      </c>
      <c r="E33" s="122" t="s">
        <v>290</v>
      </c>
      <c r="F33" s="11" t="s">
        <v>329</v>
      </c>
      <c r="G33" s="123" t="s">
        <v>292</v>
      </c>
      <c r="H33" s="235" t="s">
        <v>67</v>
      </c>
      <c r="I33" s="124" t="s">
        <v>558</v>
      </c>
      <c r="J33" s="125">
        <v>43672.634722222225</v>
      </c>
      <c r="K33" s="148"/>
      <c r="L33" s="125"/>
      <c r="M33" s="124" t="s">
        <v>179</v>
      </c>
      <c r="N33" s="124" t="s">
        <v>142</v>
      </c>
      <c r="O33" s="124"/>
      <c r="P33" s="124"/>
      <c r="Q33" s="124"/>
      <c r="R33" s="124"/>
      <c r="S33" s="124"/>
      <c r="T33" s="124"/>
      <c r="U33" s="238" t="s">
        <v>142</v>
      </c>
      <c r="V33" s="124"/>
      <c r="W33" s="124"/>
      <c r="X33" s="124"/>
    </row>
    <row r="34" spans="1:24" s="20" customFormat="1">
      <c r="A34" s="43">
        <v>27</v>
      </c>
      <c r="B34" s="42" t="s">
        <v>10</v>
      </c>
      <c r="C34" s="42" t="s">
        <v>145</v>
      </c>
      <c r="D34" s="11" t="s">
        <v>66</v>
      </c>
      <c r="E34" s="122" t="s">
        <v>303</v>
      </c>
      <c r="F34" s="11" t="s">
        <v>336</v>
      </c>
      <c r="G34" s="11" t="s">
        <v>337</v>
      </c>
      <c r="H34" s="235" t="s">
        <v>67</v>
      </c>
      <c r="I34" s="124"/>
      <c r="J34" s="125"/>
      <c r="K34" s="239"/>
      <c r="L34" s="125"/>
      <c r="M34" s="124"/>
      <c r="N34" s="124"/>
      <c r="O34" s="124"/>
      <c r="P34" s="124"/>
      <c r="Q34" s="124"/>
      <c r="R34" s="124"/>
      <c r="S34" s="124"/>
      <c r="T34" s="124"/>
      <c r="U34" s="238" t="s">
        <v>142</v>
      </c>
      <c r="V34" s="124"/>
      <c r="W34" s="124"/>
      <c r="X34" s="124"/>
    </row>
    <row r="35" spans="1:24" s="20" customFormat="1">
      <c r="A35" s="43">
        <v>28</v>
      </c>
      <c r="B35" s="42" t="s">
        <v>10</v>
      </c>
      <c r="C35" s="42" t="s">
        <v>145</v>
      </c>
      <c r="D35" s="11" t="s">
        <v>66</v>
      </c>
      <c r="E35" s="122" t="s">
        <v>363</v>
      </c>
      <c r="F35" s="11" t="s">
        <v>394</v>
      </c>
      <c r="G35" s="11" t="s">
        <v>395</v>
      </c>
      <c r="H35" s="235" t="s">
        <v>67</v>
      </c>
      <c r="I35" s="124"/>
      <c r="J35" s="125"/>
      <c r="L35" s="125"/>
      <c r="M35" s="124"/>
      <c r="N35" s="124"/>
      <c r="O35" s="124"/>
      <c r="P35" s="206"/>
      <c r="Q35" s="206"/>
      <c r="R35" s="124"/>
      <c r="S35" s="124"/>
      <c r="T35" s="124"/>
      <c r="U35" s="238" t="s">
        <v>142</v>
      </c>
      <c r="V35" s="124"/>
      <c r="W35" s="124"/>
      <c r="X35" s="124"/>
    </row>
    <row r="36" spans="1:24" s="20" customFormat="1">
      <c r="A36" s="43">
        <v>29</v>
      </c>
      <c r="B36" s="42" t="s">
        <v>10</v>
      </c>
      <c r="C36" s="42" t="s">
        <v>145</v>
      </c>
      <c r="D36" s="11" t="s">
        <v>66</v>
      </c>
      <c r="E36" s="122" t="s">
        <v>301</v>
      </c>
      <c r="F36" s="11" t="s">
        <v>338</v>
      </c>
      <c r="G36" s="11" t="s">
        <v>339</v>
      </c>
      <c r="H36" s="235" t="s">
        <v>67</v>
      </c>
      <c r="I36" s="124" t="s">
        <v>566</v>
      </c>
      <c r="J36" s="125">
        <v>43672.333333333336</v>
      </c>
      <c r="K36" s="239"/>
      <c r="L36" s="125">
        <v>43672.364583333336</v>
      </c>
      <c r="M36" s="124" t="s">
        <v>165</v>
      </c>
      <c r="N36" s="124" t="s">
        <v>142</v>
      </c>
      <c r="O36" s="124"/>
      <c r="P36" s="124"/>
      <c r="Q36" s="124"/>
      <c r="R36" s="124"/>
      <c r="S36" s="124"/>
      <c r="T36" s="124"/>
      <c r="U36" s="238" t="s">
        <v>142</v>
      </c>
      <c r="V36" s="124"/>
      <c r="W36" s="124"/>
      <c r="X36" s="124"/>
    </row>
    <row r="37" spans="1:24" s="20" customFormat="1">
      <c r="A37" s="43">
        <v>30</v>
      </c>
      <c r="B37" s="42" t="s">
        <v>10</v>
      </c>
      <c r="C37" s="42" t="s">
        <v>145</v>
      </c>
      <c r="D37" s="11" t="s">
        <v>66</v>
      </c>
      <c r="E37" s="122" t="s">
        <v>293</v>
      </c>
      <c r="F37" s="11" t="s">
        <v>306</v>
      </c>
      <c r="G37" s="178" t="s">
        <v>291</v>
      </c>
      <c r="H37" s="235" t="s">
        <v>67</v>
      </c>
      <c r="I37" s="124"/>
      <c r="J37" s="125"/>
      <c r="K37" s="239"/>
      <c r="L37" s="125"/>
      <c r="M37" s="124"/>
      <c r="N37" s="124"/>
      <c r="O37" s="124"/>
      <c r="P37" s="124"/>
      <c r="Q37" s="124"/>
      <c r="R37" s="124"/>
      <c r="S37" s="124"/>
      <c r="T37" s="124"/>
      <c r="U37" s="238" t="s">
        <v>142</v>
      </c>
      <c r="V37" s="124"/>
      <c r="W37" s="124"/>
      <c r="X37" s="124"/>
    </row>
    <row r="38" spans="1:24" s="20" customFormat="1">
      <c r="A38" s="43">
        <v>31</v>
      </c>
      <c r="B38" s="42" t="s">
        <v>10</v>
      </c>
      <c r="C38" s="42" t="s">
        <v>294</v>
      </c>
      <c r="D38" s="11" t="s">
        <v>66</v>
      </c>
      <c r="E38" s="60" t="s">
        <v>295</v>
      </c>
      <c r="F38" s="60" t="s">
        <v>296</v>
      </c>
      <c r="G38" s="60" t="s">
        <v>297</v>
      </c>
      <c r="H38" s="303" t="s">
        <v>67</v>
      </c>
      <c r="I38" s="174" t="s">
        <v>552</v>
      </c>
      <c r="J38" s="98">
        <v>43636.333333333336</v>
      </c>
      <c r="K38" s="304"/>
      <c r="L38" s="98"/>
      <c r="M38" s="46" t="s">
        <v>165</v>
      </c>
      <c r="N38" s="46" t="s">
        <v>142</v>
      </c>
      <c r="O38" s="46"/>
      <c r="P38" s="46"/>
      <c r="Q38" s="46"/>
      <c r="R38" s="46"/>
      <c r="S38" s="46"/>
      <c r="T38" s="46"/>
      <c r="U38" s="301"/>
      <c r="V38" s="46"/>
      <c r="W38" s="46"/>
      <c r="X38" s="46" t="s">
        <v>142</v>
      </c>
    </row>
    <row r="39" spans="1:24" s="20" customFormat="1" ht="15" customHeight="1">
      <c r="A39" s="43">
        <v>32</v>
      </c>
      <c r="B39" s="42" t="s">
        <v>10</v>
      </c>
      <c r="C39" s="42" t="s">
        <v>145</v>
      </c>
      <c r="D39" s="11" t="s">
        <v>66</v>
      </c>
      <c r="E39" s="226" t="s">
        <v>110</v>
      </c>
      <c r="F39" s="58" t="s">
        <v>44</v>
      </c>
      <c r="G39" s="299" t="s">
        <v>204</v>
      </c>
      <c r="H39" s="243" t="s">
        <v>67</v>
      </c>
      <c r="I39" s="59" t="s">
        <v>549</v>
      </c>
      <c r="J39" s="99">
        <v>39977.333333333336</v>
      </c>
      <c r="K39" s="264"/>
      <c r="L39" s="99"/>
      <c r="M39" s="59" t="s">
        <v>165</v>
      </c>
      <c r="N39" s="59" t="s">
        <v>142</v>
      </c>
      <c r="O39" s="59" t="s">
        <v>142</v>
      </c>
      <c r="P39" s="59"/>
      <c r="Q39" s="59"/>
      <c r="R39" s="59"/>
      <c r="S39" s="59"/>
      <c r="T39" s="59"/>
      <c r="U39" s="245"/>
      <c r="V39" s="59"/>
      <c r="W39" s="59" t="s">
        <v>142</v>
      </c>
      <c r="X39" s="59"/>
    </row>
    <row r="40" spans="1:24" s="20" customFormat="1" ht="15" customHeight="1">
      <c r="A40" s="43">
        <v>33</v>
      </c>
      <c r="B40" s="42" t="s">
        <v>10</v>
      </c>
      <c r="C40" s="42" t="s">
        <v>145</v>
      </c>
      <c r="D40" s="11" t="s">
        <v>66</v>
      </c>
      <c r="E40" s="122" t="s">
        <v>111</v>
      </c>
      <c r="F40" s="123" t="s">
        <v>45</v>
      </c>
      <c r="G40" s="123" t="s">
        <v>205</v>
      </c>
      <c r="H40" s="235" t="s">
        <v>67</v>
      </c>
      <c r="I40" s="124"/>
      <c r="J40" s="125"/>
      <c r="K40" s="239"/>
      <c r="L40" s="125"/>
      <c r="M40" s="124"/>
      <c r="N40" s="124"/>
      <c r="O40" s="124"/>
      <c r="P40" s="124"/>
      <c r="Q40" s="124"/>
      <c r="R40" s="124"/>
      <c r="S40" s="124"/>
      <c r="T40" s="124"/>
      <c r="U40" s="238" t="s">
        <v>142</v>
      </c>
      <c r="V40" s="124"/>
      <c r="W40" s="124"/>
      <c r="X40" s="124"/>
    </row>
    <row r="41" spans="1:24" s="20" customFormat="1">
      <c r="A41" s="43">
        <v>34</v>
      </c>
      <c r="B41" s="42" t="s">
        <v>10</v>
      </c>
      <c r="C41" s="42" t="s">
        <v>145</v>
      </c>
      <c r="D41" s="11" t="s">
        <v>66</v>
      </c>
      <c r="E41" s="122" t="s">
        <v>112</v>
      </c>
      <c r="F41" s="123" t="s">
        <v>48</v>
      </c>
      <c r="G41" s="179" t="s">
        <v>206</v>
      </c>
      <c r="H41" s="235" t="s">
        <v>67</v>
      </c>
      <c r="I41" s="207" t="s">
        <v>557</v>
      </c>
      <c r="J41" s="125">
        <v>43672.333333333336</v>
      </c>
      <c r="K41" s="148"/>
      <c r="L41" s="125">
        <v>43672.37222222222</v>
      </c>
      <c r="M41" s="124" t="s">
        <v>165</v>
      </c>
      <c r="N41" s="124" t="s">
        <v>142</v>
      </c>
      <c r="O41" s="124"/>
      <c r="P41" s="124"/>
      <c r="Q41" s="124"/>
      <c r="R41" s="124"/>
      <c r="S41" s="124"/>
      <c r="T41" s="124"/>
      <c r="U41" s="238" t="s">
        <v>142</v>
      </c>
      <c r="V41" s="124"/>
      <c r="W41" s="124"/>
      <c r="X41" s="124"/>
    </row>
    <row r="42" spans="1:24" s="20" customFormat="1">
      <c r="A42" s="43">
        <v>35</v>
      </c>
      <c r="B42" s="42" t="s">
        <v>10</v>
      </c>
      <c r="C42" s="42" t="s">
        <v>145</v>
      </c>
      <c r="D42" s="11" t="s">
        <v>66</v>
      </c>
      <c r="E42" s="122" t="s">
        <v>113</v>
      </c>
      <c r="F42" s="123" t="s">
        <v>46</v>
      </c>
      <c r="G42" s="123" t="s">
        <v>207</v>
      </c>
      <c r="H42" s="123" t="s">
        <v>67</v>
      </c>
      <c r="I42" s="124"/>
      <c r="J42" s="125"/>
      <c r="K42" s="148"/>
      <c r="L42" s="125"/>
      <c r="M42" s="124"/>
      <c r="N42" s="124"/>
      <c r="O42" s="124"/>
      <c r="P42" s="124"/>
      <c r="Q42" s="124"/>
      <c r="R42" s="124"/>
      <c r="S42" s="124"/>
      <c r="T42" s="124"/>
      <c r="U42" s="124" t="s">
        <v>142</v>
      </c>
      <c r="V42" s="124"/>
      <c r="W42" s="124"/>
      <c r="X42" s="124"/>
    </row>
    <row r="43" spans="1:24" s="20" customFormat="1" ht="15" customHeight="1">
      <c r="A43" s="43">
        <v>36</v>
      </c>
      <c r="B43" s="42" t="s">
        <v>10</v>
      </c>
      <c r="C43" s="42" t="s">
        <v>145</v>
      </c>
      <c r="D43" s="11" t="s">
        <v>66</v>
      </c>
      <c r="E43" s="122" t="s">
        <v>114</v>
      </c>
      <c r="F43" s="123" t="s">
        <v>47</v>
      </c>
      <c r="G43" s="123" t="s">
        <v>208</v>
      </c>
      <c r="H43" s="235" t="s">
        <v>67</v>
      </c>
      <c r="I43" s="124"/>
      <c r="J43" s="125"/>
      <c r="K43" s="237"/>
      <c r="L43" s="125"/>
      <c r="M43" s="124"/>
      <c r="N43" s="124"/>
      <c r="O43" s="124"/>
      <c r="P43" s="124"/>
      <c r="Q43" s="124"/>
      <c r="R43" s="124"/>
      <c r="S43" s="124"/>
      <c r="T43" s="124"/>
      <c r="U43" s="238" t="s">
        <v>142</v>
      </c>
      <c r="V43" s="124"/>
      <c r="W43" s="124"/>
      <c r="X43" s="124"/>
    </row>
    <row r="44" spans="1:24" s="20" customFormat="1">
      <c r="A44" s="43">
        <v>37</v>
      </c>
      <c r="B44" s="42" t="s">
        <v>10</v>
      </c>
      <c r="C44" s="42" t="s">
        <v>145</v>
      </c>
      <c r="D44" s="11" t="s">
        <v>66</v>
      </c>
      <c r="E44" s="122" t="s">
        <v>115</v>
      </c>
      <c r="F44" s="123" t="s">
        <v>49</v>
      </c>
      <c r="G44" s="178" t="s">
        <v>209</v>
      </c>
      <c r="H44" s="235" t="s">
        <v>67</v>
      </c>
      <c r="I44" s="124"/>
      <c r="J44" s="125"/>
      <c r="K44" s="237"/>
      <c r="L44" s="125"/>
      <c r="M44" s="124"/>
      <c r="N44" s="124"/>
      <c r="O44" s="124"/>
      <c r="P44" s="124"/>
      <c r="Q44" s="124"/>
      <c r="R44" s="124"/>
      <c r="S44" s="124"/>
      <c r="T44" s="124"/>
      <c r="U44" s="124" t="s">
        <v>142</v>
      </c>
      <c r="V44" s="238"/>
      <c r="W44" s="124"/>
      <c r="X44" s="124"/>
    </row>
    <row r="45" spans="1:24" s="20" customFormat="1">
      <c r="A45" s="43">
        <v>38</v>
      </c>
      <c r="B45" s="42" t="s">
        <v>10</v>
      </c>
      <c r="C45" s="42" t="s">
        <v>145</v>
      </c>
      <c r="D45" s="11" t="s">
        <v>66</v>
      </c>
      <c r="E45" s="122" t="s">
        <v>116</v>
      </c>
      <c r="F45" s="123" t="s">
        <v>77</v>
      </c>
      <c r="G45" s="178" t="s">
        <v>210</v>
      </c>
      <c r="H45" s="235" t="s">
        <v>67</v>
      </c>
      <c r="I45" s="124" t="s">
        <v>556</v>
      </c>
      <c r="J45" s="125">
        <v>43672.548611111109</v>
      </c>
      <c r="K45" s="237"/>
      <c r="L45" s="125"/>
      <c r="M45" s="124" t="s">
        <v>165</v>
      </c>
      <c r="N45" s="124" t="s">
        <v>142</v>
      </c>
      <c r="O45" s="124" t="s">
        <v>142</v>
      </c>
      <c r="P45" s="124"/>
      <c r="Q45" s="124"/>
      <c r="R45" s="124"/>
      <c r="S45" s="124"/>
      <c r="T45" s="124"/>
      <c r="U45" s="238" t="s">
        <v>142</v>
      </c>
      <c r="V45" s="124"/>
      <c r="W45" s="124"/>
      <c r="X45" s="124"/>
    </row>
    <row r="46" spans="1:24" s="20" customFormat="1">
      <c r="A46" s="43">
        <v>39</v>
      </c>
      <c r="B46" s="42" t="s">
        <v>10</v>
      </c>
      <c r="C46" s="42" t="s">
        <v>162</v>
      </c>
      <c r="D46" s="11" t="s">
        <v>66</v>
      </c>
      <c r="E46" s="122" t="s">
        <v>117</v>
      </c>
      <c r="F46" s="123" t="s">
        <v>51</v>
      </c>
      <c r="G46" s="123" t="s">
        <v>211</v>
      </c>
      <c r="H46" s="235" t="s">
        <v>67</v>
      </c>
      <c r="I46" s="124"/>
      <c r="J46" s="125"/>
      <c r="K46" s="148"/>
      <c r="L46" s="125"/>
      <c r="M46" s="124"/>
      <c r="N46" s="124"/>
      <c r="O46" s="124"/>
      <c r="P46" s="124"/>
      <c r="Q46" s="124"/>
      <c r="R46" s="124"/>
      <c r="S46" s="124"/>
      <c r="T46" s="124"/>
      <c r="U46" s="124" t="s">
        <v>142</v>
      </c>
      <c r="V46" s="124"/>
      <c r="W46" s="124"/>
      <c r="X46" s="124"/>
    </row>
    <row r="47" spans="1:24" s="20" customFormat="1" ht="15" customHeight="1">
      <c r="A47" s="43">
        <v>40</v>
      </c>
      <c r="B47" s="42" t="s">
        <v>10</v>
      </c>
      <c r="C47" s="42" t="s">
        <v>162</v>
      </c>
      <c r="D47" s="11" t="s">
        <v>66</v>
      </c>
      <c r="E47" s="60" t="s">
        <v>118</v>
      </c>
      <c r="F47" s="41" t="s">
        <v>52</v>
      </c>
      <c r="G47" s="41" t="s">
        <v>212</v>
      </c>
      <c r="H47" s="41" t="s">
        <v>67</v>
      </c>
      <c r="I47" s="46" t="s">
        <v>237</v>
      </c>
      <c r="J47" s="98">
        <v>43320</v>
      </c>
      <c r="K47" s="98"/>
      <c r="L47" s="98"/>
      <c r="M47" s="174" t="s">
        <v>305</v>
      </c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 t="s">
        <v>142</v>
      </c>
    </row>
    <row r="48" spans="1:24" s="20" customFormat="1" ht="15" customHeight="1">
      <c r="A48" s="43">
        <v>41</v>
      </c>
      <c r="B48" s="42" t="s">
        <v>10</v>
      </c>
      <c r="C48" s="42" t="s">
        <v>162</v>
      </c>
      <c r="D48" s="11" t="s">
        <v>66</v>
      </c>
      <c r="E48" s="122" t="s">
        <v>119</v>
      </c>
      <c r="F48" s="123" t="s">
        <v>53</v>
      </c>
      <c r="G48" s="123" t="s">
        <v>213</v>
      </c>
      <c r="H48" s="235" t="s">
        <v>67</v>
      </c>
      <c r="I48" s="124"/>
      <c r="J48" s="125"/>
      <c r="K48" s="237"/>
      <c r="L48" s="125"/>
      <c r="M48" s="124"/>
      <c r="N48" s="124"/>
      <c r="O48" s="124"/>
      <c r="P48" s="124"/>
      <c r="Q48" s="124"/>
      <c r="R48" s="124"/>
      <c r="S48" s="124"/>
      <c r="T48" s="124"/>
      <c r="U48" s="238" t="s">
        <v>142</v>
      </c>
      <c r="V48" s="238"/>
      <c r="W48" s="124"/>
      <c r="X48" s="124"/>
    </row>
    <row r="49" spans="1:29" s="20" customFormat="1">
      <c r="A49" s="43">
        <v>42</v>
      </c>
      <c r="B49" s="42" t="s">
        <v>10</v>
      </c>
      <c r="C49" s="42" t="s">
        <v>145</v>
      </c>
      <c r="D49" s="11" t="s">
        <v>66</v>
      </c>
      <c r="E49" s="317" t="s">
        <v>120</v>
      </c>
      <c r="F49" s="311" t="s">
        <v>50</v>
      </c>
      <c r="G49" s="311" t="s">
        <v>214</v>
      </c>
      <c r="H49" s="312" t="s">
        <v>67</v>
      </c>
      <c r="I49" s="313" t="s">
        <v>554</v>
      </c>
      <c r="J49" s="314"/>
      <c r="K49" s="315"/>
      <c r="L49" s="314"/>
      <c r="M49" s="313"/>
      <c r="N49" s="313"/>
      <c r="O49" s="313"/>
      <c r="P49" s="313"/>
      <c r="Q49" s="313"/>
      <c r="R49" s="313"/>
      <c r="S49" s="313"/>
      <c r="T49" s="313"/>
      <c r="U49" s="316"/>
      <c r="V49" s="313"/>
      <c r="W49" s="313"/>
      <c r="X49" s="313"/>
    </row>
    <row r="50" spans="1:29" s="20" customFormat="1">
      <c r="A50" s="43">
        <v>43</v>
      </c>
      <c r="B50" s="42" t="s">
        <v>10</v>
      </c>
      <c r="C50" s="42" t="s">
        <v>145</v>
      </c>
      <c r="D50" s="11" t="s">
        <v>66</v>
      </c>
      <c r="E50" s="126" t="s">
        <v>121</v>
      </c>
      <c r="F50" s="123" t="s">
        <v>78</v>
      </c>
      <c r="G50" s="123" t="s">
        <v>215</v>
      </c>
      <c r="H50" s="123" t="s">
        <v>67</v>
      </c>
      <c r="I50" s="124"/>
      <c r="J50" s="125"/>
      <c r="K50" s="148"/>
      <c r="L50" s="125"/>
      <c r="M50" s="124"/>
      <c r="N50" s="124"/>
      <c r="O50" s="124"/>
      <c r="P50" s="124"/>
      <c r="Q50" s="124"/>
      <c r="R50" s="124"/>
      <c r="S50" s="124"/>
      <c r="T50" s="124"/>
      <c r="U50" s="124" t="s">
        <v>142</v>
      </c>
      <c r="V50" s="124"/>
      <c r="W50" s="124"/>
      <c r="X50" s="124"/>
    </row>
    <row r="51" spans="1:29" s="20" customFormat="1" ht="14.25" customHeight="1">
      <c r="A51" s="43">
        <v>44</v>
      </c>
      <c r="B51" s="42" t="s">
        <v>10</v>
      </c>
      <c r="C51" s="42" t="s">
        <v>145</v>
      </c>
      <c r="D51" s="11" t="s">
        <v>66</v>
      </c>
      <c r="E51" s="126" t="s">
        <v>122</v>
      </c>
      <c r="F51" s="123" t="s">
        <v>79</v>
      </c>
      <c r="G51" s="123" t="s">
        <v>216</v>
      </c>
      <c r="H51" s="235" t="s">
        <v>67</v>
      </c>
      <c r="I51" s="124" t="s">
        <v>558</v>
      </c>
      <c r="J51" s="125">
        <v>43672.597222222219</v>
      </c>
      <c r="K51" s="237"/>
      <c r="L51" s="125"/>
      <c r="M51" s="124" t="s">
        <v>165</v>
      </c>
      <c r="N51" s="124" t="s">
        <v>142</v>
      </c>
      <c r="O51" s="124"/>
      <c r="P51" s="124"/>
      <c r="Q51" s="124"/>
      <c r="R51" s="124"/>
      <c r="S51" s="124"/>
      <c r="T51" s="124"/>
      <c r="U51" s="238" t="s">
        <v>142</v>
      </c>
      <c r="V51" s="124"/>
      <c r="W51" s="124"/>
      <c r="X51" s="124"/>
    </row>
    <row r="52" spans="1:29" s="20" customFormat="1" ht="15" customHeight="1">
      <c r="A52" s="43">
        <v>45</v>
      </c>
      <c r="B52" s="42" t="s">
        <v>10</v>
      </c>
      <c r="C52" s="42" t="s">
        <v>145</v>
      </c>
      <c r="D52" s="11" t="s">
        <v>66</v>
      </c>
      <c r="E52" s="126" t="s">
        <v>123</v>
      </c>
      <c r="F52" s="123" t="s">
        <v>80</v>
      </c>
      <c r="G52" s="123" t="s">
        <v>217</v>
      </c>
      <c r="H52" s="123" t="s">
        <v>67</v>
      </c>
      <c r="I52" s="124"/>
      <c r="J52" s="125"/>
      <c r="K52" s="148"/>
      <c r="L52" s="125"/>
      <c r="M52" s="124"/>
      <c r="N52" s="124"/>
      <c r="O52" s="124"/>
      <c r="P52" s="124"/>
      <c r="Q52" s="124"/>
      <c r="R52" s="124"/>
      <c r="S52" s="124"/>
      <c r="T52" s="124"/>
      <c r="U52" s="124" t="s">
        <v>142</v>
      </c>
      <c r="V52" s="124"/>
      <c r="W52" s="124"/>
      <c r="X52" s="124"/>
      <c r="Y52" s="175"/>
    </row>
    <row r="53" spans="1:29" s="20" customFormat="1">
      <c r="A53" s="43">
        <v>46</v>
      </c>
      <c r="B53" s="42" t="s">
        <v>10</v>
      </c>
      <c r="C53" s="42" t="s">
        <v>145</v>
      </c>
      <c r="D53" s="11" t="s">
        <v>66</v>
      </c>
      <c r="E53" s="126" t="s">
        <v>124</v>
      </c>
      <c r="F53" s="123" t="s">
        <v>81</v>
      </c>
      <c r="G53" s="123" t="s">
        <v>218</v>
      </c>
      <c r="H53" s="235" t="s">
        <v>67</v>
      </c>
      <c r="I53" s="193" t="s">
        <v>569</v>
      </c>
      <c r="J53" s="125">
        <v>43672.333333333336</v>
      </c>
      <c r="K53" s="237"/>
      <c r="L53" s="125">
        <v>43672.447222222225</v>
      </c>
      <c r="M53" s="124" t="s">
        <v>570</v>
      </c>
      <c r="N53" s="124"/>
      <c r="O53" s="124"/>
      <c r="P53" s="124"/>
      <c r="Q53" s="124" t="s">
        <v>142</v>
      </c>
      <c r="R53" s="124"/>
      <c r="S53" s="124"/>
      <c r="T53" s="124"/>
      <c r="U53" s="208" t="s">
        <v>142</v>
      </c>
      <c r="V53" s="125"/>
      <c r="W53" s="148"/>
      <c r="X53" s="124"/>
      <c r="Y53" s="96"/>
      <c r="Z53" s="96"/>
      <c r="AA53" s="96"/>
      <c r="AB53" s="96"/>
      <c r="AC53" s="96"/>
    </row>
    <row r="54" spans="1:29" s="20" customFormat="1">
      <c r="A54" s="43">
        <v>47</v>
      </c>
      <c r="B54" s="42" t="s">
        <v>10</v>
      </c>
      <c r="C54" s="42" t="s">
        <v>145</v>
      </c>
      <c r="D54" s="11" t="s">
        <v>66</v>
      </c>
      <c r="E54" s="317" t="s">
        <v>125</v>
      </c>
      <c r="F54" s="311" t="s">
        <v>82</v>
      </c>
      <c r="G54" s="311" t="s">
        <v>219</v>
      </c>
      <c r="H54" s="311" t="s">
        <v>67</v>
      </c>
      <c r="I54" s="313" t="s">
        <v>554</v>
      </c>
      <c r="J54" s="314"/>
      <c r="K54" s="315"/>
      <c r="L54" s="314"/>
      <c r="M54" s="313"/>
      <c r="N54" s="313"/>
      <c r="O54" s="313"/>
      <c r="P54" s="313"/>
      <c r="Q54" s="313"/>
      <c r="R54" s="313"/>
      <c r="S54" s="313"/>
      <c r="T54" s="313"/>
      <c r="U54" s="316"/>
      <c r="V54" s="313"/>
      <c r="W54" s="313"/>
      <c r="X54" s="313"/>
      <c r="Y54" s="175"/>
      <c r="Z54" s="175"/>
    </row>
    <row r="55" spans="1:29" s="20" customFormat="1">
      <c r="A55" s="43">
        <v>48</v>
      </c>
      <c r="B55" s="42" t="s">
        <v>10</v>
      </c>
      <c r="C55" s="42" t="s">
        <v>145</v>
      </c>
      <c r="D55" s="11" t="s">
        <v>66</v>
      </c>
      <c r="E55" s="126" t="s">
        <v>126</v>
      </c>
      <c r="F55" s="123" t="s">
        <v>83</v>
      </c>
      <c r="G55" s="123" t="s">
        <v>220</v>
      </c>
      <c r="H55" s="235" t="s">
        <v>67</v>
      </c>
      <c r="I55" s="124" t="s">
        <v>571</v>
      </c>
      <c r="J55" s="125">
        <v>43672.573611111111</v>
      </c>
      <c r="K55" s="237"/>
      <c r="L55" s="125">
        <v>43672.591666666667</v>
      </c>
      <c r="M55" s="124" t="s">
        <v>181</v>
      </c>
      <c r="N55" s="124"/>
      <c r="O55" s="124"/>
      <c r="P55" s="124"/>
      <c r="Q55" s="124" t="s">
        <v>142</v>
      </c>
      <c r="R55" s="124"/>
      <c r="S55" s="124"/>
      <c r="T55" s="124"/>
      <c r="U55" s="238" t="s">
        <v>142</v>
      </c>
      <c r="V55" s="124"/>
      <c r="W55" s="124"/>
      <c r="X55" s="124"/>
    </row>
    <row r="56" spans="1:29" s="20" customFormat="1">
      <c r="A56" s="43">
        <v>49</v>
      </c>
      <c r="B56" s="42" t="s">
        <v>10</v>
      </c>
      <c r="C56" s="42" t="s">
        <v>145</v>
      </c>
      <c r="D56" s="11" t="s">
        <v>66</v>
      </c>
      <c r="E56" s="317" t="s">
        <v>127</v>
      </c>
      <c r="F56" s="311" t="s">
        <v>84</v>
      </c>
      <c r="G56" s="311" t="s">
        <v>221</v>
      </c>
      <c r="H56" s="312" t="s">
        <v>67</v>
      </c>
      <c r="I56" s="313" t="s">
        <v>554</v>
      </c>
      <c r="J56" s="314"/>
      <c r="K56" s="315"/>
      <c r="L56" s="314"/>
      <c r="M56" s="313"/>
      <c r="N56" s="313"/>
      <c r="O56" s="313"/>
      <c r="P56" s="313"/>
      <c r="Q56" s="313"/>
      <c r="R56" s="313"/>
      <c r="S56" s="313"/>
      <c r="T56" s="313"/>
      <c r="U56" s="316"/>
      <c r="V56" s="313"/>
      <c r="W56" s="313"/>
      <c r="X56" s="313"/>
    </row>
    <row r="57" spans="1:29" s="20" customFormat="1" ht="15" customHeight="1">
      <c r="A57" s="43">
        <v>50</v>
      </c>
      <c r="B57" s="42" t="s">
        <v>10</v>
      </c>
      <c r="C57" s="42" t="s">
        <v>145</v>
      </c>
      <c r="D57" s="11" t="s">
        <v>66</v>
      </c>
      <c r="E57" s="126" t="s">
        <v>128</v>
      </c>
      <c r="F57" s="123" t="s">
        <v>85</v>
      </c>
      <c r="G57" s="123" t="s">
        <v>222</v>
      </c>
      <c r="H57" s="235" t="s">
        <v>67</v>
      </c>
      <c r="I57" s="124" t="s">
        <v>559</v>
      </c>
      <c r="J57" s="97">
        <v>43672.333333333336</v>
      </c>
      <c r="K57" s="237"/>
      <c r="L57" s="97"/>
      <c r="M57" s="124" t="s">
        <v>563</v>
      </c>
      <c r="N57" s="124" t="s">
        <v>142</v>
      </c>
      <c r="O57" s="124"/>
      <c r="P57" s="124"/>
      <c r="Q57" s="124"/>
      <c r="R57" s="124"/>
      <c r="S57" s="124"/>
      <c r="T57" s="124"/>
      <c r="U57" s="238"/>
      <c r="V57" s="124" t="s">
        <v>142</v>
      </c>
      <c r="W57" s="124"/>
      <c r="X57" s="124"/>
    </row>
    <row r="58" spans="1:29" s="20" customFormat="1">
      <c r="A58" s="43">
        <v>51</v>
      </c>
      <c r="B58" s="42" t="s">
        <v>10</v>
      </c>
      <c r="C58" s="42" t="s">
        <v>145</v>
      </c>
      <c r="D58" s="11" t="s">
        <v>66</v>
      </c>
      <c r="E58" s="317" t="s">
        <v>129</v>
      </c>
      <c r="F58" s="311" t="s">
        <v>86</v>
      </c>
      <c r="G58" s="324" t="s">
        <v>223</v>
      </c>
      <c r="H58" s="312" t="s">
        <v>67</v>
      </c>
      <c r="I58" s="313" t="s">
        <v>554</v>
      </c>
      <c r="J58" s="314"/>
      <c r="K58" s="315"/>
      <c r="L58" s="314"/>
      <c r="M58" s="313"/>
      <c r="N58" s="313"/>
      <c r="O58" s="313"/>
      <c r="P58" s="313"/>
      <c r="Q58" s="313"/>
      <c r="R58" s="313"/>
      <c r="S58" s="313"/>
      <c r="T58" s="313"/>
      <c r="U58" s="316"/>
      <c r="V58" s="313"/>
      <c r="W58" s="320"/>
      <c r="X58" s="320"/>
    </row>
    <row r="59" spans="1:29" s="20" customFormat="1">
      <c r="A59" s="43">
        <v>52</v>
      </c>
      <c r="B59" s="42" t="s">
        <v>10</v>
      </c>
      <c r="C59" s="42" t="s">
        <v>145</v>
      </c>
      <c r="D59" s="11" t="s">
        <v>66</v>
      </c>
      <c r="E59" s="317" t="s">
        <v>130</v>
      </c>
      <c r="F59" s="311" t="s">
        <v>87</v>
      </c>
      <c r="G59" s="311" t="s">
        <v>224</v>
      </c>
      <c r="H59" s="312" t="s">
        <v>67</v>
      </c>
      <c r="I59" s="313" t="s">
        <v>554</v>
      </c>
      <c r="J59" s="314"/>
      <c r="K59" s="315"/>
      <c r="L59" s="314"/>
      <c r="M59" s="313"/>
      <c r="N59" s="313"/>
      <c r="O59" s="313"/>
      <c r="P59" s="313"/>
      <c r="Q59" s="313"/>
      <c r="R59" s="313"/>
      <c r="S59" s="313"/>
      <c r="T59" s="313"/>
      <c r="U59" s="316"/>
      <c r="V59" s="313"/>
      <c r="W59" s="320"/>
      <c r="X59" s="320"/>
    </row>
    <row r="60" spans="1:29" s="20" customFormat="1" ht="15.75" thickBot="1">
      <c r="A60" s="43">
        <v>53</v>
      </c>
      <c r="B60" s="42" t="s">
        <v>10</v>
      </c>
      <c r="C60" s="42" t="s">
        <v>145</v>
      </c>
      <c r="D60" s="11" t="s">
        <v>66</v>
      </c>
      <c r="E60" s="317" t="s">
        <v>131</v>
      </c>
      <c r="F60" s="311" t="s">
        <v>88</v>
      </c>
      <c r="G60" s="311" t="s">
        <v>225</v>
      </c>
      <c r="H60" s="312" t="s">
        <v>67</v>
      </c>
      <c r="I60" s="313" t="s">
        <v>554</v>
      </c>
      <c r="J60" s="314"/>
      <c r="K60" s="315"/>
      <c r="L60" s="314"/>
      <c r="M60" s="313"/>
      <c r="N60" s="313"/>
      <c r="O60" s="313"/>
      <c r="P60" s="313"/>
      <c r="Q60" s="313"/>
      <c r="R60" s="313"/>
      <c r="S60" s="313"/>
      <c r="T60" s="313"/>
      <c r="U60" s="316"/>
      <c r="V60" s="313"/>
      <c r="W60" s="320"/>
      <c r="X60" s="320"/>
    </row>
    <row r="61" spans="1:29" s="20" customFormat="1" ht="15.75" thickBot="1">
      <c r="A61" s="43">
        <v>54</v>
      </c>
      <c r="B61" s="42" t="s">
        <v>10</v>
      </c>
      <c r="C61" s="42" t="s">
        <v>162</v>
      </c>
      <c r="D61" s="11" t="s">
        <v>66</v>
      </c>
      <c r="E61" s="126" t="s">
        <v>236</v>
      </c>
      <c r="F61" s="211" t="s">
        <v>307</v>
      </c>
      <c r="G61" s="211" t="s">
        <v>308</v>
      </c>
      <c r="H61" s="235" t="s">
        <v>67</v>
      </c>
      <c r="I61" s="124"/>
      <c r="J61" s="125"/>
      <c r="K61" s="237"/>
      <c r="L61" s="125"/>
      <c r="M61" s="124"/>
      <c r="N61" s="124"/>
      <c r="O61" s="124"/>
      <c r="P61" s="124"/>
      <c r="Q61" s="124"/>
      <c r="R61" s="124"/>
      <c r="S61" s="124"/>
      <c r="T61" s="124"/>
      <c r="U61" s="240" t="s">
        <v>142</v>
      </c>
      <c r="V61" s="214"/>
      <c r="W61" s="214"/>
      <c r="X61" s="214"/>
    </row>
    <row r="62" spans="1:29" s="20" customFormat="1">
      <c r="A62" s="43">
        <v>55</v>
      </c>
      <c r="B62" s="42" t="s">
        <v>10</v>
      </c>
      <c r="C62" s="42" t="s">
        <v>286</v>
      </c>
      <c r="D62" s="40" t="s">
        <v>254</v>
      </c>
      <c r="E62" s="216" t="s">
        <v>255</v>
      </c>
      <c r="F62" s="212" t="s">
        <v>309</v>
      </c>
      <c r="G62" s="191" t="s">
        <v>243</v>
      </c>
      <c r="H62" s="236" t="s">
        <v>253</v>
      </c>
      <c r="I62" s="124"/>
      <c r="J62" s="125"/>
      <c r="K62" s="237"/>
      <c r="L62" s="125"/>
      <c r="M62" s="124"/>
      <c r="N62" s="124"/>
      <c r="O62" s="124"/>
      <c r="P62" s="124"/>
      <c r="Q62" s="124"/>
      <c r="R62" s="124"/>
      <c r="S62" s="124"/>
      <c r="T62" s="124"/>
      <c r="U62" s="238" t="s">
        <v>142</v>
      </c>
      <c r="V62" s="124"/>
      <c r="W62" s="124"/>
      <c r="X62" s="124"/>
      <c r="Y62" s="182"/>
    </row>
    <row r="63" spans="1:29" s="20" customFormat="1">
      <c r="A63" s="43">
        <v>56</v>
      </c>
      <c r="B63" s="42" t="s">
        <v>10</v>
      </c>
      <c r="C63" s="42" t="s">
        <v>286</v>
      </c>
      <c r="D63" s="40" t="s">
        <v>254</v>
      </c>
      <c r="E63" s="216" t="s">
        <v>256</v>
      </c>
      <c r="F63" s="11" t="s">
        <v>310</v>
      </c>
      <c r="G63" s="191" t="s">
        <v>244</v>
      </c>
      <c r="H63" s="236" t="s">
        <v>253</v>
      </c>
      <c r="I63" s="124"/>
      <c r="J63" s="125"/>
      <c r="K63" s="237"/>
      <c r="L63" s="125"/>
      <c r="M63" s="124"/>
      <c r="N63" s="124"/>
      <c r="O63" s="124"/>
      <c r="P63" s="124"/>
      <c r="Q63" s="124"/>
      <c r="R63" s="124"/>
      <c r="S63" s="124"/>
      <c r="T63" s="124"/>
      <c r="U63" s="238" t="s">
        <v>142</v>
      </c>
      <c r="V63" s="124"/>
      <c r="W63" s="124"/>
      <c r="X63" s="124"/>
      <c r="Y63" s="182"/>
    </row>
    <row r="64" spans="1:29" s="20" customFormat="1">
      <c r="A64" s="43">
        <v>57</v>
      </c>
      <c r="B64" s="42" t="s">
        <v>10</v>
      </c>
      <c r="C64" s="42" t="s">
        <v>286</v>
      </c>
      <c r="D64" s="40" t="s">
        <v>254</v>
      </c>
      <c r="E64" s="216" t="s">
        <v>257</v>
      </c>
      <c r="F64" s="123" t="s">
        <v>311</v>
      </c>
      <c r="G64" s="273" t="s">
        <v>245</v>
      </c>
      <c r="H64" s="123" t="s">
        <v>253</v>
      </c>
      <c r="I64" s="124"/>
      <c r="J64" s="125"/>
      <c r="K64" s="125"/>
      <c r="L64" s="125"/>
      <c r="M64" s="124"/>
      <c r="N64" s="124"/>
      <c r="O64" s="124"/>
      <c r="P64" s="124"/>
      <c r="Q64" s="124"/>
      <c r="R64" s="124"/>
      <c r="S64" s="124"/>
      <c r="T64" s="124"/>
      <c r="U64" s="124" t="s">
        <v>142</v>
      </c>
      <c r="V64" s="124"/>
      <c r="W64" s="124"/>
      <c r="X64" s="124"/>
      <c r="Y64" s="182"/>
    </row>
    <row r="65" spans="1:25" s="20" customFormat="1">
      <c r="A65" s="43">
        <v>58</v>
      </c>
      <c r="B65" s="42" t="s">
        <v>10</v>
      </c>
      <c r="C65" s="42" t="s">
        <v>286</v>
      </c>
      <c r="D65" s="40" t="s">
        <v>254</v>
      </c>
      <c r="E65" s="216" t="s">
        <v>258</v>
      </c>
      <c r="F65" s="11" t="s">
        <v>312</v>
      </c>
      <c r="G65" s="191" t="s">
        <v>246</v>
      </c>
      <c r="H65" s="236" t="s">
        <v>253</v>
      </c>
      <c r="I65" s="124" t="s">
        <v>571</v>
      </c>
      <c r="J65" s="125">
        <v>43672.333333333336</v>
      </c>
      <c r="K65" s="148"/>
      <c r="L65" s="125">
        <v>43672.385416666664</v>
      </c>
      <c r="M65" s="124" t="s">
        <v>181</v>
      </c>
      <c r="N65" s="124"/>
      <c r="O65" s="124"/>
      <c r="P65" s="124"/>
      <c r="Q65" s="124" t="s">
        <v>142</v>
      </c>
      <c r="R65" s="124"/>
      <c r="S65" s="124"/>
      <c r="T65" s="124"/>
      <c r="U65" s="238" t="s">
        <v>142</v>
      </c>
      <c r="V65" s="124"/>
      <c r="W65" s="124"/>
      <c r="X65" s="124"/>
      <c r="Y65" s="182"/>
    </row>
    <row r="66" spans="1:25" s="20" customFormat="1">
      <c r="A66" s="43">
        <v>59</v>
      </c>
      <c r="B66" s="42" t="s">
        <v>10</v>
      </c>
      <c r="C66" s="42" t="s">
        <v>286</v>
      </c>
      <c r="D66" s="40" t="s">
        <v>254</v>
      </c>
      <c r="E66" s="216" t="s">
        <v>259</v>
      </c>
      <c r="F66" s="11" t="s">
        <v>313</v>
      </c>
      <c r="G66" s="191" t="s">
        <v>247</v>
      </c>
      <c r="H66" s="236" t="s">
        <v>253</v>
      </c>
      <c r="I66" s="124"/>
      <c r="J66" s="125"/>
      <c r="K66" s="237"/>
      <c r="L66" s="125"/>
      <c r="M66" s="124"/>
      <c r="N66" s="124"/>
      <c r="O66" s="124"/>
      <c r="P66" s="124"/>
      <c r="Q66" s="124"/>
      <c r="R66" s="124"/>
      <c r="S66" s="124"/>
      <c r="T66" s="124"/>
      <c r="U66" s="238" t="s">
        <v>142</v>
      </c>
      <c r="V66" s="124"/>
      <c r="W66" s="124"/>
      <c r="X66" s="124"/>
      <c r="Y66" s="182"/>
    </row>
    <row r="67" spans="1:25" s="20" customFormat="1">
      <c r="A67" s="43">
        <v>60</v>
      </c>
      <c r="B67" s="42" t="s">
        <v>10</v>
      </c>
      <c r="C67" s="42" t="s">
        <v>286</v>
      </c>
      <c r="D67" s="40" t="s">
        <v>254</v>
      </c>
      <c r="E67" s="216" t="s">
        <v>260</v>
      </c>
      <c r="F67" s="11" t="s">
        <v>314</v>
      </c>
      <c r="G67" s="191" t="s">
        <v>248</v>
      </c>
      <c r="H67" s="236" t="s">
        <v>253</v>
      </c>
      <c r="I67" s="124"/>
      <c r="J67" s="125"/>
      <c r="K67" s="237"/>
      <c r="L67" s="125"/>
      <c r="M67" s="124"/>
      <c r="N67" s="124"/>
      <c r="O67" s="124"/>
      <c r="P67" s="124"/>
      <c r="Q67" s="124"/>
      <c r="R67" s="124"/>
      <c r="S67" s="124"/>
      <c r="T67" s="124"/>
      <c r="U67" s="238" t="s">
        <v>142</v>
      </c>
      <c r="V67" s="124"/>
      <c r="W67" s="124"/>
      <c r="X67" s="124"/>
      <c r="Y67" s="182"/>
    </row>
    <row r="68" spans="1:25" s="20" customFormat="1">
      <c r="A68" s="43">
        <v>61</v>
      </c>
      <c r="B68" s="42" t="s">
        <v>10</v>
      </c>
      <c r="C68" s="42" t="s">
        <v>286</v>
      </c>
      <c r="D68" s="40" t="s">
        <v>254</v>
      </c>
      <c r="E68" s="216" t="s">
        <v>261</v>
      </c>
      <c r="F68" s="11" t="s">
        <v>315</v>
      </c>
      <c r="G68" s="191" t="s">
        <v>249</v>
      </c>
      <c r="H68" s="236" t="s">
        <v>253</v>
      </c>
      <c r="I68" s="124" t="s">
        <v>571</v>
      </c>
      <c r="J68" s="125">
        <v>43672.385416666664</v>
      </c>
      <c r="K68" s="237"/>
      <c r="L68" s="125">
        <v>43672.395833333336</v>
      </c>
      <c r="M68" s="124" t="s">
        <v>181</v>
      </c>
      <c r="N68" s="124"/>
      <c r="O68" s="124"/>
      <c r="P68" s="124"/>
      <c r="Q68" s="124" t="s">
        <v>142</v>
      </c>
      <c r="R68" s="124"/>
      <c r="S68" s="124"/>
      <c r="T68" s="124"/>
      <c r="U68" s="238" t="s">
        <v>142</v>
      </c>
      <c r="V68" s="124"/>
      <c r="W68" s="124"/>
      <c r="X68" s="124"/>
      <c r="Y68" s="182"/>
    </row>
    <row r="69" spans="1:25" s="20" customFormat="1">
      <c r="A69" s="43">
        <v>62</v>
      </c>
      <c r="B69" s="42" t="s">
        <v>10</v>
      </c>
      <c r="C69" s="42" t="s">
        <v>286</v>
      </c>
      <c r="D69" s="40" t="s">
        <v>254</v>
      </c>
      <c r="E69" s="216" t="s">
        <v>262</v>
      </c>
      <c r="F69" s="11" t="s">
        <v>316</v>
      </c>
      <c r="G69" s="191" t="s">
        <v>250</v>
      </c>
      <c r="H69" s="236" t="s">
        <v>253</v>
      </c>
      <c r="I69" s="124"/>
      <c r="J69" s="125"/>
      <c r="K69" s="237"/>
      <c r="L69" s="125"/>
      <c r="M69" s="124"/>
      <c r="N69" s="124"/>
      <c r="O69" s="124"/>
      <c r="P69" s="124"/>
      <c r="Q69" s="124"/>
      <c r="R69" s="124"/>
      <c r="S69" s="124"/>
      <c r="T69" s="124"/>
      <c r="U69" s="238" t="s">
        <v>142</v>
      </c>
      <c r="V69" s="124"/>
      <c r="W69" s="124"/>
      <c r="X69" s="124"/>
      <c r="Y69" s="182"/>
    </row>
    <row r="70" spans="1:25" s="20" customFormat="1">
      <c r="A70" s="43">
        <v>63</v>
      </c>
      <c r="B70" s="42" t="s">
        <v>10</v>
      </c>
      <c r="C70" s="42" t="s">
        <v>286</v>
      </c>
      <c r="D70" s="40" t="s">
        <v>254</v>
      </c>
      <c r="E70" s="216" t="s">
        <v>263</v>
      </c>
      <c r="F70" s="11" t="s">
        <v>317</v>
      </c>
      <c r="G70" s="191" t="s">
        <v>251</v>
      </c>
      <c r="H70" s="236" t="s">
        <v>253</v>
      </c>
      <c r="I70" s="124"/>
      <c r="J70" s="125"/>
      <c r="K70" s="237"/>
      <c r="L70" s="125"/>
      <c r="M70" s="124"/>
      <c r="N70" s="124"/>
      <c r="O70" s="124"/>
      <c r="P70" s="124"/>
      <c r="Q70" s="124"/>
      <c r="R70" s="124"/>
      <c r="S70" s="124"/>
      <c r="T70" s="124"/>
      <c r="U70" s="238" t="s">
        <v>142</v>
      </c>
      <c r="V70" s="124"/>
      <c r="W70" s="124"/>
      <c r="X70" s="124"/>
      <c r="Y70" s="182"/>
    </row>
    <row r="71" spans="1:25" s="20" customFormat="1" ht="15.75" thickBot="1">
      <c r="A71" s="43">
        <v>64</v>
      </c>
      <c r="B71" s="42" t="s">
        <v>10</v>
      </c>
      <c r="C71" s="42" t="s">
        <v>286</v>
      </c>
      <c r="D71" s="40" t="s">
        <v>254</v>
      </c>
      <c r="E71" s="216" t="s">
        <v>264</v>
      </c>
      <c r="F71" s="272" t="s">
        <v>318</v>
      </c>
      <c r="G71" s="273" t="s">
        <v>252</v>
      </c>
      <c r="H71" s="235" t="s">
        <v>253</v>
      </c>
      <c r="I71" s="124"/>
      <c r="J71" s="125"/>
      <c r="K71" s="237"/>
      <c r="L71" s="125"/>
      <c r="M71" s="124"/>
      <c r="N71" s="124"/>
      <c r="O71" s="124"/>
      <c r="P71" s="124"/>
      <c r="Q71" s="124"/>
      <c r="R71" s="124"/>
      <c r="S71" s="124"/>
      <c r="T71" s="124"/>
      <c r="U71" s="238" t="s">
        <v>142</v>
      </c>
      <c r="V71" s="124"/>
      <c r="W71" s="124"/>
      <c r="X71" s="124"/>
      <c r="Y71" s="182"/>
    </row>
    <row r="72" spans="1:25" s="20" customFormat="1">
      <c r="A72" s="43">
        <v>65</v>
      </c>
      <c r="B72" s="42" t="s">
        <v>10</v>
      </c>
      <c r="C72" s="42" t="s">
        <v>286</v>
      </c>
      <c r="D72" s="40" t="s">
        <v>254</v>
      </c>
      <c r="E72" s="216" t="s">
        <v>266</v>
      </c>
      <c r="F72" s="212" t="s">
        <v>319</v>
      </c>
      <c r="G72" s="191" t="s">
        <v>275</v>
      </c>
      <c r="H72" s="236" t="s">
        <v>253</v>
      </c>
      <c r="I72" s="124"/>
      <c r="J72" s="125"/>
      <c r="K72" s="237"/>
      <c r="L72" s="125"/>
      <c r="M72" s="124"/>
      <c r="N72" s="124"/>
      <c r="O72" s="124"/>
      <c r="P72" s="124"/>
      <c r="Q72" s="124"/>
      <c r="R72" s="124"/>
      <c r="S72" s="124"/>
      <c r="T72" s="124"/>
      <c r="U72" s="238" t="s">
        <v>142</v>
      </c>
      <c r="V72" s="124"/>
      <c r="W72" s="124"/>
      <c r="X72" s="124"/>
      <c r="Y72" s="182"/>
    </row>
    <row r="73" spans="1:25" s="20" customFormat="1">
      <c r="A73" s="43">
        <v>66</v>
      </c>
      <c r="B73" s="42" t="s">
        <v>10</v>
      </c>
      <c r="C73" s="42" t="s">
        <v>286</v>
      </c>
      <c r="D73" s="40" t="s">
        <v>254</v>
      </c>
      <c r="E73" s="216" t="s">
        <v>267</v>
      </c>
      <c r="F73" s="11" t="s">
        <v>320</v>
      </c>
      <c r="G73" s="191" t="s">
        <v>276</v>
      </c>
      <c r="H73" s="236" t="s">
        <v>253</v>
      </c>
      <c r="I73" s="124"/>
      <c r="J73" s="125"/>
      <c r="K73" s="237"/>
      <c r="L73" s="125"/>
      <c r="M73" s="124"/>
      <c r="N73" s="124"/>
      <c r="O73" s="124"/>
      <c r="P73" s="124"/>
      <c r="Q73" s="124"/>
      <c r="R73" s="124"/>
      <c r="S73" s="124"/>
      <c r="T73" s="124"/>
      <c r="U73" s="238" t="s">
        <v>142</v>
      </c>
      <c r="V73" s="124"/>
      <c r="W73" s="124"/>
      <c r="X73" s="124"/>
      <c r="Y73" s="182"/>
    </row>
    <row r="74" spans="1:25" s="20" customFormat="1">
      <c r="A74" s="43">
        <v>67</v>
      </c>
      <c r="B74" s="42" t="s">
        <v>10</v>
      </c>
      <c r="C74" s="42" t="s">
        <v>286</v>
      </c>
      <c r="D74" s="40" t="s">
        <v>254</v>
      </c>
      <c r="E74" s="216" t="s">
        <v>268</v>
      </c>
      <c r="F74" s="11" t="s">
        <v>321</v>
      </c>
      <c r="G74" s="191" t="s">
        <v>277</v>
      </c>
      <c r="H74" s="236" t="s">
        <v>253</v>
      </c>
      <c r="I74" s="124"/>
      <c r="J74" s="125"/>
      <c r="K74" s="237"/>
      <c r="L74" s="125"/>
      <c r="M74" s="124"/>
      <c r="N74" s="124"/>
      <c r="O74" s="124"/>
      <c r="P74" s="124"/>
      <c r="Q74" s="124"/>
      <c r="R74" s="124"/>
      <c r="S74" s="124"/>
      <c r="T74" s="124"/>
      <c r="U74" s="238" t="s">
        <v>142</v>
      </c>
      <c r="V74" s="124"/>
      <c r="W74" s="124"/>
      <c r="X74" s="124"/>
      <c r="Y74" s="182"/>
    </row>
    <row r="75" spans="1:25" s="20" customFormat="1">
      <c r="A75" s="43">
        <v>68</v>
      </c>
      <c r="B75" s="42" t="s">
        <v>10</v>
      </c>
      <c r="C75" s="42" t="s">
        <v>286</v>
      </c>
      <c r="D75" s="40" t="s">
        <v>254</v>
      </c>
      <c r="E75" s="216" t="s">
        <v>269</v>
      </c>
      <c r="F75" s="11" t="s">
        <v>322</v>
      </c>
      <c r="G75" s="191" t="s">
        <v>278</v>
      </c>
      <c r="H75" s="236" t="s">
        <v>253</v>
      </c>
      <c r="I75" s="124"/>
      <c r="J75" s="125"/>
      <c r="K75" s="237"/>
      <c r="L75" s="125"/>
      <c r="M75" s="124"/>
      <c r="N75" s="124"/>
      <c r="O75" s="124"/>
      <c r="P75" s="124"/>
      <c r="Q75" s="124"/>
      <c r="R75" s="124"/>
      <c r="S75" s="124"/>
      <c r="T75" s="124"/>
      <c r="U75" s="238" t="s">
        <v>142</v>
      </c>
      <c r="V75" s="124"/>
      <c r="W75" s="124"/>
      <c r="X75" s="124"/>
      <c r="Y75" s="182"/>
    </row>
    <row r="76" spans="1:25" s="20" customFormat="1">
      <c r="A76" s="43">
        <v>69</v>
      </c>
      <c r="B76" s="42" t="s">
        <v>10</v>
      </c>
      <c r="C76" s="42" t="s">
        <v>286</v>
      </c>
      <c r="D76" s="40" t="s">
        <v>254</v>
      </c>
      <c r="E76" s="216" t="s">
        <v>274</v>
      </c>
      <c r="F76" s="11" t="s">
        <v>323</v>
      </c>
      <c r="G76" s="191" t="s">
        <v>279</v>
      </c>
      <c r="H76" s="236" t="s">
        <v>253</v>
      </c>
      <c r="I76" s="124"/>
      <c r="J76" s="125"/>
      <c r="K76" s="237"/>
      <c r="L76" s="125"/>
      <c r="M76" s="124"/>
      <c r="N76" s="124"/>
      <c r="O76" s="124"/>
      <c r="P76" s="124"/>
      <c r="Q76" s="124"/>
      <c r="R76" s="124"/>
      <c r="S76" s="124"/>
      <c r="T76" s="124"/>
      <c r="U76" s="238" t="s">
        <v>142</v>
      </c>
      <c r="V76" s="124"/>
      <c r="W76" s="124"/>
      <c r="X76" s="124"/>
      <c r="Y76" s="182"/>
    </row>
    <row r="77" spans="1:25" s="20" customFormat="1">
      <c r="A77" s="43">
        <v>70</v>
      </c>
      <c r="B77" s="42" t="s">
        <v>10</v>
      </c>
      <c r="C77" s="42" t="s">
        <v>286</v>
      </c>
      <c r="D77" s="40" t="s">
        <v>254</v>
      </c>
      <c r="E77" s="216" t="s">
        <v>273</v>
      </c>
      <c r="F77" s="123" t="s">
        <v>324</v>
      </c>
      <c r="G77" s="273" t="s">
        <v>280</v>
      </c>
      <c r="H77" s="235" t="s">
        <v>253</v>
      </c>
      <c r="I77" s="124" t="s">
        <v>571</v>
      </c>
      <c r="J77" s="125">
        <v>43672.333333333336</v>
      </c>
      <c r="K77" s="237"/>
      <c r="L77" s="125">
        <v>43672.385416666664</v>
      </c>
      <c r="M77" s="124" t="s">
        <v>181</v>
      </c>
      <c r="N77" s="124"/>
      <c r="O77" s="124"/>
      <c r="P77" s="124"/>
      <c r="Q77" s="124" t="s">
        <v>142</v>
      </c>
      <c r="R77" s="124"/>
      <c r="S77" s="124"/>
      <c r="T77" s="124"/>
      <c r="U77" s="238" t="s">
        <v>142</v>
      </c>
      <c r="V77" s="124"/>
      <c r="W77" s="124"/>
      <c r="X77" s="124"/>
      <c r="Y77" s="182"/>
    </row>
    <row r="78" spans="1:25" s="20" customFormat="1">
      <c r="A78" s="43">
        <v>71</v>
      </c>
      <c r="B78" s="42" t="s">
        <v>10</v>
      </c>
      <c r="C78" s="42" t="s">
        <v>286</v>
      </c>
      <c r="D78" s="40" t="s">
        <v>254</v>
      </c>
      <c r="E78" s="216" t="s">
        <v>272</v>
      </c>
      <c r="F78" s="123" t="s">
        <v>325</v>
      </c>
      <c r="G78" s="273" t="s">
        <v>281</v>
      </c>
      <c r="H78" s="235" t="s">
        <v>253</v>
      </c>
      <c r="I78" s="124"/>
      <c r="J78" s="125"/>
      <c r="K78" s="237"/>
      <c r="L78" s="125"/>
      <c r="M78" s="124"/>
      <c r="N78" s="124"/>
      <c r="O78" s="124"/>
      <c r="P78" s="124"/>
      <c r="Q78" s="124"/>
      <c r="R78" s="124"/>
      <c r="S78" s="124"/>
      <c r="T78" s="124"/>
      <c r="U78" s="238" t="s">
        <v>142</v>
      </c>
      <c r="V78" s="124"/>
      <c r="W78" s="124"/>
      <c r="X78" s="124"/>
      <c r="Y78" s="182"/>
    </row>
    <row r="79" spans="1:25" s="20" customFormat="1">
      <c r="A79" s="43">
        <v>72</v>
      </c>
      <c r="B79" s="42" t="s">
        <v>10</v>
      </c>
      <c r="C79" s="42" t="s">
        <v>286</v>
      </c>
      <c r="D79" s="40" t="s">
        <v>254</v>
      </c>
      <c r="E79" s="216" t="s">
        <v>271</v>
      </c>
      <c r="F79" s="11" t="s">
        <v>326</v>
      </c>
      <c r="G79" s="191" t="s">
        <v>282</v>
      </c>
      <c r="H79" s="236" t="s">
        <v>253</v>
      </c>
      <c r="I79" s="124"/>
      <c r="J79" s="125"/>
      <c r="K79" s="237"/>
      <c r="L79" s="125"/>
      <c r="M79" s="124"/>
      <c r="N79" s="124"/>
      <c r="O79" s="124"/>
      <c r="P79" s="124"/>
      <c r="Q79" s="124"/>
      <c r="R79" s="124"/>
      <c r="S79" s="124"/>
      <c r="T79" s="124"/>
      <c r="U79" s="238" t="s">
        <v>142</v>
      </c>
      <c r="V79" s="124"/>
      <c r="W79" s="124"/>
      <c r="X79" s="124"/>
      <c r="Y79" s="182"/>
    </row>
    <row r="80" spans="1:25" s="20" customFormat="1">
      <c r="A80" s="43">
        <v>73</v>
      </c>
      <c r="B80" s="42" t="s">
        <v>10</v>
      </c>
      <c r="C80" s="42" t="s">
        <v>286</v>
      </c>
      <c r="D80" s="40" t="s">
        <v>254</v>
      </c>
      <c r="E80" s="216" t="s">
        <v>270</v>
      </c>
      <c r="F80" s="11" t="s">
        <v>327</v>
      </c>
      <c r="G80" s="191" t="s">
        <v>283</v>
      </c>
      <c r="H80" s="236" t="s">
        <v>253</v>
      </c>
      <c r="I80" s="124"/>
      <c r="J80" s="125"/>
      <c r="K80" s="237"/>
      <c r="L80" s="125"/>
      <c r="M80" s="124"/>
      <c r="N80" s="124"/>
      <c r="O80" s="124"/>
      <c r="P80" s="124"/>
      <c r="Q80" s="124"/>
      <c r="R80" s="124"/>
      <c r="S80" s="124"/>
      <c r="T80" s="124"/>
      <c r="U80" s="238" t="s">
        <v>142</v>
      </c>
      <c r="V80" s="124"/>
      <c r="W80" s="124"/>
      <c r="X80" s="124"/>
      <c r="Y80" s="182"/>
    </row>
    <row r="81" spans="1:25" s="20" customFormat="1" ht="15.75" thickBot="1">
      <c r="A81" s="43">
        <v>74</v>
      </c>
      <c r="B81" s="42" t="s">
        <v>10</v>
      </c>
      <c r="C81" s="42" t="s">
        <v>286</v>
      </c>
      <c r="D81" s="40" t="s">
        <v>254</v>
      </c>
      <c r="E81" s="216" t="s">
        <v>284</v>
      </c>
      <c r="F81" s="213" t="s">
        <v>328</v>
      </c>
      <c r="G81" s="191" t="s">
        <v>285</v>
      </c>
      <c r="H81" s="236" t="s">
        <v>253</v>
      </c>
      <c r="I81" s="124"/>
      <c r="J81" s="125"/>
      <c r="K81" s="237"/>
      <c r="L81" s="125"/>
      <c r="M81" s="124"/>
      <c r="N81" s="124"/>
      <c r="O81" s="124"/>
      <c r="P81" s="124"/>
      <c r="Q81" s="124"/>
      <c r="R81" s="124"/>
      <c r="S81" s="124"/>
      <c r="T81" s="124"/>
      <c r="U81" s="238" t="s">
        <v>142</v>
      </c>
      <c r="V81" s="124"/>
      <c r="W81" s="124"/>
      <c r="X81" s="124"/>
      <c r="Y81" s="182"/>
    </row>
    <row r="82" spans="1:25" s="20" customFormat="1">
      <c r="A82" s="43">
        <v>75</v>
      </c>
      <c r="B82" s="42" t="s">
        <v>10</v>
      </c>
      <c r="C82" s="42" t="s">
        <v>286</v>
      </c>
      <c r="D82" s="40" t="s">
        <v>254</v>
      </c>
      <c r="E82" s="216" t="s">
        <v>330</v>
      </c>
      <c r="F82" s="296" t="s">
        <v>544</v>
      </c>
      <c r="G82" s="224" t="s">
        <v>364</v>
      </c>
      <c r="H82" s="236" t="s">
        <v>253</v>
      </c>
      <c r="I82" s="124"/>
      <c r="J82" s="125"/>
      <c r="K82" s="237"/>
      <c r="L82" s="125"/>
      <c r="M82" s="124"/>
      <c r="N82" s="124"/>
      <c r="O82" s="124"/>
      <c r="P82" s="124"/>
      <c r="Q82" s="124"/>
      <c r="R82" s="124"/>
      <c r="S82" s="124"/>
      <c r="T82" s="124"/>
      <c r="U82" s="238" t="s">
        <v>142</v>
      </c>
      <c r="V82" s="124"/>
      <c r="W82" s="124"/>
      <c r="X82" s="124"/>
    </row>
    <row r="83" spans="1:25" s="20" customFormat="1">
      <c r="A83" s="43">
        <v>76</v>
      </c>
      <c r="B83" s="42" t="s">
        <v>10</v>
      </c>
      <c r="C83" s="42" t="s">
        <v>286</v>
      </c>
      <c r="D83" s="40" t="s">
        <v>254</v>
      </c>
      <c r="E83" s="216" t="s">
        <v>331</v>
      </c>
      <c r="F83" s="296" t="s">
        <v>545</v>
      </c>
      <c r="G83" s="274" t="s">
        <v>365</v>
      </c>
      <c r="H83" s="235" t="s">
        <v>253</v>
      </c>
      <c r="I83" s="124" t="s">
        <v>572</v>
      </c>
      <c r="J83" s="125">
        <v>43672.333333333336</v>
      </c>
      <c r="K83" s="237"/>
      <c r="L83" s="125">
        <v>43672.365277777775</v>
      </c>
      <c r="M83" s="124" t="s">
        <v>181</v>
      </c>
      <c r="N83" s="124"/>
      <c r="O83" s="124"/>
      <c r="P83" s="124"/>
      <c r="Q83" s="124" t="s">
        <v>142</v>
      </c>
      <c r="R83" s="124"/>
      <c r="S83" s="124"/>
      <c r="T83" s="124"/>
      <c r="U83" s="238" t="s">
        <v>142</v>
      </c>
      <c r="V83" s="124"/>
      <c r="W83" s="124"/>
      <c r="X83" s="124"/>
    </row>
    <row r="84" spans="1:25" s="20" customFormat="1">
      <c r="A84" s="43">
        <v>77</v>
      </c>
      <c r="B84" s="42" t="s">
        <v>10</v>
      </c>
      <c r="C84" s="42" t="s">
        <v>286</v>
      </c>
      <c r="D84" s="40" t="s">
        <v>254</v>
      </c>
      <c r="E84" s="216" t="s">
        <v>340</v>
      </c>
      <c r="F84" s="224" t="s">
        <v>366</v>
      </c>
      <c r="G84" s="224" t="s">
        <v>367</v>
      </c>
      <c r="H84" s="236" t="s">
        <v>253</v>
      </c>
      <c r="I84" s="124"/>
      <c r="J84" s="125"/>
      <c r="K84" s="237"/>
      <c r="L84" s="125"/>
      <c r="M84" s="124"/>
      <c r="N84" s="124"/>
      <c r="O84" s="124"/>
      <c r="P84" s="124"/>
      <c r="Q84" s="124"/>
      <c r="R84" s="124"/>
      <c r="S84" s="124"/>
      <c r="T84" s="124"/>
      <c r="U84" s="238" t="s">
        <v>142</v>
      </c>
      <c r="V84" s="124"/>
      <c r="W84" s="124"/>
      <c r="X84" s="124"/>
    </row>
    <row r="85" spans="1:25" s="20" customFormat="1">
      <c r="A85" s="43">
        <v>78</v>
      </c>
      <c r="B85" s="42" t="s">
        <v>10</v>
      </c>
      <c r="C85" s="42" t="s">
        <v>286</v>
      </c>
      <c r="D85" s="40" t="s">
        <v>254</v>
      </c>
      <c r="E85" s="216" t="s">
        <v>341</v>
      </c>
      <c r="F85" s="225" t="s">
        <v>375</v>
      </c>
      <c r="G85" s="225" t="s">
        <v>368</v>
      </c>
      <c r="H85" s="236" t="s">
        <v>253</v>
      </c>
      <c r="I85" s="124"/>
      <c r="J85" s="125"/>
      <c r="K85" s="237"/>
      <c r="L85" s="125"/>
      <c r="M85" s="124"/>
      <c r="N85" s="124"/>
      <c r="O85" s="124"/>
      <c r="P85" s="124"/>
      <c r="Q85" s="124"/>
      <c r="R85" s="124"/>
      <c r="S85" s="124"/>
      <c r="T85" s="124"/>
      <c r="U85" s="238" t="s">
        <v>142</v>
      </c>
      <c r="V85" s="124"/>
      <c r="W85" s="124"/>
      <c r="X85" s="124"/>
    </row>
    <row r="86" spans="1:25" s="20" customFormat="1">
      <c r="A86" s="43">
        <v>79</v>
      </c>
      <c r="B86" s="42" t="s">
        <v>10</v>
      </c>
      <c r="C86" s="42" t="s">
        <v>286</v>
      </c>
      <c r="D86" s="40" t="s">
        <v>254</v>
      </c>
      <c r="E86" s="216" t="s">
        <v>342</v>
      </c>
      <c r="F86" s="225" t="s">
        <v>376</v>
      </c>
      <c r="G86" s="225" t="s">
        <v>369</v>
      </c>
      <c r="H86" s="236" t="s">
        <v>253</v>
      </c>
      <c r="I86" s="124"/>
      <c r="J86" s="125"/>
      <c r="K86" s="237"/>
      <c r="L86" s="125"/>
      <c r="M86" s="124"/>
      <c r="N86" s="124"/>
      <c r="O86" s="124"/>
      <c r="P86" s="124"/>
      <c r="Q86" s="124"/>
      <c r="R86" s="124"/>
      <c r="S86" s="124"/>
      <c r="T86" s="124"/>
      <c r="U86" s="238" t="s">
        <v>142</v>
      </c>
      <c r="V86" s="124"/>
      <c r="W86" s="124"/>
      <c r="X86" s="124"/>
    </row>
    <row r="87" spans="1:25" s="20" customFormat="1">
      <c r="A87" s="43">
        <v>80</v>
      </c>
      <c r="B87" s="42" t="s">
        <v>10</v>
      </c>
      <c r="C87" s="42" t="s">
        <v>286</v>
      </c>
      <c r="D87" s="40" t="s">
        <v>254</v>
      </c>
      <c r="E87" s="216" t="s">
        <v>343</v>
      </c>
      <c r="F87" s="225" t="s">
        <v>377</v>
      </c>
      <c r="G87" s="225" t="s">
        <v>370</v>
      </c>
      <c r="H87" s="236" t="s">
        <v>253</v>
      </c>
      <c r="I87" s="124"/>
      <c r="J87" s="125"/>
      <c r="K87" s="237"/>
      <c r="L87" s="125"/>
      <c r="M87" s="124"/>
      <c r="N87" s="124"/>
      <c r="O87" s="124"/>
      <c r="P87" s="124"/>
      <c r="Q87" s="124"/>
      <c r="R87" s="124"/>
      <c r="S87" s="124"/>
      <c r="T87" s="124"/>
      <c r="U87" s="238" t="s">
        <v>142</v>
      </c>
      <c r="V87" s="124"/>
      <c r="W87" s="124"/>
      <c r="X87" s="124"/>
    </row>
    <row r="88" spans="1:25" s="20" customFormat="1">
      <c r="A88" s="43">
        <v>81</v>
      </c>
      <c r="B88" s="42" t="s">
        <v>10</v>
      </c>
      <c r="C88" s="42" t="s">
        <v>286</v>
      </c>
      <c r="D88" s="40" t="s">
        <v>254</v>
      </c>
      <c r="E88" s="216" t="s">
        <v>344</v>
      </c>
      <c r="F88" s="225" t="s">
        <v>378</v>
      </c>
      <c r="G88" s="225" t="s">
        <v>371</v>
      </c>
      <c r="H88" s="236" t="s">
        <v>253</v>
      </c>
      <c r="I88" s="124"/>
      <c r="J88" s="125"/>
      <c r="K88" s="237"/>
      <c r="L88" s="125"/>
      <c r="M88" s="124"/>
      <c r="N88" s="124"/>
      <c r="O88" s="124"/>
      <c r="P88" s="124"/>
      <c r="Q88" s="124"/>
      <c r="R88" s="124"/>
      <c r="S88" s="124"/>
      <c r="T88" s="124"/>
      <c r="U88" s="238" t="s">
        <v>142</v>
      </c>
      <c r="V88" s="124"/>
      <c r="W88" s="124"/>
      <c r="X88" s="124"/>
    </row>
    <row r="89" spans="1:25" s="20" customFormat="1">
      <c r="A89" s="43">
        <v>82</v>
      </c>
      <c r="B89" s="42" t="s">
        <v>10</v>
      </c>
      <c r="C89" s="42" t="s">
        <v>286</v>
      </c>
      <c r="D89" s="40" t="s">
        <v>254</v>
      </c>
      <c r="E89" s="216" t="s">
        <v>345</v>
      </c>
      <c r="F89" s="225" t="s">
        <v>379</v>
      </c>
      <c r="G89" s="225" t="s">
        <v>372</v>
      </c>
      <c r="H89" s="236" t="s">
        <v>253</v>
      </c>
      <c r="I89" s="124"/>
      <c r="J89" s="125"/>
      <c r="K89" s="148"/>
      <c r="L89" s="125"/>
      <c r="M89" s="124"/>
      <c r="N89" s="124"/>
      <c r="O89" s="124"/>
      <c r="P89" s="124"/>
      <c r="Q89" s="124"/>
      <c r="R89" s="124"/>
      <c r="S89" s="124"/>
      <c r="T89" s="124"/>
      <c r="U89" s="238" t="s">
        <v>142</v>
      </c>
      <c r="V89" s="124"/>
      <c r="W89" s="124"/>
      <c r="X89" s="124"/>
    </row>
    <row r="90" spans="1:25" s="20" customFormat="1">
      <c r="A90" s="43">
        <v>83</v>
      </c>
      <c r="B90" s="42" t="s">
        <v>10</v>
      </c>
      <c r="C90" s="42" t="s">
        <v>286</v>
      </c>
      <c r="D90" s="40" t="s">
        <v>254</v>
      </c>
      <c r="E90" s="216" t="s">
        <v>346</v>
      </c>
      <c r="F90" s="225" t="s">
        <v>380</v>
      </c>
      <c r="G90" s="225" t="s">
        <v>373</v>
      </c>
      <c r="H90" s="236" t="s">
        <v>253</v>
      </c>
      <c r="I90" s="124"/>
      <c r="J90" s="125"/>
      <c r="K90" s="237"/>
      <c r="L90" s="125"/>
      <c r="M90" s="124"/>
      <c r="N90" s="124"/>
      <c r="O90" s="124"/>
      <c r="P90" s="124"/>
      <c r="Q90" s="124"/>
      <c r="R90" s="124"/>
      <c r="S90" s="124"/>
      <c r="T90" s="124"/>
      <c r="U90" s="238" t="s">
        <v>142</v>
      </c>
      <c r="V90" s="124"/>
      <c r="W90" s="124"/>
      <c r="X90" s="124"/>
    </row>
    <row r="91" spans="1:25" s="20" customFormat="1" ht="15.75" thickBot="1">
      <c r="A91" s="43">
        <v>84</v>
      </c>
      <c r="B91" s="42" t="s">
        <v>10</v>
      </c>
      <c r="C91" s="42" t="s">
        <v>286</v>
      </c>
      <c r="D91" s="40" t="s">
        <v>254</v>
      </c>
      <c r="E91" s="216" t="s">
        <v>347</v>
      </c>
      <c r="F91" s="225" t="s">
        <v>381</v>
      </c>
      <c r="G91" s="225" t="s">
        <v>374</v>
      </c>
      <c r="H91" s="236" t="s">
        <v>253</v>
      </c>
      <c r="I91" s="124"/>
      <c r="J91" s="125"/>
      <c r="K91" s="237"/>
      <c r="L91" s="125"/>
      <c r="M91" s="124"/>
      <c r="N91" s="124"/>
      <c r="O91" s="124"/>
      <c r="P91" s="124"/>
      <c r="Q91" s="124"/>
      <c r="R91" s="124"/>
      <c r="S91" s="124"/>
      <c r="T91" s="124"/>
      <c r="U91" s="238" t="s">
        <v>142</v>
      </c>
      <c r="V91" s="124"/>
      <c r="W91" s="124"/>
      <c r="X91" s="124"/>
    </row>
    <row r="92" spans="1:25" s="20" customFormat="1">
      <c r="A92" s="43">
        <v>85</v>
      </c>
      <c r="B92" s="42" t="s">
        <v>10</v>
      </c>
      <c r="C92" s="42" t="s">
        <v>286</v>
      </c>
      <c r="D92" s="40" t="s">
        <v>254</v>
      </c>
      <c r="E92" s="216" t="s">
        <v>349</v>
      </c>
      <c r="F92" s="275" t="s">
        <v>445</v>
      </c>
      <c r="G92" s="279" t="s">
        <v>459</v>
      </c>
      <c r="H92" s="236" t="s">
        <v>253</v>
      </c>
      <c r="I92" s="124"/>
      <c r="J92" s="97"/>
      <c r="K92" s="237"/>
      <c r="L92" s="97"/>
      <c r="M92" s="12"/>
      <c r="N92" s="12"/>
      <c r="O92" s="12"/>
      <c r="P92" s="12"/>
      <c r="Q92" s="12"/>
      <c r="R92" s="12"/>
      <c r="S92" s="12"/>
      <c r="T92" s="12"/>
      <c r="U92" s="208" t="s">
        <v>142</v>
      </c>
      <c r="V92" s="12"/>
      <c r="W92" s="12"/>
      <c r="X92" s="12"/>
    </row>
    <row r="93" spans="1:25" s="20" customFormat="1">
      <c r="A93" s="43">
        <v>86</v>
      </c>
      <c r="B93" s="42" t="s">
        <v>10</v>
      </c>
      <c r="C93" s="42" t="s">
        <v>286</v>
      </c>
      <c r="D93" s="40" t="s">
        <v>254</v>
      </c>
      <c r="E93" s="216" t="s">
        <v>350</v>
      </c>
      <c r="F93" s="276" t="s">
        <v>446</v>
      </c>
      <c r="G93" s="277" t="s">
        <v>460</v>
      </c>
      <c r="H93" s="236" t="s">
        <v>253</v>
      </c>
      <c r="I93" s="124"/>
      <c r="J93" s="97"/>
      <c r="K93" s="237"/>
      <c r="L93" s="97"/>
      <c r="M93" s="12"/>
      <c r="N93" s="12"/>
      <c r="O93" s="12"/>
      <c r="P93" s="12"/>
      <c r="Q93" s="12"/>
      <c r="R93" s="12"/>
      <c r="S93" s="12"/>
      <c r="T93" s="12"/>
      <c r="U93" s="208" t="s">
        <v>142</v>
      </c>
      <c r="V93" s="12"/>
      <c r="W93" s="12"/>
      <c r="X93" s="12"/>
    </row>
    <row r="94" spans="1:25" s="20" customFormat="1">
      <c r="A94" s="43">
        <v>87</v>
      </c>
      <c r="B94" s="42" t="s">
        <v>10</v>
      </c>
      <c r="C94" s="42" t="s">
        <v>286</v>
      </c>
      <c r="D94" s="40" t="s">
        <v>254</v>
      </c>
      <c r="E94" s="216" t="s">
        <v>351</v>
      </c>
      <c r="F94" s="276" t="s">
        <v>447</v>
      </c>
      <c r="G94" s="277" t="s">
        <v>461</v>
      </c>
      <c r="H94" s="123" t="s">
        <v>253</v>
      </c>
      <c r="I94" s="124"/>
      <c r="J94" s="125"/>
      <c r="K94" s="148"/>
      <c r="L94" s="125"/>
      <c r="M94" s="124"/>
      <c r="N94" s="124"/>
      <c r="O94" s="124"/>
      <c r="P94" s="124"/>
      <c r="Q94" s="124"/>
      <c r="R94" s="124"/>
      <c r="S94" s="124"/>
      <c r="T94" s="124"/>
      <c r="U94" s="124" t="s">
        <v>142</v>
      </c>
      <c r="V94" s="124"/>
      <c r="W94" s="124"/>
      <c r="X94" s="124"/>
    </row>
    <row r="95" spans="1:25" s="20" customFormat="1">
      <c r="A95" s="43">
        <v>88</v>
      </c>
      <c r="B95" s="42" t="s">
        <v>10</v>
      </c>
      <c r="C95" s="42" t="s">
        <v>286</v>
      </c>
      <c r="D95" s="40" t="s">
        <v>254</v>
      </c>
      <c r="E95" s="216" t="s">
        <v>352</v>
      </c>
      <c r="F95" s="276" t="s">
        <v>448</v>
      </c>
      <c r="G95" s="277" t="s">
        <v>462</v>
      </c>
      <c r="H95" s="236" t="s">
        <v>253</v>
      </c>
      <c r="I95" s="124"/>
      <c r="J95" s="97"/>
      <c r="K95" s="237"/>
      <c r="L95" s="97"/>
      <c r="M95" s="12"/>
      <c r="N95" s="12"/>
      <c r="O95" s="12"/>
      <c r="P95" s="12"/>
      <c r="Q95" s="12"/>
      <c r="R95" s="12"/>
      <c r="S95" s="12"/>
      <c r="T95" s="12"/>
      <c r="U95" s="208" t="s">
        <v>142</v>
      </c>
      <c r="V95" s="12"/>
      <c r="W95" s="12"/>
      <c r="X95" s="12"/>
    </row>
    <row r="96" spans="1:25" s="20" customFormat="1">
      <c r="A96" s="43">
        <v>89</v>
      </c>
      <c r="B96" s="42" t="s">
        <v>10</v>
      </c>
      <c r="C96" s="42" t="s">
        <v>286</v>
      </c>
      <c r="D96" s="40" t="s">
        <v>254</v>
      </c>
      <c r="E96" s="216" t="s">
        <v>353</v>
      </c>
      <c r="F96" s="276" t="s">
        <v>449</v>
      </c>
      <c r="G96" s="277" t="s">
        <v>463</v>
      </c>
      <c r="H96" s="236" t="s">
        <v>253</v>
      </c>
      <c r="I96" s="124"/>
      <c r="J96" s="97"/>
      <c r="K96" s="237"/>
      <c r="L96" s="97"/>
      <c r="M96" s="12"/>
      <c r="N96" s="12"/>
      <c r="O96" s="12"/>
      <c r="P96" s="12"/>
      <c r="Q96" s="12"/>
      <c r="R96" s="12"/>
      <c r="S96" s="12"/>
      <c r="T96" s="12"/>
      <c r="U96" s="208" t="s">
        <v>142</v>
      </c>
      <c r="V96" s="12"/>
      <c r="W96" s="12"/>
      <c r="X96" s="12"/>
    </row>
    <row r="97" spans="1:24" s="20" customFormat="1">
      <c r="A97" s="43">
        <v>90</v>
      </c>
      <c r="B97" s="42" t="s">
        <v>10</v>
      </c>
      <c r="C97" s="42" t="s">
        <v>286</v>
      </c>
      <c r="D97" s="40" t="s">
        <v>254</v>
      </c>
      <c r="E97" s="216" t="s">
        <v>354</v>
      </c>
      <c r="F97" s="276" t="s">
        <v>450</v>
      </c>
      <c r="G97" s="277" t="s">
        <v>464</v>
      </c>
      <c r="H97" s="236" t="s">
        <v>253</v>
      </c>
      <c r="I97" s="124"/>
      <c r="J97" s="97"/>
      <c r="K97" s="237"/>
      <c r="L97" s="97"/>
      <c r="M97" s="12"/>
      <c r="N97" s="12"/>
      <c r="O97" s="12"/>
      <c r="P97" s="12"/>
      <c r="Q97" s="12"/>
      <c r="R97" s="12"/>
      <c r="S97" s="12"/>
      <c r="T97" s="12"/>
      <c r="U97" s="208" t="s">
        <v>142</v>
      </c>
      <c r="V97" s="12"/>
      <c r="W97" s="12"/>
      <c r="X97" s="12"/>
    </row>
    <row r="98" spans="1:24" s="20" customFormat="1">
      <c r="A98" s="43">
        <v>91</v>
      </c>
      <c r="B98" s="42" t="s">
        <v>10</v>
      </c>
      <c r="C98" s="42" t="s">
        <v>286</v>
      </c>
      <c r="D98" s="40" t="s">
        <v>254</v>
      </c>
      <c r="E98" s="216" t="s">
        <v>382</v>
      </c>
      <c r="F98" s="277" t="s">
        <v>451</v>
      </c>
      <c r="G98" s="277" t="s">
        <v>465</v>
      </c>
      <c r="H98" s="236" t="s">
        <v>253</v>
      </c>
      <c r="I98" s="124"/>
      <c r="J98" s="97"/>
      <c r="K98" s="237"/>
      <c r="L98" s="97"/>
      <c r="M98" s="12"/>
      <c r="N98" s="12"/>
      <c r="O98" s="12"/>
      <c r="P98" s="12"/>
      <c r="Q98" s="12"/>
      <c r="R98" s="12"/>
      <c r="S98" s="12"/>
      <c r="T98" s="12"/>
      <c r="U98" s="208" t="s">
        <v>142</v>
      </c>
      <c r="V98" s="12"/>
      <c r="W98" s="12"/>
      <c r="X98" s="12"/>
    </row>
    <row r="99" spans="1:24" s="20" customFormat="1">
      <c r="A99" s="43">
        <v>92</v>
      </c>
      <c r="B99" s="42" t="s">
        <v>10</v>
      </c>
      <c r="C99" s="42" t="s">
        <v>286</v>
      </c>
      <c r="D99" s="40" t="s">
        <v>254</v>
      </c>
      <c r="E99" s="216" t="s">
        <v>355</v>
      </c>
      <c r="F99" s="276" t="s">
        <v>452</v>
      </c>
      <c r="G99" s="277" t="s">
        <v>466</v>
      </c>
      <c r="H99" s="236" t="s">
        <v>253</v>
      </c>
      <c r="I99" s="124"/>
      <c r="J99" s="97"/>
      <c r="K99" s="237"/>
      <c r="L99" s="97"/>
      <c r="M99" s="12"/>
      <c r="N99" s="12"/>
      <c r="O99" s="12"/>
      <c r="P99" s="12"/>
      <c r="Q99" s="12"/>
      <c r="R99" s="12"/>
      <c r="S99" s="12"/>
      <c r="T99" s="12"/>
      <c r="U99" s="208" t="s">
        <v>142</v>
      </c>
      <c r="V99" s="12"/>
      <c r="W99" s="12"/>
      <c r="X99" s="12"/>
    </row>
    <row r="100" spans="1:24" s="20" customFormat="1">
      <c r="A100" s="43">
        <v>93</v>
      </c>
      <c r="B100" s="42" t="s">
        <v>10</v>
      </c>
      <c r="C100" s="42" t="s">
        <v>286</v>
      </c>
      <c r="D100" s="40" t="s">
        <v>254</v>
      </c>
      <c r="E100" s="216" t="s">
        <v>356</v>
      </c>
      <c r="F100" s="276" t="s">
        <v>453</v>
      </c>
      <c r="G100" s="277" t="s">
        <v>467</v>
      </c>
      <c r="H100" s="236" t="s">
        <v>253</v>
      </c>
      <c r="I100" s="124"/>
      <c r="J100" s="97"/>
      <c r="K100" s="237"/>
      <c r="L100" s="97"/>
      <c r="M100" s="12"/>
      <c r="N100" s="12"/>
      <c r="O100" s="12"/>
      <c r="P100" s="12"/>
      <c r="Q100" s="12"/>
      <c r="R100" s="12"/>
      <c r="S100" s="12"/>
      <c r="T100" s="12"/>
      <c r="U100" s="208" t="s">
        <v>142</v>
      </c>
      <c r="V100" s="12"/>
      <c r="W100" s="12"/>
      <c r="X100" s="12"/>
    </row>
    <row r="101" spans="1:24" s="20" customFormat="1">
      <c r="A101" s="43">
        <v>94</v>
      </c>
      <c r="B101" s="42" t="s">
        <v>10</v>
      </c>
      <c r="C101" s="42" t="s">
        <v>286</v>
      </c>
      <c r="D101" s="40" t="s">
        <v>254</v>
      </c>
      <c r="E101" s="216" t="s">
        <v>357</v>
      </c>
      <c r="F101" s="276" t="s">
        <v>454</v>
      </c>
      <c r="G101" s="277" t="s">
        <v>468</v>
      </c>
      <c r="H101" s="236" t="s">
        <v>253</v>
      </c>
      <c r="I101" s="124"/>
      <c r="J101" s="97"/>
      <c r="K101" s="237"/>
      <c r="L101" s="97"/>
      <c r="M101" s="12"/>
      <c r="N101" s="12"/>
      <c r="O101" s="12"/>
      <c r="P101" s="12"/>
      <c r="Q101" s="12"/>
      <c r="R101" s="12"/>
      <c r="S101" s="12"/>
      <c r="T101" s="12"/>
      <c r="U101" s="208" t="s">
        <v>142</v>
      </c>
      <c r="V101" s="12"/>
      <c r="W101" s="12"/>
      <c r="X101" s="12"/>
    </row>
    <row r="102" spans="1:24" s="20" customFormat="1">
      <c r="A102" s="43">
        <v>95</v>
      </c>
      <c r="B102" s="42" t="s">
        <v>10</v>
      </c>
      <c r="C102" s="42" t="s">
        <v>286</v>
      </c>
      <c r="D102" s="40" t="s">
        <v>254</v>
      </c>
      <c r="E102" s="216" t="s">
        <v>358</v>
      </c>
      <c r="F102" s="276" t="s">
        <v>455</v>
      </c>
      <c r="G102" s="277" t="s">
        <v>469</v>
      </c>
      <c r="H102" s="236" t="s">
        <v>253</v>
      </c>
      <c r="I102" s="124"/>
      <c r="J102" s="97"/>
      <c r="K102" s="237"/>
      <c r="L102" s="97"/>
      <c r="M102" s="12"/>
      <c r="N102" s="12"/>
      <c r="O102" s="12"/>
      <c r="P102" s="12"/>
      <c r="Q102" s="12"/>
      <c r="R102" s="12"/>
      <c r="S102" s="12"/>
      <c r="T102" s="12"/>
      <c r="U102" s="208" t="s">
        <v>142</v>
      </c>
      <c r="V102" s="12"/>
      <c r="W102" s="12"/>
      <c r="X102" s="12"/>
    </row>
    <row r="103" spans="1:24" s="20" customFormat="1">
      <c r="A103" s="43">
        <v>96</v>
      </c>
      <c r="B103" s="42" t="s">
        <v>10</v>
      </c>
      <c r="C103" s="42" t="s">
        <v>286</v>
      </c>
      <c r="D103" s="40" t="s">
        <v>254</v>
      </c>
      <c r="E103" s="216" t="s">
        <v>359</v>
      </c>
      <c r="F103" s="276" t="s">
        <v>456</v>
      </c>
      <c r="G103" s="277" t="s">
        <v>470</v>
      </c>
      <c r="H103" s="236" t="s">
        <v>253</v>
      </c>
      <c r="I103" s="124"/>
      <c r="J103" s="97"/>
      <c r="K103" s="237"/>
      <c r="L103" s="97"/>
      <c r="M103" s="12"/>
      <c r="N103" s="12"/>
      <c r="O103" s="12"/>
      <c r="P103" s="12"/>
      <c r="Q103" s="12"/>
      <c r="R103" s="12"/>
      <c r="S103" s="12"/>
      <c r="T103" s="12"/>
      <c r="U103" s="208" t="s">
        <v>142</v>
      </c>
      <c r="V103" s="12"/>
      <c r="W103" s="12"/>
      <c r="X103" s="12"/>
    </row>
    <row r="104" spans="1:24" s="20" customFormat="1">
      <c r="A104" s="43">
        <v>97</v>
      </c>
      <c r="B104" s="42" t="s">
        <v>10</v>
      </c>
      <c r="C104" s="42" t="s">
        <v>286</v>
      </c>
      <c r="D104" s="40" t="s">
        <v>254</v>
      </c>
      <c r="E104" s="216" t="s">
        <v>360</v>
      </c>
      <c r="F104" s="276" t="s">
        <v>457</v>
      </c>
      <c r="G104" s="277" t="s">
        <v>471</v>
      </c>
      <c r="H104" s="123" t="s">
        <v>253</v>
      </c>
      <c r="I104" s="124"/>
      <c r="J104" s="125"/>
      <c r="K104" s="148"/>
      <c r="L104" s="125"/>
      <c r="M104" s="12"/>
      <c r="N104" s="124"/>
      <c r="O104" s="124"/>
      <c r="P104" s="124"/>
      <c r="Q104" s="124"/>
      <c r="R104" s="124"/>
      <c r="S104" s="124"/>
      <c r="T104" s="124"/>
      <c r="U104" s="124" t="s">
        <v>142</v>
      </c>
      <c r="V104" s="124"/>
      <c r="W104" s="124"/>
      <c r="X104" s="124"/>
    </row>
    <row r="105" spans="1:24" s="20" customFormat="1" ht="15.75" thickBot="1">
      <c r="A105" s="43">
        <v>98</v>
      </c>
      <c r="B105" s="42" t="s">
        <v>10</v>
      </c>
      <c r="C105" s="42" t="s">
        <v>286</v>
      </c>
      <c r="D105" s="40" t="s">
        <v>254</v>
      </c>
      <c r="E105" s="216" t="s">
        <v>361</v>
      </c>
      <c r="F105" s="278" t="s">
        <v>458</v>
      </c>
      <c r="G105" s="280" t="s">
        <v>472</v>
      </c>
      <c r="H105" s="235" t="s">
        <v>253</v>
      </c>
      <c r="I105" s="124"/>
      <c r="J105" s="125"/>
      <c r="K105" s="237"/>
      <c r="L105" s="125"/>
      <c r="M105" s="124"/>
      <c r="N105" s="124"/>
      <c r="O105" s="124"/>
      <c r="P105" s="124"/>
      <c r="Q105" s="124"/>
      <c r="R105" s="124"/>
      <c r="S105" s="124"/>
      <c r="T105" s="124"/>
      <c r="U105" s="238" t="s">
        <v>142</v>
      </c>
      <c r="V105" s="124"/>
      <c r="W105" s="124"/>
      <c r="X105" s="124"/>
    </row>
    <row r="106" spans="1:24" s="20" customFormat="1">
      <c r="A106" s="43">
        <v>99</v>
      </c>
      <c r="B106" s="42" t="s">
        <v>10</v>
      </c>
      <c r="C106" s="42" t="s">
        <v>286</v>
      </c>
      <c r="D106" s="40" t="s">
        <v>254</v>
      </c>
      <c r="E106" s="216" t="s">
        <v>383</v>
      </c>
      <c r="F106" s="275" t="s">
        <v>473</v>
      </c>
      <c r="G106" s="275" t="s">
        <v>478</v>
      </c>
      <c r="H106" s="236" t="s">
        <v>253</v>
      </c>
      <c r="I106" s="124"/>
      <c r="J106" s="97"/>
      <c r="K106" s="237"/>
      <c r="L106" s="97"/>
      <c r="M106" s="12"/>
      <c r="N106" s="12"/>
      <c r="O106" s="12"/>
      <c r="P106" s="12"/>
      <c r="Q106" s="12"/>
      <c r="R106" s="12"/>
      <c r="S106" s="12"/>
      <c r="T106" s="12"/>
      <c r="U106" s="208" t="s">
        <v>142</v>
      </c>
      <c r="V106" s="12"/>
      <c r="W106" s="12"/>
      <c r="X106" s="12"/>
    </row>
    <row r="107" spans="1:24" s="20" customFormat="1">
      <c r="A107" s="43">
        <v>100</v>
      </c>
      <c r="B107" s="42" t="s">
        <v>10</v>
      </c>
      <c r="C107" s="42" t="s">
        <v>286</v>
      </c>
      <c r="D107" s="40" t="s">
        <v>254</v>
      </c>
      <c r="E107" s="216" t="s">
        <v>384</v>
      </c>
      <c r="F107" s="276" t="s">
        <v>474</v>
      </c>
      <c r="G107" s="276" t="s">
        <v>479</v>
      </c>
      <c r="H107" s="236" t="s">
        <v>253</v>
      </c>
      <c r="I107" s="124"/>
      <c r="J107" s="97"/>
      <c r="K107" s="237"/>
      <c r="L107" s="97"/>
      <c r="M107" s="12"/>
      <c r="N107" s="12"/>
      <c r="O107" s="12"/>
      <c r="P107" s="12"/>
      <c r="Q107" s="12"/>
      <c r="R107" s="12"/>
      <c r="S107" s="12"/>
      <c r="T107" s="12"/>
      <c r="U107" s="208" t="s">
        <v>142</v>
      </c>
      <c r="V107" s="12"/>
      <c r="W107" s="12"/>
      <c r="X107" s="12"/>
    </row>
    <row r="108" spans="1:24" s="20" customFormat="1">
      <c r="A108" s="43">
        <v>101</v>
      </c>
      <c r="B108" s="42" t="s">
        <v>10</v>
      </c>
      <c r="C108" s="42" t="s">
        <v>286</v>
      </c>
      <c r="D108" s="40" t="s">
        <v>254</v>
      </c>
      <c r="E108" s="216" t="s">
        <v>385</v>
      </c>
      <c r="F108" s="276" t="s">
        <v>475</v>
      </c>
      <c r="G108" s="276" t="s">
        <v>480</v>
      </c>
      <c r="H108" s="235" t="s">
        <v>67</v>
      </c>
      <c r="I108" s="124"/>
      <c r="J108" s="125"/>
      <c r="K108" s="125"/>
      <c r="L108" s="125"/>
      <c r="M108" s="124"/>
      <c r="N108" s="124"/>
      <c r="O108" s="124"/>
      <c r="P108" s="124"/>
      <c r="Q108" s="124"/>
      <c r="R108" s="124"/>
      <c r="S108" s="238"/>
      <c r="T108" s="124"/>
      <c r="U108" s="124" t="s">
        <v>142</v>
      </c>
      <c r="V108" s="124"/>
      <c r="W108" s="124"/>
      <c r="X108" s="124"/>
    </row>
    <row r="109" spans="1:24" s="20" customFormat="1">
      <c r="A109" s="43">
        <v>102</v>
      </c>
      <c r="B109" s="42" t="s">
        <v>10</v>
      </c>
      <c r="C109" s="42" t="s">
        <v>286</v>
      </c>
      <c r="D109" s="40" t="s">
        <v>254</v>
      </c>
      <c r="E109" s="216" t="s">
        <v>386</v>
      </c>
      <c r="F109" s="276" t="s">
        <v>476</v>
      </c>
      <c r="G109" s="276" t="s">
        <v>481</v>
      </c>
      <c r="H109" s="236" t="s">
        <v>253</v>
      </c>
      <c r="I109" s="124"/>
      <c r="J109" s="97"/>
      <c r="K109" s="237"/>
      <c r="L109" s="97"/>
      <c r="M109" s="12"/>
      <c r="N109" s="12"/>
      <c r="O109" s="12"/>
      <c r="P109" s="12"/>
      <c r="Q109" s="12"/>
      <c r="R109" s="12"/>
      <c r="S109" s="12"/>
      <c r="T109" s="12"/>
      <c r="U109" s="208" t="s">
        <v>142</v>
      </c>
      <c r="V109" s="12"/>
      <c r="W109" s="12"/>
      <c r="X109" s="12"/>
    </row>
    <row r="110" spans="1:24" s="20" customFormat="1" ht="15.75" thickBot="1">
      <c r="A110" s="43">
        <v>103</v>
      </c>
      <c r="B110" s="246" t="s">
        <v>10</v>
      </c>
      <c r="C110" s="246" t="s">
        <v>286</v>
      </c>
      <c r="D110" s="247" t="s">
        <v>254</v>
      </c>
      <c r="E110" s="248" t="s">
        <v>387</v>
      </c>
      <c r="F110" s="278" t="s">
        <v>477</v>
      </c>
      <c r="G110" s="278" t="s">
        <v>482</v>
      </c>
      <c r="H110" s="236" t="s">
        <v>253</v>
      </c>
      <c r="I110" s="124"/>
      <c r="J110" s="97"/>
      <c r="K110" s="237"/>
      <c r="L110" s="97"/>
      <c r="M110" s="12"/>
      <c r="N110" s="12"/>
      <c r="O110" s="12"/>
      <c r="P110" s="12"/>
      <c r="Q110" s="12"/>
      <c r="R110" s="12"/>
      <c r="S110" s="12"/>
      <c r="T110" s="12"/>
      <c r="U110" s="208" t="s">
        <v>142</v>
      </c>
      <c r="V110" s="12"/>
      <c r="W110" s="12"/>
      <c r="X110" s="12"/>
    </row>
    <row r="111" spans="1:24" s="20" customFormat="1">
      <c r="A111" s="43">
        <v>104</v>
      </c>
      <c r="B111" s="42" t="s">
        <v>10</v>
      </c>
      <c r="C111" s="42" t="s">
        <v>162</v>
      </c>
      <c r="D111" s="11" t="s">
        <v>66</v>
      </c>
      <c r="E111" s="123" t="s">
        <v>429</v>
      </c>
      <c r="F111" s="279" t="s">
        <v>483</v>
      </c>
      <c r="G111" s="279" t="s">
        <v>505</v>
      </c>
      <c r="H111" s="236" t="s">
        <v>67</v>
      </c>
      <c r="I111" s="207"/>
      <c r="J111" s="97"/>
      <c r="K111" s="97"/>
      <c r="L111" s="97"/>
      <c r="M111" s="12"/>
      <c r="N111" s="12"/>
      <c r="O111" s="12"/>
      <c r="P111" s="12"/>
      <c r="Q111" s="12"/>
      <c r="R111" s="12"/>
      <c r="S111" s="208"/>
      <c r="T111" s="12"/>
      <c r="U111" s="12" t="s">
        <v>142</v>
      </c>
      <c r="V111" s="12"/>
      <c r="W111" s="12"/>
      <c r="X111" s="12"/>
    </row>
    <row r="112" spans="1:24" s="20" customFormat="1">
      <c r="A112" s="43">
        <v>105</v>
      </c>
      <c r="B112" s="42" t="s">
        <v>10</v>
      </c>
      <c r="C112" s="42" t="s">
        <v>162</v>
      </c>
      <c r="D112" s="11" t="s">
        <v>66</v>
      </c>
      <c r="E112" s="122" t="s">
        <v>410</v>
      </c>
      <c r="F112" s="277" t="s">
        <v>484</v>
      </c>
      <c r="G112" s="277" t="s">
        <v>506</v>
      </c>
      <c r="H112" s="236" t="s">
        <v>67</v>
      </c>
      <c r="I112" s="124"/>
      <c r="J112" s="97"/>
      <c r="K112" s="97"/>
      <c r="L112" s="97"/>
      <c r="M112" s="12"/>
      <c r="N112" s="12"/>
      <c r="O112" s="12"/>
      <c r="P112" s="12"/>
      <c r="Q112" s="12"/>
      <c r="R112" s="12"/>
      <c r="S112" s="208"/>
      <c r="T112" s="12"/>
      <c r="U112" s="12" t="s">
        <v>142</v>
      </c>
      <c r="V112" s="12"/>
      <c r="W112" s="12"/>
      <c r="X112" s="12"/>
    </row>
    <row r="113" spans="1:24" s="20" customFormat="1">
      <c r="A113" s="43">
        <v>106</v>
      </c>
      <c r="B113" s="42" t="s">
        <v>10</v>
      </c>
      <c r="C113" s="42" t="s">
        <v>162</v>
      </c>
      <c r="D113" s="11" t="s">
        <v>66</v>
      </c>
      <c r="E113" s="122" t="s">
        <v>411</v>
      </c>
      <c r="F113" s="277" t="s">
        <v>485</v>
      </c>
      <c r="G113" s="276" t="s">
        <v>507</v>
      </c>
      <c r="H113" s="236" t="s">
        <v>67</v>
      </c>
      <c r="I113" s="124"/>
      <c r="J113" s="97"/>
      <c r="K113" s="97"/>
      <c r="L113" s="97"/>
      <c r="M113" s="12"/>
      <c r="N113" s="12"/>
      <c r="O113" s="12"/>
      <c r="P113" s="12"/>
      <c r="Q113" s="12"/>
      <c r="R113" s="12"/>
      <c r="S113" s="208"/>
      <c r="T113" s="12"/>
      <c r="U113" s="12" t="s">
        <v>142</v>
      </c>
      <c r="V113" s="12"/>
      <c r="W113" s="12"/>
      <c r="X113" s="12"/>
    </row>
    <row r="114" spans="1:24" s="20" customFormat="1">
      <c r="A114" s="43">
        <v>107</v>
      </c>
      <c r="B114" s="42" t="s">
        <v>10</v>
      </c>
      <c r="C114" s="42" t="s">
        <v>162</v>
      </c>
      <c r="D114" s="11" t="s">
        <v>66</v>
      </c>
      <c r="E114" s="122" t="s">
        <v>414</v>
      </c>
      <c r="F114" s="277" t="s">
        <v>486</v>
      </c>
      <c r="G114" s="276" t="s">
        <v>508</v>
      </c>
      <c r="H114" s="236" t="s">
        <v>67</v>
      </c>
      <c r="I114" s="124" t="s">
        <v>553</v>
      </c>
      <c r="J114" s="97"/>
      <c r="K114" s="97"/>
      <c r="L114" s="97"/>
      <c r="M114" s="12"/>
      <c r="N114" s="12"/>
      <c r="O114" s="12"/>
      <c r="P114" s="12"/>
      <c r="Q114" s="12"/>
      <c r="R114" s="12"/>
      <c r="S114" s="208"/>
      <c r="T114" s="12"/>
      <c r="U114" s="12" t="s">
        <v>142</v>
      </c>
      <c r="V114" s="12"/>
      <c r="W114" s="12"/>
      <c r="X114" s="12"/>
    </row>
    <row r="115" spans="1:24" s="20" customFormat="1">
      <c r="A115" s="43">
        <v>108</v>
      </c>
      <c r="B115" s="42" t="s">
        <v>10</v>
      </c>
      <c r="C115" s="42" t="s">
        <v>162</v>
      </c>
      <c r="D115" s="11" t="s">
        <v>66</v>
      </c>
      <c r="E115" s="122" t="s">
        <v>421</v>
      </c>
      <c r="F115" s="277" t="s">
        <v>487</v>
      </c>
      <c r="G115" s="276" t="s">
        <v>509</v>
      </c>
      <c r="H115" s="236" t="s">
        <v>67</v>
      </c>
      <c r="I115" s="124"/>
      <c r="J115" s="97"/>
      <c r="K115" s="97"/>
      <c r="L115" s="97"/>
      <c r="M115" s="12"/>
      <c r="N115" s="12"/>
      <c r="O115" s="12"/>
      <c r="P115" s="12"/>
      <c r="Q115" s="12"/>
      <c r="R115" s="12"/>
      <c r="S115" s="12"/>
      <c r="T115" s="208"/>
      <c r="U115" s="12" t="s">
        <v>142</v>
      </c>
      <c r="V115" s="12"/>
      <c r="W115" s="12"/>
      <c r="X115" s="12"/>
    </row>
    <row r="116" spans="1:24" s="20" customFormat="1">
      <c r="A116" s="43">
        <v>109</v>
      </c>
      <c r="B116" s="42" t="s">
        <v>10</v>
      </c>
      <c r="C116" s="42" t="s">
        <v>162</v>
      </c>
      <c r="D116" s="11" t="s">
        <v>66</v>
      </c>
      <c r="E116" s="122" t="s">
        <v>432</v>
      </c>
      <c r="F116" s="277" t="s">
        <v>488</v>
      </c>
      <c r="G116" s="276" t="s">
        <v>510</v>
      </c>
      <c r="H116" s="236" t="s">
        <v>67</v>
      </c>
      <c r="I116" s="207"/>
      <c r="J116" s="97"/>
      <c r="K116" s="97"/>
      <c r="L116" s="97"/>
      <c r="M116" s="12"/>
      <c r="N116" s="12"/>
      <c r="O116" s="12"/>
      <c r="P116" s="12"/>
      <c r="Q116" s="12"/>
      <c r="R116" s="12"/>
      <c r="S116" s="12"/>
      <c r="T116" s="208"/>
      <c r="U116" s="12" t="s">
        <v>142</v>
      </c>
      <c r="V116" s="12"/>
      <c r="W116" s="12"/>
      <c r="X116" s="12"/>
    </row>
    <row r="117" spans="1:24" s="20" customFormat="1">
      <c r="A117" s="43">
        <v>110</v>
      </c>
      <c r="B117" s="42" t="s">
        <v>10</v>
      </c>
      <c r="C117" s="42" t="s">
        <v>162</v>
      </c>
      <c r="D117" s="11" t="s">
        <v>66</v>
      </c>
      <c r="E117" s="122" t="s">
        <v>427</v>
      </c>
      <c r="F117" s="277" t="s">
        <v>489</v>
      </c>
      <c r="G117" s="276" t="s">
        <v>511</v>
      </c>
      <c r="H117" s="236" t="s">
        <v>67</v>
      </c>
      <c r="I117" s="124"/>
      <c r="J117" s="97"/>
      <c r="K117" s="268"/>
      <c r="L117" s="97"/>
      <c r="M117" s="12"/>
      <c r="N117" s="12"/>
      <c r="O117" s="12"/>
      <c r="P117" s="12"/>
      <c r="Q117" s="12"/>
      <c r="R117" s="12"/>
      <c r="S117" s="12"/>
      <c r="T117" s="208"/>
      <c r="U117" s="12" t="s">
        <v>142</v>
      </c>
      <c r="V117" s="12"/>
      <c r="W117" s="12"/>
      <c r="X117" s="12"/>
    </row>
    <row r="118" spans="1:24" s="20" customFormat="1">
      <c r="A118" s="43">
        <v>111</v>
      </c>
      <c r="B118" s="42" t="s">
        <v>10</v>
      </c>
      <c r="C118" s="42" t="s">
        <v>162</v>
      </c>
      <c r="D118" s="11" t="s">
        <v>66</v>
      </c>
      <c r="E118" s="122" t="s">
        <v>422</v>
      </c>
      <c r="F118" s="277" t="s">
        <v>490</v>
      </c>
      <c r="G118" s="276" t="s">
        <v>512</v>
      </c>
      <c r="H118" s="236" t="s">
        <v>67</v>
      </c>
      <c r="I118" s="124"/>
      <c r="J118" s="97"/>
      <c r="K118" s="97"/>
      <c r="L118" s="97"/>
      <c r="M118" s="12"/>
      <c r="N118" s="12"/>
      <c r="O118" s="12"/>
      <c r="P118" s="12"/>
      <c r="Q118" s="12"/>
      <c r="R118" s="12"/>
      <c r="S118" s="12"/>
      <c r="T118" s="208"/>
      <c r="U118" s="12" t="s">
        <v>142</v>
      </c>
      <c r="V118" s="12"/>
      <c r="W118" s="12"/>
      <c r="X118" s="12"/>
    </row>
    <row r="119" spans="1:24" s="20" customFormat="1">
      <c r="A119" s="43">
        <v>112</v>
      </c>
      <c r="B119" s="42" t="s">
        <v>10</v>
      </c>
      <c r="C119" s="42" t="s">
        <v>162</v>
      </c>
      <c r="D119" s="11" t="s">
        <v>66</v>
      </c>
      <c r="E119" s="122" t="s">
        <v>433</v>
      </c>
      <c r="F119" s="277" t="s">
        <v>491</v>
      </c>
      <c r="G119" s="276" t="s">
        <v>513</v>
      </c>
      <c r="H119" s="236" t="s">
        <v>67</v>
      </c>
      <c r="I119" s="124"/>
      <c r="J119" s="97"/>
      <c r="K119" s="97"/>
      <c r="L119" s="97"/>
      <c r="M119" s="12"/>
      <c r="N119" s="12"/>
      <c r="O119" s="12"/>
      <c r="P119" s="12"/>
      <c r="Q119" s="12"/>
      <c r="R119" s="12"/>
      <c r="S119" s="208"/>
      <c r="T119" s="208"/>
      <c r="U119" s="12" t="s">
        <v>142</v>
      </c>
      <c r="V119" s="12"/>
      <c r="W119" s="12"/>
      <c r="X119" s="12"/>
    </row>
    <row r="120" spans="1:24" s="20" customFormat="1">
      <c r="A120" s="43">
        <v>113</v>
      </c>
      <c r="B120" s="42" t="s">
        <v>10</v>
      </c>
      <c r="C120" s="42" t="s">
        <v>162</v>
      </c>
      <c r="D120" s="11" t="s">
        <v>66</v>
      </c>
      <c r="E120" s="122" t="s">
        <v>428</v>
      </c>
      <c r="F120" s="277" t="s">
        <v>492</v>
      </c>
      <c r="G120" s="276" t="s">
        <v>514</v>
      </c>
      <c r="H120" s="236" t="s">
        <v>67</v>
      </c>
      <c r="I120" s="124"/>
      <c r="J120" s="97"/>
      <c r="K120" s="97"/>
      <c r="L120" s="97"/>
      <c r="M120" s="12"/>
      <c r="N120" s="12"/>
      <c r="O120" s="12"/>
      <c r="P120" s="12"/>
      <c r="Q120" s="12"/>
      <c r="R120" s="12"/>
      <c r="S120" s="208"/>
      <c r="T120" s="208"/>
      <c r="U120" s="12" t="s">
        <v>142</v>
      </c>
      <c r="V120" s="12"/>
      <c r="W120" s="12"/>
      <c r="X120" s="12"/>
    </row>
    <row r="121" spans="1:24" s="20" customFormat="1">
      <c r="A121" s="43">
        <v>114</v>
      </c>
      <c r="B121" s="42" t="s">
        <v>10</v>
      </c>
      <c r="C121" s="42" t="s">
        <v>162</v>
      </c>
      <c r="D121" s="11" t="s">
        <v>66</v>
      </c>
      <c r="E121" s="122" t="s">
        <v>412</v>
      </c>
      <c r="F121" s="277" t="s">
        <v>493</v>
      </c>
      <c r="G121" s="276" t="s">
        <v>515</v>
      </c>
      <c r="H121" s="236" t="s">
        <v>67</v>
      </c>
      <c r="I121" s="124"/>
      <c r="J121" s="97"/>
      <c r="K121" s="97"/>
      <c r="L121" s="97"/>
      <c r="M121" s="12"/>
      <c r="N121" s="12"/>
      <c r="O121" s="12"/>
      <c r="P121" s="12"/>
      <c r="Q121" s="12"/>
      <c r="R121" s="12"/>
      <c r="S121" s="208"/>
      <c r="T121" s="208"/>
      <c r="U121" s="12" t="s">
        <v>142</v>
      </c>
      <c r="V121" s="12"/>
      <c r="W121" s="12"/>
      <c r="X121" s="12"/>
    </row>
    <row r="122" spans="1:24" s="20" customFormat="1">
      <c r="A122" s="43">
        <v>115</v>
      </c>
      <c r="B122" s="42" t="s">
        <v>10</v>
      </c>
      <c r="C122" s="42" t="s">
        <v>162</v>
      </c>
      <c r="D122" s="11" t="s">
        <v>66</v>
      </c>
      <c r="E122" s="122" t="s">
        <v>431</v>
      </c>
      <c r="F122" s="277" t="s">
        <v>494</v>
      </c>
      <c r="G122" s="276" t="s">
        <v>516</v>
      </c>
      <c r="H122" s="236" t="s">
        <v>67</v>
      </c>
      <c r="I122" s="124"/>
      <c r="J122" s="97"/>
      <c r="K122" s="97"/>
      <c r="L122" s="97"/>
      <c r="M122" s="12"/>
      <c r="N122" s="12"/>
      <c r="O122" s="12"/>
      <c r="P122" s="12"/>
      <c r="Q122" s="12"/>
      <c r="R122" s="12"/>
      <c r="S122" s="12"/>
      <c r="T122" s="208"/>
      <c r="U122" s="12" t="s">
        <v>142</v>
      </c>
      <c r="V122" s="12"/>
      <c r="W122" s="12"/>
      <c r="X122" s="12"/>
    </row>
    <row r="123" spans="1:24" s="20" customFormat="1">
      <c r="A123" s="43">
        <v>116</v>
      </c>
      <c r="B123" s="42" t="s">
        <v>10</v>
      </c>
      <c r="C123" s="42" t="s">
        <v>162</v>
      </c>
      <c r="D123" s="11" t="s">
        <v>66</v>
      </c>
      <c r="E123" s="122" t="s">
        <v>406</v>
      </c>
      <c r="F123" s="306" t="s">
        <v>495</v>
      </c>
      <c r="G123" s="306" t="s">
        <v>517</v>
      </c>
      <c r="H123" s="235" t="s">
        <v>67</v>
      </c>
      <c r="I123" s="124"/>
      <c r="J123" s="125"/>
      <c r="K123" s="125"/>
      <c r="L123" s="97"/>
      <c r="M123" s="12"/>
      <c r="N123" s="124"/>
      <c r="O123" s="124"/>
      <c r="P123" s="124"/>
      <c r="Q123" s="124"/>
      <c r="R123" s="124"/>
      <c r="S123" s="238"/>
      <c r="T123" s="124"/>
      <c r="U123" s="124" t="s">
        <v>142</v>
      </c>
      <c r="V123" s="124"/>
      <c r="W123" s="307"/>
      <c r="X123" s="124"/>
    </row>
    <row r="124" spans="1:24" s="20" customFormat="1">
      <c r="A124" s="43">
        <v>117</v>
      </c>
      <c r="B124" s="42" t="s">
        <v>10</v>
      </c>
      <c r="C124" s="42" t="s">
        <v>162</v>
      </c>
      <c r="D124" s="11" t="s">
        <v>66</v>
      </c>
      <c r="E124" s="122" t="s">
        <v>408</v>
      </c>
      <c r="F124" s="277" t="s">
        <v>496</v>
      </c>
      <c r="G124" s="276" t="s">
        <v>518</v>
      </c>
      <c r="H124" s="236" t="s">
        <v>67</v>
      </c>
      <c r="I124" s="124"/>
      <c r="J124" s="97"/>
      <c r="K124" s="97"/>
      <c r="L124" s="97"/>
      <c r="M124" s="12"/>
      <c r="N124" s="12"/>
      <c r="O124" s="12"/>
      <c r="P124" s="12"/>
      <c r="Q124" s="12"/>
      <c r="R124" s="12"/>
      <c r="S124" s="208"/>
      <c r="T124" s="12"/>
      <c r="U124" s="12" t="s">
        <v>142</v>
      </c>
      <c r="V124" s="12"/>
      <c r="W124" s="12"/>
      <c r="X124" s="12"/>
    </row>
    <row r="125" spans="1:24" s="20" customFormat="1">
      <c r="A125" s="43">
        <v>118</v>
      </c>
      <c r="B125" s="42" t="s">
        <v>10</v>
      </c>
      <c r="C125" s="42" t="s">
        <v>162</v>
      </c>
      <c r="D125" s="11" t="s">
        <v>66</v>
      </c>
      <c r="E125" s="122" t="s">
        <v>409</v>
      </c>
      <c r="F125" s="277" t="s">
        <v>497</v>
      </c>
      <c r="G125" s="276" t="s">
        <v>519</v>
      </c>
      <c r="H125" s="236" t="s">
        <v>67</v>
      </c>
      <c r="I125" s="124"/>
      <c r="J125" s="97"/>
      <c r="K125" s="97"/>
      <c r="L125" s="97"/>
      <c r="M125" s="12"/>
      <c r="N125" s="12"/>
      <c r="O125" s="12"/>
      <c r="P125" s="12"/>
      <c r="Q125" s="12"/>
      <c r="R125" s="12"/>
      <c r="S125" s="208"/>
      <c r="T125" s="12"/>
      <c r="U125" s="12" t="s">
        <v>142</v>
      </c>
      <c r="V125" s="12"/>
      <c r="W125" s="12"/>
      <c r="X125" s="12"/>
    </row>
    <row r="126" spans="1:24" s="20" customFormat="1">
      <c r="A126" s="43">
        <v>119</v>
      </c>
      <c r="B126" s="42" t="s">
        <v>10</v>
      </c>
      <c r="C126" s="42" t="s">
        <v>162</v>
      </c>
      <c r="D126" s="11" t="s">
        <v>66</v>
      </c>
      <c r="E126" s="122" t="s">
        <v>430</v>
      </c>
      <c r="F126" s="277" t="s">
        <v>498</v>
      </c>
      <c r="G126" s="276" t="s">
        <v>520</v>
      </c>
      <c r="H126" s="235" t="s">
        <v>67</v>
      </c>
      <c r="I126" s="124"/>
      <c r="J126" s="125"/>
      <c r="K126" s="125"/>
      <c r="L126" s="125"/>
      <c r="M126" s="12"/>
      <c r="N126" s="124"/>
      <c r="O126" s="124"/>
      <c r="P126" s="124"/>
      <c r="Q126" s="124"/>
      <c r="R126" s="124"/>
      <c r="S126" s="238"/>
      <c r="T126" s="124"/>
      <c r="U126" s="124" t="s">
        <v>142</v>
      </c>
      <c r="V126" s="124"/>
      <c r="W126" s="124"/>
      <c r="X126" s="124"/>
    </row>
    <row r="127" spans="1:24" s="20" customFormat="1">
      <c r="A127" s="43">
        <v>120</v>
      </c>
      <c r="B127" s="42" t="s">
        <v>10</v>
      </c>
      <c r="C127" s="42" t="s">
        <v>162</v>
      </c>
      <c r="D127" s="11" t="s">
        <v>66</v>
      </c>
      <c r="E127" s="122" t="s">
        <v>416</v>
      </c>
      <c r="F127" s="277" t="s">
        <v>499</v>
      </c>
      <c r="G127" s="276" t="s">
        <v>521</v>
      </c>
      <c r="H127" s="236" t="s">
        <v>67</v>
      </c>
      <c r="I127" s="124"/>
      <c r="J127" s="97"/>
      <c r="K127" s="97"/>
      <c r="L127" s="97"/>
      <c r="M127" s="12"/>
      <c r="N127" s="12"/>
      <c r="O127" s="12"/>
      <c r="P127" s="12"/>
      <c r="Q127" s="12"/>
      <c r="R127" s="12"/>
      <c r="S127" s="208"/>
      <c r="T127" s="12"/>
      <c r="U127" s="12" t="s">
        <v>142</v>
      </c>
      <c r="V127" s="12"/>
      <c r="W127" s="12"/>
      <c r="X127" s="12"/>
    </row>
    <row r="128" spans="1:24" s="20" customFormat="1">
      <c r="A128" s="43">
        <v>121</v>
      </c>
      <c r="B128" s="42" t="s">
        <v>10</v>
      </c>
      <c r="C128" s="42" t="s">
        <v>162</v>
      </c>
      <c r="D128" s="11" t="s">
        <v>66</v>
      </c>
      <c r="E128" s="122" t="s">
        <v>413</v>
      </c>
      <c r="F128" s="277" t="s">
        <v>500</v>
      </c>
      <c r="G128" s="276" t="s">
        <v>522</v>
      </c>
      <c r="H128" s="236" t="s">
        <v>67</v>
      </c>
      <c r="I128" s="124"/>
      <c r="J128" s="97"/>
      <c r="K128" s="97"/>
      <c r="L128" s="97"/>
      <c r="M128" s="124"/>
      <c r="N128" s="12"/>
      <c r="O128" s="12"/>
      <c r="P128" s="12"/>
      <c r="Q128" s="12"/>
      <c r="R128" s="12"/>
      <c r="S128" s="208"/>
      <c r="T128" s="12"/>
      <c r="U128" s="12" t="s">
        <v>142</v>
      </c>
      <c r="V128" s="12"/>
      <c r="W128" s="12"/>
      <c r="X128" s="12"/>
    </row>
    <row r="129" spans="1:24" s="20" customFormat="1">
      <c r="A129" s="43">
        <v>122</v>
      </c>
      <c r="B129" s="42" t="s">
        <v>10</v>
      </c>
      <c r="C129" s="42" t="s">
        <v>162</v>
      </c>
      <c r="D129" s="11" t="s">
        <v>66</v>
      </c>
      <c r="E129" s="122" t="s">
        <v>423</v>
      </c>
      <c r="F129" s="277" t="s">
        <v>501</v>
      </c>
      <c r="G129" s="276" t="s">
        <v>523</v>
      </c>
      <c r="H129" s="236" t="s">
        <v>67</v>
      </c>
      <c r="I129" s="124"/>
      <c r="J129" s="97"/>
      <c r="K129" s="97"/>
      <c r="L129" s="97"/>
      <c r="M129" s="124"/>
      <c r="N129" s="12"/>
      <c r="O129" s="12"/>
      <c r="P129" s="12"/>
      <c r="Q129" s="12"/>
      <c r="R129" s="12"/>
      <c r="S129" s="12"/>
      <c r="T129" s="208"/>
      <c r="U129" s="12" t="s">
        <v>142</v>
      </c>
      <c r="V129" s="12"/>
      <c r="W129" s="12"/>
      <c r="X129" s="12"/>
    </row>
    <row r="130" spans="1:24" s="20" customFormat="1">
      <c r="A130" s="43">
        <v>123</v>
      </c>
      <c r="B130" s="42" t="s">
        <v>10</v>
      </c>
      <c r="C130" s="42" t="s">
        <v>162</v>
      </c>
      <c r="D130" s="11" t="s">
        <v>66</v>
      </c>
      <c r="E130" s="122" t="s">
        <v>415</v>
      </c>
      <c r="F130" s="277" t="s">
        <v>502</v>
      </c>
      <c r="G130" s="276" t="s">
        <v>418</v>
      </c>
      <c r="H130" s="236" t="s">
        <v>67</v>
      </c>
      <c r="I130" s="124"/>
      <c r="J130" s="97"/>
      <c r="K130" s="97"/>
      <c r="L130" s="97"/>
      <c r="M130" s="12"/>
      <c r="N130" s="12"/>
      <c r="O130" s="12"/>
      <c r="P130" s="12"/>
      <c r="Q130" s="12"/>
      <c r="R130" s="12"/>
      <c r="S130" s="208"/>
      <c r="T130" s="12"/>
      <c r="U130" s="12" t="s">
        <v>142</v>
      </c>
      <c r="V130" s="12"/>
      <c r="W130" s="12"/>
      <c r="X130" s="12"/>
    </row>
    <row r="131" spans="1:24" s="20" customFormat="1">
      <c r="A131" s="43">
        <v>124</v>
      </c>
      <c r="B131" s="42" t="s">
        <v>10</v>
      </c>
      <c r="C131" s="42" t="s">
        <v>162</v>
      </c>
      <c r="D131" s="11" t="s">
        <v>66</v>
      </c>
      <c r="E131" s="122" t="s">
        <v>417</v>
      </c>
      <c r="F131" s="277" t="s">
        <v>503</v>
      </c>
      <c r="G131" s="276" t="s">
        <v>419</v>
      </c>
      <c r="H131" s="236" t="s">
        <v>67</v>
      </c>
      <c r="I131" s="124"/>
      <c r="J131" s="97"/>
      <c r="K131" s="97"/>
      <c r="L131" s="97"/>
      <c r="M131" s="12"/>
      <c r="N131" s="12"/>
      <c r="O131" s="12"/>
      <c r="P131" s="12"/>
      <c r="Q131" s="12"/>
      <c r="R131" s="12"/>
      <c r="S131" s="208"/>
      <c r="T131" s="12"/>
      <c r="U131" s="12" t="s">
        <v>142</v>
      </c>
      <c r="V131" s="12"/>
      <c r="W131" s="12"/>
      <c r="X131" s="12"/>
    </row>
    <row r="132" spans="1:24" s="20" customFormat="1" ht="15.75" thickBot="1">
      <c r="A132" s="43">
        <v>125</v>
      </c>
      <c r="B132" s="42" t="s">
        <v>10</v>
      </c>
      <c r="C132" s="42" t="s">
        <v>162</v>
      </c>
      <c r="D132" s="11" t="s">
        <v>66</v>
      </c>
      <c r="E132" s="122" t="s">
        <v>407</v>
      </c>
      <c r="F132" s="281" t="s">
        <v>504</v>
      </c>
      <c r="G132" s="282" t="s">
        <v>420</v>
      </c>
      <c r="H132" s="192" t="s">
        <v>67</v>
      </c>
      <c r="I132" s="124"/>
      <c r="J132" s="97"/>
      <c r="K132" s="97"/>
      <c r="L132" s="97"/>
      <c r="M132" s="12"/>
      <c r="N132" s="12"/>
      <c r="O132" s="12"/>
      <c r="P132" s="12"/>
      <c r="Q132" s="12"/>
      <c r="R132" s="12"/>
      <c r="S132" s="12"/>
      <c r="T132" s="208"/>
      <c r="U132" s="12" t="s">
        <v>142</v>
      </c>
      <c r="V132" s="12"/>
      <c r="W132" s="12"/>
      <c r="X132" s="12"/>
    </row>
    <row r="133" spans="1:24" s="20" customFormat="1">
      <c r="A133" s="43">
        <v>126</v>
      </c>
      <c r="B133" s="42" t="s">
        <v>10</v>
      </c>
      <c r="C133" s="42" t="s">
        <v>162</v>
      </c>
      <c r="D133" s="11" t="s">
        <v>66</v>
      </c>
      <c r="E133" s="122" t="s">
        <v>435</v>
      </c>
      <c r="F133" s="305" t="s">
        <v>524</v>
      </c>
      <c r="G133" s="305" t="s">
        <v>533</v>
      </c>
      <c r="H133" s="123" t="s">
        <v>67</v>
      </c>
      <c r="I133" s="124"/>
      <c r="J133" s="125"/>
      <c r="K133" s="125"/>
      <c r="L133" s="125"/>
      <c r="M133" s="124"/>
      <c r="N133" s="124"/>
      <c r="O133" s="124"/>
      <c r="P133" s="124"/>
      <c r="Q133" s="124"/>
      <c r="R133" s="124"/>
      <c r="S133" s="124"/>
      <c r="T133" s="238"/>
      <c r="U133" s="124" t="s">
        <v>142</v>
      </c>
      <c r="V133" s="124"/>
      <c r="W133" s="124"/>
      <c r="X133" s="124"/>
    </row>
    <row r="134" spans="1:24" s="20" customFormat="1">
      <c r="A134" s="43">
        <v>127</v>
      </c>
      <c r="B134" s="42" t="s">
        <v>10</v>
      </c>
      <c r="C134" s="42" t="s">
        <v>162</v>
      </c>
      <c r="D134" s="11" t="s">
        <v>66</v>
      </c>
      <c r="E134" s="122" t="s">
        <v>442</v>
      </c>
      <c r="F134" s="277" t="s">
        <v>525</v>
      </c>
      <c r="G134" s="276" t="s">
        <v>534</v>
      </c>
      <c r="H134" s="192" t="s">
        <v>67</v>
      </c>
      <c r="I134" s="124"/>
      <c r="J134" s="97"/>
      <c r="K134" s="97"/>
      <c r="L134" s="97"/>
      <c r="M134" s="12"/>
      <c r="N134" s="12"/>
      <c r="O134" s="12"/>
      <c r="P134" s="12"/>
      <c r="Q134" s="12"/>
      <c r="R134" s="12"/>
      <c r="S134" s="12"/>
      <c r="T134" s="208"/>
      <c r="U134" s="12" t="s">
        <v>142</v>
      </c>
      <c r="V134" s="12"/>
      <c r="W134" s="12"/>
      <c r="X134" s="12"/>
    </row>
    <row r="135" spans="1:24" s="20" customFormat="1">
      <c r="A135" s="43">
        <v>128</v>
      </c>
      <c r="B135" s="42" t="s">
        <v>10</v>
      </c>
      <c r="C135" s="42" t="s">
        <v>162</v>
      </c>
      <c r="D135" s="11" t="s">
        <v>66</v>
      </c>
      <c r="E135" s="122" t="s">
        <v>436</v>
      </c>
      <c r="F135" s="277" t="s">
        <v>526</v>
      </c>
      <c r="G135" s="276" t="s">
        <v>535</v>
      </c>
      <c r="H135" s="192" t="s">
        <v>67</v>
      </c>
      <c r="I135" s="124"/>
      <c r="J135" s="97"/>
      <c r="K135" s="97"/>
      <c r="L135" s="97"/>
      <c r="M135" s="12"/>
      <c r="N135" s="12"/>
      <c r="O135" s="12"/>
      <c r="P135" s="12"/>
      <c r="Q135" s="12"/>
      <c r="R135" s="12"/>
      <c r="S135" s="12"/>
      <c r="T135" s="208"/>
      <c r="U135" s="12" t="s">
        <v>142</v>
      </c>
      <c r="V135" s="12"/>
      <c r="W135" s="12"/>
      <c r="X135" s="12"/>
    </row>
    <row r="136" spans="1:24" s="20" customFormat="1">
      <c r="A136" s="43">
        <v>129</v>
      </c>
      <c r="B136" s="42" t="s">
        <v>10</v>
      </c>
      <c r="C136" s="42" t="s">
        <v>162</v>
      </c>
      <c r="D136" s="11" t="s">
        <v>66</v>
      </c>
      <c r="E136" s="122" t="s">
        <v>437</v>
      </c>
      <c r="F136" s="277" t="s">
        <v>527</v>
      </c>
      <c r="G136" s="276" t="s">
        <v>536</v>
      </c>
      <c r="H136" s="192" t="s">
        <v>67</v>
      </c>
      <c r="I136" s="124"/>
      <c r="J136" s="97"/>
      <c r="K136" s="97"/>
      <c r="L136" s="97"/>
      <c r="M136" s="12"/>
      <c r="N136" s="12"/>
      <c r="O136" s="12"/>
      <c r="P136" s="12"/>
      <c r="Q136" s="12"/>
      <c r="R136" s="12"/>
      <c r="S136" s="12"/>
      <c r="T136" s="208"/>
      <c r="U136" s="12" t="s">
        <v>142</v>
      </c>
      <c r="V136" s="12"/>
      <c r="W136" s="12"/>
      <c r="X136" s="12"/>
    </row>
    <row r="137" spans="1:24" s="20" customFormat="1">
      <c r="A137" s="43">
        <v>130</v>
      </c>
      <c r="B137" s="42" t="s">
        <v>10</v>
      </c>
      <c r="C137" s="42" t="s">
        <v>162</v>
      </c>
      <c r="D137" s="11" t="s">
        <v>66</v>
      </c>
      <c r="E137" s="122" t="s">
        <v>438</v>
      </c>
      <c r="F137" s="277" t="s">
        <v>528</v>
      </c>
      <c r="G137" s="276" t="s">
        <v>537</v>
      </c>
      <c r="H137" s="192" t="s">
        <v>67</v>
      </c>
      <c r="I137" s="124"/>
      <c r="J137" s="97"/>
      <c r="K137" s="97"/>
      <c r="L137" s="97"/>
      <c r="M137" s="12"/>
      <c r="N137" s="12"/>
      <c r="O137" s="12"/>
      <c r="P137" s="12"/>
      <c r="Q137" s="12"/>
      <c r="R137" s="12"/>
      <c r="S137" s="12"/>
      <c r="T137" s="208"/>
      <c r="U137" s="12" t="s">
        <v>142</v>
      </c>
      <c r="V137" s="12"/>
      <c r="W137" s="12"/>
      <c r="X137" s="12"/>
    </row>
    <row r="138" spans="1:24" s="20" customFormat="1">
      <c r="A138" s="43">
        <v>131</v>
      </c>
      <c r="B138" s="42" t="s">
        <v>10</v>
      </c>
      <c r="C138" s="42" t="s">
        <v>162</v>
      </c>
      <c r="D138" s="11" t="s">
        <v>66</v>
      </c>
      <c r="E138" s="122" t="s">
        <v>443</v>
      </c>
      <c r="F138" s="277" t="s">
        <v>529</v>
      </c>
      <c r="G138" s="276" t="s">
        <v>538</v>
      </c>
      <c r="H138" s="192" t="s">
        <v>67</v>
      </c>
      <c r="I138" s="124"/>
      <c r="J138" s="97"/>
      <c r="K138" s="97"/>
      <c r="L138" s="97"/>
      <c r="M138" s="12"/>
      <c r="N138" s="12"/>
      <c r="O138" s="12"/>
      <c r="P138" s="12"/>
      <c r="Q138" s="12"/>
      <c r="R138" s="12"/>
      <c r="S138" s="12"/>
      <c r="T138" s="208"/>
      <c r="U138" s="12" t="s">
        <v>142</v>
      </c>
      <c r="V138" s="12"/>
      <c r="W138" s="12"/>
      <c r="X138" s="12"/>
    </row>
    <row r="139" spans="1:24" s="20" customFormat="1">
      <c r="A139" s="43">
        <v>132</v>
      </c>
      <c r="B139" s="42" t="s">
        <v>10</v>
      </c>
      <c r="C139" s="42" t="s">
        <v>162</v>
      </c>
      <c r="D139" s="11" t="s">
        <v>66</v>
      </c>
      <c r="E139" s="60" t="s">
        <v>439</v>
      </c>
      <c r="F139" s="302" t="s">
        <v>530</v>
      </c>
      <c r="G139" s="302" t="s">
        <v>539</v>
      </c>
      <c r="H139" s="41" t="s">
        <v>67</v>
      </c>
      <c r="I139" s="46" t="s">
        <v>4</v>
      </c>
      <c r="J139" s="98">
        <v>43637.621527777781</v>
      </c>
      <c r="K139" s="98"/>
      <c r="L139" s="98"/>
      <c r="M139" s="46" t="s">
        <v>179</v>
      </c>
      <c r="N139" s="46" t="s">
        <v>142</v>
      </c>
      <c r="O139" s="46"/>
      <c r="P139" s="46"/>
      <c r="Q139" s="46"/>
      <c r="R139" s="46"/>
      <c r="S139" s="46"/>
      <c r="T139" s="301"/>
      <c r="U139" s="46"/>
      <c r="V139" s="46"/>
      <c r="W139" s="46"/>
      <c r="X139" s="46" t="s">
        <v>142</v>
      </c>
    </row>
    <row r="140" spans="1:24" s="20" customFormat="1">
      <c r="A140" s="43">
        <v>133</v>
      </c>
      <c r="B140" s="42" t="s">
        <v>10</v>
      </c>
      <c r="C140" s="42" t="s">
        <v>162</v>
      </c>
      <c r="D140" s="11" t="s">
        <v>66</v>
      </c>
      <c r="E140" s="122" t="s">
        <v>440</v>
      </c>
      <c r="F140" s="306" t="s">
        <v>531</v>
      </c>
      <c r="G140" s="306" t="s">
        <v>540</v>
      </c>
      <c r="H140" s="123" t="s">
        <v>67</v>
      </c>
      <c r="I140" s="124"/>
      <c r="J140" s="125"/>
      <c r="K140" s="125"/>
      <c r="L140" s="125"/>
      <c r="M140" s="124"/>
      <c r="N140" s="124"/>
      <c r="O140" s="124"/>
      <c r="P140" s="124"/>
      <c r="Q140" s="124"/>
      <c r="R140" s="124"/>
      <c r="S140" s="124"/>
      <c r="T140" s="238"/>
      <c r="U140" s="124" t="s">
        <v>142</v>
      </c>
      <c r="V140" s="124"/>
      <c r="W140" s="124"/>
      <c r="X140" s="124"/>
    </row>
    <row r="141" spans="1:24" s="20" customFormat="1">
      <c r="A141" s="43">
        <v>134</v>
      </c>
      <c r="B141" s="42" t="s">
        <v>10</v>
      </c>
      <c r="C141" s="42" t="s">
        <v>162</v>
      </c>
      <c r="D141" s="11" t="s">
        <v>66</v>
      </c>
      <c r="E141" s="122" t="s">
        <v>441</v>
      </c>
      <c r="F141" s="277" t="s">
        <v>532</v>
      </c>
      <c r="G141" s="276" t="s">
        <v>541</v>
      </c>
      <c r="H141" s="192" t="s">
        <v>67</v>
      </c>
      <c r="I141" s="124"/>
      <c r="J141" s="97"/>
      <c r="K141" s="97"/>
      <c r="L141" s="97"/>
      <c r="M141" s="12"/>
      <c r="N141" s="12"/>
      <c r="O141" s="12"/>
      <c r="P141" s="12"/>
      <c r="Q141" s="12"/>
      <c r="R141" s="12"/>
      <c r="S141" s="12"/>
      <c r="T141" s="208"/>
      <c r="U141" s="12" t="s">
        <v>142</v>
      </c>
      <c r="V141" s="12"/>
      <c r="W141" s="12"/>
      <c r="X141" s="12"/>
    </row>
    <row r="142" spans="1:24" s="20" customFormat="1">
      <c r="A142" s="43">
        <v>135</v>
      </c>
      <c r="B142" s="42" t="s">
        <v>10</v>
      </c>
      <c r="C142" s="42" t="s">
        <v>162</v>
      </c>
      <c r="D142" s="11" t="s">
        <v>66</v>
      </c>
      <c r="E142" s="122" t="s">
        <v>444</v>
      </c>
      <c r="F142" s="277" t="s">
        <v>542</v>
      </c>
      <c r="G142" s="276" t="s">
        <v>543</v>
      </c>
      <c r="H142" s="192" t="s">
        <v>67</v>
      </c>
      <c r="I142" s="124" t="s">
        <v>557</v>
      </c>
      <c r="J142" s="97">
        <v>43672.5625</v>
      </c>
      <c r="K142" s="97"/>
      <c r="L142" s="97"/>
      <c r="M142" s="12" t="s">
        <v>165</v>
      </c>
      <c r="N142" s="12" t="s">
        <v>142</v>
      </c>
      <c r="O142" s="12"/>
      <c r="P142" s="12"/>
      <c r="Q142" s="12"/>
      <c r="R142" s="12"/>
      <c r="S142" s="12"/>
      <c r="T142" s="208"/>
      <c r="U142" s="12" t="s">
        <v>142</v>
      </c>
      <c r="V142" s="12"/>
      <c r="W142" s="12"/>
      <c r="X142" s="12"/>
    </row>
    <row r="143" spans="1:24" s="20" customFormat="1">
      <c r="A143" s="140"/>
      <c r="B143" s="140"/>
      <c r="C143" s="140"/>
      <c r="D143" s="140"/>
      <c r="E143" s="218"/>
      <c r="F143" s="140"/>
      <c r="G143" s="140"/>
      <c r="H143" s="249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21"/>
    </row>
    <row r="144" spans="1:24" s="20" customFormat="1">
      <c r="A144" s="140"/>
      <c r="B144" s="140"/>
      <c r="C144" s="140"/>
      <c r="D144" s="140"/>
      <c r="E144" s="218"/>
      <c r="F144" s="140"/>
      <c r="G144" s="140"/>
      <c r="H144" s="249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21"/>
    </row>
    <row r="145" spans="1:28" s="20" customFormat="1">
      <c r="A145" s="140"/>
      <c r="B145" s="140"/>
      <c r="C145" s="140"/>
      <c r="D145" s="140"/>
      <c r="E145" s="218"/>
      <c r="F145" s="140"/>
      <c r="G145" s="140"/>
      <c r="H145" s="249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21"/>
    </row>
    <row r="146" spans="1:28" s="20" customFormat="1">
      <c r="A146" s="140"/>
      <c r="B146" s="140"/>
      <c r="C146" s="140"/>
      <c r="D146" s="140"/>
      <c r="E146" s="218"/>
      <c r="F146" s="140"/>
      <c r="G146" s="140"/>
      <c r="H146" s="249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21"/>
    </row>
    <row r="147" spans="1:28" s="20" customFormat="1" ht="15.75" customHeight="1">
      <c r="A147" s="140"/>
      <c r="B147" s="140"/>
      <c r="C147" s="140"/>
      <c r="D147" s="140"/>
      <c r="E147" s="218"/>
      <c r="F147" s="140"/>
      <c r="G147" s="140"/>
      <c r="H147" s="249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21"/>
    </row>
    <row r="148" spans="1:28" s="20" customFormat="1">
      <c r="A148" s="140"/>
      <c r="B148" s="140"/>
      <c r="C148" s="140"/>
      <c r="D148" s="140"/>
      <c r="E148" s="218"/>
      <c r="F148" s="140"/>
      <c r="G148" s="140"/>
      <c r="H148" s="249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21"/>
    </row>
    <row r="149" spans="1:28" s="20" customFormat="1">
      <c r="A149" s="140"/>
      <c r="B149" s="140"/>
      <c r="C149" s="140"/>
      <c r="D149" s="140"/>
      <c r="E149" s="218"/>
      <c r="F149" s="140"/>
      <c r="G149" s="140"/>
      <c r="H149" s="249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21"/>
    </row>
    <row r="150" spans="1:28" s="20" customFormat="1">
      <c r="A150" s="140"/>
      <c r="B150" s="140"/>
      <c r="C150" s="140"/>
      <c r="D150" s="140"/>
      <c r="E150" s="218"/>
      <c r="F150" s="140"/>
      <c r="G150" s="140"/>
      <c r="H150" s="249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21"/>
    </row>
    <row r="151" spans="1:28" s="20" customFormat="1">
      <c r="A151" s="140"/>
      <c r="B151" s="140"/>
      <c r="C151" s="140"/>
      <c r="D151" s="140"/>
      <c r="E151" s="218"/>
      <c r="F151" s="140"/>
      <c r="G151" s="140"/>
      <c r="H151" s="249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21"/>
    </row>
    <row r="152" spans="1:28" s="20" customFormat="1">
      <c r="A152" s="140"/>
      <c r="B152" s="140"/>
      <c r="C152" s="140"/>
      <c r="D152" s="140"/>
      <c r="E152" s="218"/>
      <c r="F152" s="140"/>
      <c r="G152" s="140"/>
      <c r="H152" s="249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</row>
    <row r="153" spans="1:28" s="20" customFormat="1" ht="14.25" customHeight="1">
      <c r="A153" s="140"/>
      <c r="B153" s="140"/>
      <c r="C153" s="140"/>
      <c r="D153" s="140"/>
      <c r="E153" s="218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</row>
    <row r="154" spans="1:28" s="20" customFormat="1">
      <c r="A154" s="140"/>
      <c r="B154" s="140"/>
      <c r="C154" s="140"/>
      <c r="D154" s="140"/>
      <c r="E154" s="218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</row>
    <row r="155" spans="1:28" s="20" customFormat="1" ht="15.75" customHeight="1">
      <c r="A155" s="140"/>
      <c r="B155" s="140"/>
      <c r="C155" s="140"/>
      <c r="D155" s="140"/>
      <c r="E155" s="218"/>
      <c r="F155" s="140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</row>
    <row r="156" spans="1:28" s="20" customFormat="1">
      <c r="A156" s="140"/>
      <c r="B156" s="140"/>
      <c r="C156" s="140"/>
      <c r="D156" s="140"/>
      <c r="E156" s="218"/>
      <c r="F156" s="140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</row>
    <row r="157" spans="1:28" s="20" customFormat="1">
      <c r="A157" s="140"/>
      <c r="B157" s="140"/>
      <c r="C157" s="140"/>
      <c r="D157" s="140"/>
      <c r="E157" s="218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</row>
    <row r="158" spans="1:28" s="20" customFormat="1" ht="13.5" customHeight="1">
      <c r="A158" s="140"/>
      <c r="B158" s="140"/>
      <c r="C158" s="140"/>
      <c r="D158" s="140"/>
      <c r="E158" s="218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Y158" s="96"/>
      <c r="Z158" s="96"/>
      <c r="AA158" s="96"/>
      <c r="AB158" s="96"/>
    </row>
    <row r="159" spans="1:28" s="20" customFormat="1">
      <c r="A159" s="140"/>
      <c r="B159" s="140"/>
      <c r="C159" s="140"/>
      <c r="D159" s="140"/>
      <c r="E159" s="218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</row>
    <row r="160" spans="1:28" s="20" customFormat="1">
      <c r="A160" s="140"/>
      <c r="B160" s="140"/>
      <c r="C160" s="140"/>
      <c r="D160" s="140"/>
      <c r="E160" s="218"/>
      <c r="F160" s="140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</row>
    <row r="161" spans="1:23" s="20" customFormat="1">
      <c r="A161" s="140"/>
      <c r="B161" s="140"/>
      <c r="C161" s="140"/>
      <c r="D161" s="140"/>
      <c r="E161" s="218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</row>
    <row r="162" spans="1:23" s="20" customFormat="1">
      <c r="A162" s="140"/>
      <c r="B162" s="140"/>
      <c r="C162" s="140"/>
      <c r="D162" s="140"/>
      <c r="E162" s="218"/>
      <c r="F162" s="140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</row>
    <row r="163" spans="1:23" s="20" customFormat="1">
      <c r="A163" s="140"/>
      <c r="B163" s="140"/>
      <c r="C163" s="140"/>
      <c r="D163" s="140"/>
      <c r="E163" s="218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</row>
    <row r="164" spans="1:23" s="20" customFormat="1">
      <c r="A164" s="140"/>
      <c r="B164" s="140"/>
      <c r="C164" s="140"/>
      <c r="D164" s="140"/>
      <c r="E164" s="218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</row>
    <row r="165" spans="1:23" s="20" customFormat="1">
      <c r="A165" s="140"/>
      <c r="B165" s="140"/>
      <c r="C165" s="140"/>
      <c r="D165" s="140"/>
      <c r="E165" s="218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</row>
    <row r="166" spans="1:23" s="20" customFormat="1">
      <c r="A166" s="140"/>
      <c r="B166" s="140"/>
      <c r="C166" s="140"/>
      <c r="D166" s="140"/>
      <c r="E166" s="218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</row>
    <row r="167" spans="1:23" s="20" customFormat="1">
      <c r="A167" s="140"/>
      <c r="B167" s="140"/>
      <c r="C167" s="140"/>
      <c r="D167" s="140"/>
      <c r="E167" s="218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</row>
    <row r="168" spans="1:23" s="20" customFormat="1" ht="15.75" customHeight="1">
      <c r="A168" s="140"/>
      <c r="B168" s="140"/>
      <c r="C168" s="140"/>
      <c r="D168" s="140"/>
      <c r="E168" s="218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</row>
    <row r="169" spans="1:23" s="20" customFormat="1">
      <c r="A169" s="140"/>
      <c r="B169" s="140"/>
      <c r="C169" s="140"/>
      <c r="D169" s="140"/>
      <c r="E169" s="218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</row>
    <row r="170" spans="1:23" s="20" customFormat="1">
      <c r="A170" s="140"/>
      <c r="B170" s="140"/>
      <c r="C170" s="140"/>
      <c r="D170" s="140"/>
      <c r="E170" s="218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</row>
    <row r="171" spans="1:23" s="20" customFormat="1">
      <c r="A171" s="140"/>
      <c r="B171" s="140"/>
      <c r="C171" s="140"/>
      <c r="D171" s="140"/>
      <c r="E171" s="218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</row>
    <row r="172" spans="1:23" s="20" customFormat="1" ht="16.5" customHeight="1">
      <c r="A172" s="140"/>
      <c r="B172" s="140"/>
      <c r="C172" s="140"/>
      <c r="D172" s="140"/>
      <c r="E172" s="218"/>
      <c r="F172" s="140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</row>
    <row r="173" spans="1:23" s="20" customFormat="1">
      <c r="A173" s="140"/>
      <c r="B173" s="140"/>
      <c r="C173" s="140"/>
      <c r="D173" s="140"/>
      <c r="E173" s="218"/>
      <c r="F173" s="140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</row>
    <row r="174" spans="1:23" s="20" customFormat="1">
      <c r="A174" s="140"/>
      <c r="B174" s="140"/>
      <c r="C174" s="140"/>
      <c r="D174" s="140"/>
      <c r="E174" s="218"/>
      <c r="F174" s="140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</row>
    <row r="175" spans="1:23" s="20" customFormat="1">
      <c r="A175" s="140"/>
      <c r="B175" s="140"/>
      <c r="C175" s="140"/>
      <c r="D175" s="140"/>
      <c r="E175" s="218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</row>
    <row r="176" spans="1:23" s="20" customFormat="1">
      <c r="A176" s="140"/>
      <c r="B176" s="140"/>
      <c r="C176" s="140"/>
      <c r="D176" s="140"/>
      <c r="E176" s="218"/>
      <c r="F176" s="140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</row>
    <row r="177" spans="1:24" s="20" customFormat="1">
      <c r="A177" s="140"/>
      <c r="B177" s="140"/>
      <c r="C177" s="140"/>
      <c r="D177" s="140"/>
      <c r="E177" s="218"/>
      <c r="F177" s="140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</row>
    <row r="178" spans="1:24" s="20" customFormat="1">
      <c r="B178" s="140"/>
      <c r="C178" s="140"/>
      <c r="D178" s="140"/>
      <c r="E178" s="218"/>
      <c r="F178" s="140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</row>
    <row r="179" spans="1:24" s="20" customFormat="1">
      <c r="B179" s="140"/>
      <c r="C179" s="140"/>
      <c r="D179" s="140"/>
      <c r="E179" s="218"/>
      <c r="F179" s="140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</row>
    <row r="180" spans="1:24" s="20" customFormat="1">
      <c r="B180" s="140"/>
      <c r="C180" s="140"/>
      <c r="D180" s="140"/>
      <c r="E180" s="218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</row>
    <row r="181" spans="1:24" s="20" customFormat="1">
      <c r="B181" s="140"/>
      <c r="C181" s="140"/>
      <c r="D181" s="140"/>
      <c r="E181" s="218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</row>
    <row r="182" spans="1:24" s="20" customFormat="1" ht="14.25" customHeight="1">
      <c r="B182" s="140"/>
      <c r="C182" s="140"/>
      <c r="D182" s="140"/>
      <c r="E182" s="218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</row>
    <row r="183" spans="1:24" s="20" customFormat="1">
      <c r="D183" s="140"/>
      <c r="E183" s="218"/>
      <c r="F183" s="140"/>
      <c r="G183" s="140"/>
    </row>
    <row r="184" spans="1:24" s="20" customFormat="1">
      <c r="D184" s="140"/>
      <c r="E184" s="218"/>
      <c r="F184" s="140"/>
      <c r="G184" s="140"/>
    </row>
    <row r="185" spans="1:24" s="20" customFormat="1">
      <c r="D185" s="140"/>
      <c r="E185" s="218"/>
      <c r="F185" s="140"/>
      <c r="G185" s="140"/>
    </row>
    <row r="186" spans="1:24" s="20" customFormat="1" ht="15.75" customHeight="1">
      <c r="D186" s="140"/>
      <c r="E186" s="218"/>
      <c r="F186" s="140"/>
      <c r="G186" s="140"/>
    </row>
    <row r="187" spans="1:24" s="20" customFormat="1">
      <c r="D187" s="140"/>
      <c r="E187" s="218"/>
      <c r="F187" s="140"/>
      <c r="G187" s="140"/>
    </row>
    <row r="188" spans="1:24" s="20" customFormat="1">
      <c r="D188" s="140"/>
      <c r="E188" s="218"/>
      <c r="F188" s="140"/>
      <c r="G188" s="140"/>
    </row>
    <row r="189" spans="1:24" s="20" customFormat="1">
      <c r="D189" s="140"/>
      <c r="E189" s="218"/>
      <c r="F189" s="140"/>
      <c r="G189" s="140"/>
    </row>
    <row r="190" spans="1:24" s="20" customFormat="1">
      <c r="D190" s="140"/>
      <c r="E190" s="218"/>
      <c r="F190" s="140"/>
      <c r="G190" s="140"/>
    </row>
    <row r="191" spans="1:24" s="20" customFormat="1">
      <c r="D191" s="140"/>
      <c r="E191" s="218"/>
      <c r="F191" s="140"/>
      <c r="G191" s="140"/>
    </row>
    <row r="192" spans="1:24">
      <c r="B192" s="20"/>
      <c r="C192" s="20"/>
      <c r="D192" s="140"/>
      <c r="E192" s="218"/>
      <c r="F192" s="140"/>
      <c r="G192" s="14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 spans="2:24">
      <c r="B193" s="20"/>
      <c r="C193" s="20"/>
      <c r="D193" s="140"/>
      <c r="E193" s="218"/>
      <c r="F193" s="140"/>
      <c r="G193" s="14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 spans="2:24">
      <c r="B194" s="20"/>
      <c r="C194" s="20"/>
      <c r="D194" s="140"/>
      <c r="E194" s="218"/>
      <c r="F194" s="140"/>
      <c r="G194" s="14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 spans="2:24">
      <c r="B195" s="20"/>
      <c r="C195" s="20"/>
      <c r="D195" s="140"/>
      <c r="E195" s="218"/>
      <c r="F195" s="140"/>
      <c r="G195" s="14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 spans="2:24">
      <c r="B196" s="20"/>
      <c r="C196" s="20"/>
      <c r="D196" s="140"/>
      <c r="E196" s="218"/>
      <c r="F196" s="140"/>
      <c r="G196" s="14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</sheetData>
  <sheetProtection formatCells="0" formatColumns="0" formatRows="0" insertColumns="0" insertRows="0" insertHyperlinks="0" deleteColumns="0" deleteRows="0" sort="0"/>
  <autoFilter ref="U7:U142"/>
  <sortState ref="A8:X173">
    <sortCondition ref="E8:E115"/>
  </sortState>
  <mergeCells count="3">
    <mergeCell ref="U6:X6"/>
    <mergeCell ref="J2:M2"/>
    <mergeCell ref="M6:R6"/>
  </mergeCells>
  <conditionalFormatting sqref="J6">
    <cfRule type="containsText" dxfId="663" priority="237" operator="containsText" text="Accidenté">
      <formula>NOT(ISERROR(SEARCH("Accidenté",J6)))</formula>
    </cfRule>
  </conditionalFormatting>
  <conditionalFormatting sqref="F145:F151">
    <cfRule type="duplicateValues" dxfId="662" priority="236"/>
  </conditionalFormatting>
  <conditionalFormatting sqref="G145:G151">
    <cfRule type="duplicateValues" dxfId="661" priority="232"/>
  </conditionalFormatting>
  <conditionalFormatting sqref="G145:G151">
    <cfRule type="duplicateValues" dxfId="660" priority="233"/>
  </conditionalFormatting>
  <conditionalFormatting sqref="L6">
    <cfRule type="containsText" dxfId="659" priority="231" operator="containsText" text="Accidenté">
      <formula>NOT(ISERROR(SEARCH("Accidenté",L6)))</formula>
    </cfRule>
  </conditionalFormatting>
  <conditionalFormatting sqref="K6">
    <cfRule type="containsText" dxfId="658" priority="230" operator="containsText" text="Accidenté">
      <formula>NOT(ISERROR(SEARCH("Accidenté",K6)))</formula>
    </cfRule>
  </conditionalFormatting>
  <conditionalFormatting sqref="F40 F42 F44">
    <cfRule type="duplicateValues" dxfId="657" priority="227"/>
  </conditionalFormatting>
  <conditionalFormatting sqref="G40 G42">
    <cfRule type="duplicateValues" dxfId="656" priority="225"/>
  </conditionalFormatting>
  <conditionalFormatting sqref="G40 G42">
    <cfRule type="duplicateValues" dxfId="655" priority="226"/>
  </conditionalFormatting>
  <conditionalFormatting sqref="F47">
    <cfRule type="duplicateValues" dxfId="654" priority="224"/>
  </conditionalFormatting>
  <conditionalFormatting sqref="G47">
    <cfRule type="duplicateValues" dxfId="653" priority="222"/>
  </conditionalFormatting>
  <conditionalFormatting sqref="G47">
    <cfRule type="duplicateValues" dxfId="652" priority="223"/>
  </conditionalFormatting>
  <conditionalFormatting sqref="F45">
    <cfRule type="duplicateValues" dxfId="651" priority="221"/>
  </conditionalFormatting>
  <conditionalFormatting sqref="F25">
    <cfRule type="duplicateValues" dxfId="650" priority="220"/>
  </conditionalFormatting>
  <conditionalFormatting sqref="G25">
    <cfRule type="duplicateValues" dxfId="649" priority="216"/>
  </conditionalFormatting>
  <conditionalFormatting sqref="G25">
    <cfRule type="duplicateValues" dxfId="648" priority="217"/>
  </conditionalFormatting>
  <conditionalFormatting sqref="G25">
    <cfRule type="duplicateValues" dxfId="647" priority="218"/>
  </conditionalFormatting>
  <conditionalFormatting sqref="G25">
    <cfRule type="duplicateValues" dxfId="646" priority="219"/>
  </conditionalFormatting>
  <conditionalFormatting sqref="F41">
    <cfRule type="duplicateValues" dxfId="645" priority="215"/>
  </conditionalFormatting>
  <conditionalFormatting sqref="G41">
    <cfRule type="duplicateValues" dxfId="644" priority="213"/>
  </conditionalFormatting>
  <conditionalFormatting sqref="G41">
    <cfRule type="duplicateValues" dxfId="643" priority="214"/>
  </conditionalFormatting>
  <conditionalFormatting sqref="G26">
    <cfRule type="duplicateValues" dxfId="642" priority="210"/>
  </conditionalFormatting>
  <conditionalFormatting sqref="F26">
    <cfRule type="duplicateValues" dxfId="641" priority="212"/>
  </conditionalFormatting>
  <conditionalFormatting sqref="G26">
    <cfRule type="duplicateValues" dxfId="640" priority="211"/>
  </conditionalFormatting>
  <conditionalFormatting sqref="G62:G70">
    <cfRule type="duplicateValues" dxfId="639" priority="208"/>
  </conditionalFormatting>
  <conditionalFormatting sqref="G62:G70">
    <cfRule type="duplicateValues" dxfId="638" priority="209"/>
  </conditionalFormatting>
  <conditionalFormatting sqref="G72:G80">
    <cfRule type="duplicateValues" dxfId="637" priority="228"/>
  </conditionalFormatting>
  <conditionalFormatting sqref="G72:G80">
    <cfRule type="duplicateValues" dxfId="636" priority="229"/>
  </conditionalFormatting>
  <conditionalFormatting sqref="G81">
    <cfRule type="duplicateValues" dxfId="635" priority="204"/>
  </conditionalFormatting>
  <conditionalFormatting sqref="G81">
    <cfRule type="duplicateValues" dxfId="634" priority="205"/>
  </conditionalFormatting>
  <conditionalFormatting sqref="F48">
    <cfRule type="duplicateValues" dxfId="633" priority="200"/>
  </conditionalFormatting>
  <conditionalFormatting sqref="G48">
    <cfRule type="duplicateValues" dxfId="632" priority="198"/>
  </conditionalFormatting>
  <conditionalFormatting sqref="G48">
    <cfRule type="duplicateValues" dxfId="631" priority="199"/>
  </conditionalFormatting>
  <conditionalFormatting sqref="F43">
    <cfRule type="duplicateValues" dxfId="630" priority="197"/>
  </conditionalFormatting>
  <conditionalFormatting sqref="G43">
    <cfRule type="duplicateValues" dxfId="629" priority="195"/>
  </conditionalFormatting>
  <conditionalFormatting sqref="G43">
    <cfRule type="duplicateValues" dxfId="628" priority="196"/>
  </conditionalFormatting>
  <conditionalFormatting sqref="F39">
    <cfRule type="duplicateValues" dxfId="627" priority="191"/>
  </conditionalFormatting>
  <conditionalFormatting sqref="F23 F11:F14 F16:F18">
    <cfRule type="duplicateValues" dxfId="626" priority="190"/>
  </conditionalFormatting>
  <conditionalFormatting sqref="G16:G18 G23 G11:G12">
    <cfRule type="duplicateValues" dxfId="625" priority="188"/>
  </conditionalFormatting>
  <conditionalFormatting sqref="G16:G18 G23 G11:G12">
    <cfRule type="duplicateValues" dxfId="624" priority="189"/>
  </conditionalFormatting>
  <conditionalFormatting sqref="F20">
    <cfRule type="duplicateValues" dxfId="623" priority="187"/>
  </conditionalFormatting>
  <conditionalFormatting sqref="G20">
    <cfRule type="duplicateValues" dxfId="622" priority="185"/>
  </conditionalFormatting>
  <conditionalFormatting sqref="G20">
    <cfRule type="duplicateValues" dxfId="621" priority="186"/>
  </conditionalFormatting>
  <conditionalFormatting sqref="F9">
    <cfRule type="duplicateValues" dxfId="620" priority="184"/>
  </conditionalFormatting>
  <conditionalFormatting sqref="G9">
    <cfRule type="duplicateValues" dxfId="619" priority="182"/>
  </conditionalFormatting>
  <conditionalFormatting sqref="G9">
    <cfRule type="duplicateValues" dxfId="618" priority="183"/>
  </conditionalFormatting>
  <conditionalFormatting sqref="F21">
    <cfRule type="duplicateValues" dxfId="617" priority="181"/>
  </conditionalFormatting>
  <conditionalFormatting sqref="G21">
    <cfRule type="duplicateValues" dxfId="616" priority="179"/>
  </conditionalFormatting>
  <conditionalFormatting sqref="G21">
    <cfRule type="duplicateValues" dxfId="615" priority="180"/>
  </conditionalFormatting>
  <conditionalFormatting sqref="F8">
    <cfRule type="duplicateValues" dxfId="614" priority="175"/>
  </conditionalFormatting>
  <conditionalFormatting sqref="G8">
    <cfRule type="duplicateValues" dxfId="613" priority="173"/>
  </conditionalFormatting>
  <conditionalFormatting sqref="G8">
    <cfRule type="duplicateValues" dxfId="612" priority="174"/>
  </conditionalFormatting>
  <conditionalFormatting sqref="F15">
    <cfRule type="duplicateValues" dxfId="611" priority="172"/>
  </conditionalFormatting>
  <conditionalFormatting sqref="G15">
    <cfRule type="duplicateValues" dxfId="610" priority="170"/>
  </conditionalFormatting>
  <conditionalFormatting sqref="G15">
    <cfRule type="duplicateValues" dxfId="609" priority="171"/>
  </conditionalFormatting>
  <conditionalFormatting sqref="F27">
    <cfRule type="duplicateValues" dxfId="608" priority="169"/>
  </conditionalFormatting>
  <conditionalFormatting sqref="G27">
    <cfRule type="duplicateValues" dxfId="607" priority="167"/>
  </conditionalFormatting>
  <conditionalFormatting sqref="G27">
    <cfRule type="duplicateValues" dxfId="606" priority="168"/>
  </conditionalFormatting>
  <conditionalFormatting sqref="F31:F32">
    <cfRule type="duplicateValues" dxfId="605" priority="166"/>
  </conditionalFormatting>
  <conditionalFormatting sqref="G31:G32">
    <cfRule type="duplicateValues" dxfId="604" priority="164"/>
  </conditionalFormatting>
  <conditionalFormatting sqref="G31:G32">
    <cfRule type="duplicateValues" dxfId="603" priority="165"/>
  </conditionalFormatting>
  <conditionalFormatting sqref="G33">
    <cfRule type="duplicateValues" dxfId="602" priority="238"/>
  </conditionalFormatting>
  <conditionalFormatting sqref="G33">
    <cfRule type="duplicateValues" dxfId="601" priority="239"/>
  </conditionalFormatting>
  <conditionalFormatting sqref="F36">
    <cfRule type="duplicateValues" dxfId="600" priority="163"/>
  </conditionalFormatting>
  <conditionalFormatting sqref="G36">
    <cfRule type="duplicateValues" dxfId="599" priority="162"/>
  </conditionalFormatting>
  <conditionalFormatting sqref="G34">
    <cfRule type="duplicateValues" dxfId="598" priority="161"/>
  </conditionalFormatting>
  <conditionalFormatting sqref="F37">
    <cfRule type="duplicateValues" dxfId="597" priority="160"/>
  </conditionalFormatting>
  <conditionalFormatting sqref="F33">
    <cfRule type="duplicateValues" dxfId="596" priority="159"/>
  </conditionalFormatting>
  <conditionalFormatting sqref="F30">
    <cfRule type="duplicateValues" dxfId="595" priority="156"/>
  </conditionalFormatting>
  <conditionalFormatting sqref="G30">
    <cfRule type="duplicateValues" dxfId="594" priority="154"/>
  </conditionalFormatting>
  <conditionalFormatting sqref="G30">
    <cfRule type="duplicateValues" dxfId="593" priority="155"/>
  </conditionalFormatting>
  <conditionalFormatting sqref="G92">
    <cfRule type="duplicateValues" dxfId="592" priority="151"/>
  </conditionalFormatting>
  <conditionalFormatting sqref="G92">
    <cfRule type="duplicateValues" dxfId="591" priority="152"/>
  </conditionalFormatting>
  <conditionalFormatting sqref="F92">
    <cfRule type="duplicateValues" dxfId="590" priority="153"/>
  </conditionalFormatting>
  <conditionalFormatting sqref="G93">
    <cfRule type="duplicateValues" dxfId="589" priority="148"/>
  </conditionalFormatting>
  <conditionalFormatting sqref="G93">
    <cfRule type="duplicateValues" dxfId="588" priority="149"/>
  </conditionalFormatting>
  <conditionalFormatting sqref="F93">
    <cfRule type="duplicateValues" dxfId="587" priority="150"/>
  </conditionalFormatting>
  <conditionalFormatting sqref="G95">
    <cfRule type="duplicateValues" dxfId="586" priority="142"/>
  </conditionalFormatting>
  <conditionalFormatting sqref="G95">
    <cfRule type="duplicateValues" dxfId="585" priority="143"/>
  </conditionalFormatting>
  <conditionalFormatting sqref="F95">
    <cfRule type="duplicateValues" dxfId="584" priority="144"/>
  </conditionalFormatting>
  <conditionalFormatting sqref="G96">
    <cfRule type="duplicateValues" dxfId="583" priority="139"/>
  </conditionalFormatting>
  <conditionalFormatting sqref="G96">
    <cfRule type="duplicateValues" dxfId="582" priority="140"/>
  </conditionalFormatting>
  <conditionalFormatting sqref="F96">
    <cfRule type="duplicateValues" dxfId="581" priority="141"/>
  </conditionalFormatting>
  <conditionalFormatting sqref="G97">
    <cfRule type="duplicateValues" dxfId="580" priority="136"/>
  </conditionalFormatting>
  <conditionalFormatting sqref="G97">
    <cfRule type="duplicateValues" dxfId="579" priority="137"/>
  </conditionalFormatting>
  <conditionalFormatting sqref="F97">
    <cfRule type="duplicateValues" dxfId="578" priority="138"/>
  </conditionalFormatting>
  <conditionalFormatting sqref="G99">
    <cfRule type="duplicateValues" dxfId="577" priority="133"/>
  </conditionalFormatting>
  <conditionalFormatting sqref="G99">
    <cfRule type="duplicateValues" dxfId="576" priority="134"/>
  </conditionalFormatting>
  <conditionalFormatting sqref="F99">
    <cfRule type="duplicateValues" dxfId="575" priority="135"/>
  </conditionalFormatting>
  <conditionalFormatting sqref="G100">
    <cfRule type="duplicateValues" dxfId="574" priority="130"/>
  </conditionalFormatting>
  <conditionalFormatting sqref="G100">
    <cfRule type="duplicateValues" dxfId="573" priority="131"/>
  </conditionalFormatting>
  <conditionalFormatting sqref="F100">
    <cfRule type="duplicateValues" dxfId="572" priority="132"/>
  </conditionalFormatting>
  <conditionalFormatting sqref="G101">
    <cfRule type="duplicateValues" dxfId="571" priority="127"/>
  </conditionalFormatting>
  <conditionalFormatting sqref="G101">
    <cfRule type="duplicateValues" dxfId="570" priority="128"/>
  </conditionalFormatting>
  <conditionalFormatting sqref="F101">
    <cfRule type="duplicateValues" dxfId="569" priority="129"/>
  </conditionalFormatting>
  <conditionalFormatting sqref="G102">
    <cfRule type="duplicateValues" dxfId="568" priority="124"/>
  </conditionalFormatting>
  <conditionalFormatting sqref="G102">
    <cfRule type="duplicateValues" dxfId="567" priority="125"/>
  </conditionalFormatting>
  <conditionalFormatting sqref="F102">
    <cfRule type="duplicateValues" dxfId="566" priority="126"/>
  </conditionalFormatting>
  <conditionalFormatting sqref="G103:G104">
    <cfRule type="duplicateValues" dxfId="565" priority="121"/>
  </conditionalFormatting>
  <conditionalFormatting sqref="G103:G104">
    <cfRule type="duplicateValues" dxfId="564" priority="122"/>
  </conditionalFormatting>
  <conditionalFormatting sqref="F103:F104">
    <cfRule type="duplicateValues" dxfId="563" priority="123"/>
  </conditionalFormatting>
  <conditionalFormatting sqref="G110">
    <cfRule type="duplicateValues" dxfId="562" priority="119"/>
  </conditionalFormatting>
  <conditionalFormatting sqref="G110">
    <cfRule type="duplicateValues" dxfId="561" priority="120"/>
  </conditionalFormatting>
  <conditionalFormatting sqref="F28">
    <cfRule type="duplicateValues" dxfId="560" priority="118"/>
  </conditionalFormatting>
  <conditionalFormatting sqref="G28">
    <cfRule type="duplicateValues" dxfId="559" priority="116"/>
  </conditionalFormatting>
  <conditionalFormatting sqref="G28">
    <cfRule type="duplicateValues" dxfId="558" priority="117"/>
  </conditionalFormatting>
  <conditionalFormatting sqref="F35">
    <cfRule type="duplicateValues" dxfId="557" priority="115"/>
  </conditionalFormatting>
  <conditionalFormatting sqref="G35">
    <cfRule type="duplicateValues" dxfId="556" priority="113"/>
  </conditionalFormatting>
  <conditionalFormatting sqref="G35">
    <cfRule type="duplicateValues" dxfId="555" priority="114"/>
  </conditionalFormatting>
  <conditionalFormatting sqref="G98">
    <cfRule type="duplicateValues" dxfId="554" priority="110"/>
  </conditionalFormatting>
  <conditionalFormatting sqref="G98">
    <cfRule type="duplicateValues" dxfId="553" priority="111"/>
  </conditionalFormatting>
  <conditionalFormatting sqref="F98">
    <cfRule type="duplicateValues" dxfId="552" priority="112"/>
  </conditionalFormatting>
  <conditionalFormatting sqref="G106">
    <cfRule type="duplicateValues" dxfId="551" priority="104"/>
  </conditionalFormatting>
  <conditionalFormatting sqref="G106">
    <cfRule type="duplicateValues" dxfId="550" priority="105"/>
  </conditionalFormatting>
  <conditionalFormatting sqref="F106">
    <cfRule type="duplicateValues" dxfId="549" priority="106"/>
  </conditionalFormatting>
  <conditionalFormatting sqref="G107">
    <cfRule type="duplicateValues" dxfId="548" priority="101"/>
  </conditionalFormatting>
  <conditionalFormatting sqref="G107">
    <cfRule type="duplicateValues" dxfId="547" priority="102"/>
  </conditionalFormatting>
  <conditionalFormatting sqref="F107">
    <cfRule type="duplicateValues" dxfId="546" priority="103"/>
  </conditionalFormatting>
  <conditionalFormatting sqref="G109">
    <cfRule type="duplicateValues" dxfId="545" priority="95"/>
  </conditionalFormatting>
  <conditionalFormatting sqref="G109">
    <cfRule type="duplicateValues" dxfId="544" priority="96"/>
  </conditionalFormatting>
  <conditionalFormatting sqref="F109">
    <cfRule type="duplicateValues" dxfId="543" priority="97"/>
  </conditionalFormatting>
  <conditionalFormatting sqref="I68">
    <cfRule type="containsText" dxfId="542" priority="87" operator="containsText" text="Accidenté">
      <formula>NOT(ISERROR(SEARCH("Accidenté",I68)))</formula>
    </cfRule>
  </conditionalFormatting>
  <conditionalFormatting sqref="I67">
    <cfRule type="containsText" dxfId="541" priority="86" operator="containsText" text="Accidenté">
      <formula>NOT(ISERROR(SEARCH("Accidenté",I67)))</formula>
    </cfRule>
  </conditionalFormatting>
  <conditionalFormatting sqref="I47">
    <cfRule type="containsText" dxfId="540" priority="94" operator="containsText" text="Accidenté">
      <formula>NOT(ISERROR(SEARCH("Accidenté",I47)))</formula>
    </cfRule>
  </conditionalFormatting>
  <conditionalFormatting sqref="I17">
    <cfRule type="containsText" dxfId="539" priority="88" operator="containsText" text="Accidenté">
      <formula>NOT(ISERROR(SEARCH("Accidenté",I17)))</formula>
    </cfRule>
  </conditionalFormatting>
  <conditionalFormatting sqref="I65">
    <cfRule type="containsText" dxfId="538" priority="85" operator="containsText" text="Accidenté">
      <formula>NOT(ISERROR(SEARCH("Accidenté",I65)))</formula>
    </cfRule>
  </conditionalFormatting>
  <conditionalFormatting sqref="G71">
    <cfRule type="duplicateValues" dxfId="537" priority="83"/>
  </conditionalFormatting>
  <conditionalFormatting sqref="G71">
    <cfRule type="duplicateValues" dxfId="536" priority="84"/>
  </conditionalFormatting>
  <conditionalFormatting sqref="F110">
    <cfRule type="duplicateValues" dxfId="535" priority="240"/>
  </conditionalFormatting>
  <conditionalFormatting sqref="G111">
    <cfRule type="duplicateValues" dxfId="534" priority="77"/>
  </conditionalFormatting>
  <conditionalFormatting sqref="G111">
    <cfRule type="duplicateValues" dxfId="533" priority="78"/>
  </conditionalFormatting>
  <conditionalFormatting sqref="F111">
    <cfRule type="duplicateValues" dxfId="532" priority="79"/>
  </conditionalFormatting>
  <conditionalFormatting sqref="G113">
    <cfRule type="duplicateValues" dxfId="531" priority="75"/>
  </conditionalFormatting>
  <conditionalFormatting sqref="G113">
    <cfRule type="duplicateValues" dxfId="530" priority="76"/>
  </conditionalFormatting>
  <conditionalFormatting sqref="G112">
    <cfRule type="duplicateValues" dxfId="529" priority="73"/>
  </conditionalFormatting>
  <conditionalFormatting sqref="G112">
    <cfRule type="duplicateValues" dxfId="528" priority="74"/>
  </conditionalFormatting>
  <conditionalFormatting sqref="G114">
    <cfRule type="duplicateValues" dxfId="527" priority="71"/>
  </conditionalFormatting>
  <conditionalFormatting sqref="G114">
    <cfRule type="duplicateValues" dxfId="526" priority="72"/>
  </conditionalFormatting>
  <conditionalFormatting sqref="G129">
    <cfRule type="duplicateValues" dxfId="525" priority="51"/>
  </conditionalFormatting>
  <conditionalFormatting sqref="F115:F121">
    <cfRule type="duplicateValues" dxfId="524" priority="81"/>
  </conditionalFormatting>
  <conditionalFormatting sqref="G115:G121">
    <cfRule type="duplicateValues" dxfId="523" priority="82"/>
  </conditionalFormatting>
  <conditionalFormatting sqref="F130:F137 F122 F112:F114 F139:F140 F142 F127:F128 F124:F125">
    <cfRule type="duplicateValues" dxfId="522" priority="80"/>
  </conditionalFormatting>
  <conditionalFormatting sqref="G125">
    <cfRule type="duplicateValues" dxfId="521" priority="63"/>
  </conditionalFormatting>
  <conditionalFormatting sqref="G125">
    <cfRule type="duplicateValues" dxfId="520" priority="64"/>
  </conditionalFormatting>
  <conditionalFormatting sqref="G127">
    <cfRule type="duplicateValues" dxfId="519" priority="61"/>
  </conditionalFormatting>
  <conditionalFormatting sqref="G127">
    <cfRule type="duplicateValues" dxfId="518" priority="62"/>
  </conditionalFormatting>
  <conditionalFormatting sqref="G128">
    <cfRule type="duplicateValues" dxfId="517" priority="59"/>
  </conditionalFormatting>
  <conditionalFormatting sqref="G128">
    <cfRule type="duplicateValues" dxfId="516" priority="60"/>
  </conditionalFormatting>
  <conditionalFormatting sqref="G130">
    <cfRule type="duplicateValues" dxfId="515" priority="57"/>
  </conditionalFormatting>
  <conditionalFormatting sqref="G130">
    <cfRule type="duplicateValues" dxfId="514" priority="58"/>
  </conditionalFormatting>
  <conditionalFormatting sqref="G131">
    <cfRule type="duplicateValues" dxfId="513" priority="55"/>
  </conditionalFormatting>
  <conditionalFormatting sqref="G131">
    <cfRule type="duplicateValues" dxfId="512" priority="56"/>
  </conditionalFormatting>
  <conditionalFormatting sqref="G132">
    <cfRule type="duplicateValues" dxfId="511" priority="53"/>
  </conditionalFormatting>
  <conditionalFormatting sqref="G132">
    <cfRule type="duplicateValues" dxfId="510" priority="54"/>
  </conditionalFormatting>
  <conditionalFormatting sqref="F129">
    <cfRule type="duplicateValues" dxfId="509" priority="52"/>
  </conditionalFormatting>
  <conditionalFormatting sqref="F34">
    <cfRule type="duplicateValues" dxfId="508" priority="48"/>
  </conditionalFormatting>
  <conditionalFormatting sqref="G133:G137 G139:G140 G142">
    <cfRule type="duplicateValues" dxfId="507" priority="47"/>
  </conditionalFormatting>
  <conditionalFormatting sqref="F138">
    <cfRule type="duplicateValues" dxfId="506" priority="45"/>
  </conditionalFormatting>
  <conditionalFormatting sqref="G138">
    <cfRule type="duplicateValues" dxfId="505" priority="44"/>
  </conditionalFormatting>
  <conditionalFormatting sqref="I12">
    <cfRule type="containsText" dxfId="504" priority="43" operator="containsText" text="Accidenté">
      <formula>NOT(ISERROR(SEARCH("Accidenté",I12)))</formula>
    </cfRule>
  </conditionalFormatting>
  <conditionalFormatting sqref="G105">
    <cfRule type="duplicateValues" dxfId="503" priority="38"/>
  </conditionalFormatting>
  <conditionalFormatting sqref="G105">
    <cfRule type="duplicateValues" dxfId="502" priority="39"/>
  </conditionalFormatting>
  <conditionalFormatting sqref="F105">
    <cfRule type="duplicateValues" dxfId="501" priority="40"/>
  </conditionalFormatting>
  <conditionalFormatting sqref="G122">
    <cfRule type="duplicateValues" dxfId="500" priority="37"/>
  </conditionalFormatting>
  <conditionalFormatting sqref="G124">
    <cfRule type="duplicateValues" dxfId="499" priority="36"/>
  </conditionalFormatting>
  <conditionalFormatting sqref="F141">
    <cfRule type="duplicateValues" dxfId="498" priority="35"/>
  </conditionalFormatting>
  <conditionalFormatting sqref="G141">
    <cfRule type="duplicateValues" dxfId="497" priority="34"/>
  </conditionalFormatting>
  <conditionalFormatting sqref="G94">
    <cfRule type="duplicateValues" dxfId="496" priority="31"/>
  </conditionalFormatting>
  <conditionalFormatting sqref="G94">
    <cfRule type="duplicateValues" dxfId="495" priority="32"/>
  </conditionalFormatting>
  <conditionalFormatting sqref="F94">
    <cfRule type="duplicateValues" dxfId="494" priority="33"/>
  </conditionalFormatting>
  <conditionalFormatting sqref="F126">
    <cfRule type="duplicateValues" dxfId="493" priority="30"/>
  </conditionalFormatting>
  <conditionalFormatting sqref="G126">
    <cfRule type="duplicateValues" dxfId="492" priority="29"/>
  </conditionalFormatting>
  <conditionalFormatting sqref="G108">
    <cfRule type="duplicateValues" dxfId="491" priority="26"/>
  </conditionalFormatting>
  <conditionalFormatting sqref="G108">
    <cfRule type="duplicateValues" dxfId="490" priority="27"/>
  </conditionalFormatting>
  <conditionalFormatting sqref="F108">
    <cfRule type="duplicateValues" dxfId="489" priority="28"/>
  </conditionalFormatting>
  <conditionalFormatting sqref="I15">
    <cfRule type="containsText" dxfId="488" priority="21" operator="containsText" text="Accidenté">
      <formula>NOT(ISERROR(SEARCH("Accidenté",I15)))</formula>
    </cfRule>
  </conditionalFormatting>
  <conditionalFormatting sqref="F46">
    <cfRule type="duplicateValues" dxfId="487" priority="20"/>
  </conditionalFormatting>
  <conditionalFormatting sqref="G46">
    <cfRule type="duplicateValues" dxfId="486" priority="18"/>
  </conditionalFormatting>
  <conditionalFormatting sqref="G46">
    <cfRule type="duplicateValues" dxfId="485" priority="19"/>
  </conditionalFormatting>
  <conditionalFormatting sqref="I66">
    <cfRule type="containsText" dxfId="484" priority="17" operator="containsText" text="Accidenté">
      <formula>NOT(ISERROR(SEARCH("Accidenté",I66)))</formula>
    </cfRule>
  </conditionalFormatting>
  <conditionalFormatting sqref="I11">
    <cfRule type="containsText" dxfId="483" priority="16" operator="containsText" text="Accidenté">
      <formula>NOT(ISERROR(SEARCH("Accidenté",I11)))</formula>
    </cfRule>
  </conditionalFormatting>
  <conditionalFormatting sqref="F123">
    <cfRule type="duplicateValues" dxfId="482" priority="14"/>
  </conditionalFormatting>
  <conditionalFormatting sqref="G123">
    <cfRule type="duplicateValues" dxfId="481" priority="12"/>
  </conditionalFormatting>
  <conditionalFormatting sqref="G123">
    <cfRule type="duplicateValues" dxfId="480" priority="13"/>
  </conditionalFormatting>
  <conditionalFormatting sqref="I14">
    <cfRule type="containsText" dxfId="479" priority="9" operator="containsText" text="Accidenté">
      <formula>NOT(ISERROR(SEARCH("Accidenté",I14)))</formula>
    </cfRule>
  </conditionalFormatting>
  <conditionalFormatting sqref="F10">
    <cfRule type="duplicateValues" dxfId="478" priority="8"/>
  </conditionalFormatting>
  <conditionalFormatting sqref="G10">
    <cfRule type="duplicateValues" dxfId="477" priority="6"/>
  </conditionalFormatting>
  <conditionalFormatting sqref="G10">
    <cfRule type="duplicateValues" dxfId="476" priority="7"/>
  </conditionalFormatting>
  <conditionalFormatting sqref="I9">
    <cfRule type="containsText" dxfId="475" priority="4" operator="containsText" text="Accidenté">
      <formula>NOT(ISERROR(SEARCH("Accidenté",I9)))</formula>
    </cfRule>
  </conditionalFormatting>
  <conditionalFormatting sqref="I16">
    <cfRule type="containsText" dxfId="474" priority="3" operator="containsText" text="Accidenté">
      <formula>NOT(ISERROR(SEARCH("Accidenté",I16)))</formula>
    </cfRule>
  </conditionalFormatting>
  <conditionalFormatting sqref="I13">
    <cfRule type="containsText" dxfId="473" priority="2" operator="containsText" text="Accidenté">
      <formula>NOT(ISERROR(SEARCH("Accidenté",I13)))</formula>
    </cfRule>
  </conditionalFormatting>
  <conditionalFormatting sqref="I10">
    <cfRule type="containsText" dxfId="472" priority="1" operator="containsText" text="Accidenté">
      <formula>NOT(ISERROR(SEARCH("Accidenté",I10)))</formula>
    </cfRule>
  </conditionalFormatting>
  <dataValidations count="1">
    <dataValidation type="list" allowBlank="1" showInputMessage="1" sqref="Y53 M8:M151">
      <formula1>"Garage UMS, Garage SINOTRUK, Garage RENAULT, TMH, Port, Mines, Route Port, Route Mines"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tabColor rgb="FF7030A0"/>
  </sheetPr>
  <dimension ref="A1:Z142"/>
  <sheetViews>
    <sheetView zoomScale="89" zoomScaleNormal="89" workbookViewId="0">
      <pane xSplit="8" ySplit="7" topLeftCell="I8" activePane="bottomRight" state="frozen"/>
      <selection pane="topRight" activeCell="H1" sqref="H1"/>
      <selection pane="bottomLeft" activeCell="A8" sqref="A8"/>
      <selection pane="bottomRight" activeCell="M81" sqref="M81"/>
    </sheetView>
  </sheetViews>
  <sheetFormatPr baseColWidth="10" defaultColWidth="11" defaultRowHeight="15" outlineLevelCol="1"/>
  <cols>
    <col min="1" max="1" width="3.85546875" style="14" customWidth="1"/>
    <col min="2" max="2" width="8.7109375" style="14" customWidth="1"/>
    <col min="3" max="3" width="12.42578125" style="14" customWidth="1"/>
    <col min="4" max="4" width="5" style="14" customWidth="1"/>
    <col min="5" max="5" width="7.85546875" style="14" customWidth="1"/>
    <col min="6" max="6" width="8.140625" style="14" customWidth="1"/>
    <col min="7" max="7" width="15.85546875" style="130" customWidth="1"/>
    <col min="8" max="8" width="9.140625" style="14" customWidth="1"/>
    <col min="9" max="9" width="46.140625" style="19" customWidth="1"/>
    <col min="10" max="10" width="19" style="14" customWidth="1"/>
    <col min="11" max="11" width="10" style="14" customWidth="1" outlineLevel="1"/>
    <col min="12" max="12" width="20.140625" style="22" customWidth="1"/>
    <col min="13" max="13" width="14.140625" style="18" customWidth="1"/>
    <col min="14" max="16" width="3.7109375" style="18" customWidth="1"/>
    <col min="17" max="17" width="3.85546875" style="18" customWidth="1"/>
    <col min="18" max="18" width="3.140625" style="18" customWidth="1"/>
    <col min="19" max="19" width="3.5703125" style="18" customWidth="1"/>
    <col min="20" max="21" width="3.140625" style="18" customWidth="1"/>
    <col min="22" max="22" width="3.28515625" style="18" customWidth="1"/>
    <col min="23" max="23" width="3.140625" style="18" customWidth="1"/>
    <col min="24" max="24" width="3.28515625" style="18" customWidth="1"/>
    <col min="25" max="16384" width="11" style="14"/>
  </cols>
  <sheetData>
    <row r="1" spans="1:25" ht="20.25" thickBot="1">
      <c r="I1" s="15" t="s">
        <v>54</v>
      </c>
      <c r="J1" s="16"/>
      <c r="K1" s="16"/>
      <c r="L1" s="17"/>
      <c r="N1" s="13"/>
      <c r="O1" s="23"/>
      <c r="P1" s="23"/>
      <c r="Q1" s="23"/>
      <c r="R1" s="23"/>
      <c r="S1" s="23"/>
      <c r="T1" s="26"/>
    </row>
    <row r="2" spans="1:25" ht="20.25" thickBot="1">
      <c r="I2" s="152"/>
      <c r="J2" s="334" t="s">
        <v>6</v>
      </c>
      <c r="K2" s="335"/>
      <c r="L2" s="335"/>
      <c r="M2" s="336"/>
      <c r="N2" s="24"/>
      <c r="O2" s="24"/>
      <c r="P2" s="24"/>
      <c r="Q2" s="24"/>
      <c r="R2" s="24"/>
      <c r="S2" s="24"/>
      <c r="T2" s="25"/>
    </row>
    <row r="3" spans="1:25" ht="16.5" thickTop="1" thickBot="1">
      <c r="F3" s="36" t="s">
        <v>2</v>
      </c>
      <c r="G3" s="110">
        <v>2</v>
      </c>
      <c r="H3" s="153" t="s">
        <v>229</v>
      </c>
      <c r="I3" s="154">
        <f>COUNTIF(K8:K910,"26/07/19")</f>
        <v>0</v>
      </c>
      <c r="J3" s="155" t="s">
        <v>59</v>
      </c>
      <c r="K3" s="169"/>
      <c r="L3" s="30" t="s">
        <v>60</v>
      </c>
      <c r="M3" s="45" t="s">
        <v>90</v>
      </c>
      <c r="N3" s="24"/>
      <c r="O3" s="24"/>
      <c r="P3" s="24"/>
      <c r="Q3" s="24"/>
      <c r="R3" s="24"/>
      <c r="S3" s="24"/>
      <c r="T3" s="25"/>
    </row>
    <row r="4" spans="1:25" ht="18" customHeight="1" thickTop="1" thickBot="1">
      <c r="F4" s="36" t="s">
        <v>5</v>
      </c>
      <c r="G4" s="131" t="s">
        <v>159</v>
      </c>
      <c r="H4" s="153" t="s">
        <v>230</v>
      </c>
      <c r="I4" s="157">
        <v>0</v>
      </c>
      <c r="J4" s="156" t="s">
        <v>61</v>
      </c>
      <c r="K4" s="170"/>
      <c r="L4" s="31" t="s">
        <v>62</v>
      </c>
      <c r="M4" s="32" t="s">
        <v>55</v>
      </c>
      <c r="N4" s="24"/>
      <c r="O4" s="24"/>
      <c r="P4" s="24"/>
      <c r="Q4" s="24"/>
      <c r="R4" s="24"/>
      <c r="S4" s="24"/>
      <c r="T4" s="25"/>
      <c r="Y4" s="28"/>
    </row>
    <row r="5" spans="1:25" ht="13.5" customHeight="1" thickTop="1" thickBot="1">
      <c r="F5" s="37" t="s">
        <v>1</v>
      </c>
      <c r="G5" s="111">
        <f>'DTQ (Poste1)'!G5</f>
        <v>43672</v>
      </c>
      <c r="H5" s="38"/>
      <c r="J5" s="33" t="s">
        <v>63</v>
      </c>
      <c r="K5" s="171"/>
      <c r="L5" s="34" t="s">
        <v>64</v>
      </c>
      <c r="M5" s="35" t="s">
        <v>57</v>
      </c>
      <c r="N5" s="24"/>
      <c r="O5" s="24"/>
      <c r="P5" s="24"/>
      <c r="Q5" s="24"/>
      <c r="R5" s="24"/>
      <c r="S5" s="24"/>
      <c r="T5" s="25"/>
    </row>
    <row r="6" spans="1:25" ht="17.25" thickTop="1" thickBot="1">
      <c r="A6" s="20"/>
      <c r="B6" s="20"/>
      <c r="C6" s="20"/>
      <c r="D6" s="20"/>
      <c r="E6" s="20"/>
      <c r="F6" s="20"/>
      <c r="G6" s="132"/>
      <c r="H6" s="20"/>
      <c r="I6" s="20"/>
      <c r="J6" s="112" t="s">
        <v>180</v>
      </c>
      <c r="K6" s="134"/>
      <c r="L6" s="176" t="s">
        <v>235</v>
      </c>
      <c r="M6" s="109"/>
      <c r="N6" s="340" t="s">
        <v>56</v>
      </c>
      <c r="O6" s="338"/>
      <c r="P6" s="338"/>
      <c r="Q6" s="338"/>
      <c r="R6" s="339"/>
      <c r="S6" s="39"/>
      <c r="T6" s="44"/>
      <c r="U6" s="341" t="s">
        <v>22</v>
      </c>
      <c r="V6" s="342"/>
      <c r="W6" s="342"/>
      <c r="X6" s="343"/>
    </row>
    <row r="7" spans="1:25" ht="46.5" thickTop="1">
      <c r="A7" s="47" t="s">
        <v>0</v>
      </c>
      <c r="B7" s="48" t="s">
        <v>13</v>
      </c>
      <c r="C7" s="48" t="s">
        <v>144</v>
      </c>
      <c r="D7" s="48" t="s">
        <v>9</v>
      </c>
      <c r="E7" s="49" t="s">
        <v>12</v>
      </c>
      <c r="F7" s="48" t="s">
        <v>33</v>
      </c>
      <c r="G7" s="133" t="s">
        <v>58</v>
      </c>
      <c r="H7" s="48" t="s">
        <v>65</v>
      </c>
      <c r="I7" s="48" t="s">
        <v>14</v>
      </c>
      <c r="J7" s="49" t="s">
        <v>26</v>
      </c>
      <c r="K7" s="49" t="s">
        <v>228</v>
      </c>
      <c r="L7" s="50" t="s">
        <v>28</v>
      </c>
      <c r="M7" s="51" t="s">
        <v>15</v>
      </c>
      <c r="N7" s="151" t="s">
        <v>21</v>
      </c>
      <c r="O7" s="151" t="s">
        <v>17</v>
      </c>
      <c r="P7" s="151" t="s">
        <v>18</v>
      </c>
      <c r="Q7" s="151" t="s">
        <v>19</v>
      </c>
      <c r="R7" s="151" t="s">
        <v>16</v>
      </c>
      <c r="S7" s="151" t="s">
        <v>20</v>
      </c>
      <c r="T7" s="53" t="s">
        <v>89</v>
      </c>
      <c r="U7" s="54" t="s">
        <v>7</v>
      </c>
      <c r="V7" s="55" t="s">
        <v>11</v>
      </c>
      <c r="W7" s="56" t="s">
        <v>3</v>
      </c>
      <c r="X7" s="57" t="s">
        <v>4</v>
      </c>
    </row>
    <row r="8" spans="1:25" s="20" customFormat="1">
      <c r="A8" s="43">
        <v>1</v>
      </c>
      <c r="B8" s="42" t="s">
        <v>10</v>
      </c>
      <c r="C8" s="42" t="s">
        <v>145</v>
      </c>
      <c r="D8" s="11" t="s">
        <v>66</v>
      </c>
      <c r="E8" s="122" t="s">
        <v>91</v>
      </c>
      <c r="F8" s="123" t="s">
        <v>34</v>
      </c>
      <c r="G8" s="180" t="s">
        <v>185</v>
      </c>
      <c r="H8" s="235" t="s">
        <v>67</v>
      </c>
      <c r="I8" s="124"/>
      <c r="J8" s="125"/>
      <c r="K8" s="237"/>
      <c r="L8" s="125"/>
      <c r="M8" s="124"/>
      <c r="N8" s="124"/>
      <c r="O8" s="124"/>
      <c r="P8" s="124"/>
      <c r="Q8" s="124"/>
      <c r="R8" s="124"/>
      <c r="S8" s="124"/>
      <c r="T8" s="124"/>
      <c r="U8" s="238" t="s">
        <v>142</v>
      </c>
      <c r="V8" s="124"/>
      <c r="W8" s="124"/>
      <c r="X8" s="219"/>
    </row>
    <row r="9" spans="1:25" s="20" customFormat="1">
      <c r="A9" s="43">
        <v>2</v>
      </c>
      <c r="B9" s="42" t="s">
        <v>10</v>
      </c>
      <c r="C9" s="42" t="s">
        <v>145</v>
      </c>
      <c r="D9" s="11" t="s">
        <v>66</v>
      </c>
      <c r="E9" s="310" t="s">
        <v>92</v>
      </c>
      <c r="F9" s="311" t="s">
        <v>35</v>
      </c>
      <c r="G9" s="325" t="s">
        <v>186</v>
      </c>
      <c r="H9" s="312" t="s">
        <v>67</v>
      </c>
      <c r="I9" s="313" t="s">
        <v>554</v>
      </c>
      <c r="J9" s="314"/>
      <c r="K9" s="315"/>
      <c r="L9" s="314"/>
      <c r="M9" s="313"/>
      <c r="N9" s="313"/>
      <c r="O9" s="313"/>
      <c r="P9" s="313"/>
      <c r="Q9" s="313"/>
      <c r="R9" s="313"/>
      <c r="S9" s="313"/>
      <c r="T9" s="313"/>
      <c r="U9" s="316"/>
      <c r="V9" s="313"/>
      <c r="W9" s="313"/>
      <c r="X9" s="313"/>
    </row>
    <row r="10" spans="1:25" s="20" customFormat="1" ht="15.75" customHeight="1">
      <c r="A10" s="43">
        <v>3</v>
      </c>
      <c r="B10" s="42" t="s">
        <v>10</v>
      </c>
      <c r="C10" s="42" t="s">
        <v>145</v>
      </c>
      <c r="D10" s="11" t="s">
        <v>66</v>
      </c>
      <c r="E10" s="310" t="s">
        <v>93</v>
      </c>
      <c r="F10" s="311" t="s">
        <v>36</v>
      </c>
      <c r="G10" s="325" t="s">
        <v>187</v>
      </c>
      <c r="H10" s="312" t="s">
        <v>67</v>
      </c>
      <c r="I10" s="313" t="s">
        <v>554</v>
      </c>
      <c r="J10" s="314"/>
      <c r="K10" s="315"/>
      <c r="L10" s="314"/>
      <c r="M10" s="313"/>
      <c r="N10" s="313"/>
      <c r="O10" s="313"/>
      <c r="P10" s="313"/>
      <c r="Q10" s="313"/>
      <c r="R10" s="313"/>
      <c r="S10" s="313"/>
      <c r="T10" s="313"/>
      <c r="U10" s="316"/>
      <c r="V10" s="313"/>
      <c r="W10" s="313"/>
      <c r="X10" s="313"/>
    </row>
    <row r="11" spans="1:25" s="20" customFormat="1">
      <c r="A11" s="43">
        <v>4</v>
      </c>
      <c r="B11" s="42" t="s">
        <v>10</v>
      </c>
      <c r="C11" s="42" t="s">
        <v>145</v>
      </c>
      <c r="D11" s="11" t="s">
        <v>66</v>
      </c>
      <c r="E11" s="310" t="s">
        <v>94</v>
      </c>
      <c r="F11" s="311" t="s">
        <v>68</v>
      </c>
      <c r="G11" s="311" t="s">
        <v>188</v>
      </c>
      <c r="H11" s="312" t="s">
        <v>67</v>
      </c>
      <c r="I11" s="313" t="s">
        <v>554</v>
      </c>
      <c r="J11" s="314"/>
      <c r="K11" s="315"/>
      <c r="L11" s="314"/>
      <c r="M11" s="313"/>
      <c r="N11" s="313"/>
      <c r="O11" s="313"/>
      <c r="P11" s="313"/>
      <c r="Q11" s="313"/>
      <c r="R11" s="313"/>
      <c r="S11" s="313"/>
      <c r="T11" s="313"/>
      <c r="U11" s="316"/>
      <c r="V11" s="313"/>
      <c r="W11" s="313"/>
      <c r="X11" s="313"/>
    </row>
    <row r="12" spans="1:25" s="20" customFormat="1">
      <c r="A12" s="43">
        <v>5</v>
      </c>
      <c r="B12" s="42" t="s">
        <v>10</v>
      </c>
      <c r="C12" s="42" t="s">
        <v>145</v>
      </c>
      <c r="D12" s="11" t="s">
        <v>66</v>
      </c>
      <c r="E12" s="310" t="s">
        <v>95</v>
      </c>
      <c r="F12" s="311" t="s">
        <v>69</v>
      </c>
      <c r="G12" s="311" t="s">
        <v>189</v>
      </c>
      <c r="H12" s="312" t="s">
        <v>67</v>
      </c>
      <c r="I12" s="313" t="s">
        <v>554</v>
      </c>
      <c r="J12" s="314"/>
      <c r="K12" s="315"/>
      <c r="L12" s="314"/>
      <c r="M12" s="313"/>
      <c r="N12" s="313"/>
      <c r="O12" s="313"/>
      <c r="P12" s="313"/>
      <c r="Q12" s="313"/>
      <c r="R12" s="313"/>
      <c r="S12" s="313"/>
      <c r="T12" s="313"/>
      <c r="U12" s="316"/>
      <c r="V12" s="313"/>
      <c r="W12" s="313"/>
      <c r="X12" s="313"/>
    </row>
    <row r="13" spans="1:25" s="20" customFormat="1">
      <c r="A13" s="43">
        <v>6</v>
      </c>
      <c r="B13" s="42" t="s">
        <v>10</v>
      </c>
      <c r="C13" s="42" t="s">
        <v>145</v>
      </c>
      <c r="D13" s="11" t="s">
        <v>66</v>
      </c>
      <c r="E13" s="310" t="s">
        <v>96</v>
      </c>
      <c r="F13" s="311" t="s">
        <v>37</v>
      </c>
      <c r="G13" s="318" t="s">
        <v>190</v>
      </c>
      <c r="H13" s="312" t="s">
        <v>67</v>
      </c>
      <c r="I13" s="313" t="s">
        <v>554</v>
      </c>
      <c r="J13" s="314"/>
      <c r="K13" s="315"/>
      <c r="L13" s="314"/>
      <c r="M13" s="313"/>
      <c r="N13" s="313"/>
      <c r="O13" s="313"/>
      <c r="P13" s="313"/>
      <c r="Q13" s="313"/>
      <c r="R13" s="313"/>
      <c r="S13" s="313"/>
      <c r="T13" s="313"/>
      <c r="U13" s="316"/>
      <c r="V13" s="313"/>
      <c r="W13" s="313"/>
      <c r="X13" s="313"/>
    </row>
    <row r="14" spans="1:25" s="20" customFormat="1">
      <c r="A14" s="43">
        <v>7</v>
      </c>
      <c r="B14" s="42" t="s">
        <v>10</v>
      </c>
      <c r="C14" s="42" t="s">
        <v>145</v>
      </c>
      <c r="D14" s="11" t="s">
        <v>66</v>
      </c>
      <c r="E14" s="310" t="s">
        <v>97</v>
      </c>
      <c r="F14" s="311" t="s">
        <v>38</v>
      </c>
      <c r="G14" s="318" t="s">
        <v>191</v>
      </c>
      <c r="H14" s="311" t="s">
        <v>67</v>
      </c>
      <c r="I14" s="313" t="s">
        <v>554</v>
      </c>
      <c r="J14" s="314"/>
      <c r="K14" s="319"/>
      <c r="L14" s="314"/>
      <c r="M14" s="313"/>
      <c r="N14" s="313"/>
      <c r="O14" s="313"/>
      <c r="P14" s="313"/>
      <c r="Q14" s="313"/>
      <c r="R14" s="313"/>
      <c r="S14" s="313"/>
      <c r="T14" s="313"/>
      <c r="U14" s="313"/>
      <c r="V14" s="313"/>
      <c r="W14" s="313"/>
      <c r="X14" s="313"/>
    </row>
    <row r="15" spans="1:25" s="20" customFormat="1">
      <c r="A15" s="43">
        <v>8</v>
      </c>
      <c r="B15" s="42" t="s">
        <v>10</v>
      </c>
      <c r="C15" s="42" t="s">
        <v>145</v>
      </c>
      <c r="D15" s="11" t="s">
        <v>66</v>
      </c>
      <c r="E15" s="310" t="s">
        <v>98</v>
      </c>
      <c r="F15" s="311" t="s">
        <v>70</v>
      </c>
      <c r="G15" s="311" t="s">
        <v>192</v>
      </c>
      <c r="H15" s="311" t="s">
        <v>67</v>
      </c>
      <c r="I15" s="313" t="s">
        <v>554</v>
      </c>
      <c r="J15" s="314"/>
      <c r="K15" s="319"/>
      <c r="L15" s="314"/>
      <c r="M15" s="313"/>
      <c r="N15" s="313"/>
      <c r="O15" s="313"/>
      <c r="P15" s="313"/>
      <c r="Q15" s="313"/>
      <c r="R15" s="313"/>
      <c r="S15" s="313"/>
      <c r="T15" s="313"/>
      <c r="U15" s="313"/>
      <c r="V15" s="313"/>
      <c r="W15" s="313"/>
      <c r="X15" s="313"/>
    </row>
    <row r="16" spans="1:25" s="20" customFormat="1">
      <c r="A16" s="43">
        <v>9</v>
      </c>
      <c r="B16" s="42" t="s">
        <v>10</v>
      </c>
      <c r="C16" s="42" t="s">
        <v>145</v>
      </c>
      <c r="D16" s="11" t="s">
        <v>66</v>
      </c>
      <c r="E16" s="310" t="s">
        <v>99</v>
      </c>
      <c r="F16" s="311" t="s">
        <v>39</v>
      </c>
      <c r="G16" s="311" t="s">
        <v>193</v>
      </c>
      <c r="H16" s="312" t="s">
        <v>67</v>
      </c>
      <c r="I16" s="313" t="s">
        <v>554</v>
      </c>
      <c r="J16" s="314"/>
      <c r="K16" s="319"/>
      <c r="L16" s="314"/>
      <c r="M16" s="313"/>
      <c r="N16" s="313"/>
      <c r="O16" s="313"/>
      <c r="P16" s="313"/>
      <c r="Q16" s="313"/>
      <c r="R16" s="313"/>
      <c r="S16" s="313"/>
      <c r="T16" s="313"/>
      <c r="U16" s="313"/>
      <c r="V16" s="313"/>
      <c r="W16" s="313"/>
      <c r="X16" s="313"/>
    </row>
    <row r="17" spans="1:26" s="20" customFormat="1">
      <c r="A17" s="43">
        <v>10</v>
      </c>
      <c r="B17" s="42" t="s">
        <v>10</v>
      </c>
      <c r="C17" s="42" t="s">
        <v>145</v>
      </c>
      <c r="D17" s="11" t="s">
        <v>66</v>
      </c>
      <c r="E17" s="122" t="s">
        <v>100</v>
      </c>
      <c r="F17" s="123" t="s">
        <v>40</v>
      </c>
      <c r="G17" s="123" t="s">
        <v>194</v>
      </c>
      <c r="H17" s="235" t="s">
        <v>67</v>
      </c>
      <c r="I17" s="124"/>
      <c r="J17" s="125"/>
      <c r="K17" s="237"/>
      <c r="L17" s="125"/>
      <c r="M17" s="124"/>
      <c r="N17" s="12"/>
      <c r="O17" s="124"/>
      <c r="P17" s="124"/>
      <c r="Q17" s="124"/>
      <c r="R17" s="124"/>
      <c r="S17" s="124"/>
      <c r="T17" s="124"/>
      <c r="U17" s="238" t="s">
        <v>142</v>
      </c>
      <c r="V17" s="124"/>
      <c r="W17" s="124"/>
      <c r="X17" s="124"/>
    </row>
    <row r="18" spans="1:26" s="20" customFormat="1">
      <c r="A18" s="43">
        <v>11</v>
      </c>
      <c r="B18" s="42" t="s">
        <v>10</v>
      </c>
      <c r="C18" s="42" t="s">
        <v>145</v>
      </c>
      <c r="D18" s="11" t="s">
        <v>66</v>
      </c>
      <c r="E18" s="310" t="s">
        <v>101</v>
      </c>
      <c r="F18" s="311" t="s">
        <v>71</v>
      </c>
      <c r="G18" s="311" t="s">
        <v>195</v>
      </c>
      <c r="H18" s="312" t="s">
        <v>67</v>
      </c>
      <c r="I18" s="321" t="s">
        <v>554</v>
      </c>
      <c r="J18" s="314"/>
      <c r="K18" s="315"/>
      <c r="L18" s="314"/>
      <c r="M18" s="313"/>
      <c r="N18" s="313"/>
      <c r="O18" s="313"/>
      <c r="P18" s="313"/>
      <c r="Q18" s="313"/>
      <c r="R18" s="313"/>
      <c r="S18" s="313"/>
      <c r="T18" s="313"/>
      <c r="U18" s="316"/>
      <c r="V18" s="313"/>
      <c r="W18" s="313"/>
      <c r="X18" s="313"/>
    </row>
    <row r="19" spans="1:26" s="20" customFormat="1">
      <c r="A19" s="43">
        <v>12</v>
      </c>
      <c r="B19" s="42" t="s">
        <v>10</v>
      </c>
      <c r="C19" s="42" t="s">
        <v>145</v>
      </c>
      <c r="D19" s="11" t="s">
        <v>66</v>
      </c>
      <c r="E19" s="310" t="s">
        <v>102</v>
      </c>
      <c r="F19" s="311" t="s">
        <v>41</v>
      </c>
      <c r="G19" s="311" t="s">
        <v>196</v>
      </c>
      <c r="H19" s="312" t="s">
        <v>67</v>
      </c>
      <c r="I19" s="321" t="s">
        <v>554</v>
      </c>
      <c r="J19" s="314"/>
      <c r="K19" s="315"/>
      <c r="L19" s="314"/>
      <c r="M19" s="313"/>
      <c r="N19" s="313"/>
      <c r="O19" s="313"/>
      <c r="P19" s="313"/>
      <c r="Q19" s="313"/>
      <c r="R19" s="313"/>
      <c r="S19" s="313"/>
      <c r="T19" s="313"/>
      <c r="U19" s="316"/>
      <c r="V19" s="313"/>
      <c r="W19" s="313"/>
      <c r="X19" s="313"/>
      <c r="Y19" s="175"/>
      <c r="Z19" s="175"/>
    </row>
    <row r="20" spans="1:26" s="20" customFormat="1">
      <c r="A20" s="43">
        <v>13</v>
      </c>
      <c r="B20" s="42" t="s">
        <v>10</v>
      </c>
      <c r="C20" s="42" t="s">
        <v>145</v>
      </c>
      <c r="D20" s="11" t="s">
        <v>66</v>
      </c>
      <c r="E20" s="310" t="s">
        <v>103</v>
      </c>
      <c r="F20" s="311" t="s">
        <v>72</v>
      </c>
      <c r="G20" s="311" t="s">
        <v>197</v>
      </c>
      <c r="H20" s="312" t="s">
        <v>67</v>
      </c>
      <c r="I20" s="321" t="s">
        <v>554</v>
      </c>
      <c r="J20" s="314"/>
      <c r="K20" s="315"/>
      <c r="L20" s="314"/>
      <c r="M20" s="313"/>
      <c r="N20" s="313"/>
      <c r="O20" s="313"/>
      <c r="P20" s="313"/>
      <c r="Q20" s="313"/>
      <c r="R20" s="313"/>
      <c r="S20" s="313"/>
      <c r="T20" s="313"/>
      <c r="U20" s="316"/>
      <c r="V20" s="313"/>
      <c r="W20" s="313"/>
      <c r="X20" s="313"/>
    </row>
    <row r="21" spans="1:26" s="20" customFormat="1">
      <c r="A21" s="43">
        <v>14</v>
      </c>
      <c r="B21" s="42" t="s">
        <v>10</v>
      </c>
      <c r="C21" s="42" t="s">
        <v>145</v>
      </c>
      <c r="D21" s="11" t="s">
        <v>66</v>
      </c>
      <c r="E21" s="310" t="s">
        <v>104</v>
      </c>
      <c r="F21" s="311" t="s">
        <v>73</v>
      </c>
      <c r="G21" s="311" t="s">
        <v>198</v>
      </c>
      <c r="H21" s="311" t="s">
        <v>67</v>
      </c>
      <c r="I21" s="313" t="s">
        <v>554</v>
      </c>
      <c r="J21" s="314"/>
      <c r="K21" s="319"/>
      <c r="L21" s="314"/>
      <c r="M21" s="313"/>
      <c r="N21" s="316"/>
      <c r="O21" s="313"/>
      <c r="P21" s="313"/>
      <c r="Q21" s="313"/>
      <c r="R21" s="313"/>
      <c r="S21" s="313"/>
      <c r="T21" s="313"/>
      <c r="U21" s="313"/>
      <c r="V21" s="313"/>
      <c r="W21" s="313"/>
      <c r="X21" s="313"/>
    </row>
    <row r="22" spans="1:26" s="20" customFormat="1">
      <c r="A22" s="43">
        <v>15</v>
      </c>
      <c r="B22" s="42" t="s">
        <v>10</v>
      </c>
      <c r="C22" s="42" t="s">
        <v>145</v>
      </c>
      <c r="D22" s="11" t="s">
        <v>66</v>
      </c>
      <c r="E22" s="310" t="s">
        <v>105</v>
      </c>
      <c r="F22" s="311" t="s">
        <v>42</v>
      </c>
      <c r="G22" s="311" t="s">
        <v>199</v>
      </c>
      <c r="H22" s="312" t="s">
        <v>67</v>
      </c>
      <c r="I22" s="313" t="s">
        <v>554</v>
      </c>
      <c r="J22" s="314"/>
      <c r="K22" s="319"/>
      <c r="L22" s="314"/>
      <c r="M22" s="313"/>
      <c r="N22" s="316"/>
      <c r="O22" s="313"/>
      <c r="P22" s="313"/>
      <c r="Q22" s="313"/>
      <c r="R22" s="313"/>
      <c r="S22" s="313"/>
      <c r="T22" s="313"/>
      <c r="U22" s="313"/>
      <c r="V22" s="313"/>
      <c r="W22" s="313"/>
      <c r="X22" s="313"/>
    </row>
    <row r="23" spans="1:26" s="20" customFormat="1">
      <c r="A23" s="43">
        <v>16</v>
      </c>
      <c r="B23" s="42" t="s">
        <v>10</v>
      </c>
      <c r="C23" s="42" t="s">
        <v>145</v>
      </c>
      <c r="D23" s="11" t="s">
        <v>66</v>
      </c>
      <c r="E23" s="310" t="s">
        <v>106</v>
      </c>
      <c r="F23" s="311" t="s">
        <v>74</v>
      </c>
      <c r="G23" s="311" t="s">
        <v>200</v>
      </c>
      <c r="H23" s="312" t="s">
        <v>67</v>
      </c>
      <c r="I23" s="313" t="s">
        <v>554</v>
      </c>
      <c r="J23" s="314"/>
      <c r="K23" s="319"/>
      <c r="L23" s="314"/>
      <c r="M23" s="313"/>
      <c r="N23" s="316"/>
      <c r="O23" s="313"/>
      <c r="P23" s="313"/>
      <c r="Q23" s="313"/>
      <c r="R23" s="313"/>
      <c r="S23" s="313"/>
      <c r="T23" s="313"/>
      <c r="U23" s="313"/>
      <c r="V23" s="313"/>
      <c r="W23" s="313"/>
      <c r="X23" s="313"/>
    </row>
    <row r="24" spans="1:26" s="20" customFormat="1">
      <c r="A24" s="43">
        <v>17</v>
      </c>
      <c r="B24" s="42" t="s">
        <v>10</v>
      </c>
      <c r="C24" s="42" t="s">
        <v>145</v>
      </c>
      <c r="D24" s="11" t="s">
        <v>66</v>
      </c>
      <c r="E24" s="122" t="s">
        <v>107</v>
      </c>
      <c r="F24" s="123" t="s">
        <v>43</v>
      </c>
      <c r="G24" s="123" t="s">
        <v>201</v>
      </c>
      <c r="H24" s="235" t="s">
        <v>67</v>
      </c>
      <c r="I24" s="124" t="s">
        <v>560</v>
      </c>
      <c r="J24" s="125">
        <v>43672.743055555555</v>
      </c>
      <c r="K24" s="237"/>
      <c r="L24" s="125"/>
      <c r="M24" s="124" t="s">
        <v>165</v>
      </c>
      <c r="N24" s="124" t="s">
        <v>142</v>
      </c>
      <c r="O24" s="124"/>
      <c r="P24" s="124"/>
      <c r="Q24" s="124"/>
      <c r="R24" s="124"/>
      <c r="S24" s="124"/>
      <c r="T24" s="124"/>
      <c r="U24" s="238" t="s">
        <v>142</v>
      </c>
      <c r="V24" s="124"/>
      <c r="W24" s="124"/>
      <c r="X24" s="124"/>
    </row>
    <row r="25" spans="1:26" s="20" customFormat="1">
      <c r="A25" s="43">
        <v>18</v>
      </c>
      <c r="B25" s="42" t="s">
        <v>10</v>
      </c>
      <c r="C25" s="42" t="s">
        <v>145</v>
      </c>
      <c r="D25" s="11" t="s">
        <v>66</v>
      </c>
      <c r="E25" s="122" t="s">
        <v>108</v>
      </c>
      <c r="F25" s="123" t="s">
        <v>75</v>
      </c>
      <c r="G25" s="123" t="s">
        <v>202</v>
      </c>
      <c r="H25" s="235" t="s">
        <v>67</v>
      </c>
      <c r="I25" s="124" t="s">
        <v>561</v>
      </c>
      <c r="J25" s="125">
        <v>43672.861111111109</v>
      </c>
      <c r="K25" s="148"/>
      <c r="L25" s="125"/>
      <c r="M25" s="124" t="s">
        <v>165</v>
      </c>
      <c r="N25" s="124"/>
      <c r="O25" s="124"/>
      <c r="P25" s="124"/>
      <c r="Q25" s="124"/>
      <c r="R25" s="124"/>
      <c r="S25" s="124" t="s">
        <v>142</v>
      </c>
      <c r="T25" s="124"/>
      <c r="U25" s="124" t="s">
        <v>142</v>
      </c>
      <c r="V25" s="124"/>
      <c r="W25" s="124"/>
      <c r="X25" s="124"/>
    </row>
    <row r="26" spans="1:26" s="20" customFormat="1" ht="15" customHeight="1">
      <c r="A26" s="43">
        <v>19</v>
      </c>
      <c r="B26" s="42" t="s">
        <v>10</v>
      </c>
      <c r="C26" s="42" t="s">
        <v>145</v>
      </c>
      <c r="D26" s="11" t="s">
        <v>66</v>
      </c>
      <c r="E26" s="122" t="s">
        <v>109</v>
      </c>
      <c r="F26" s="123" t="s">
        <v>76</v>
      </c>
      <c r="G26" s="123" t="s">
        <v>203</v>
      </c>
      <c r="H26" s="235" t="s">
        <v>67</v>
      </c>
      <c r="I26" s="124"/>
      <c r="J26" s="125"/>
      <c r="K26" s="148"/>
      <c r="L26" s="125"/>
      <c r="M26" s="124"/>
      <c r="N26" s="124"/>
      <c r="O26" s="124"/>
      <c r="P26" s="124"/>
      <c r="Q26" s="124"/>
      <c r="R26" s="124"/>
      <c r="S26" s="124"/>
      <c r="T26" s="124"/>
      <c r="U26" s="238" t="s">
        <v>142</v>
      </c>
      <c r="V26" s="124"/>
      <c r="W26" s="124"/>
      <c r="X26" s="124"/>
    </row>
    <row r="27" spans="1:26" s="20" customFormat="1" ht="15" customHeight="1">
      <c r="A27" s="43">
        <v>20</v>
      </c>
      <c r="B27" s="42" t="s">
        <v>10</v>
      </c>
      <c r="C27" s="42" t="s">
        <v>145</v>
      </c>
      <c r="D27" s="11" t="s">
        <v>66</v>
      </c>
      <c r="E27" s="122" t="s">
        <v>299</v>
      </c>
      <c r="F27" s="11" t="s">
        <v>388</v>
      </c>
      <c r="G27" s="11" t="s">
        <v>389</v>
      </c>
      <c r="H27" s="235" t="s">
        <v>67</v>
      </c>
      <c r="I27" s="207" t="s">
        <v>562</v>
      </c>
      <c r="J27" s="125">
        <v>43672.666666666664</v>
      </c>
      <c r="K27" s="148"/>
      <c r="L27" s="125"/>
      <c r="M27" s="124" t="s">
        <v>165</v>
      </c>
      <c r="N27" s="124" t="s">
        <v>142</v>
      </c>
      <c r="O27" s="206"/>
      <c r="P27" s="206"/>
      <c r="Q27" s="206"/>
      <c r="R27" s="124"/>
      <c r="S27" s="124"/>
      <c r="T27" s="124"/>
      <c r="U27" s="238"/>
      <c r="V27" s="124" t="s">
        <v>142</v>
      </c>
      <c r="W27" s="124"/>
      <c r="X27" s="124"/>
    </row>
    <row r="28" spans="1:26" s="20" customFormat="1" ht="15" customHeight="1">
      <c r="A28" s="43">
        <v>21</v>
      </c>
      <c r="B28" s="42" t="s">
        <v>10</v>
      </c>
      <c r="C28" s="42" t="s">
        <v>145</v>
      </c>
      <c r="D28" s="11" t="s">
        <v>66</v>
      </c>
      <c r="E28" s="226" t="s">
        <v>362</v>
      </c>
      <c r="F28" s="58" t="s">
        <v>390</v>
      </c>
      <c r="G28" s="58" t="s">
        <v>391</v>
      </c>
      <c r="H28" s="243" t="s">
        <v>67</v>
      </c>
      <c r="I28" s="267" t="s">
        <v>434</v>
      </c>
      <c r="J28" s="99">
        <v>43585.333333333336</v>
      </c>
      <c r="K28" s="244"/>
      <c r="L28" s="99"/>
      <c r="M28" s="59" t="s">
        <v>165</v>
      </c>
      <c r="N28" s="59" t="s">
        <v>142</v>
      </c>
      <c r="O28" s="59"/>
      <c r="P28" s="59"/>
      <c r="Q28" s="59"/>
      <c r="R28" s="59"/>
      <c r="S28" s="59"/>
      <c r="T28" s="59"/>
      <c r="U28" s="245"/>
      <c r="V28" s="59"/>
      <c r="W28" s="59" t="s">
        <v>142</v>
      </c>
      <c r="X28" s="59"/>
    </row>
    <row r="29" spans="1:26" s="20" customFormat="1">
      <c r="A29" s="43">
        <v>22</v>
      </c>
      <c r="B29" s="42" t="s">
        <v>10</v>
      </c>
      <c r="C29" s="42" t="s">
        <v>145</v>
      </c>
      <c r="D29" s="11" t="s">
        <v>66</v>
      </c>
      <c r="E29" s="226" t="s">
        <v>227</v>
      </c>
      <c r="F29" s="328" t="s">
        <v>547</v>
      </c>
      <c r="G29" s="328" t="s">
        <v>546</v>
      </c>
      <c r="H29" s="243" t="s">
        <v>67</v>
      </c>
      <c r="I29" s="59" t="s">
        <v>555</v>
      </c>
      <c r="J29" s="99">
        <v>43663.666666666664</v>
      </c>
      <c r="K29" s="294"/>
      <c r="L29" s="99"/>
      <c r="M29" s="59" t="s">
        <v>165</v>
      </c>
      <c r="N29" s="59"/>
      <c r="O29" s="59" t="s">
        <v>142</v>
      </c>
      <c r="P29" s="59"/>
      <c r="Q29" s="59"/>
      <c r="R29" s="59"/>
      <c r="S29" s="59"/>
      <c r="T29" s="59"/>
      <c r="U29" s="59"/>
      <c r="V29" s="59"/>
      <c r="W29" s="59" t="s">
        <v>142</v>
      </c>
      <c r="X29" s="329"/>
    </row>
    <row r="30" spans="1:26" s="20" customFormat="1">
      <c r="A30" s="43">
        <v>23</v>
      </c>
      <c r="B30" s="42" t="s">
        <v>10</v>
      </c>
      <c r="C30" s="42" t="s">
        <v>145</v>
      </c>
      <c r="D30" s="11" t="s">
        <v>66</v>
      </c>
      <c r="E30" s="122" t="s">
        <v>348</v>
      </c>
      <c r="F30" s="123" t="s">
        <v>392</v>
      </c>
      <c r="G30" s="123" t="s">
        <v>393</v>
      </c>
      <c r="H30" s="235" t="s">
        <v>67</v>
      </c>
      <c r="I30" s="124"/>
      <c r="J30" s="125"/>
      <c r="K30" s="239"/>
      <c r="L30" s="125"/>
      <c r="M30" s="124"/>
      <c r="N30" s="124"/>
      <c r="O30" s="124"/>
      <c r="P30" s="124"/>
      <c r="Q30" s="124"/>
      <c r="R30" s="124"/>
      <c r="S30" s="124"/>
      <c r="T30" s="124"/>
      <c r="U30" s="238" t="s">
        <v>142</v>
      </c>
      <c r="V30" s="124"/>
      <c r="W30" s="124"/>
      <c r="X30" s="219"/>
    </row>
    <row r="31" spans="1:26" s="20" customFormat="1">
      <c r="A31" s="43">
        <v>24</v>
      </c>
      <c r="B31" s="42" t="s">
        <v>10</v>
      </c>
      <c r="C31" s="42" t="s">
        <v>145</v>
      </c>
      <c r="D31" s="11" t="s">
        <v>66</v>
      </c>
      <c r="E31" s="122" t="s">
        <v>300</v>
      </c>
      <c r="F31" s="11" t="s">
        <v>332</v>
      </c>
      <c r="G31" s="11" t="s">
        <v>333</v>
      </c>
      <c r="H31" s="235" t="s">
        <v>67</v>
      </c>
      <c r="I31" s="124"/>
      <c r="J31" s="125"/>
      <c r="K31" s="239"/>
      <c r="L31" s="125"/>
      <c r="M31" s="124"/>
      <c r="N31" s="124"/>
      <c r="O31" s="124"/>
      <c r="P31" s="124"/>
      <c r="Q31" s="124"/>
      <c r="R31" s="124"/>
      <c r="S31" s="124"/>
      <c r="T31" s="124"/>
      <c r="U31" s="238" t="s">
        <v>142</v>
      </c>
      <c r="V31" s="124"/>
      <c r="W31" s="124"/>
      <c r="X31" s="206"/>
    </row>
    <row r="32" spans="1:26" s="20" customFormat="1">
      <c r="A32" s="43">
        <v>25</v>
      </c>
      <c r="B32" s="42" t="s">
        <v>10</v>
      </c>
      <c r="C32" s="42" t="s">
        <v>145</v>
      </c>
      <c r="D32" s="11" t="s">
        <v>66</v>
      </c>
      <c r="E32" s="122" t="s">
        <v>302</v>
      </c>
      <c r="F32" s="11" t="s">
        <v>334</v>
      </c>
      <c r="G32" s="11" t="s">
        <v>335</v>
      </c>
      <c r="H32" s="235" t="s">
        <v>67</v>
      </c>
      <c r="I32" s="124"/>
      <c r="J32" s="125"/>
      <c r="K32" s="239"/>
      <c r="L32" s="125"/>
      <c r="M32" s="124"/>
      <c r="N32" s="124"/>
      <c r="O32" s="124"/>
      <c r="P32" s="124"/>
      <c r="Q32" s="124"/>
      <c r="R32" s="124"/>
      <c r="S32" s="124"/>
      <c r="T32" s="124"/>
      <c r="U32" s="238" t="s">
        <v>142</v>
      </c>
      <c r="V32" s="124"/>
      <c r="W32" s="124"/>
      <c r="X32" s="206"/>
    </row>
    <row r="33" spans="1:25" s="20" customFormat="1">
      <c r="A33" s="43">
        <v>26</v>
      </c>
      <c r="B33" s="42" t="s">
        <v>10</v>
      </c>
      <c r="C33" s="42" t="s">
        <v>145</v>
      </c>
      <c r="D33" s="11" t="s">
        <v>66</v>
      </c>
      <c r="E33" s="122" t="s">
        <v>290</v>
      </c>
      <c r="F33" s="11" t="s">
        <v>329</v>
      </c>
      <c r="G33" s="123" t="s">
        <v>292</v>
      </c>
      <c r="H33" s="235" t="s">
        <v>67</v>
      </c>
      <c r="I33" s="124" t="s">
        <v>558</v>
      </c>
      <c r="J33" s="125">
        <v>43672.666666666664</v>
      </c>
      <c r="K33" s="148"/>
      <c r="L33" s="125">
        <v>43672.9375</v>
      </c>
      <c r="M33" s="124" t="s">
        <v>179</v>
      </c>
      <c r="N33" s="124" t="s">
        <v>142</v>
      </c>
      <c r="O33" s="124"/>
      <c r="P33" s="124"/>
      <c r="Q33" s="124"/>
      <c r="R33" s="124"/>
      <c r="S33" s="124"/>
      <c r="T33" s="124"/>
      <c r="U33" s="238" t="s">
        <v>142</v>
      </c>
      <c r="V33" s="124"/>
      <c r="W33" s="124"/>
      <c r="X33" s="124"/>
    </row>
    <row r="34" spans="1:25" s="20" customFormat="1">
      <c r="A34" s="43">
        <v>27</v>
      </c>
      <c r="B34" s="42" t="s">
        <v>10</v>
      </c>
      <c r="C34" s="42" t="s">
        <v>145</v>
      </c>
      <c r="D34" s="11" t="s">
        <v>66</v>
      </c>
      <c r="E34" s="122" t="s">
        <v>303</v>
      </c>
      <c r="F34" s="11" t="s">
        <v>336</v>
      </c>
      <c r="G34" s="11" t="s">
        <v>337</v>
      </c>
      <c r="H34" s="235" t="s">
        <v>67</v>
      </c>
      <c r="I34" s="124"/>
      <c r="J34" s="125"/>
      <c r="K34" s="125"/>
      <c r="L34" s="125"/>
      <c r="M34" s="124"/>
      <c r="N34" s="124"/>
      <c r="O34" s="124"/>
      <c r="P34" s="124"/>
      <c r="Q34" s="124"/>
      <c r="R34" s="124"/>
      <c r="S34" s="124"/>
      <c r="T34" s="124"/>
      <c r="U34" s="124" t="s">
        <v>142</v>
      </c>
      <c r="V34" s="124"/>
      <c r="W34" s="124"/>
      <c r="X34" s="124"/>
    </row>
    <row r="35" spans="1:25" s="20" customFormat="1">
      <c r="A35" s="43">
        <v>28</v>
      </c>
      <c r="B35" s="42" t="s">
        <v>10</v>
      </c>
      <c r="C35" s="42" t="s">
        <v>145</v>
      </c>
      <c r="D35" s="11" t="s">
        <v>66</v>
      </c>
      <c r="E35" s="122" t="s">
        <v>363</v>
      </c>
      <c r="F35" s="11" t="s">
        <v>394</v>
      </c>
      <c r="G35" s="11" t="s">
        <v>395</v>
      </c>
      <c r="H35" s="235" t="s">
        <v>67</v>
      </c>
      <c r="I35" s="124"/>
      <c r="J35" s="125"/>
      <c r="L35" s="125"/>
      <c r="M35" s="124"/>
      <c r="N35" s="124"/>
      <c r="O35" s="124"/>
      <c r="P35" s="124"/>
      <c r="Q35" s="124"/>
      <c r="R35" s="124"/>
      <c r="S35" s="124"/>
      <c r="T35" s="124"/>
      <c r="U35" s="124" t="s">
        <v>142</v>
      </c>
      <c r="V35" s="124"/>
      <c r="W35" s="124"/>
      <c r="X35" s="124"/>
    </row>
    <row r="36" spans="1:25" s="20" customFormat="1">
      <c r="A36" s="43">
        <v>29</v>
      </c>
      <c r="B36" s="42" t="s">
        <v>10</v>
      </c>
      <c r="C36" s="42" t="s">
        <v>145</v>
      </c>
      <c r="D36" s="11" t="s">
        <v>66</v>
      </c>
      <c r="E36" s="122" t="s">
        <v>301</v>
      </c>
      <c r="F36" s="11" t="s">
        <v>338</v>
      </c>
      <c r="G36" s="11" t="s">
        <v>339</v>
      </c>
      <c r="H36" s="235" t="s">
        <v>67</v>
      </c>
      <c r="I36" s="124" t="s">
        <v>571</v>
      </c>
      <c r="J36" s="125">
        <v>43672.666666666664</v>
      </c>
      <c r="K36" s="125"/>
      <c r="L36" s="125">
        <v>43672.693055555559</v>
      </c>
      <c r="M36" s="124" t="s">
        <v>181</v>
      </c>
      <c r="N36" s="124"/>
      <c r="O36" s="124"/>
      <c r="P36" s="124"/>
      <c r="Q36" s="124" t="s">
        <v>142</v>
      </c>
      <c r="R36" s="124"/>
      <c r="S36" s="124"/>
      <c r="T36" s="124"/>
      <c r="U36" s="124" t="s">
        <v>142</v>
      </c>
      <c r="V36" s="124"/>
      <c r="W36" s="124"/>
      <c r="X36" s="124"/>
    </row>
    <row r="37" spans="1:25" s="20" customFormat="1">
      <c r="A37" s="43">
        <v>30</v>
      </c>
      <c r="B37" s="42" t="s">
        <v>10</v>
      </c>
      <c r="C37" s="42" t="s">
        <v>145</v>
      </c>
      <c r="D37" s="11" t="s">
        <v>66</v>
      </c>
      <c r="E37" s="122" t="s">
        <v>293</v>
      </c>
      <c r="F37" s="11" t="s">
        <v>306</v>
      </c>
      <c r="G37" s="178" t="s">
        <v>291</v>
      </c>
      <c r="H37" s="235" t="s">
        <v>67</v>
      </c>
      <c r="I37" s="124"/>
      <c r="J37" s="125"/>
      <c r="K37" s="148"/>
      <c r="L37" s="125"/>
      <c r="M37" s="124"/>
      <c r="N37" s="124"/>
      <c r="O37" s="124"/>
      <c r="P37" s="124"/>
      <c r="Q37" s="124"/>
      <c r="R37" s="124"/>
      <c r="S37" s="124"/>
      <c r="T37" s="124"/>
      <c r="U37" s="124" t="s">
        <v>142</v>
      </c>
      <c r="V37" s="124"/>
      <c r="W37" s="124"/>
      <c r="X37" s="124"/>
    </row>
    <row r="38" spans="1:25" s="20" customFormat="1">
      <c r="A38" s="43">
        <v>31</v>
      </c>
      <c r="B38" s="42" t="s">
        <v>10</v>
      </c>
      <c r="C38" s="42" t="s">
        <v>294</v>
      </c>
      <c r="D38" s="11" t="s">
        <v>66</v>
      </c>
      <c r="E38" s="60" t="s">
        <v>295</v>
      </c>
      <c r="F38" s="60" t="s">
        <v>296</v>
      </c>
      <c r="G38" s="60" t="s">
        <v>297</v>
      </c>
      <c r="H38" s="303" t="s">
        <v>67</v>
      </c>
      <c r="I38" s="174" t="s">
        <v>552</v>
      </c>
      <c r="J38" s="98">
        <v>43635.666666666664</v>
      </c>
      <c r="K38" s="147"/>
      <c r="L38" s="98"/>
      <c r="M38" s="46" t="s">
        <v>550</v>
      </c>
      <c r="N38" s="46" t="s">
        <v>142</v>
      </c>
      <c r="O38" s="46"/>
      <c r="P38" s="46"/>
      <c r="Q38" s="46"/>
      <c r="R38" s="46"/>
      <c r="S38" s="46"/>
      <c r="T38" s="46"/>
      <c r="U38" s="46"/>
      <c r="V38" s="46"/>
      <c r="W38" s="46"/>
      <c r="X38" s="46" t="s">
        <v>142</v>
      </c>
    </row>
    <row r="39" spans="1:25" s="20" customFormat="1">
      <c r="A39" s="43">
        <v>32</v>
      </c>
      <c r="B39" s="42" t="s">
        <v>10</v>
      </c>
      <c r="C39" s="42" t="s">
        <v>145</v>
      </c>
      <c r="D39" s="11" t="s">
        <v>66</v>
      </c>
      <c r="E39" s="226" t="s">
        <v>110</v>
      </c>
      <c r="F39" s="58" t="s">
        <v>44</v>
      </c>
      <c r="G39" s="299" t="s">
        <v>204</v>
      </c>
      <c r="H39" s="243" t="s">
        <v>67</v>
      </c>
      <c r="I39" s="59" t="s">
        <v>549</v>
      </c>
      <c r="J39" s="99">
        <v>43628.666666666664</v>
      </c>
      <c r="K39" s="264"/>
      <c r="L39" s="99"/>
      <c r="M39" s="59" t="s">
        <v>165</v>
      </c>
      <c r="N39" s="59" t="s">
        <v>142</v>
      </c>
      <c r="O39" s="59" t="s">
        <v>142</v>
      </c>
      <c r="P39" s="59"/>
      <c r="Q39" s="59"/>
      <c r="R39" s="59"/>
      <c r="S39" s="59"/>
      <c r="T39" s="59"/>
      <c r="U39" s="59"/>
      <c r="V39" s="59"/>
      <c r="W39" s="59" t="s">
        <v>142</v>
      </c>
      <c r="X39" s="59"/>
    </row>
    <row r="40" spans="1:25" s="20" customFormat="1">
      <c r="A40" s="43">
        <v>33</v>
      </c>
      <c r="B40" s="42" t="s">
        <v>10</v>
      </c>
      <c r="C40" s="42" t="s">
        <v>145</v>
      </c>
      <c r="D40" s="11" t="s">
        <v>66</v>
      </c>
      <c r="E40" s="122" t="s">
        <v>111</v>
      </c>
      <c r="F40" s="123" t="s">
        <v>45</v>
      </c>
      <c r="G40" s="123" t="s">
        <v>205</v>
      </c>
      <c r="H40" s="235" t="s">
        <v>67</v>
      </c>
      <c r="I40" s="124"/>
      <c r="J40" s="125"/>
      <c r="K40" s="239"/>
      <c r="L40" s="125"/>
      <c r="M40" s="124"/>
      <c r="N40" s="124"/>
      <c r="O40" s="124"/>
      <c r="P40" s="124"/>
      <c r="Q40" s="124"/>
      <c r="R40" s="124"/>
      <c r="S40" s="124"/>
      <c r="T40" s="124"/>
      <c r="U40" s="238" t="s">
        <v>142</v>
      </c>
      <c r="V40" s="124"/>
      <c r="W40" s="124"/>
      <c r="X40" s="124"/>
    </row>
    <row r="41" spans="1:25" s="20" customFormat="1">
      <c r="A41" s="43">
        <v>34</v>
      </c>
      <c r="B41" s="42" t="s">
        <v>10</v>
      </c>
      <c r="C41" s="42" t="s">
        <v>145</v>
      </c>
      <c r="D41" s="11" t="s">
        <v>66</v>
      </c>
      <c r="E41" s="122" t="s">
        <v>112</v>
      </c>
      <c r="F41" s="123" t="s">
        <v>48</v>
      </c>
      <c r="G41" s="179" t="s">
        <v>206</v>
      </c>
      <c r="H41" s="235" t="s">
        <v>67</v>
      </c>
      <c r="I41" s="207"/>
      <c r="J41" s="125"/>
      <c r="K41" s="239"/>
      <c r="L41" s="125"/>
      <c r="M41" s="124"/>
      <c r="N41" s="124"/>
      <c r="O41" s="124"/>
      <c r="P41" s="124"/>
      <c r="Q41" s="124"/>
      <c r="R41" s="124"/>
      <c r="S41" s="124"/>
      <c r="T41" s="124"/>
      <c r="U41" s="124" t="s">
        <v>142</v>
      </c>
      <c r="V41" s="124"/>
      <c r="W41" s="124"/>
      <c r="X41" s="124"/>
      <c r="Y41" s="175"/>
    </row>
    <row r="42" spans="1:25" s="20" customFormat="1">
      <c r="A42" s="43">
        <v>35</v>
      </c>
      <c r="B42" s="42" t="s">
        <v>10</v>
      </c>
      <c r="C42" s="42" t="s">
        <v>145</v>
      </c>
      <c r="D42" s="11" t="s">
        <v>66</v>
      </c>
      <c r="E42" s="122" t="s">
        <v>113</v>
      </c>
      <c r="F42" s="123" t="s">
        <v>46</v>
      </c>
      <c r="G42" s="123" t="s">
        <v>207</v>
      </c>
      <c r="H42" s="123" t="s">
        <v>67</v>
      </c>
      <c r="I42" s="124" t="s">
        <v>571</v>
      </c>
      <c r="J42" s="125">
        <v>43672.716666666667</v>
      </c>
      <c r="K42" s="148"/>
      <c r="L42" s="125">
        <v>43672.748611111114</v>
      </c>
      <c r="M42" s="124" t="s">
        <v>181</v>
      </c>
      <c r="N42" s="124"/>
      <c r="O42" s="124"/>
      <c r="P42" s="124"/>
      <c r="Q42" s="124" t="s">
        <v>142</v>
      </c>
      <c r="R42" s="124"/>
      <c r="S42" s="124"/>
      <c r="T42" s="124"/>
      <c r="U42" s="124" t="s">
        <v>142</v>
      </c>
      <c r="V42" s="124"/>
      <c r="W42" s="124"/>
      <c r="X42" s="124"/>
    </row>
    <row r="43" spans="1:25" s="20" customFormat="1" ht="15" customHeight="1">
      <c r="A43" s="43">
        <v>36</v>
      </c>
      <c r="B43" s="42" t="s">
        <v>10</v>
      </c>
      <c r="C43" s="42" t="s">
        <v>145</v>
      </c>
      <c r="D43" s="11" t="s">
        <v>66</v>
      </c>
      <c r="E43" s="122" t="s">
        <v>114</v>
      </c>
      <c r="F43" s="123" t="s">
        <v>47</v>
      </c>
      <c r="G43" s="123" t="s">
        <v>208</v>
      </c>
      <c r="H43" s="235" t="s">
        <v>67</v>
      </c>
      <c r="I43" s="124"/>
      <c r="J43" s="125"/>
      <c r="K43" s="148"/>
      <c r="L43" s="125"/>
      <c r="M43" s="124"/>
      <c r="N43" s="124"/>
      <c r="O43" s="124"/>
      <c r="P43" s="124"/>
      <c r="Q43" s="124"/>
      <c r="R43" s="124"/>
      <c r="S43" s="124"/>
      <c r="T43" s="124"/>
      <c r="U43" s="124" t="s">
        <v>142</v>
      </c>
      <c r="V43" s="124"/>
      <c r="W43" s="124"/>
      <c r="X43" s="124"/>
    </row>
    <row r="44" spans="1:25" s="20" customFormat="1">
      <c r="A44" s="43">
        <v>37</v>
      </c>
      <c r="B44" s="42" t="s">
        <v>10</v>
      </c>
      <c r="C44" s="42" t="s">
        <v>145</v>
      </c>
      <c r="D44" s="11" t="s">
        <v>66</v>
      </c>
      <c r="E44" s="122" t="s">
        <v>115</v>
      </c>
      <c r="F44" s="123" t="s">
        <v>49</v>
      </c>
      <c r="G44" s="178" t="s">
        <v>209</v>
      </c>
      <c r="H44" s="235" t="s">
        <v>67</v>
      </c>
      <c r="I44" s="124"/>
      <c r="J44" s="125"/>
      <c r="K44" s="237"/>
      <c r="L44" s="125"/>
      <c r="M44" s="124"/>
      <c r="N44" s="124"/>
      <c r="O44" s="124"/>
      <c r="P44" s="124"/>
      <c r="Q44" s="124"/>
      <c r="R44" s="124"/>
      <c r="S44" s="124"/>
      <c r="T44" s="124"/>
      <c r="U44" s="238" t="s">
        <v>142</v>
      </c>
      <c r="V44" s="124"/>
      <c r="W44" s="124"/>
      <c r="X44" s="124"/>
    </row>
    <row r="45" spans="1:25" s="20" customFormat="1">
      <c r="A45" s="43">
        <v>38</v>
      </c>
      <c r="B45" s="42" t="s">
        <v>10</v>
      </c>
      <c r="C45" s="42" t="s">
        <v>145</v>
      </c>
      <c r="D45" s="11" t="s">
        <v>66</v>
      </c>
      <c r="E45" s="122" t="s">
        <v>116</v>
      </c>
      <c r="F45" s="123" t="s">
        <v>77</v>
      </c>
      <c r="G45" s="178" t="s">
        <v>210</v>
      </c>
      <c r="H45" s="235" t="s">
        <v>67</v>
      </c>
      <c r="I45" s="124" t="s">
        <v>567</v>
      </c>
      <c r="J45" s="125">
        <v>43672.666666666664</v>
      </c>
      <c r="K45" s="237"/>
      <c r="L45" s="125">
        <v>43672.845138888886</v>
      </c>
      <c r="M45" s="124" t="s">
        <v>165</v>
      </c>
      <c r="N45" s="124" t="s">
        <v>142</v>
      </c>
      <c r="O45" s="124" t="s">
        <v>142</v>
      </c>
      <c r="P45" s="124"/>
      <c r="Q45" s="124"/>
      <c r="R45" s="124"/>
      <c r="S45" s="124"/>
      <c r="T45" s="124"/>
      <c r="U45" s="124" t="s">
        <v>142</v>
      </c>
      <c r="V45" s="124"/>
      <c r="W45" s="124"/>
      <c r="X45" s="124"/>
    </row>
    <row r="46" spans="1:25" s="20" customFormat="1">
      <c r="A46" s="43">
        <v>39</v>
      </c>
      <c r="B46" s="42" t="s">
        <v>10</v>
      </c>
      <c r="C46" s="42" t="s">
        <v>162</v>
      </c>
      <c r="D46" s="11" t="s">
        <v>66</v>
      </c>
      <c r="E46" s="122" t="s">
        <v>117</v>
      </c>
      <c r="F46" s="123" t="s">
        <v>51</v>
      </c>
      <c r="G46" s="123" t="s">
        <v>211</v>
      </c>
      <c r="H46" s="235" t="s">
        <v>67</v>
      </c>
      <c r="I46" s="124"/>
      <c r="J46" s="125"/>
      <c r="K46" s="148"/>
      <c r="L46" s="125"/>
      <c r="M46" s="124"/>
      <c r="N46" s="124"/>
      <c r="O46" s="124"/>
      <c r="P46" s="124"/>
      <c r="Q46" s="124"/>
      <c r="R46" s="124"/>
      <c r="S46" s="124"/>
      <c r="T46" s="124"/>
      <c r="U46" s="124" t="s">
        <v>142</v>
      </c>
      <c r="V46" s="124"/>
      <c r="W46" s="124"/>
      <c r="X46" s="124"/>
    </row>
    <row r="47" spans="1:25" s="20" customFormat="1">
      <c r="A47" s="43">
        <v>40</v>
      </c>
      <c r="B47" s="42" t="s">
        <v>10</v>
      </c>
      <c r="C47" s="42" t="s">
        <v>162</v>
      </c>
      <c r="D47" s="11" t="s">
        <v>66</v>
      </c>
      <c r="E47" s="60" t="s">
        <v>118</v>
      </c>
      <c r="F47" s="41" t="s">
        <v>52</v>
      </c>
      <c r="G47" s="41" t="s">
        <v>212</v>
      </c>
      <c r="H47" s="41" t="s">
        <v>67</v>
      </c>
      <c r="I47" s="46" t="s">
        <v>237</v>
      </c>
      <c r="J47" s="98">
        <v>43320</v>
      </c>
      <c r="K47" s="147"/>
      <c r="L47" s="98"/>
      <c r="M47" s="174" t="s">
        <v>305</v>
      </c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 t="s">
        <v>142</v>
      </c>
    </row>
    <row r="48" spans="1:25" s="20" customFormat="1">
      <c r="A48" s="43">
        <v>41</v>
      </c>
      <c r="B48" s="42" t="s">
        <v>10</v>
      </c>
      <c r="C48" s="42" t="s">
        <v>162</v>
      </c>
      <c r="D48" s="11" t="s">
        <v>66</v>
      </c>
      <c r="E48" s="122" t="s">
        <v>119</v>
      </c>
      <c r="F48" s="123" t="s">
        <v>53</v>
      </c>
      <c r="G48" s="123" t="s">
        <v>213</v>
      </c>
      <c r="H48" s="235" t="s">
        <v>67</v>
      </c>
      <c r="I48" s="124"/>
      <c r="J48" s="125"/>
      <c r="K48" s="237"/>
      <c r="L48" s="125"/>
      <c r="M48" s="124"/>
      <c r="N48" s="124"/>
      <c r="O48" s="124"/>
      <c r="P48" s="124"/>
      <c r="Q48" s="124"/>
      <c r="R48" s="124"/>
      <c r="S48" s="124"/>
      <c r="T48" s="124"/>
      <c r="U48" s="238" t="s">
        <v>142</v>
      </c>
      <c r="V48" s="238"/>
      <c r="W48" s="124"/>
      <c r="X48" s="124"/>
    </row>
    <row r="49" spans="1:25" s="20" customFormat="1">
      <c r="A49" s="43">
        <v>42</v>
      </c>
      <c r="B49" s="42" t="s">
        <v>10</v>
      </c>
      <c r="C49" s="42" t="s">
        <v>145</v>
      </c>
      <c r="D49" s="11" t="s">
        <v>66</v>
      </c>
      <c r="E49" s="317" t="s">
        <v>120</v>
      </c>
      <c r="F49" s="311" t="s">
        <v>50</v>
      </c>
      <c r="G49" s="311" t="s">
        <v>214</v>
      </c>
      <c r="H49" s="312" t="s">
        <v>67</v>
      </c>
      <c r="I49" s="313" t="s">
        <v>554</v>
      </c>
      <c r="J49" s="314"/>
      <c r="K49" s="315"/>
      <c r="L49" s="314"/>
      <c r="M49" s="313"/>
      <c r="N49" s="313"/>
      <c r="O49" s="313"/>
      <c r="P49" s="313"/>
      <c r="Q49" s="313"/>
      <c r="R49" s="313"/>
      <c r="S49" s="313"/>
      <c r="T49" s="313"/>
      <c r="U49" s="316"/>
      <c r="V49" s="313"/>
      <c r="W49" s="313"/>
      <c r="X49" s="313"/>
    </row>
    <row r="50" spans="1:25" s="20" customFormat="1">
      <c r="A50" s="43">
        <v>43</v>
      </c>
      <c r="B50" s="42" t="s">
        <v>10</v>
      </c>
      <c r="C50" s="42" t="s">
        <v>145</v>
      </c>
      <c r="D50" s="11" t="s">
        <v>66</v>
      </c>
      <c r="E50" s="126" t="s">
        <v>121</v>
      </c>
      <c r="F50" s="123" t="s">
        <v>78</v>
      </c>
      <c r="G50" s="123" t="s">
        <v>215</v>
      </c>
      <c r="H50" s="123" t="s">
        <v>67</v>
      </c>
      <c r="I50" s="124"/>
      <c r="J50" s="125"/>
      <c r="K50" s="148"/>
      <c r="L50" s="125"/>
      <c r="M50" s="124"/>
      <c r="N50" s="124"/>
      <c r="O50" s="124"/>
      <c r="P50" s="124"/>
      <c r="Q50" s="124"/>
      <c r="R50" s="124"/>
      <c r="S50" s="124"/>
      <c r="T50" s="124"/>
      <c r="U50" s="124" t="s">
        <v>142</v>
      </c>
      <c r="V50" s="124"/>
      <c r="W50" s="124"/>
      <c r="X50" s="124"/>
    </row>
    <row r="51" spans="1:25" s="20" customFormat="1" ht="14.25" customHeight="1">
      <c r="A51" s="43">
        <v>44</v>
      </c>
      <c r="B51" s="42" t="s">
        <v>10</v>
      </c>
      <c r="C51" s="42" t="s">
        <v>145</v>
      </c>
      <c r="D51" s="11" t="s">
        <v>66</v>
      </c>
      <c r="E51" s="126" t="s">
        <v>122</v>
      </c>
      <c r="F51" s="123" t="s">
        <v>79</v>
      </c>
      <c r="G51" s="123" t="s">
        <v>216</v>
      </c>
      <c r="H51" s="235" t="s">
        <v>67</v>
      </c>
      <c r="I51" s="124" t="s">
        <v>558</v>
      </c>
      <c r="J51" s="125">
        <v>43672.666666666664</v>
      </c>
      <c r="K51" s="148"/>
      <c r="L51" s="125"/>
      <c r="M51" s="124" t="s">
        <v>165</v>
      </c>
      <c r="N51" s="124" t="s">
        <v>142</v>
      </c>
      <c r="O51" s="124"/>
      <c r="P51" s="124"/>
      <c r="Q51" s="124"/>
      <c r="R51" s="124"/>
      <c r="S51" s="124"/>
      <c r="T51" s="124"/>
      <c r="U51" s="124"/>
      <c r="V51" s="124" t="s">
        <v>142</v>
      </c>
      <c r="W51" s="124"/>
      <c r="X51" s="124"/>
      <c r="Y51" s="175"/>
    </row>
    <row r="52" spans="1:25" s="20" customFormat="1">
      <c r="A52" s="43">
        <v>45</v>
      </c>
      <c r="B52" s="42" t="s">
        <v>10</v>
      </c>
      <c r="C52" s="42" t="s">
        <v>145</v>
      </c>
      <c r="D52" s="11" t="s">
        <v>66</v>
      </c>
      <c r="E52" s="126" t="s">
        <v>123</v>
      </c>
      <c r="F52" s="123" t="s">
        <v>80</v>
      </c>
      <c r="G52" s="123" t="s">
        <v>217</v>
      </c>
      <c r="H52" s="123" t="s">
        <v>67</v>
      </c>
      <c r="I52" s="124"/>
      <c r="J52" s="125"/>
      <c r="K52" s="148"/>
      <c r="L52" s="125"/>
      <c r="M52" s="124"/>
      <c r="N52" s="124"/>
      <c r="O52" s="124"/>
      <c r="P52" s="124"/>
      <c r="Q52" s="124"/>
      <c r="R52" s="124"/>
      <c r="S52" s="124"/>
      <c r="T52" s="124"/>
      <c r="U52" s="124" t="s">
        <v>142</v>
      </c>
      <c r="V52" s="124"/>
      <c r="W52" s="124"/>
      <c r="X52" s="124"/>
    </row>
    <row r="53" spans="1:25" s="20" customFormat="1">
      <c r="A53" s="43">
        <v>46</v>
      </c>
      <c r="B53" s="42" t="s">
        <v>10</v>
      </c>
      <c r="C53" s="42" t="s">
        <v>145</v>
      </c>
      <c r="D53" s="11" t="s">
        <v>66</v>
      </c>
      <c r="E53" s="126" t="s">
        <v>124</v>
      </c>
      <c r="F53" s="123" t="s">
        <v>81</v>
      </c>
      <c r="G53" s="123" t="s">
        <v>218</v>
      </c>
      <c r="H53" s="235" t="s">
        <v>67</v>
      </c>
      <c r="I53" s="193" t="s">
        <v>571</v>
      </c>
      <c r="J53" s="125">
        <v>43672.670138888891</v>
      </c>
      <c r="K53" s="237"/>
      <c r="L53" s="125">
        <v>43672.693749999999</v>
      </c>
      <c r="M53" s="124" t="s">
        <v>181</v>
      </c>
      <c r="N53" s="124"/>
      <c r="O53" s="124"/>
      <c r="P53" s="124"/>
      <c r="Q53" s="124" t="s">
        <v>142</v>
      </c>
      <c r="R53" s="124"/>
      <c r="S53" s="124"/>
      <c r="T53" s="124"/>
      <c r="U53" s="208" t="s">
        <v>142</v>
      </c>
      <c r="V53" s="125"/>
      <c r="W53" s="148"/>
      <c r="X53" s="124"/>
    </row>
    <row r="54" spans="1:25" s="20" customFormat="1">
      <c r="A54" s="43">
        <v>47</v>
      </c>
      <c r="B54" s="42" t="s">
        <v>10</v>
      </c>
      <c r="C54" s="42" t="s">
        <v>145</v>
      </c>
      <c r="D54" s="11" t="s">
        <v>66</v>
      </c>
      <c r="E54" s="317" t="s">
        <v>125</v>
      </c>
      <c r="F54" s="311" t="s">
        <v>82</v>
      </c>
      <c r="G54" s="311" t="s">
        <v>219</v>
      </c>
      <c r="H54" s="311" t="s">
        <v>67</v>
      </c>
      <c r="I54" s="313" t="s">
        <v>554</v>
      </c>
      <c r="J54" s="314"/>
      <c r="K54" s="315"/>
      <c r="L54" s="314"/>
      <c r="M54" s="313"/>
      <c r="N54" s="313"/>
      <c r="O54" s="313"/>
      <c r="P54" s="313"/>
      <c r="Q54" s="313"/>
      <c r="R54" s="313"/>
      <c r="S54" s="313"/>
      <c r="T54" s="313"/>
      <c r="U54" s="316"/>
      <c r="V54" s="313"/>
      <c r="W54" s="313"/>
      <c r="X54" s="313"/>
    </row>
    <row r="55" spans="1:25" s="20" customFormat="1">
      <c r="A55" s="43">
        <v>48</v>
      </c>
      <c r="B55" s="42" t="s">
        <v>10</v>
      </c>
      <c r="C55" s="42" t="s">
        <v>145</v>
      </c>
      <c r="D55" s="11" t="s">
        <v>66</v>
      </c>
      <c r="E55" s="126" t="s">
        <v>126</v>
      </c>
      <c r="F55" s="123" t="s">
        <v>83</v>
      </c>
      <c r="G55" s="123" t="s">
        <v>220</v>
      </c>
      <c r="H55" s="235" t="s">
        <v>67</v>
      </c>
      <c r="I55" s="124"/>
      <c r="J55" s="125"/>
      <c r="K55" s="237"/>
      <c r="L55" s="125"/>
      <c r="M55" s="124"/>
      <c r="N55" s="124"/>
      <c r="O55" s="124"/>
      <c r="P55" s="124"/>
      <c r="Q55" s="124"/>
      <c r="R55" s="124"/>
      <c r="S55" s="124"/>
      <c r="T55" s="124"/>
      <c r="U55" s="238" t="s">
        <v>142</v>
      </c>
      <c r="V55" s="124"/>
      <c r="W55" s="124"/>
      <c r="X55" s="124"/>
    </row>
    <row r="56" spans="1:25" s="20" customFormat="1">
      <c r="A56" s="43">
        <v>49</v>
      </c>
      <c r="B56" s="42" t="s">
        <v>10</v>
      </c>
      <c r="C56" s="42" t="s">
        <v>145</v>
      </c>
      <c r="D56" s="11" t="s">
        <v>66</v>
      </c>
      <c r="E56" s="317" t="s">
        <v>127</v>
      </c>
      <c r="F56" s="311" t="s">
        <v>84</v>
      </c>
      <c r="G56" s="311" t="s">
        <v>221</v>
      </c>
      <c r="H56" s="312" t="s">
        <v>67</v>
      </c>
      <c r="I56" s="313" t="s">
        <v>554</v>
      </c>
      <c r="J56" s="314"/>
      <c r="K56" s="315"/>
      <c r="L56" s="314"/>
      <c r="M56" s="313"/>
      <c r="N56" s="313"/>
      <c r="O56" s="313"/>
      <c r="P56" s="313"/>
      <c r="Q56" s="313"/>
      <c r="R56" s="313"/>
      <c r="S56" s="313"/>
      <c r="T56" s="313"/>
      <c r="U56" s="316"/>
      <c r="V56" s="313"/>
      <c r="W56" s="313"/>
      <c r="X56" s="313"/>
    </row>
    <row r="57" spans="1:25" s="20" customFormat="1">
      <c r="A57" s="43">
        <v>50</v>
      </c>
      <c r="B57" s="42" t="s">
        <v>10</v>
      </c>
      <c r="C57" s="42" t="s">
        <v>145</v>
      </c>
      <c r="D57" s="11" t="s">
        <v>66</v>
      </c>
      <c r="E57" s="126" t="s">
        <v>128</v>
      </c>
      <c r="F57" s="123" t="s">
        <v>85</v>
      </c>
      <c r="G57" s="123" t="s">
        <v>222</v>
      </c>
      <c r="H57" s="235" t="s">
        <v>67</v>
      </c>
      <c r="I57" s="124" t="s">
        <v>559</v>
      </c>
      <c r="J57" s="97">
        <v>43672.666666666664</v>
      </c>
      <c r="K57" s="237"/>
      <c r="L57" s="125">
        <v>43672.851388888892</v>
      </c>
      <c r="M57" s="124" t="s">
        <v>165</v>
      </c>
      <c r="N57" s="124" t="s">
        <v>142</v>
      </c>
      <c r="O57" s="124"/>
      <c r="P57" s="124"/>
      <c r="Q57" s="124"/>
      <c r="R57" s="124"/>
      <c r="S57" s="124"/>
      <c r="T57" s="124"/>
      <c r="U57" s="238" t="s">
        <v>142</v>
      </c>
      <c r="V57" s="124"/>
      <c r="W57" s="124"/>
      <c r="X57" s="124"/>
    </row>
    <row r="58" spans="1:25" s="20" customFormat="1">
      <c r="A58" s="43">
        <v>51</v>
      </c>
      <c r="B58" s="42" t="s">
        <v>10</v>
      </c>
      <c r="C58" s="42" t="s">
        <v>145</v>
      </c>
      <c r="D58" s="11" t="s">
        <v>66</v>
      </c>
      <c r="E58" s="317" t="s">
        <v>129</v>
      </c>
      <c r="F58" s="311" t="s">
        <v>86</v>
      </c>
      <c r="G58" s="324" t="s">
        <v>223</v>
      </c>
      <c r="H58" s="312" t="s">
        <v>67</v>
      </c>
      <c r="I58" s="313" t="s">
        <v>554</v>
      </c>
      <c r="J58" s="314"/>
      <c r="K58" s="315"/>
      <c r="L58" s="314"/>
      <c r="M58" s="313"/>
      <c r="N58" s="313"/>
      <c r="O58" s="313"/>
      <c r="P58" s="313"/>
      <c r="Q58" s="313"/>
      <c r="R58" s="313"/>
      <c r="S58" s="313"/>
      <c r="T58" s="313"/>
      <c r="U58" s="316"/>
      <c r="V58" s="313"/>
      <c r="W58" s="320"/>
      <c r="X58" s="320"/>
    </row>
    <row r="59" spans="1:25" s="20" customFormat="1">
      <c r="A59" s="43">
        <v>52</v>
      </c>
      <c r="B59" s="42" t="s">
        <v>10</v>
      </c>
      <c r="C59" s="42" t="s">
        <v>145</v>
      </c>
      <c r="D59" s="11" t="s">
        <v>66</v>
      </c>
      <c r="E59" s="317" t="s">
        <v>130</v>
      </c>
      <c r="F59" s="311" t="s">
        <v>87</v>
      </c>
      <c r="G59" s="311" t="s">
        <v>224</v>
      </c>
      <c r="H59" s="312" t="s">
        <v>67</v>
      </c>
      <c r="I59" s="313" t="s">
        <v>554</v>
      </c>
      <c r="J59" s="314"/>
      <c r="K59" s="315"/>
      <c r="L59" s="314"/>
      <c r="M59" s="313"/>
      <c r="N59" s="313"/>
      <c r="O59" s="313"/>
      <c r="P59" s="313"/>
      <c r="Q59" s="313"/>
      <c r="R59" s="313"/>
      <c r="S59" s="313"/>
      <c r="T59" s="313"/>
      <c r="U59" s="316"/>
      <c r="V59" s="313"/>
      <c r="W59" s="320"/>
      <c r="X59" s="320"/>
    </row>
    <row r="60" spans="1:25" s="20" customFormat="1" ht="15.75" thickBot="1">
      <c r="A60" s="43">
        <v>53</v>
      </c>
      <c r="B60" s="42" t="s">
        <v>10</v>
      </c>
      <c r="C60" s="42" t="s">
        <v>145</v>
      </c>
      <c r="D60" s="11" t="s">
        <v>66</v>
      </c>
      <c r="E60" s="317" t="s">
        <v>131</v>
      </c>
      <c r="F60" s="311" t="s">
        <v>88</v>
      </c>
      <c r="G60" s="311" t="s">
        <v>225</v>
      </c>
      <c r="H60" s="312" t="s">
        <v>67</v>
      </c>
      <c r="I60" s="313" t="s">
        <v>554</v>
      </c>
      <c r="J60" s="314"/>
      <c r="K60" s="315"/>
      <c r="L60" s="314"/>
      <c r="M60" s="313"/>
      <c r="N60" s="313"/>
      <c r="O60" s="313"/>
      <c r="P60" s="313"/>
      <c r="Q60" s="313"/>
      <c r="R60" s="313"/>
      <c r="S60" s="313"/>
      <c r="T60" s="313"/>
      <c r="U60" s="316"/>
      <c r="V60" s="313"/>
      <c r="W60" s="320"/>
      <c r="X60" s="320"/>
    </row>
    <row r="61" spans="1:25" s="20" customFormat="1" ht="15.75" thickBot="1">
      <c r="A61" s="43">
        <v>54</v>
      </c>
      <c r="B61" s="42" t="s">
        <v>10</v>
      </c>
      <c r="C61" s="42" t="s">
        <v>162</v>
      </c>
      <c r="D61" s="11" t="s">
        <v>66</v>
      </c>
      <c r="E61" s="126" t="s">
        <v>236</v>
      </c>
      <c r="F61" s="211" t="s">
        <v>307</v>
      </c>
      <c r="G61" s="211" t="s">
        <v>308</v>
      </c>
      <c r="H61" s="235" t="s">
        <v>67</v>
      </c>
      <c r="I61" s="124"/>
      <c r="J61" s="125"/>
      <c r="K61" s="148"/>
      <c r="L61" s="125"/>
      <c r="M61" s="124"/>
      <c r="N61" s="124"/>
      <c r="O61" s="124"/>
      <c r="P61" s="124"/>
      <c r="Q61" s="124"/>
      <c r="R61" s="124"/>
      <c r="S61" s="124"/>
      <c r="T61" s="124"/>
      <c r="U61" s="124" t="s">
        <v>142</v>
      </c>
      <c r="V61" s="124"/>
      <c r="W61" s="124"/>
      <c r="X61" s="124"/>
    </row>
    <row r="62" spans="1:25" s="20" customFormat="1">
      <c r="A62" s="43">
        <v>55</v>
      </c>
      <c r="B62" s="42" t="s">
        <v>10</v>
      </c>
      <c r="C62" s="42" t="s">
        <v>286</v>
      </c>
      <c r="D62" s="40" t="s">
        <v>254</v>
      </c>
      <c r="E62" s="216" t="s">
        <v>255</v>
      </c>
      <c r="F62" s="212" t="s">
        <v>309</v>
      </c>
      <c r="G62" s="191" t="s">
        <v>243</v>
      </c>
      <c r="H62" s="236" t="s">
        <v>253</v>
      </c>
      <c r="I62" s="207"/>
      <c r="J62" s="125"/>
      <c r="K62" s="148"/>
      <c r="L62" s="125"/>
      <c r="M62" s="124"/>
      <c r="N62" s="124"/>
      <c r="O62" s="124"/>
      <c r="P62" s="124"/>
      <c r="Q62" s="124"/>
      <c r="R62" s="124"/>
      <c r="S62" s="124"/>
      <c r="T62" s="124"/>
      <c r="U62" s="124" t="s">
        <v>142</v>
      </c>
      <c r="V62" s="124"/>
      <c r="W62" s="124"/>
      <c r="X62" s="124"/>
    </row>
    <row r="63" spans="1:25" s="20" customFormat="1">
      <c r="A63" s="43">
        <v>56</v>
      </c>
      <c r="B63" s="42" t="s">
        <v>10</v>
      </c>
      <c r="C63" s="42" t="s">
        <v>286</v>
      </c>
      <c r="D63" s="40" t="s">
        <v>254</v>
      </c>
      <c r="E63" s="216" t="s">
        <v>256</v>
      </c>
      <c r="F63" s="11" t="s">
        <v>310</v>
      </c>
      <c r="G63" s="191" t="s">
        <v>244</v>
      </c>
      <c r="H63" s="236" t="s">
        <v>253</v>
      </c>
      <c r="I63" s="124"/>
      <c r="J63" s="125"/>
      <c r="K63" s="148"/>
      <c r="L63" s="125"/>
      <c r="M63" s="124"/>
      <c r="N63" s="124"/>
      <c r="O63" s="124"/>
      <c r="P63" s="124"/>
      <c r="Q63" s="124"/>
      <c r="R63" s="124"/>
      <c r="S63" s="124"/>
      <c r="T63" s="124"/>
      <c r="U63" s="124" t="s">
        <v>142</v>
      </c>
      <c r="V63" s="124"/>
      <c r="W63" s="124"/>
      <c r="X63" s="124"/>
    </row>
    <row r="64" spans="1:25" s="20" customFormat="1">
      <c r="A64" s="43">
        <v>57</v>
      </c>
      <c r="B64" s="42" t="s">
        <v>10</v>
      </c>
      <c r="C64" s="42" t="s">
        <v>286</v>
      </c>
      <c r="D64" s="40" t="s">
        <v>254</v>
      </c>
      <c r="E64" s="216" t="s">
        <v>257</v>
      </c>
      <c r="F64" s="123" t="s">
        <v>311</v>
      </c>
      <c r="G64" s="273" t="s">
        <v>245</v>
      </c>
      <c r="H64" s="123" t="s">
        <v>253</v>
      </c>
      <c r="I64" s="124"/>
      <c r="J64" s="125"/>
      <c r="K64" s="125"/>
      <c r="L64" s="125"/>
      <c r="M64" s="124"/>
      <c r="N64" s="124"/>
      <c r="O64" s="124"/>
      <c r="P64" s="124"/>
      <c r="Q64" s="124"/>
      <c r="R64" s="124"/>
      <c r="S64" s="124"/>
      <c r="T64" s="124"/>
      <c r="U64" s="124" t="s">
        <v>142</v>
      </c>
      <c r="V64" s="124"/>
      <c r="W64" s="124"/>
      <c r="X64" s="124"/>
    </row>
    <row r="65" spans="1:24" s="20" customFormat="1">
      <c r="A65" s="43">
        <v>58</v>
      </c>
      <c r="B65" s="42" t="s">
        <v>10</v>
      </c>
      <c r="C65" s="42" t="s">
        <v>286</v>
      </c>
      <c r="D65" s="40" t="s">
        <v>254</v>
      </c>
      <c r="E65" s="216" t="s">
        <v>258</v>
      </c>
      <c r="F65" s="11" t="s">
        <v>312</v>
      </c>
      <c r="G65" s="191" t="s">
        <v>246</v>
      </c>
      <c r="H65" s="236" t="s">
        <v>253</v>
      </c>
      <c r="I65" s="124"/>
      <c r="J65" s="125"/>
      <c r="K65" s="125"/>
      <c r="L65" s="125"/>
      <c r="M65" s="124"/>
      <c r="N65" s="124"/>
      <c r="O65" s="124"/>
      <c r="P65" s="124"/>
      <c r="Q65" s="124"/>
      <c r="R65" s="124"/>
      <c r="S65" s="124"/>
      <c r="T65" s="206"/>
      <c r="U65" s="124" t="s">
        <v>142</v>
      </c>
      <c r="V65" s="124"/>
      <c r="W65" s="124"/>
      <c r="X65" s="124"/>
    </row>
    <row r="66" spans="1:24" s="20" customFormat="1">
      <c r="A66" s="43">
        <v>59</v>
      </c>
      <c r="B66" s="42" t="s">
        <v>10</v>
      </c>
      <c r="C66" s="42" t="s">
        <v>286</v>
      </c>
      <c r="D66" s="40" t="s">
        <v>254</v>
      </c>
      <c r="E66" s="216" t="s">
        <v>259</v>
      </c>
      <c r="F66" s="11" t="s">
        <v>313</v>
      </c>
      <c r="G66" s="191" t="s">
        <v>247</v>
      </c>
      <c r="H66" s="236" t="s">
        <v>253</v>
      </c>
      <c r="I66" s="124"/>
      <c r="J66" s="125"/>
      <c r="K66" s="148"/>
      <c r="L66" s="125"/>
      <c r="M66" s="124"/>
      <c r="N66" s="124"/>
      <c r="O66" s="124"/>
      <c r="P66" s="124"/>
      <c r="Q66" s="124"/>
      <c r="R66" s="124"/>
      <c r="S66" s="124"/>
      <c r="T66" s="124"/>
      <c r="U66" s="124" t="s">
        <v>142</v>
      </c>
      <c r="V66" s="124"/>
      <c r="W66" s="124"/>
      <c r="X66" s="124"/>
    </row>
    <row r="67" spans="1:24" s="20" customFormat="1">
      <c r="A67" s="43">
        <v>60</v>
      </c>
      <c r="B67" s="42" t="s">
        <v>10</v>
      </c>
      <c r="C67" s="42" t="s">
        <v>286</v>
      </c>
      <c r="D67" s="40" t="s">
        <v>254</v>
      </c>
      <c r="E67" s="216" t="s">
        <v>260</v>
      </c>
      <c r="F67" s="11" t="s">
        <v>314</v>
      </c>
      <c r="G67" s="191" t="s">
        <v>248</v>
      </c>
      <c r="H67" s="236" t="s">
        <v>253</v>
      </c>
      <c r="I67" s="124"/>
      <c r="J67" s="125"/>
      <c r="K67" s="237"/>
      <c r="L67" s="125"/>
      <c r="M67" s="124"/>
      <c r="N67" s="124"/>
      <c r="O67" s="124"/>
      <c r="P67" s="124"/>
      <c r="Q67" s="124"/>
      <c r="R67" s="124"/>
      <c r="S67" s="124"/>
      <c r="T67" s="124"/>
      <c r="U67" s="238" t="s">
        <v>142</v>
      </c>
      <c r="V67" s="124"/>
      <c r="W67" s="124"/>
      <c r="X67" s="124"/>
    </row>
    <row r="68" spans="1:24" s="20" customFormat="1">
      <c r="A68" s="43">
        <v>61</v>
      </c>
      <c r="B68" s="42" t="s">
        <v>10</v>
      </c>
      <c r="C68" s="42" t="s">
        <v>286</v>
      </c>
      <c r="D68" s="40" t="s">
        <v>254</v>
      </c>
      <c r="E68" s="216" t="s">
        <v>261</v>
      </c>
      <c r="F68" s="11" t="s">
        <v>315</v>
      </c>
      <c r="G68" s="191" t="s">
        <v>249</v>
      </c>
      <c r="H68" s="236" t="s">
        <v>253</v>
      </c>
      <c r="I68" s="124" t="s">
        <v>571</v>
      </c>
      <c r="J68" s="125">
        <v>43672.793055555558</v>
      </c>
      <c r="K68" s="237"/>
      <c r="L68" s="125">
        <v>43672.824999999997</v>
      </c>
      <c r="M68" s="124" t="s">
        <v>181</v>
      </c>
      <c r="N68" s="124"/>
      <c r="O68" s="124"/>
      <c r="P68" s="124"/>
      <c r="Q68" s="124" t="s">
        <v>142</v>
      </c>
      <c r="R68" s="124"/>
      <c r="S68" s="124"/>
      <c r="T68" s="124"/>
      <c r="U68" s="238" t="s">
        <v>142</v>
      </c>
      <c r="V68" s="124"/>
      <c r="W68" s="124"/>
      <c r="X68" s="124"/>
    </row>
    <row r="69" spans="1:24" s="20" customFormat="1">
      <c r="A69" s="43">
        <v>62</v>
      </c>
      <c r="B69" s="42" t="s">
        <v>10</v>
      </c>
      <c r="C69" s="42" t="s">
        <v>286</v>
      </c>
      <c r="D69" s="40" t="s">
        <v>254</v>
      </c>
      <c r="E69" s="216" t="s">
        <v>262</v>
      </c>
      <c r="F69" s="11" t="s">
        <v>316</v>
      </c>
      <c r="G69" s="191" t="s">
        <v>250</v>
      </c>
      <c r="H69" s="236" t="s">
        <v>253</v>
      </c>
      <c r="I69" s="124"/>
      <c r="J69" s="125"/>
      <c r="K69" s="237"/>
      <c r="L69" s="125"/>
      <c r="M69" s="124"/>
      <c r="N69" s="124"/>
      <c r="O69" s="124"/>
      <c r="P69" s="124"/>
      <c r="Q69" s="124"/>
      <c r="R69" s="124"/>
      <c r="S69" s="124"/>
      <c r="T69" s="124"/>
      <c r="U69" s="124" t="s">
        <v>142</v>
      </c>
      <c r="V69" s="124"/>
      <c r="W69" s="124"/>
      <c r="X69" s="124"/>
    </row>
    <row r="70" spans="1:24" s="20" customFormat="1">
      <c r="A70" s="43">
        <v>63</v>
      </c>
      <c r="B70" s="42" t="s">
        <v>10</v>
      </c>
      <c r="C70" s="42" t="s">
        <v>286</v>
      </c>
      <c r="D70" s="40" t="s">
        <v>254</v>
      </c>
      <c r="E70" s="216" t="s">
        <v>263</v>
      </c>
      <c r="F70" s="11" t="s">
        <v>317</v>
      </c>
      <c r="G70" s="191" t="s">
        <v>251</v>
      </c>
      <c r="H70" s="236" t="s">
        <v>253</v>
      </c>
      <c r="I70" s="124"/>
      <c r="J70" s="125"/>
      <c r="K70" s="237"/>
      <c r="L70" s="125"/>
      <c r="M70" s="124"/>
      <c r="N70" s="124"/>
      <c r="O70" s="124"/>
      <c r="P70" s="124"/>
      <c r="Q70" s="124"/>
      <c r="R70" s="124"/>
      <c r="S70" s="124"/>
      <c r="T70" s="124"/>
      <c r="U70" s="124" t="s">
        <v>142</v>
      </c>
      <c r="V70" s="124"/>
      <c r="W70" s="124"/>
      <c r="X70" s="124"/>
    </row>
    <row r="71" spans="1:24" s="20" customFormat="1" ht="15.75" thickBot="1">
      <c r="A71" s="43">
        <v>64</v>
      </c>
      <c r="B71" s="42" t="s">
        <v>10</v>
      </c>
      <c r="C71" s="42" t="s">
        <v>286</v>
      </c>
      <c r="D71" s="40" t="s">
        <v>254</v>
      </c>
      <c r="E71" s="216" t="s">
        <v>264</v>
      </c>
      <c r="F71" s="272" t="s">
        <v>318</v>
      </c>
      <c r="G71" s="273" t="s">
        <v>252</v>
      </c>
      <c r="H71" s="235" t="s">
        <v>253</v>
      </c>
      <c r="I71" s="124"/>
      <c r="J71" s="125"/>
      <c r="K71" s="237"/>
      <c r="L71" s="125"/>
      <c r="M71" s="124"/>
      <c r="N71" s="124"/>
      <c r="O71" s="124"/>
      <c r="P71" s="124"/>
      <c r="Q71" s="124"/>
      <c r="R71" s="124"/>
      <c r="S71" s="124"/>
      <c r="T71" s="124"/>
      <c r="U71" s="238" t="s">
        <v>142</v>
      </c>
      <c r="V71" s="124"/>
      <c r="W71" s="124"/>
      <c r="X71" s="124"/>
    </row>
    <row r="72" spans="1:24" s="20" customFormat="1">
      <c r="A72" s="43">
        <v>65</v>
      </c>
      <c r="B72" s="42" t="s">
        <v>10</v>
      </c>
      <c r="C72" s="42" t="s">
        <v>286</v>
      </c>
      <c r="D72" s="40" t="s">
        <v>254</v>
      </c>
      <c r="E72" s="216" t="s">
        <v>266</v>
      </c>
      <c r="F72" s="212" t="s">
        <v>319</v>
      </c>
      <c r="G72" s="191" t="s">
        <v>275</v>
      </c>
      <c r="H72" s="236" t="s">
        <v>253</v>
      </c>
      <c r="I72" s="124"/>
      <c r="J72" s="125"/>
      <c r="K72" s="237"/>
      <c r="L72" s="125"/>
      <c r="M72" s="124"/>
      <c r="N72" s="124"/>
      <c r="O72" s="124"/>
      <c r="P72" s="124"/>
      <c r="Q72" s="124"/>
      <c r="R72" s="124"/>
      <c r="S72" s="124"/>
      <c r="T72" s="124"/>
      <c r="U72" s="238" t="s">
        <v>142</v>
      </c>
      <c r="V72" s="124"/>
      <c r="W72" s="124"/>
      <c r="X72" s="124"/>
    </row>
    <row r="73" spans="1:24" s="20" customFormat="1">
      <c r="A73" s="43">
        <v>66</v>
      </c>
      <c r="B73" s="42" t="s">
        <v>10</v>
      </c>
      <c r="C73" s="42" t="s">
        <v>286</v>
      </c>
      <c r="D73" s="40" t="s">
        <v>254</v>
      </c>
      <c r="E73" s="216" t="s">
        <v>267</v>
      </c>
      <c r="F73" s="11" t="s">
        <v>320</v>
      </c>
      <c r="G73" s="191" t="s">
        <v>276</v>
      </c>
      <c r="H73" s="236" t="s">
        <v>253</v>
      </c>
      <c r="I73" s="124" t="s">
        <v>571</v>
      </c>
      <c r="J73" s="125">
        <v>43672.758333333331</v>
      </c>
      <c r="K73" s="237"/>
      <c r="L73" s="125">
        <v>43672.782638888886</v>
      </c>
      <c r="M73" s="124" t="s">
        <v>181</v>
      </c>
      <c r="N73" s="124"/>
      <c r="O73" s="124"/>
      <c r="P73" s="124"/>
      <c r="Q73" s="124" t="s">
        <v>142</v>
      </c>
      <c r="R73" s="124"/>
      <c r="S73" s="124"/>
      <c r="T73" s="124"/>
      <c r="U73" s="124" t="s">
        <v>142</v>
      </c>
      <c r="V73" s="124"/>
      <c r="W73" s="124"/>
      <c r="X73" s="124"/>
    </row>
    <row r="74" spans="1:24" s="20" customFormat="1">
      <c r="A74" s="43">
        <v>67</v>
      </c>
      <c r="B74" s="42" t="s">
        <v>10</v>
      </c>
      <c r="C74" s="42" t="s">
        <v>286</v>
      </c>
      <c r="D74" s="40" t="s">
        <v>254</v>
      </c>
      <c r="E74" s="216" t="s">
        <v>268</v>
      </c>
      <c r="F74" s="11" t="s">
        <v>321</v>
      </c>
      <c r="G74" s="191" t="s">
        <v>277</v>
      </c>
      <c r="H74" s="236" t="s">
        <v>253</v>
      </c>
      <c r="I74" s="124"/>
      <c r="J74" s="125"/>
      <c r="K74" s="237"/>
      <c r="L74" s="125"/>
      <c r="M74" s="124"/>
      <c r="N74" s="124"/>
      <c r="O74" s="124"/>
      <c r="P74" s="124"/>
      <c r="Q74" s="124"/>
      <c r="R74" s="124"/>
      <c r="S74" s="124"/>
      <c r="T74" s="124"/>
      <c r="U74" s="124" t="s">
        <v>142</v>
      </c>
      <c r="V74" s="124"/>
      <c r="W74" s="124"/>
      <c r="X74" s="124"/>
    </row>
    <row r="75" spans="1:24" s="20" customFormat="1">
      <c r="A75" s="43">
        <v>68</v>
      </c>
      <c r="B75" s="42" t="s">
        <v>10</v>
      </c>
      <c r="C75" s="42" t="s">
        <v>286</v>
      </c>
      <c r="D75" s="40" t="s">
        <v>254</v>
      </c>
      <c r="E75" s="216" t="s">
        <v>269</v>
      </c>
      <c r="F75" s="11" t="s">
        <v>322</v>
      </c>
      <c r="G75" s="191" t="s">
        <v>278</v>
      </c>
      <c r="H75" s="236" t="s">
        <v>253</v>
      </c>
      <c r="I75" s="124"/>
      <c r="J75" s="125"/>
      <c r="K75" s="237"/>
      <c r="L75" s="125"/>
      <c r="M75" s="124"/>
      <c r="N75" s="124"/>
      <c r="O75" s="124"/>
      <c r="P75" s="124"/>
      <c r="Q75" s="124"/>
      <c r="R75" s="124"/>
      <c r="S75" s="124"/>
      <c r="T75" s="124"/>
      <c r="U75" s="238" t="s">
        <v>142</v>
      </c>
      <c r="V75" s="124"/>
      <c r="W75" s="124"/>
      <c r="X75" s="124"/>
    </row>
    <row r="76" spans="1:24" s="20" customFormat="1">
      <c r="A76" s="43">
        <v>69</v>
      </c>
      <c r="B76" s="42" t="s">
        <v>10</v>
      </c>
      <c r="C76" s="42" t="s">
        <v>286</v>
      </c>
      <c r="D76" s="40" t="s">
        <v>254</v>
      </c>
      <c r="E76" s="216" t="s">
        <v>274</v>
      </c>
      <c r="F76" s="11" t="s">
        <v>323</v>
      </c>
      <c r="G76" s="191" t="s">
        <v>279</v>
      </c>
      <c r="H76" s="236" t="s">
        <v>253</v>
      </c>
      <c r="I76" s="124"/>
      <c r="J76" s="125"/>
      <c r="K76" s="237"/>
      <c r="L76" s="125"/>
      <c r="M76" s="124"/>
      <c r="N76" s="124"/>
      <c r="O76" s="124"/>
      <c r="P76" s="124"/>
      <c r="Q76" s="124"/>
      <c r="R76" s="124"/>
      <c r="S76" s="124"/>
      <c r="T76" s="124"/>
      <c r="U76" s="124" t="s">
        <v>142</v>
      </c>
      <c r="V76" s="124"/>
      <c r="W76" s="124"/>
      <c r="X76" s="124"/>
    </row>
    <row r="77" spans="1:24" s="20" customFormat="1">
      <c r="A77" s="43">
        <v>70</v>
      </c>
      <c r="B77" s="42" t="s">
        <v>10</v>
      </c>
      <c r="C77" s="42" t="s">
        <v>286</v>
      </c>
      <c r="D77" s="40" t="s">
        <v>254</v>
      </c>
      <c r="E77" s="216" t="s">
        <v>273</v>
      </c>
      <c r="F77" s="123" t="s">
        <v>324</v>
      </c>
      <c r="G77" s="273" t="s">
        <v>280</v>
      </c>
      <c r="H77" s="235" t="s">
        <v>253</v>
      </c>
      <c r="I77" s="124"/>
      <c r="J77" s="125"/>
      <c r="K77" s="237"/>
      <c r="L77" s="125"/>
      <c r="M77" s="124"/>
      <c r="N77" s="124"/>
      <c r="O77" s="124"/>
      <c r="P77" s="124"/>
      <c r="Q77" s="124"/>
      <c r="R77" s="124"/>
      <c r="S77" s="124"/>
      <c r="T77" s="124"/>
      <c r="U77" s="124" t="s">
        <v>142</v>
      </c>
      <c r="V77" s="124"/>
      <c r="W77" s="124"/>
      <c r="X77" s="124"/>
    </row>
    <row r="78" spans="1:24" s="20" customFormat="1">
      <c r="A78" s="43">
        <v>71</v>
      </c>
      <c r="B78" s="42" t="s">
        <v>10</v>
      </c>
      <c r="C78" s="42" t="s">
        <v>286</v>
      </c>
      <c r="D78" s="40" t="s">
        <v>254</v>
      </c>
      <c r="E78" s="216" t="s">
        <v>272</v>
      </c>
      <c r="F78" s="123" t="s">
        <v>325</v>
      </c>
      <c r="G78" s="273" t="s">
        <v>281</v>
      </c>
      <c r="H78" s="235" t="s">
        <v>253</v>
      </c>
      <c r="I78" s="124"/>
      <c r="J78" s="125"/>
      <c r="K78" s="237"/>
      <c r="L78" s="125"/>
      <c r="M78" s="124"/>
      <c r="N78" s="124"/>
      <c r="O78" s="124"/>
      <c r="P78" s="124"/>
      <c r="Q78" s="124"/>
      <c r="R78" s="124"/>
      <c r="S78" s="124"/>
      <c r="T78" s="124"/>
      <c r="U78" s="238" t="s">
        <v>142</v>
      </c>
      <c r="V78" s="124"/>
      <c r="W78" s="124"/>
      <c r="X78" s="124"/>
    </row>
    <row r="79" spans="1:24" s="20" customFormat="1">
      <c r="A79" s="43">
        <v>72</v>
      </c>
      <c r="B79" s="42" t="s">
        <v>10</v>
      </c>
      <c r="C79" s="42" t="s">
        <v>286</v>
      </c>
      <c r="D79" s="40" t="s">
        <v>254</v>
      </c>
      <c r="E79" s="216" t="s">
        <v>271</v>
      </c>
      <c r="F79" s="11" t="s">
        <v>326</v>
      </c>
      <c r="G79" s="191" t="s">
        <v>282</v>
      </c>
      <c r="H79" s="236" t="s">
        <v>253</v>
      </c>
      <c r="I79" s="124" t="s">
        <v>571</v>
      </c>
      <c r="J79" s="125">
        <v>43672.716666666667</v>
      </c>
      <c r="K79" s="237"/>
      <c r="L79" s="125">
        <v>43673.736111111109</v>
      </c>
      <c r="M79" s="124" t="s">
        <v>181</v>
      </c>
      <c r="N79" s="124"/>
      <c r="O79" s="124"/>
      <c r="P79" s="124"/>
      <c r="Q79" s="124" t="s">
        <v>142</v>
      </c>
      <c r="R79" s="124"/>
      <c r="S79" s="124"/>
      <c r="T79" s="124"/>
      <c r="U79" s="124" t="s">
        <v>142</v>
      </c>
      <c r="V79" s="124"/>
      <c r="W79" s="124"/>
      <c r="X79" s="124"/>
    </row>
    <row r="80" spans="1:24" s="20" customFormat="1">
      <c r="A80" s="43">
        <v>73</v>
      </c>
      <c r="B80" s="42" t="s">
        <v>10</v>
      </c>
      <c r="C80" s="42" t="s">
        <v>286</v>
      </c>
      <c r="D80" s="40" t="s">
        <v>254</v>
      </c>
      <c r="E80" s="216" t="s">
        <v>270</v>
      </c>
      <c r="F80" s="11" t="s">
        <v>327</v>
      </c>
      <c r="G80" s="191" t="s">
        <v>283</v>
      </c>
      <c r="H80" s="236" t="s">
        <v>253</v>
      </c>
      <c r="I80" s="124"/>
      <c r="J80" s="125"/>
      <c r="K80" s="237"/>
      <c r="L80" s="125"/>
      <c r="M80" s="124"/>
      <c r="N80" s="124"/>
      <c r="O80" s="124"/>
      <c r="P80" s="124"/>
      <c r="Q80" s="124"/>
      <c r="R80" s="124"/>
      <c r="S80" s="124"/>
      <c r="T80" s="124"/>
      <c r="U80" s="124" t="s">
        <v>142</v>
      </c>
      <c r="V80" s="124"/>
      <c r="W80" s="124"/>
      <c r="X80" s="124"/>
    </row>
    <row r="81" spans="1:24" s="20" customFormat="1" ht="15.75" thickBot="1">
      <c r="A81" s="43">
        <v>74</v>
      </c>
      <c r="B81" s="42" t="s">
        <v>10</v>
      </c>
      <c r="C81" s="42" t="s">
        <v>286</v>
      </c>
      <c r="D81" s="40" t="s">
        <v>254</v>
      </c>
      <c r="E81" s="216" t="s">
        <v>284</v>
      </c>
      <c r="F81" s="213" t="s">
        <v>328</v>
      </c>
      <c r="G81" s="191" t="s">
        <v>285</v>
      </c>
      <c r="H81" s="236" t="s">
        <v>253</v>
      </c>
      <c r="I81" s="124"/>
      <c r="J81" s="125"/>
      <c r="K81" s="237"/>
      <c r="L81" s="125"/>
      <c r="M81" s="124"/>
      <c r="N81" s="124"/>
      <c r="O81" s="124"/>
      <c r="P81" s="124"/>
      <c r="Q81" s="124"/>
      <c r="R81" s="124"/>
      <c r="S81" s="124"/>
      <c r="T81" s="124"/>
      <c r="U81" s="124" t="s">
        <v>142</v>
      </c>
      <c r="V81" s="124"/>
      <c r="W81" s="124"/>
      <c r="X81" s="124"/>
    </row>
    <row r="82" spans="1:24" s="20" customFormat="1">
      <c r="A82" s="43">
        <v>75</v>
      </c>
      <c r="B82" s="42" t="s">
        <v>10</v>
      </c>
      <c r="C82" s="42" t="s">
        <v>286</v>
      </c>
      <c r="D82" s="40" t="s">
        <v>254</v>
      </c>
      <c r="E82" s="216" t="s">
        <v>330</v>
      </c>
      <c r="F82" s="296" t="s">
        <v>544</v>
      </c>
      <c r="G82" s="224" t="s">
        <v>364</v>
      </c>
      <c r="H82" s="236" t="s">
        <v>253</v>
      </c>
      <c r="I82" s="124"/>
      <c r="J82" s="125"/>
      <c r="K82" s="237"/>
      <c r="L82" s="125"/>
      <c r="M82" s="124"/>
      <c r="N82" s="124"/>
      <c r="O82" s="124"/>
      <c r="P82" s="124"/>
      <c r="Q82" s="124"/>
      <c r="R82" s="124"/>
      <c r="S82" s="124"/>
      <c r="T82" s="124"/>
      <c r="U82" s="124" t="s">
        <v>142</v>
      </c>
      <c r="V82" s="124"/>
      <c r="W82" s="124"/>
      <c r="X82" s="124"/>
    </row>
    <row r="83" spans="1:24" s="20" customFormat="1" ht="13.5" customHeight="1">
      <c r="A83" s="43">
        <v>76</v>
      </c>
      <c r="B83" s="42" t="s">
        <v>10</v>
      </c>
      <c r="C83" s="42" t="s">
        <v>286</v>
      </c>
      <c r="D83" s="40" t="s">
        <v>254</v>
      </c>
      <c r="E83" s="216" t="s">
        <v>331</v>
      </c>
      <c r="F83" s="296" t="s">
        <v>545</v>
      </c>
      <c r="G83" s="274" t="s">
        <v>365</v>
      </c>
      <c r="H83" s="235" t="s">
        <v>253</v>
      </c>
      <c r="I83" s="124"/>
      <c r="J83" s="125"/>
      <c r="K83" s="237"/>
      <c r="L83" s="125"/>
      <c r="M83" s="124"/>
      <c r="N83" s="124"/>
      <c r="O83" s="124"/>
      <c r="P83" s="124"/>
      <c r="Q83" s="124"/>
      <c r="R83" s="124"/>
      <c r="S83" s="124"/>
      <c r="T83" s="124"/>
      <c r="U83" s="124" t="s">
        <v>142</v>
      </c>
      <c r="V83" s="124"/>
      <c r="W83" s="124"/>
      <c r="X83" s="124"/>
    </row>
    <row r="84" spans="1:24" s="20" customFormat="1">
      <c r="A84" s="43">
        <v>77</v>
      </c>
      <c r="B84" s="42" t="s">
        <v>10</v>
      </c>
      <c r="C84" s="42" t="s">
        <v>286</v>
      </c>
      <c r="D84" s="40" t="s">
        <v>254</v>
      </c>
      <c r="E84" s="216" t="s">
        <v>340</v>
      </c>
      <c r="F84" s="224" t="s">
        <v>366</v>
      </c>
      <c r="G84" s="224" t="s">
        <v>367</v>
      </c>
      <c r="H84" s="236" t="s">
        <v>253</v>
      </c>
      <c r="I84" s="124"/>
      <c r="J84" s="125"/>
      <c r="K84" s="237"/>
      <c r="L84" s="125"/>
      <c r="M84" s="124"/>
      <c r="N84" s="124"/>
      <c r="O84" s="124"/>
      <c r="P84" s="124"/>
      <c r="Q84" s="124"/>
      <c r="R84" s="124"/>
      <c r="S84" s="124"/>
      <c r="T84" s="124"/>
      <c r="U84" s="124" t="s">
        <v>142</v>
      </c>
      <c r="V84" s="124"/>
      <c r="W84" s="124"/>
      <c r="X84" s="124"/>
    </row>
    <row r="85" spans="1:24" s="20" customFormat="1">
      <c r="A85" s="43">
        <v>78</v>
      </c>
      <c r="B85" s="42" t="s">
        <v>10</v>
      </c>
      <c r="C85" s="42" t="s">
        <v>286</v>
      </c>
      <c r="D85" s="40" t="s">
        <v>254</v>
      </c>
      <c r="E85" s="216" t="s">
        <v>341</v>
      </c>
      <c r="F85" s="225" t="s">
        <v>375</v>
      </c>
      <c r="G85" s="225" t="s">
        <v>368</v>
      </c>
      <c r="H85" s="236" t="s">
        <v>253</v>
      </c>
      <c r="I85" s="124"/>
      <c r="J85" s="125"/>
      <c r="K85" s="237"/>
      <c r="L85" s="125"/>
      <c r="M85" s="124"/>
      <c r="N85" s="124"/>
      <c r="O85" s="124"/>
      <c r="P85" s="124"/>
      <c r="Q85" s="124"/>
      <c r="R85" s="124"/>
      <c r="S85" s="124"/>
      <c r="T85" s="124"/>
      <c r="U85" s="124" t="s">
        <v>142</v>
      </c>
      <c r="V85" s="124"/>
      <c r="W85" s="124"/>
      <c r="X85" s="124"/>
    </row>
    <row r="86" spans="1:24" s="20" customFormat="1">
      <c r="A86" s="43">
        <v>79</v>
      </c>
      <c r="B86" s="42" t="s">
        <v>10</v>
      </c>
      <c r="C86" s="42" t="s">
        <v>286</v>
      </c>
      <c r="D86" s="40" t="s">
        <v>254</v>
      </c>
      <c r="E86" s="216" t="s">
        <v>342</v>
      </c>
      <c r="F86" s="225" t="s">
        <v>376</v>
      </c>
      <c r="G86" s="225" t="s">
        <v>369</v>
      </c>
      <c r="H86" s="236" t="s">
        <v>253</v>
      </c>
      <c r="I86" s="124"/>
      <c r="J86" s="125"/>
      <c r="K86" s="237"/>
      <c r="L86" s="125"/>
      <c r="M86" s="124"/>
      <c r="N86" s="124"/>
      <c r="O86" s="124"/>
      <c r="P86" s="124"/>
      <c r="Q86" s="124"/>
      <c r="R86" s="124"/>
      <c r="S86" s="124"/>
      <c r="T86" s="124"/>
      <c r="U86" s="124" t="s">
        <v>142</v>
      </c>
      <c r="V86" s="124"/>
      <c r="W86" s="124"/>
      <c r="X86" s="124"/>
    </row>
    <row r="87" spans="1:24" s="20" customFormat="1">
      <c r="A87" s="43">
        <v>80</v>
      </c>
      <c r="B87" s="42" t="s">
        <v>10</v>
      </c>
      <c r="C87" s="42" t="s">
        <v>286</v>
      </c>
      <c r="D87" s="40" t="s">
        <v>254</v>
      </c>
      <c r="E87" s="216" t="s">
        <v>343</v>
      </c>
      <c r="F87" s="225" t="s">
        <v>377</v>
      </c>
      <c r="G87" s="225" t="s">
        <v>370</v>
      </c>
      <c r="H87" s="236" t="s">
        <v>253</v>
      </c>
      <c r="I87" s="124"/>
      <c r="J87" s="125"/>
      <c r="K87" s="237"/>
      <c r="L87" s="125"/>
      <c r="M87" s="124"/>
      <c r="N87" s="124"/>
      <c r="O87" s="124"/>
      <c r="P87" s="124"/>
      <c r="Q87" s="124"/>
      <c r="R87" s="124"/>
      <c r="S87" s="124"/>
      <c r="T87" s="124"/>
      <c r="U87" s="124" t="s">
        <v>142</v>
      </c>
      <c r="V87" s="124"/>
      <c r="W87" s="124"/>
      <c r="X87" s="124"/>
    </row>
    <row r="88" spans="1:24" s="20" customFormat="1">
      <c r="A88" s="43">
        <v>81</v>
      </c>
      <c r="B88" s="42" t="s">
        <v>10</v>
      </c>
      <c r="C88" s="42" t="s">
        <v>286</v>
      </c>
      <c r="D88" s="40" t="s">
        <v>254</v>
      </c>
      <c r="E88" s="216" t="s">
        <v>344</v>
      </c>
      <c r="F88" s="225" t="s">
        <v>378</v>
      </c>
      <c r="G88" s="225" t="s">
        <v>371</v>
      </c>
      <c r="H88" s="236" t="s">
        <v>253</v>
      </c>
      <c r="I88" s="124"/>
      <c r="J88" s="125"/>
      <c r="K88" s="237"/>
      <c r="L88" s="125"/>
      <c r="M88" s="124"/>
      <c r="N88" s="124"/>
      <c r="O88" s="124"/>
      <c r="P88" s="124"/>
      <c r="Q88" s="124"/>
      <c r="R88" s="124"/>
      <c r="S88" s="124"/>
      <c r="T88" s="124"/>
      <c r="U88" s="124" t="s">
        <v>142</v>
      </c>
      <c r="V88" s="124"/>
      <c r="W88" s="124"/>
      <c r="X88" s="124"/>
    </row>
    <row r="89" spans="1:24" s="20" customFormat="1">
      <c r="A89" s="43">
        <v>82</v>
      </c>
      <c r="B89" s="42" t="s">
        <v>10</v>
      </c>
      <c r="C89" s="42" t="s">
        <v>286</v>
      </c>
      <c r="D89" s="40" t="s">
        <v>254</v>
      </c>
      <c r="E89" s="216" t="s">
        <v>345</v>
      </c>
      <c r="F89" s="225" t="s">
        <v>379</v>
      </c>
      <c r="G89" s="225" t="s">
        <v>372</v>
      </c>
      <c r="H89" s="236" t="s">
        <v>253</v>
      </c>
      <c r="I89" s="124"/>
      <c r="J89" s="125"/>
      <c r="K89" s="237"/>
      <c r="L89" s="125"/>
      <c r="M89" s="124"/>
      <c r="N89" s="124"/>
      <c r="O89" s="124"/>
      <c r="P89" s="124"/>
      <c r="Q89" s="124"/>
      <c r="R89" s="124"/>
      <c r="S89" s="124"/>
      <c r="T89" s="124"/>
      <c r="U89" s="124" t="s">
        <v>142</v>
      </c>
      <c r="V89" s="124"/>
      <c r="W89" s="124"/>
      <c r="X89" s="124"/>
    </row>
    <row r="90" spans="1:24" s="20" customFormat="1" ht="15.75" customHeight="1">
      <c r="A90" s="43">
        <v>83</v>
      </c>
      <c r="B90" s="42" t="s">
        <v>10</v>
      </c>
      <c r="C90" s="42" t="s">
        <v>286</v>
      </c>
      <c r="D90" s="40" t="s">
        <v>254</v>
      </c>
      <c r="E90" s="216" t="s">
        <v>346</v>
      </c>
      <c r="F90" s="225" t="s">
        <v>380</v>
      </c>
      <c r="G90" s="225" t="s">
        <v>373</v>
      </c>
      <c r="H90" s="236" t="s">
        <v>253</v>
      </c>
      <c r="I90" s="124"/>
      <c r="J90" s="125"/>
      <c r="K90" s="237"/>
      <c r="L90" s="125"/>
      <c r="M90" s="124"/>
      <c r="N90" s="124"/>
      <c r="O90" s="124"/>
      <c r="P90" s="124"/>
      <c r="Q90" s="124"/>
      <c r="R90" s="124"/>
      <c r="S90" s="124"/>
      <c r="T90" s="124"/>
      <c r="U90" s="124" t="s">
        <v>142</v>
      </c>
      <c r="V90" s="124"/>
      <c r="W90" s="124"/>
      <c r="X90" s="124"/>
    </row>
    <row r="91" spans="1:24" s="20" customFormat="1" ht="13.5" customHeight="1" thickBot="1">
      <c r="A91" s="43">
        <v>84</v>
      </c>
      <c r="B91" s="42" t="s">
        <v>10</v>
      </c>
      <c r="C91" s="42" t="s">
        <v>286</v>
      </c>
      <c r="D91" s="40" t="s">
        <v>254</v>
      </c>
      <c r="E91" s="216" t="s">
        <v>347</v>
      </c>
      <c r="F91" s="225" t="s">
        <v>381</v>
      </c>
      <c r="G91" s="225" t="s">
        <v>374</v>
      </c>
      <c r="H91" s="236" t="s">
        <v>253</v>
      </c>
      <c r="I91" s="124"/>
      <c r="J91" s="125"/>
      <c r="K91" s="237"/>
      <c r="L91" s="125"/>
      <c r="M91" s="124"/>
      <c r="N91" s="124"/>
      <c r="O91" s="124"/>
      <c r="P91" s="124"/>
      <c r="Q91" s="124"/>
      <c r="R91" s="124"/>
      <c r="S91" s="124"/>
      <c r="T91" s="124"/>
      <c r="U91" s="124" t="s">
        <v>142</v>
      </c>
      <c r="V91" s="124"/>
      <c r="W91" s="124"/>
      <c r="X91" s="124"/>
    </row>
    <row r="92" spans="1:24" s="20" customFormat="1" ht="14.25" customHeight="1">
      <c r="A92" s="43">
        <v>85</v>
      </c>
      <c r="B92" s="42" t="s">
        <v>10</v>
      </c>
      <c r="C92" s="42" t="s">
        <v>286</v>
      </c>
      <c r="D92" s="40" t="s">
        <v>254</v>
      </c>
      <c r="E92" s="216" t="s">
        <v>349</v>
      </c>
      <c r="F92" s="275" t="s">
        <v>445</v>
      </c>
      <c r="G92" s="279" t="s">
        <v>459</v>
      </c>
      <c r="H92" s="236" t="s">
        <v>253</v>
      </c>
      <c r="I92" s="124" t="s">
        <v>573</v>
      </c>
      <c r="J92" s="125">
        <v>43672.666666666664</v>
      </c>
      <c r="K92" s="237"/>
      <c r="L92" s="125">
        <v>43672.717361111114</v>
      </c>
      <c r="M92" s="124" t="s">
        <v>181</v>
      </c>
      <c r="N92" s="124"/>
      <c r="O92" s="124"/>
      <c r="P92" s="124"/>
      <c r="Q92" s="124" t="s">
        <v>142</v>
      </c>
      <c r="R92" s="124"/>
      <c r="S92" s="124"/>
      <c r="T92" s="12"/>
      <c r="U92" s="12" t="s">
        <v>142</v>
      </c>
      <c r="V92" s="12"/>
      <c r="W92" s="12"/>
      <c r="X92" s="12"/>
    </row>
    <row r="93" spans="1:24" s="20" customFormat="1" ht="13.5" customHeight="1">
      <c r="A93" s="43">
        <v>86</v>
      </c>
      <c r="B93" s="42" t="s">
        <v>10</v>
      </c>
      <c r="C93" s="42" t="s">
        <v>286</v>
      </c>
      <c r="D93" s="40" t="s">
        <v>254</v>
      </c>
      <c r="E93" s="216" t="s">
        <v>350</v>
      </c>
      <c r="F93" s="276" t="s">
        <v>446</v>
      </c>
      <c r="G93" s="277" t="s">
        <v>460</v>
      </c>
      <c r="H93" s="236" t="s">
        <v>253</v>
      </c>
      <c r="I93" s="124"/>
      <c r="J93" s="125"/>
      <c r="K93" s="237"/>
      <c r="L93" s="125"/>
      <c r="M93" s="124"/>
      <c r="N93" s="124"/>
      <c r="O93" s="124"/>
      <c r="P93" s="124"/>
      <c r="Q93" s="124"/>
      <c r="R93" s="124"/>
      <c r="S93" s="124"/>
      <c r="T93" s="12"/>
      <c r="U93" s="12" t="s">
        <v>142</v>
      </c>
      <c r="V93" s="12"/>
      <c r="W93" s="12"/>
      <c r="X93" s="12"/>
    </row>
    <row r="94" spans="1:24" s="20" customFormat="1">
      <c r="A94" s="43">
        <v>87</v>
      </c>
      <c r="B94" s="42" t="s">
        <v>10</v>
      </c>
      <c r="C94" s="42" t="s">
        <v>286</v>
      </c>
      <c r="D94" s="40" t="s">
        <v>254</v>
      </c>
      <c r="E94" s="216" t="s">
        <v>351</v>
      </c>
      <c r="F94" s="276" t="s">
        <v>447</v>
      </c>
      <c r="G94" s="277" t="s">
        <v>461</v>
      </c>
      <c r="H94" s="123" t="s">
        <v>253</v>
      </c>
      <c r="I94" s="124"/>
      <c r="J94" s="125"/>
      <c r="K94" s="237"/>
      <c r="L94" s="125"/>
      <c r="M94" s="124"/>
      <c r="N94" s="124"/>
      <c r="O94" s="124"/>
      <c r="P94" s="124"/>
      <c r="Q94" s="124"/>
      <c r="R94" s="124"/>
      <c r="S94" s="124"/>
      <c r="T94" s="124"/>
      <c r="U94" s="124" t="s">
        <v>142</v>
      </c>
      <c r="V94" s="124"/>
      <c r="W94" s="124"/>
      <c r="X94" s="124"/>
    </row>
    <row r="95" spans="1:24" s="20" customFormat="1" ht="14.25" customHeight="1">
      <c r="A95" s="43">
        <v>88</v>
      </c>
      <c r="B95" s="42" t="s">
        <v>10</v>
      </c>
      <c r="C95" s="42" t="s">
        <v>286</v>
      </c>
      <c r="D95" s="40" t="s">
        <v>254</v>
      </c>
      <c r="E95" s="216" t="s">
        <v>352</v>
      </c>
      <c r="F95" s="276" t="s">
        <v>448</v>
      </c>
      <c r="G95" s="277" t="s">
        <v>462</v>
      </c>
      <c r="H95" s="236" t="s">
        <v>253</v>
      </c>
      <c r="I95" s="124"/>
      <c r="J95" s="125"/>
      <c r="K95" s="237"/>
      <c r="L95" s="125"/>
      <c r="M95" s="124"/>
      <c r="N95" s="124"/>
      <c r="O95" s="124"/>
      <c r="P95" s="124"/>
      <c r="Q95" s="124"/>
      <c r="R95" s="124"/>
      <c r="S95" s="124"/>
      <c r="T95" s="12"/>
      <c r="U95" s="12" t="s">
        <v>142</v>
      </c>
      <c r="V95" s="12"/>
      <c r="W95" s="12"/>
      <c r="X95" s="12"/>
    </row>
    <row r="96" spans="1:24" s="20" customFormat="1" ht="15" customHeight="1">
      <c r="A96" s="43">
        <v>89</v>
      </c>
      <c r="B96" s="42" t="s">
        <v>10</v>
      </c>
      <c r="C96" s="42" t="s">
        <v>286</v>
      </c>
      <c r="D96" s="40" t="s">
        <v>254</v>
      </c>
      <c r="E96" s="216" t="s">
        <v>353</v>
      </c>
      <c r="F96" s="276" t="s">
        <v>449</v>
      </c>
      <c r="G96" s="277" t="s">
        <v>463</v>
      </c>
      <c r="H96" s="236" t="s">
        <v>253</v>
      </c>
      <c r="I96" s="124"/>
      <c r="J96" s="125"/>
      <c r="K96" s="237"/>
      <c r="L96" s="125"/>
      <c r="M96" s="124"/>
      <c r="N96" s="124"/>
      <c r="O96" s="124"/>
      <c r="P96" s="124"/>
      <c r="Q96" s="124"/>
      <c r="R96" s="124"/>
      <c r="S96" s="124"/>
      <c r="T96" s="12"/>
      <c r="U96" s="12" t="s">
        <v>142</v>
      </c>
      <c r="V96" s="12"/>
      <c r="W96" s="12"/>
      <c r="X96" s="12"/>
    </row>
    <row r="97" spans="1:24" s="20" customFormat="1">
      <c r="A97" s="43">
        <v>90</v>
      </c>
      <c r="B97" s="42" t="s">
        <v>10</v>
      </c>
      <c r="C97" s="42" t="s">
        <v>286</v>
      </c>
      <c r="D97" s="40" t="s">
        <v>254</v>
      </c>
      <c r="E97" s="216" t="s">
        <v>354</v>
      </c>
      <c r="F97" s="276" t="s">
        <v>450</v>
      </c>
      <c r="G97" s="277" t="s">
        <v>464</v>
      </c>
      <c r="H97" s="236" t="s">
        <v>253</v>
      </c>
      <c r="I97" s="124"/>
      <c r="J97" s="125"/>
      <c r="K97" s="237"/>
      <c r="L97" s="125"/>
      <c r="M97" s="124"/>
      <c r="N97" s="124"/>
      <c r="O97" s="124"/>
      <c r="P97" s="124"/>
      <c r="Q97" s="124"/>
      <c r="R97" s="124"/>
      <c r="S97" s="124"/>
      <c r="T97" s="12"/>
      <c r="U97" s="12" t="s">
        <v>142</v>
      </c>
      <c r="V97" s="12"/>
      <c r="W97" s="12"/>
      <c r="X97" s="12"/>
    </row>
    <row r="98" spans="1:24" s="20" customFormat="1">
      <c r="A98" s="43">
        <v>91</v>
      </c>
      <c r="B98" s="42" t="s">
        <v>10</v>
      </c>
      <c r="C98" s="42" t="s">
        <v>286</v>
      </c>
      <c r="D98" s="40" t="s">
        <v>254</v>
      </c>
      <c r="E98" s="216" t="s">
        <v>382</v>
      </c>
      <c r="F98" s="277" t="s">
        <v>451</v>
      </c>
      <c r="G98" s="277" t="s">
        <v>465</v>
      </c>
      <c r="H98" s="236" t="s">
        <v>253</v>
      </c>
      <c r="I98" s="124"/>
      <c r="J98" s="125"/>
      <c r="K98" s="237"/>
      <c r="L98" s="125"/>
      <c r="M98" s="124"/>
      <c r="N98" s="124"/>
      <c r="O98" s="124"/>
      <c r="P98" s="124"/>
      <c r="Q98" s="124"/>
      <c r="R98" s="124"/>
      <c r="S98" s="124"/>
      <c r="T98" s="12"/>
      <c r="U98" s="12" t="s">
        <v>142</v>
      </c>
      <c r="V98" s="12"/>
      <c r="W98" s="12"/>
      <c r="X98" s="12"/>
    </row>
    <row r="99" spans="1:24" s="20" customFormat="1" ht="15.75" customHeight="1">
      <c r="A99" s="43">
        <v>92</v>
      </c>
      <c r="B99" s="42" t="s">
        <v>10</v>
      </c>
      <c r="C99" s="42" t="s">
        <v>286</v>
      </c>
      <c r="D99" s="40" t="s">
        <v>254</v>
      </c>
      <c r="E99" s="216" t="s">
        <v>355</v>
      </c>
      <c r="F99" s="276" t="s">
        <v>452</v>
      </c>
      <c r="G99" s="277" t="s">
        <v>466</v>
      </c>
      <c r="H99" s="236" t="s">
        <v>253</v>
      </c>
      <c r="I99" s="124"/>
      <c r="J99" s="125"/>
      <c r="K99" s="237"/>
      <c r="L99" s="125"/>
      <c r="M99" s="124"/>
      <c r="N99" s="124"/>
      <c r="O99" s="124"/>
      <c r="P99" s="124"/>
      <c r="Q99" s="124"/>
      <c r="R99" s="124"/>
      <c r="S99" s="124"/>
      <c r="T99" s="12"/>
      <c r="U99" s="12" t="s">
        <v>142</v>
      </c>
      <c r="V99" s="12"/>
      <c r="W99" s="12"/>
      <c r="X99" s="12"/>
    </row>
    <row r="100" spans="1:24" s="20" customFormat="1">
      <c r="A100" s="43">
        <v>93</v>
      </c>
      <c r="B100" s="42" t="s">
        <v>10</v>
      </c>
      <c r="C100" s="42" t="s">
        <v>286</v>
      </c>
      <c r="D100" s="40" t="s">
        <v>254</v>
      </c>
      <c r="E100" s="216" t="s">
        <v>356</v>
      </c>
      <c r="F100" s="276" t="s">
        <v>453</v>
      </c>
      <c r="G100" s="277" t="s">
        <v>467</v>
      </c>
      <c r="H100" s="236" t="s">
        <v>253</v>
      </c>
      <c r="I100" s="124"/>
      <c r="J100" s="125"/>
      <c r="K100" s="237"/>
      <c r="L100" s="125"/>
      <c r="M100" s="124"/>
      <c r="N100" s="124"/>
      <c r="O100" s="124"/>
      <c r="P100" s="124"/>
      <c r="Q100" s="124"/>
      <c r="R100" s="124"/>
      <c r="S100" s="124"/>
      <c r="T100" s="12"/>
      <c r="U100" s="12" t="s">
        <v>142</v>
      </c>
      <c r="V100" s="12"/>
      <c r="W100" s="12"/>
      <c r="X100" s="12"/>
    </row>
    <row r="101" spans="1:24" s="20" customFormat="1">
      <c r="A101" s="43">
        <v>94</v>
      </c>
      <c r="B101" s="42" t="s">
        <v>10</v>
      </c>
      <c r="C101" s="42" t="s">
        <v>286</v>
      </c>
      <c r="D101" s="40" t="s">
        <v>254</v>
      </c>
      <c r="E101" s="216" t="s">
        <v>357</v>
      </c>
      <c r="F101" s="276" t="s">
        <v>454</v>
      </c>
      <c r="G101" s="277" t="s">
        <v>468</v>
      </c>
      <c r="H101" s="236" t="s">
        <v>253</v>
      </c>
      <c r="I101" s="124"/>
      <c r="J101" s="125"/>
      <c r="K101" s="237"/>
      <c r="L101" s="125"/>
      <c r="M101" s="124"/>
      <c r="N101" s="124"/>
      <c r="O101" s="124"/>
      <c r="P101" s="124"/>
      <c r="Q101" s="124"/>
      <c r="R101" s="124"/>
      <c r="S101" s="124"/>
      <c r="T101" s="12"/>
      <c r="U101" s="12" t="s">
        <v>142</v>
      </c>
      <c r="V101" s="12"/>
      <c r="W101" s="12"/>
      <c r="X101" s="12"/>
    </row>
    <row r="102" spans="1:24" s="20" customFormat="1" ht="15" customHeight="1">
      <c r="A102" s="43">
        <v>95</v>
      </c>
      <c r="B102" s="42" t="s">
        <v>10</v>
      </c>
      <c r="C102" s="42" t="s">
        <v>286</v>
      </c>
      <c r="D102" s="40" t="s">
        <v>254</v>
      </c>
      <c r="E102" s="216" t="s">
        <v>358</v>
      </c>
      <c r="F102" s="276" t="s">
        <v>455</v>
      </c>
      <c r="G102" s="277" t="s">
        <v>469</v>
      </c>
      <c r="H102" s="236" t="s">
        <v>253</v>
      </c>
      <c r="I102" s="124"/>
      <c r="J102" s="125"/>
      <c r="K102" s="237"/>
      <c r="L102" s="125"/>
      <c r="M102" s="124"/>
      <c r="N102" s="124"/>
      <c r="O102" s="124"/>
      <c r="P102" s="124"/>
      <c r="Q102" s="124"/>
      <c r="R102" s="124"/>
      <c r="S102" s="124"/>
      <c r="T102" s="12"/>
      <c r="U102" s="12" t="s">
        <v>142</v>
      </c>
      <c r="V102" s="12"/>
      <c r="W102" s="12"/>
      <c r="X102" s="12"/>
    </row>
    <row r="103" spans="1:24" s="20" customFormat="1">
      <c r="A103" s="43">
        <v>96</v>
      </c>
      <c r="B103" s="42" t="s">
        <v>10</v>
      </c>
      <c r="C103" s="42" t="s">
        <v>286</v>
      </c>
      <c r="D103" s="40" t="s">
        <v>254</v>
      </c>
      <c r="E103" s="216" t="s">
        <v>359</v>
      </c>
      <c r="F103" s="276" t="s">
        <v>456</v>
      </c>
      <c r="G103" s="277" t="s">
        <v>470</v>
      </c>
      <c r="H103" s="236" t="s">
        <v>253</v>
      </c>
      <c r="I103" s="124"/>
      <c r="J103" s="125"/>
      <c r="K103" s="237"/>
      <c r="L103" s="125"/>
      <c r="M103" s="124"/>
      <c r="N103" s="124"/>
      <c r="O103" s="124"/>
      <c r="P103" s="124"/>
      <c r="Q103" s="124"/>
      <c r="R103" s="124"/>
      <c r="S103" s="124"/>
      <c r="T103" s="12"/>
      <c r="U103" s="12" t="s">
        <v>142</v>
      </c>
      <c r="V103" s="12"/>
      <c r="W103" s="12"/>
      <c r="X103" s="12"/>
    </row>
    <row r="104" spans="1:24" s="20" customFormat="1">
      <c r="A104" s="43">
        <v>97</v>
      </c>
      <c r="B104" s="42" t="s">
        <v>10</v>
      </c>
      <c r="C104" s="42" t="s">
        <v>286</v>
      </c>
      <c r="D104" s="40" t="s">
        <v>254</v>
      </c>
      <c r="E104" s="216" t="s">
        <v>360</v>
      </c>
      <c r="F104" s="276" t="s">
        <v>457</v>
      </c>
      <c r="G104" s="277" t="s">
        <v>471</v>
      </c>
      <c r="H104" s="123" t="s">
        <v>253</v>
      </c>
      <c r="I104" s="124"/>
      <c r="J104" s="125"/>
      <c r="K104" s="237"/>
      <c r="L104" s="125"/>
      <c r="M104" s="124"/>
      <c r="N104" s="124"/>
      <c r="O104" s="124"/>
      <c r="P104" s="124"/>
      <c r="Q104" s="124"/>
      <c r="R104" s="124"/>
      <c r="S104" s="124"/>
      <c r="T104" s="124"/>
      <c r="U104" s="124" t="s">
        <v>142</v>
      </c>
      <c r="V104" s="124"/>
      <c r="W104" s="124"/>
      <c r="X104" s="124"/>
    </row>
    <row r="105" spans="1:24" s="20" customFormat="1" ht="15.75" thickBot="1">
      <c r="A105" s="43">
        <v>98</v>
      </c>
      <c r="B105" s="42" t="s">
        <v>10</v>
      </c>
      <c r="C105" s="42" t="s">
        <v>286</v>
      </c>
      <c r="D105" s="40" t="s">
        <v>254</v>
      </c>
      <c r="E105" s="216" t="s">
        <v>361</v>
      </c>
      <c r="F105" s="278" t="s">
        <v>458</v>
      </c>
      <c r="G105" s="280" t="s">
        <v>472</v>
      </c>
      <c r="H105" s="235" t="s">
        <v>253</v>
      </c>
      <c r="I105" s="124"/>
      <c r="J105" s="125"/>
      <c r="K105" s="237"/>
      <c r="L105" s="125"/>
      <c r="M105" s="124"/>
      <c r="N105" s="124"/>
      <c r="O105" s="124"/>
      <c r="P105" s="124"/>
      <c r="Q105" s="124"/>
      <c r="R105" s="124"/>
      <c r="S105" s="124"/>
      <c r="T105" s="124"/>
      <c r="U105" s="238" t="s">
        <v>142</v>
      </c>
      <c r="V105" s="124"/>
      <c r="W105" s="124"/>
      <c r="X105" s="124"/>
    </row>
    <row r="106" spans="1:24" s="20" customFormat="1">
      <c r="A106" s="43">
        <v>99</v>
      </c>
      <c r="B106" s="42" t="s">
        <v>10</v>
      </c>
      <c r="C106" s="42" t="s">
        <v>286</v>
      </c>
      <c r="D106" s="40" t="s">
        <v>254</v>
      </c>
      <c r="E106" s="216" t="s">
        <v>383</v>
      </c>
      <c r="F106" s="275" t="s">
        <v>473</v>
      </c>
      <c r="G106" s="275" t="s">
        <v>478</v>
      </c>
      <c r="H106" s="236" t="s">
        <v>253</v>
      </c>
      <c r="I106" s="124"/>
      <c r="J106" s="125"/>
      <c r="K106" s="237"/>
      <c r="L106" s="125"/>
      <c r="M106" s="124"/>
      <c r="N106" s="124"/>
      <c r="O106" s="124"/>
      <c r="P106" s="124"/>
      <c r="Q106" s="124"/>
      <c r="R106" s="124"/>
      <c r="S106" s="124"/>
      <c r="T106" s="12"/>
      <c r="U106" s="12" t="s">
        <v>142</v>
      </c>
      <c r="V106" s="12"/>
      <c r="W106" s="12"/>
      <c r="X106" s="12"/>
    </row>
    <row r="107" spans="1:24" s="20" customFormat="1">
      <c r="A107" s="43">
        <v>100</v>
      </c>
      <c r="B107" s="42" t="s">
        <v>10</v>
      </c>
      <c r="C107" s="42" t="s">
        <v>286</v>
      </c>
      <c r="D107" s="40" t="s">
        <v>254</v>
      </c>
      <c r="E107" s="216" t="s">
        <v>384</v>
      </c>
      <c r="F107" s="276" t="s">
        <v>474</v>
      </c>
      <c r="G107" s="276" t="s">
        <v>479</v>
      </c>
      <c r="H107" s="236" t="s">
        <v>253</v>
      </c>
      <c r="I107" s="124"/>
      <c r="J107" s="125"/>
      <c r="K107" s="237"/>
      <c r="L107" s="125"/>
      <c r="M107" s="124"/>
      <c r="N107" s="124"/>
      <c r="O107" s="124"/>
      <c r="P107" s="124"/>
      <c r="Q107" s="124"/>
      <c r="R107" s="124"/>
      <c r="S107" s="124"/>
      <c r="T107" s="12"/>
      <c r="U107" s="12" t="s">
        <v>142</v>
      </c>
      <c r="V107" s="12"/>
      <c r="W107" s="12"/>
      <c r="X107" s="12"/>
    </row>
    <row r="108" spans="1:24" s="20" customFormat="1">
      <c r="A108" s="43">
        <v>101</v>
      </c>
      <c r="B108" s="42" t="s">
        <v>10</v>
      </c>
      <c r="C108" s="42" t="s">
        <v>286</v>
      </c>
      <c r="D108" s="40" t="s">
        <v>254</v>
      </c>
      <c r="E108" s="216" t="s">
        <v>385</v>
      </c>
      <c r="F108" s="276" t="s">
        <v>475</v>
      </c>
      <c r="G108" s="276" t="s">
        <v>480</v>
      </c>
      <c r="H108" s="235" t="s">
        <v>67</v>
      </c>
      <c r="I108" s="124"/>
      <c r="J108" s="125"/>
      <c r="K108" s="237"/>
      <c r="L108" s="125"/>
      <c r="M108" s="124"/>
      <c r="N108" s="124"/>
      <c r="O108" s="124"/>
      <c r="P108" s="124"/>
      <c r="Q108" s="124"/>
      <c r="R108" s="124"/>
      <c r="S108" s="124"/>
      <c r="T108" s="124"/>
      <c r="U108" s="124" t="s">
        <v>142</v>
      </c>
      <c r="V108" s="124"/>
      <c r="W108" s="124"/>
      <c r="X108" s="124"/>
    </row>
    <row r="109" spans="1:24" s="20" customFormat="1">
      <c r="A109" s="43">
        <v>102</v>
      </c>
      <c r="B109" s="42" t="s">
        <v>10</v>
      </c>
      <c r="C109" s="42" t="s">
        <v>286</v>
      </c>
      <c r="D109" s="40" t="s">
        <v>254</v>
      </c>
      <c r="E109" s="216" t="s">
        <v>386</v>
      </c>
      <c r="F109" s="276" t="s">
        <v>476</v>
      </c>
      <c r="G109" s="276" t="s">
        <v>481</v>
      </c>
      <c r="H109" s="236" t="s">
        <v>253</v>
      </c>
      <c r="I109" s="124"/>
      <c r="J109" s="125"/>
      <c r="K109" s="237"/>
      <c r="L109" s="125"/>
      <c r="M109" s="124"/>
      <c r="N109" s="124"/>
      <c r="O109" s="124"/>
      <c r="P109" s="124"/>
      <c r="Q109" s="124"/>
      <c r="R109" s="124"/>
      <c r="S109" s="124"/>
      <c r="T109" s="12"/>
      <c r="U109" s="12" t="s">
        <v>142</v>
      </c>
      <c r="V109" s="12"/>
      <c r="W109" s="12"/>
      <c r="X109" s="12"/>
    </row>
    <row r="110" spans="1:24" s="20" customFormat="1" ht="15.75" thickBot="1">
      <c r="A110" s="43">
        <v>103</v>
      </c>
      <c r="B110" s="246" t="s">
        <v>10</v>
      </c>
      <c r="C110" s="246" t="s">
        <v>286</v>
      </c>
      <c r="D110" s="247" t="s">
        <v>254</v>
      </c>
      <c r="E110" s="248" t="s">
        <v>387</v>
      </c>
      <c r="F110" s="278" t="s">
        <v>477</v>
      </c>
      <c r="G110" s="278" t="s">
        <v>482</v>
      </c>
      <c r="H110" s="236" t="s">
        <v>253</v>
      </c>
      <c r="I110" s="124"/>
      <c r="J110" s="97"/>
      <c r="K110" s="148"/>
      <c r="L110" s="97"/>
      <c r="M110" s="12"/>
      <c r="N110" s="12"/>
      <c r="O110" s="12"/>
      <c r="P110" s="12"/>
      <c r="Q110" s="12"/>
      <c r="R110" s="12"/>
      <c r="S110" s="12"/>
      <c r="T110" s="12"/>
      <c r="U110" s="12" t="s">
        <v>142</v>
      </c>
      <c r="V110" s="12"/>
      <c r="W110" s="12"/>
      <c r="X110" s="12"/>
    </row>
    <row r="111" spans="1:24" s="20" customFormat="1">
      <c r="A111" s="43">
        <v>104</v>
      </c>
      <c r="B111" s="42" t="s">
        <v>10</v>
      </c>
      <c r="C111" s="42" t="s">
        <v>162</v>
      </c>
      <c r="D111" s="11" t="s">
        <v>66</v>
      </c>
      <c r="E111" s="123" t="s">
        <v>429</v>
      </c>
      <c r="F111" s="279" t="s">
        <v>483</v>
      </c>
      <c r="G111" s="279" t="s">
        <v>505</v>
      </c>
      <c r="H111" s="236" t="s">
        <v>67</v>
      </c>
      <c r="I111" s="124"/>
      <c r="J111" s="97"/>
      <c r="K111" s="148"/>
      <c r="L111" s="97"/>
      <c r="M111" s="12"/>
      <c r="N111" s="12"/>
      <c r="O111" s="12"/>
      <c r="P111" s="12"/>
      <c r="Q111" s="12"/>
      <c r="R111" s="12"/>
      <c r="S111" s="12"/>
      <c r="T111" s="208"/>
      <c r="U111" s="12" t="s">
        <v>142</v>
      </c>
      <c r="V111" s="12"/>
      <c r="W111" s="12"/>
      <c r="X111" s="12"/>
    </row>
    <row r="112" spans="1:24" s="20" customFormat="1">
      <c r="A112" s="43">
        <v>105</v>
      </c>
      <c r="B112" s="42" t="s">
        <v>10</v>
      </c>
      <c r="C112" s="42" t="s">
        <v>162</v>
      </c>
      <c r="D112" s="11" t="s">
        <v>66</v>
      </c>
      <c r="E112" s="122" t="s">
        <v>410</v>
      </c>
      <c r="F112" s="277" t="s">
        <v>484</v>
      </c>
      <c r="G112" s="277" t="s">
        <v>506</v>
      </c>
      <c r="H112" s="236" t="s">
        <v>67</v>
      </c>
      <c r="I112" s="124"/>
      <c r="J112" s="97"/>
      <c r="K112" s="97"/>
      <c r="L112" s="97"/>
      <c r="M112" s="12"/>
      <c r="N112" s="12"/>
      <c r="O112" s="12"/>
      <c r="P112" s="12"/>
      <c r="Q112" s="12"/>
      <c r="R112" s="12"/>
      <c r="S112" s="12"/>
      <c r="T112" s="208"/>
      <c r="U112" s="12" t="s">
        <v>142</v>
      </c>
      <c r="V112" s="12"/>
      <c r="W112" s="12"/>
      <c r="X112" s="12"/>
    </row>
    <row r="113" spans="1:24" s="20" customFormat="1">
      <c r="A113" s="43">
        <v>106</v>
      </c>
      <c r="B113" s="42" t="s">
        <v>10</v>
      </c>
      <c r="C113" s="42" t="s">
        <v>162</v>
      </c>
      <c r="D113" s="11" t="s">
        <v>66</v>
      </c>
      <c r="E113" s="122" t="s">
        <v>411</v>
      </c>
      <c r="F113" s="277" t="s">
        <v>485</v>
      </c>
      <c r="G113" s="276" t="s">
        <v>507</v>
      </c>
      <c r="H113" s="236" t="s">
        <v>67</v>
      </c>
      <c r="I113" s="124"/>
      <c r="J113" s="97"/>
      <c r="K113" s="97"/>
      <c r="L113" s="97"/>
      <c r="M113" s="12"/>
      <c r="N113" s="12"/>
      <c r="O113" s="12"/>
      <c r="P113" s="12"/>
      <c r="Q113" s="12"/>
      <c r="R113" s="12"/>
      <c r="S113" s="208"/>
      <c r="T113" s="12"/>
      <c r="U113" s="12" t="s">
        <v>142</v>
      </c>
      <c r="V113" s="12"/>
      <c r="W113" s="12"/>
      <c r="X113" s="12"/>
    </row>
    <row r="114" spans="1:24" s="20" customFormat="1">
      <c r="A114" s="43">
        <v>107</v>
      </c>
      <c r="B114" s="42" t="s">
        <v>10</v>
      </c>
      <c r="C114" s="42" t="s">
        <v>162</v>
      </c>
      <c r="D114" s="11" t="s">
        <v>66</v>
      </c>
      <c r="E114" s="122" t="s">
        <v>414</v>
      </c>
      <c r="F114" s="277" t="s">
        <v>486</v>
      </c>
      <c r="G114" s="276" t="s">
        <v>508</v>
      </c>
      <c r="H114" s="236" t="s">
        <v>67</v>
      </c>
      <c r="I114" s="124"/>
      <c r="J114" s="97"/>
      <c r="K114" s="97"/>
      <c r="L114" s="97"/>
      <c r="M114" s="12"/>
      <c r="N114" s="12"/>
      <c r="O114" s="12"/>
      <c r="P114" s="12"/>
      <c r="Q114" s="12"/>
      <c r="R114" s="12"/>
      <c r="S114" s="208"/>
      <c r="T114" s="12"/>
      <c r="U114" s="12" t="s">
        <v>142</v>
      </c>
      <c r="V114" s="12"/>
      <c r="W114" s="12"/>
      <c r="X114" s="12"/>
    </row>
    <row r="115" spans="1:24" s="20" customFormat="1">
      <c r="A115" s="43">
        <v>108</v>
      </c>
      <c r="B115" s="42" t="s">
        <v>10</v>
      </c>
      <c r="C115" s="42" t="s">
        <v>162</v>
      </c>
      <c r="D115" s="11" t="s">
        <v>66</v>
      </c>
      <c r="E115" s="122" t="s">
        <v>421</v>
      </c>
      <c r="F115" s="277" t="s">
        <v>487</v>
      </c>
      <c r="G115" s="276" t="s">
        <v>509</v>
      </c>
      <c r="H115" s="236" t="s">
        <v>67</v>
      </c>
      <c r="I115" s="124"/>
      <c r="J115" s="97"/>
      <c r="K115" s="97"/>
      <c r="L115" s="97"/>
      <c r="M115" s="12"/>
      <c r="N115" s="12"/>
      <c r="O115" s="12"/>
      <c r="P115" s="12"/>
      <c r="Q115" s="12"/>
      <c r="R115" s="12"/>
      <c r="S115" s="12"/>
      <c r="T115" s="208"/>
      <c r="U115" s="12" t="s">
        <v>142</v>
      </c>
      <c r="V115" s="12"/>
      <c r="W115" s="12"/>
      <c r="X115" s="12"/>
    </row>
    <row r="116" spans="1:24" s="20" customFormat="1">
      <c r="A116" s="43">
        <v>109</v>
      </c>
      <c r="B116" s="42" t="s">
        <v>10</v>
      </c>
      <c r="C116" s="42" t="s">
        <v>162</v>
      </c>
      <c r="D116" s="11" t="s">
        <v>66</v>
      </c>
      <c r="E116" s="122" t="s">
        <v>432</v>
      </c>
      <c r="F116" s="277" t="s">
        <v>488</v>
      </c>
      <c r="G116" s="276" t="s">
        <v>510</v>
      </c>
      <c r="H116" s="236" t="s">
        <v>67</v>
      </c>
      <c r="I116" s="207"/>
      <c r="J116" s="97"/>
      <c r="K116" s="268"/>
      <c r="L116" s="97"/>
      <c r="M116" s="12"/>
      <c r="N116" s="12"/>
      <c r="O116" s="12"/>
      <c r="P116" s="12"/>
      <c r="Q116" s="12"/>
      <c r="R116" s="12"/>
      <c r="S116" s="12"/>
      <c r="T116" s="12"/>
      <c r="U116" s="208" t="s">
        <v>142</v>
      </c>
      <c r="V116" s="12"/>
      <c r="W116" s="12"/>
      <c r="X116" s="12"/>
    </row>
    <row r="117" spans="1:24" s="20" customFormat="1">
      <c r="A117" s="43">
        <v>110</v>
      </c>
      <c r="B117" s="42" t="s">
        <v>10</v>
      </c>
      <c r="C117" s="42" t="s">
        <v>162</v>
      </c>
      <c r="D117" s="11" t="s">
        <v>66</v>
      </c>
      <c r="E117" s="122" t="s">
        <v>427</v>
      </c>
      <c r="F117" s="277" t="s">
        <v>489</v>
      </c>
      <c r="G117" s="276" t="s">
        <v>511</v>
      </c>
      <c r="H117" s="236" t="s">
        <v>67</v>
      </c>
      <c r="I117" s="124"/>
      <c r="J117" s="97"/>
      <c r="K117" s="268"/>
      <c r="L117" s="97"/>
      <c r="M117" s="12"/>
      <c r="N117" s="12"/>
      <c r="O117" s="12"/>
      <c r="P117" s="12"/>
      <c r="Q117" s="12"/>
      <c r="R117" s="12"/>
      <c r="S117" s="12"/>
      <c r="T117" s="12"/>
      <c r="U117" s="208" t="s">
        <v>142</v>
      </c>
      <c r="V117" s="12"/>
      <c r="W117" s="12"/>
      <c r="X117" s="12"/>
    </row>
    <row r="118" spans="1:24" s="20" customFormat="1">
      <c r="A118" s="43">
        <v>111</v>
      </c>
      <c r="B118" s="42" t="s">
        <v>10</v>
      </c>
      <c r="C118" s="42" t="s">
        <v>162</v>
      </c>
      <c r="D118" s="11" t="s">
        <v>66</v>
      </c>
      <c r="E118" s="122" t="s">
        <v>422</v>
      </c>
      <c r="F118" s="277" t="s">
        <v>490</v>
      </c>
      <c r="G118" s="276" t="s">
        <v>512</v>
      </c>
      <c r="H118" s="236" t="s">
        <v>67</v>
      </c>
      <c r="I118" s="124"/>
      <c r="J118" s="97"/>
      <c r="K118" s="268"/>
      <c r="L118" s="97"/>
      <c r="M118" s="12"/>
      <c r="N118" s="12"/>
      <c r="O118" s="12"/>
      <c r="P118" s="12"/>
      <c r="Q118" s="12"/>
      <c r="R118" s="12"/>
      <c r="S118" s="12"/>
      <c r="T118" s="12"/>
      <c r="U118" s="208" t="s">
        <v>142</v>
      </c>
      <c r="V118" s="12"/>
      <c r="W118" s="12"/>
      <c r="X118" s="12"/>
    </row>
    <row r="119" spans="1:24" s="20" customFormat="1">
      <c r="A119" s="43">
        <v>112</v>
      </c>
      <c r="B119" s="42" t="s">
        <v>10</v>
      </c>
      <c r="C119" s="42" t="s">
        <v>162</v>
      </c>
      <c r="D119" s="11" t="s">
        <v>66</v>
      </c>
      <c r="E119" s="122" t="s">
        <v>433</v>
      </c>
      <c r="F119" s="277" t="s">
        <v>491</v>
      </c>
      <c r="G119" s="276" t="s">
        <v>513</v>
      </c>
      <c r="H119" s="236" t="s">
        <v>67</v>
      </c>
      <c r="I119" s="124"/>
      <c r="J119" s="97"/>
      <c r="K119" s="268"/>
      <c r="L119" s="97"/>
      <c r="M119" s="12"/>
      <c r="N119" s="12"/>
      <c r="O119" s="12"/>
      <c r="P119" s="12"/>
      <c r="Q119" s="12"/>
      <c r="R119" s="12"/>
      <c r="S119" s="12"/>
      <c r="T119" s="208"/>
      <c r="U119" s="208" t="s">
        <v>142</v>
      </c>
      <c r="V119" s="12"/>
      <c r="W119" s="12"/>
      <c r="X119" s="12"/>
    </row>
    <row r="120" spans="1:24" s="20" customFormat="1">
      <c r="A120" s="43">
        <v>113</v>
      </c>
      <c r="B120" s="42" t="s">
        <v>10</v>
      </c>
      <c r="C120" s="42" t="s">
        <v>162</v>
      </c>
      <c r="D120" s="11" t="s">
        <v>66</v>
      </c>
      <c r="E120" s="122" t="s">
        <v>428</v>
      </c>
      <c r="F120" s="277" t="s">
        <v>492</v>
      </c>
      <c r="G120" s="276" t="s">
        <v>514</v>
      </c>
      <c r="H120" s="236" t="s">
        <v>67</v>
      </c>
      <c r="I120" s="124"/>
      <c r="J120" s="97"/>
      <c r="K120" s="268"/>
      <c r="L120" s="97"/>
      <c r="M120" s="12"/>
      <c r="N120" s="12"/>
      <c r="O120" s="12"/>
      <c r="P120" s="12"/>
      <c r="Q120" s="12"/>
      <c r="R120" s="12"/>
      <c r="S120" s="12"/>
      <c r="T120" s="208"/>
      <c r="U120" s="208" t="s">
        <v>142</v>
      </c>
      <c r="V120" s="12"/>
      <c r="W120" s="12"/>
      <c r="X120" s="12"/>
    </row>
    <row r="121" spans="1:24" s="20" customFormat="1">
      <c r="A121" s="43">
        <v>114</v>
      </c>
      <c r="B121" s="42" t="s">
        <v>10</v>
      </c>
      <c r="C121" s="42" t="s">
        <v>162</v>
      </c>
      <c r="D121" s="11" t="s">
        <v>66</v>
      </c>
      <c r="E121" s="122" t="s">
        <v>412</v>
      </c>
      <c r="F121" s="277" t="s">
        <v>493</v>
      </c>
      <c r="G121" s="276" t="s">
        <v>515</v>
      </c>
      <c r="H121" s="236" t="s">
        <v>67</v>
      </c>
      <c r="I121" s="124"/>
      <c r="J121" s="97"/>
      <c r="K121" s="268"/>
      <c r="L121" s="97"/>
      <c r="M121" s="12"/>
      <c r="N121" s="12"/>
      <c r="O121" s="12"/>
      <c r="P121" s="12"/>
      <c r="Q121" s="12"/>
      <c r="R121" s="12"/>
      <c r="S121" s="12"/>
      <c r="T121" s="12"/>
      <c r="U121" s="208" t="s">
        <v>142</v>
      </c>
      <c r="V121" s="12"/>
      <c r="W121" s="12"/>
      <c r="X121" s="12"/>
    </row>
    <row r="122" spans="1:24" s="20" customFormat="1">
      <c r="A122" s="43">
        <v>115</v>
      </c>
      <c r="B122" s="42" t="s">
        <v>10</v>
      </c>
      <c r="C122" s="42" t="s">
        <v>162</v>
      </c>
      <c r="D122" s="11" t="s">
        <v>66</v>
      </c>
      <c r="E122" s="122" t="s">
        <v>431</v>
      </c>
      <c r="F122" s="277" t="s">
        <v>494</v>
      </c>
      <c r="G122" s="276" t="s">
        <v>516</v>
      </c>
      <c r="H122" s="236" t="s">
        <v>67</v>
      </c>
      <c r="I122" s="124"/>
      <c r="J122" s="97"/>
      <c r="K122" s="97"/>
      <c r="L122" s="97"/>
      <c r="M122" s="12"/>
      <c r="N122" s="12"/>
      <c r="O122" s="12"/>
      <c r="P122" s="12"/>
      <c r="Q122" s="12"/>
      <c r="R122" s="12"/>
      <c r="S122" s="12"/>
      <c r="T122" s="208"/>
      <c r="U122" s="12" t="s">
        <v>142</v>
      </c>
      <c r="V122" s="12"/>
      <c r="W122" s="12"/>
      <c r="X122" s="12"/>
    </row>
    <row r="123" spans="1:24" s="20" customFormat="1">
      <c r="A123" s="43">
        <v>116</v>
      </c>
      <c r="B123" s="42" t="s">
        <v>10</v>
      </c>
      <c r="C123" s="42" t="s">
        <v>162</v>
      </c>
      <c r="D123" s="11" t="s">
        <v>66</v>
      </c>
      <c r="E123" s="122" t="s">
        <v>406</v>
      </c>
      <c r="F123" s="306" t="s">
        <v>495</v>
      </c>
      <c r="G123" s="306" t="s">
        <v>517</v>
      </c>
      <c r="H123" s="235" t="s">
        <v>67</v>
      </c>
      <c r="I123" s="124"/>
      <c r="J123" s="125"/>
      <c r="K123" s="125"/>
      <c r="L123" s="97"/>
      <c r="M123" s="12"/>
      <c r="N123" s="124"/>
      <c r="O123" s="124"/>
      <c r="P123" s="124"/>
      <c r="Q123" s="124"/>
      <c r="R123" s="124"/>
      <c r="S123" s="238"/>
      <c r="T123" s="124"/>
      <c r="U123" s="124" t="s">
        <v>142</v>
      </c>
      <c r="V123" s="124"/>
      <c r="W123" s="307"/>
      <c r="X123" s="124"/>
    </row>
    <row r="124" spans="1:24" s="20" customFormat="1">
      <c r="A124" s="43">
        <v>117</v>
      </c>
      <c r="B124" s="42" t="s">
        <v>10</v>
      </c>
      <c r="C124" s="42" t="s">
        <v>162</v>
      </c>
      <c r="D124" s="11" t="s">
        <v>66</v>
      </c>
      <c r="E124" s="122" t="s">
        <v>408</v>
      </c>
      <c r="F124" s="277" t="s">
        <v>496</v>
      </c>
      <c r="G124" s="276" t="s">
        <v>518</v>
      </c>
      <c r="H124" s="236" t="s">
        <v>67</v>
      </c>
      <c r="I124" s="124"/>
      <c r="J124" s="97"/>
      <c r="K124" s="97"/>
      <c r="L124" s="97"/>
      <c r="M124" s="12"/>
      <c r="N124" s="12"/>
      <c r="O124" s="12"/>
      <c r="P124" s="12"/>
      <c r="Q124" s="12"/>
      <c r="R124" s="12"/>
      <c r="S124" s="208"/>
      <c r="T124" s="12"/>
      <c r="U124" s="12" t="s">
        <v>142</v>
      </c>
      <c r="V124" s="12"/>
      <c r="W124" s="12"/>
      <c r="X124" s="12"/>
    </row>
    <row r="125" spans="1:24" s="20" customFormat="1">
      <c r="A125" s="43">
        <v>118</v>
      </c>
      <c r="B125" s="42" t="s">
        <v>10</v>
      </c>
      <c r="C125" s="42" t="s">
        <v>162</v>
      </c>
      <c r="D125" s="11" t="s">
        <v>66</v>
      </c>
      <c r="E125" s="122" t="s">
        <v>409</v>
      </c>
      <c r="F125" s="277" t="s">
        <v>497</v>
      </c>
      <c r="G125" s="276" t="s">
        <v>519</v>
      </c>
      <c r="H125" s="236" t="s">
        <v>67</v>
      </c>
      <c r="I125" s="124"/>
      <c r="J125" s="97"/>
      <c r="K125" s="97"/>
      <c r="L125" s="97"/>
      <c r="M125" s="12"/>
      <c r="N125" s="12"/>
      <c r="O125" s="12"/>
      <c r="P125" s="12"/>
      <c r="Q125" s="12"/>
      <c r="R125" s="12"/>
      <c r="S125" s="208"/>
      <c r="T125" s="12"/>
      <c r="U125" s="12" t="s">
        <v>142</v>
      </c>
      <c r="V125" s="12"/>
      <c r="W125" s="12"/>
      <c r="X125" s="12"/>
    </row>
    <row r="126" spans="1:24" s="20" customFormat="1">
      <c r="A126" s="43">
        <v>119</v>
      </c>
      <c r="B126" s="42" t="s">
        <v>10</v>
      </c>
      <c r="C126" s="42" t="s">
        <v>162</v>
      </c>
      <c r="D126" s="11" t="s">
        <v>66</v>
      </c>
      <c r="E126" s="122" t="s">
        <v>430</v>
      </c>
      <c r="F126" s="277" t="s">
        <v>498</v>
      </c>
      <c r="G126" s="276" t="s">
        <v>520</v>
      </c>
      <c r="H126" s="235" t="s">
        <v>67</v>
      </c>
      <c r="I126" s="124"/>
      <c r="J126" s="97"/>
      <c r="K126" s="97"/>
      <c r="L126" s="97"/>
      <c r="M126" s="12"/>
      <c r="N126" s="12"/>
      <c r="O126" s="12"/>
      <c r="P126" s="12"/>
      <c r="Q126" s="12"/>
      <c r="R126" s="12"/>
      <c r="S126" s="12"/>
      <c r="T126" s="208"/>
      <c r="U126" s="12" t="s">
        <v>142</v>
      </c>
      <c r="V126" s="12"/>
      <c r="W126" s="12"/>
      <c r="X126" s="12"/>
    </row>
    <row r="127" spans="1:24" s="20" customFormat="1">
      <c r="A127" s="43">
        <v>120</v>
      </c>
      <c r="B127" s="42" t="s">
        <v>10</v>
      </c>
      <c r="C127" s="42" t="s">
        <v>162</v>
      </c>
      <c r="D127" s="11" t="s">
        <v>66</v>
      </c>
      <c r="E127" s="122" t="s">
        <v>416</v>
      </c>
      <c r="F127" s="277" t="s">
        <v>499</v>
      </c>
      <c r="G127" s="276" t="s">
        <v>521</v>
      </c>
      <c r="H127" s="236" t="s">
        <v>67</v>
      </c>
      <c r="I127" s="124"/>
      <c r="J127" s="97"/>
      <c r="K127" s="97"/>
      <c r="L127" s="97"/>
      <c r="M127" s="12"/>
      <c r="N127" s="12"/>
      <c r="O127" s="12"/>
      <c r="P127" s="12"/>
      <c r="Q127" s="12"/>
      <c r="R127" s="12"/>
      <c r="S127" s="12"/>
      <c r="T127" s="208"/>
      <c r="U127" s="12" t="s">
        <v>142</v>
      </c>
      <c r="V127" s="12"/>
      <c r="W127" s="12"/>
      <c r="X127" s="12"/>
    </row>
    <row r="128" spans="1:24" s="20" customFormat="1">
      <c r="A128" s="43">
        <v>121</v>
      </c>
      <c r="B128" s="42" t="s">
        <v>10</v>
      </c>
      <c r="C128" s="42" t="s">
        <v>162</v>
      </c>
      <c r="D128" s="11" t="s">
        <v>66</v>
      </c>
      <c r="E128" s="122" t="s">
        <v>413</v>
      </c>
      <c r="F128" s="277" t="s">
        <v>500</v>
      </c>
      <c r="G128" s="276" t="s">
        <v>522</v>
      </c>
      <c r="H128" s="236" t="s">
        <v>67</v>
      </c>
      <c r="I128" s="124"/>
      <c r="J128" s="97"/>
      <c r="K128" s="97"/>
      <c r="L128" s="97"/>
      <c r="M128" s="12"/>
      <c r="N128" s="12"/>
      <c r="O128" s="12"/>
      <c r="P128" s="12"/>
      <c r="Q128" s="12"/>
      <c r="R128" s="12"/>
      <c r="S128" s="12"/>
      <c r="T128" s="208"/>
      <c r="U128" s="12" t="s">
        <v>142</v>
      </c>
      <c r="V128" s="12"/>
      <c r="W128" s="12"/>
      <c r="X128" s="12"/>
    </row>
    <row r="129" spans="1:24" s="20" customFormat="1">
      <c r="A129" s="43">
        <v>122</v>
      </c>
      <c r="B129" s="42" t="s">
        <v>10</v>
      </c>
      <c r="C129" s="42" t="s">
        <v>162</v>
      </c>
      <c r="D129" s="11" t="s">
        <v>66</v>
      </c>
      <c r="E129" s="122" t="s">
        <v>423</v>
      </c>
      <c r="F129" s="277" t="s">
        <v>501</v>
      </c>
      <c r="G129" s="276" t="s">
        <v>523</v>
      </c>
      <c r="H129" s="236" t="s">
        <v>67</v>
      </c>
      <c r="I129" s="124"/>
      <c r="J129" s="97"/>
      <c r="K129" s="140"/>
      <c r="L129" s="97"/>
      <c r="M129" s="12"/>
      <c r="N129" s="12"/>
      <c r="O129" s="12"/>
      <c r="P129" s="12"/>
      <c r="Q129" s="12"/>
      <c r="R129" s="12"/>
      <c r="S129" s="12"/>
      <c r="T129" s="12"/>
      <c r="U129" s="208" t="s">
        <v>142</v>
      </c>
      <c r="V129" s="12"/>
      <c r="W129" s="12"/>
      <c r="X129" s="12"/>
    </row>
    <row r="130" spans="1:24" s="20" customFormat="1">
      <c r="A130" s="43">
        <v>123</v>
      </c>
      <c r="B130" s="42" t="s">
        <v>10</v>
      </c>
      <c r="C130" s="42" t="s">
        <v>162</v>
      </c>
      <c r="D130" s="11" t="s">
        <v>66</v>
      </c>
      <c r="E130" s="122" t="s">
        <v>415</v>
      </c>
      <c r="F130" s="277" t="s">
        <v>502</v>
      </c>
      <c r="G130" s="276" t="s">
        <v>418</v>
      </c>
      <c r="H130" s="236" t="s">
        <v>67</v>
      </c>
      <c r="I130" s="124"/>
      <c r="J130" s="97"/>
      <c r="K130" s="97"/>
      <c r="L130" s="97"/>
      <c r="M130" s="12"/>
      <c r="N130" s="12"/>
      <c r="O130" s="12"/>
      <c r="P130" s="12"/>
      <c r="Q130" s="12"/>
      <c r="R130" s="12"/>
      <c r="S130" s="12"/>
      <c r="T130" s="208"/>
      <c r="U130" s="12" t="s">
        <v>142</v>
      </c>
      <c r="V130" s="12"/>
      <c r="W130" s="12"/>
      <c r="X130" s="12"/>
    </row>
    <row r="131" spans="1:24" s="20" customFormat="1">
      <c r="A131" s="43">
        <v>124</v>
      </c>
      <c r="B131" s="42" t="s">
        <v>10</v>
      </c>
      <c r="C131" s="42" t="s">
        <v>162</v>
      </c>
      <c r="D131" s="11" t="s">
        <v>66</v>
      </c>
      <c r="E131" s="122" t="s">
        <v>417</v>
      </c>
      <c r="F131" s="277" t="s">
        <v>503</v>
      </c>
      <c r="G131" s="276" t="s">
        <v>419</v>
      </c>
      <c r="H131" s="236" t="s">
        <v>67</v>
      </c>
      <c r="I131" s="124"/>
      <c r="J131" s="97"/>
      <c r="K131" s="97"/>
      <c r="L131" s="97"/>
      <c r="M131" s="12"/>
      <c r="N131" s="12"/>
      <c r="O131" s="12"/>
      <c r="P131" s="12"/>
      <c r="Q131" s="12"/>
      <c r="R131" s="12"/>
      <c r="S131" s="208"/>
      <c r="T131" s="12"/>
      <c r="U131" s="12" t="s">
        <v>142</v>
      </c>
      <c r="V131" s="12"/>
      <c r="W131" s="12"/>
      <c r="X131" s="12"/>
    </row>
    <row r="132" spans="1:24" s="20" customFormat="1" ht="15.75" thickBot="1">
      <c r="A132" s="43">
        <v>125</v>
      </c>
      <c r="B132" s="42" t="s">
        <v>10</v>
      </c>
      <c r="C132" s="42" t="s">
        <v>162</v>
      </c>
      <c r="D132" s="11" t="s">
        <v>66</v>
      </c>
      <c r="E132" s="122" t="s">
        <v>407</v>
      </c>
      <c r="F132" s="281" t="s">
        <v>504</v>
      </c>
      <c r="G132" s="282" t="s">
        <v>420</v>
      </c>
      <c r="H132" s="192" t="s">
        <v>67</v>
      </c>
      <c r="I132" s="124"/>
      <c r="J132" s="97"/>
      <c r="K132" s="97"/>
      <c r="L132" s="97"/>
      <c r="M132" s="12"/>
      <c r="N132" s="12"/>
      <c r="O132" s="12"/>
      <c r="P132" s="12"/>
      <c r="Q132" s="12"/>
      <c r="R132" s="12"/>
      <c r="S132" s="12"/>
      <c r="T132" s="208"/>
      <c r="U132" s="12" t="s">
        <v>142</v>
      </c>
      <c r="V132" s="12"/>
      <c r="W132" s="12"/>
      <c r="X132" s="12"/>
    </row>
    <row r="133" spans="1:24">
      <c r="A133" s="43">
        <v>126</v>
      </c>
      <c r="B133" s="42" t="s">
        <v>10</v>
      </c>
      <c r="C133" s="42" t="s">
        <v>162</v>
      </c>
      <c r="D133" s="11" t="s">
        <v>66</v>
      </c>
      <c r="E133" s="122" t="s">
        <v>435</v>
      </c>
      <c r="F133" s="305" t="s">
        <v>524</v>
      </c>
      <c r="G133" s="305" t="s">
        <v>533</v>
      </c>
      <c r="H133" s="123" t="s">
        <v>67</v>
      </c>
      <c r="I133" s="124"/>
      <c r="J133" s="125"/>
      <c r="K133" s="125"/>
      <c r="L133" s="125"/>
      <c r="M133" s="124"/>
      <c r="N133" s="124"/>
      <c r="O133" s="124"/>
      <c r="P133" s="124"/>
      <c r="Q133" s="124"/>
      <c r="R133" s="124"/>
      <c r="S133" s="124"/>
      <c r="T133" s="238"/>
      <c r="U133" s="124" t="s">
        <v>142</v>
      </c>
      <c r="V133" s="124"/>
      <c r="W133" s="124"/>
      <c r="X133" s="124"/>
    </row>
    <row r="134" spans="1:24">
      <c r="A134" s="43">
        <v>127</v>
      </c>
      <c r="B134" s="42" t="s">
        <v>10</v>
      </c>
      <c r="C134" s="42" t="s">
        <v>162</v>
      </c>
      <c r="D134" s="11" t="s">
        <v>66</v>
      </c>
      <c r="E134" s="122" t="s">
        <v>442</v>
      </c>
      <c r="F134" s="277" t="s">
        <v>525</v>
      </c>
      <c r="G134" s="276" t="s">
        <v>534</v>
      </c>
      <c r="H134" s="192" t="s">
        <v>67</v>
      </c>
      <c r="I134" s="124"/>
      <c r="J134" s="97"/>
      <c r="K134" s="97"/>
      <c r="L134" s="97"/>
      <c r="M134" s="12"/>
      <c r="N134" s="12"/>
      <c r="O134" s="12"/>
      <c r="P134" s="12"/>
      <c r="Q134" s="12"/>
      <c r="R134" s="12"/>
      <c r="S134" s="12"/>
      <c r="T134" s="208"/>
      <c r="U134" s="12" t="s">
        <v>142</v>
      </c>
      <c r="V134" s="12"/>
      <c r="W134" s="12"/>
      <c r="X134" s="12"/>
    </row>
    <row r="135" spans="1:24">
      <c r="A135" s="43">
        <v>128</v>
      </c>
      <c r="B135" s="42" t="s">
        <v>10</v>
      </c>
      <c r="C135" s="42" t="s">
        <v>162</v>
      </c>
      <c r="D135" s="11" t="s">
        <v>66</v>
      </c>
      <c r="E135" s="122" t="s">
        <v>436</v>
      </c>
      <c r="F135" s="277" t="s">
        <v>526</v>
      </c>
      <c r="G135" s="276" t="s">
        <v>535</v>
      </c>
      <c r="H135" s="192" t="s">
        <v>67</v>
      </c>
      <c r="I135" s="124" t="s">
        <v>568</v>
      </c>
      <c r="J135" s="97">
        <v>43672.7</v>
      </c>
      <c r="K135" s="97"/>
      <c r="L135" s="97">
        <v>43672.857638888891</v>
      </c>
      <c r="M135" s="12" t="s">
        <v>165</v>
      </c>
      <c r="N135" s="12"/>
      <c r="O135" s="12" t="s">
        <v>142</v>
      </c>
      <c r="P135" s="12"/>
      <c r="Q135" s="12"/>
      <c r="R135" s="12"/>
      <c r="S135" s="12"/>
      <c r="T135" s="208"/>
      <c r="U135" s="12" t="s">
        <v>142</v>
      </c>
      <c r="V135" s="12"/>
      <c r="W135" s="12"/>
      <c r="X135" s="12"/>
    </row>
    <row r="136" spans="1:24">
      <c r="A136" s="43">
        <v>129</v>
      </c>
      <c r="B136" s="42" t="s">
        <v>10</v>
      </c>
      <c r="C136" s="42" t="s">
        <v>162</v>
      </c>
      <c r="D136" s="11" t="s">
        <v>66</v>
      </c>
      <c r="E136" s="122" t="s">
        <v>437</v>
      </c>
      <c r="F136" s="277" t="s">
        <v>527</v>
      </c>
      <c r="G136" s="276" t="s">
        <v>536</v>
      </c>
      <c r="H136" s="192" t="s">
        <v>67</v>
      </c>
      <c r="I136" s="124"/>
      <c r="J136" s="97"/>
      <c r="K136" s="97"/>
      <c r="L136" s="97"/>
      <c r="M136" s="12"/>
      <c r="N136" s="12"/>
      <c r="O136" s="12"/>
      <c r="P136" s="12"/>
      <c r="Q136" s="12"/>
      <c r="R136" s="12"/>
      <c r="S136" s="12"/>
      <c r="T136" s="208"/>
      <c r="U136" s="12" t="s">
        <v>142</v>
      </c>
      <c r="V136" s="12"/>
      <c r="W136" s="12"/>
      <c r="X136" s="12"/>
    </row>
    <row r="137" spans="1:24">
      <c r="A137" s="43">
        <v>130</v>
      </c>
      <c r="B137" s="42" t="s">
        <v>10</v>
      </c>
      <c r="C137" s="42" t="s">
        <v>162</v>
      </c>
      <c r="D137" s="11" t="s">
        <v>66</v>
      </c>
      <c r="E137" s="122" t="s">
        <v>438</v>
      </c>
      <c r="F137" s="277" t="s">
        <v>528</v>
      </c>
      <c r="G137" s="276" t="s">
        <v>537</v>
      </c>
      <c r="H137" s="192" t="s">
        <v>67</v>
      </c>
      <c r="I137" s="124"/>
      <c r="J137" s="97"/>
      <c r="K137" s="97"/>
      <c r="L137" s="97"/>
      <c r="M137" s="12"/>
      <c r="N137" s="12"/>
      <c r="O137" s="12"/>
      <c r="P137" s="12"/>
      <c r="Q137" s="12"/>
      <c r="R137" s="12"/>
      <c r="S137" s="12"/>
      <c r="T137" s="208"/>
      <c r="U137" s="12" t="s">
        <v>142</v>
      </c>
      <c r="V137" s="12"/>
      <c r="W137" s="12"/>
      <c r="X137" s="12"/>
    </row>
    <row r="138" spans="1:24">
      <c r="A138" s="43">
        <v>131</v>
      </c>
      <c r="B138" s="42" t="s">
        <v>10</v>
      </c>
      <c r="C138" s="42" t="s">
        <v>162</v>
      </c>
      <c r="D138" s="11" t="s">
        <v>66</v>
      </c>
      <c r="E138" s="122" t="s">
        <v>443</v>
      </c>
      <c r="F138" s="277" t="s">
        <v>529</v>
      </c>
      <c r="G138" s="276" t="s">
        <v>538</v>
      </c>
      <c r="H138" s="192" t="s">
        <v>67</v>
      </c>
      <c r="I138" s="124"/>
      <c r="J138" s="97"/>
      <c r="K138" s="97"/>
      <c r="L138" s="97"/>
      <c r="M138" s="12"/>
      <c r="N138" s="12"/>
      <c r="O138" s="12"/>
      <c r="P138" s="12"/>
      <c r="Q138" s="12"/>
      <c r="R138" s="12"/>
      <c r="S138" s="12"/>
      <c r="T138" s="208"/>
      <c r="U138" s="12" t="s">
        <v>142</v>
      </c>
      <c r="V138" s="12"/>
      <c r="W138" s="12"/>
      <c r="X138" s="12"/>
    </row>
    <row r="139" spans="1:24">
      <c r="A139" s="43">
        <v>132</v>
      </c>
      <c r="B139" s="42" t="s">
        <v>10</v>
      </c>
      <c r="C139" s="42" t="s">
        <v>162</v>
      </c>
      <c r="D139" s="11" t="s">
        <v>66</v>
      </c>
      <c r="E139" s="60" t="s">
        <v>439</v>
      </c>
      <c r="F139" s="302" t="s">
        <v>530</v>
      </c>
      <c r="G139" s="302" t="s">
        <v>539</v>
      </c>
      <c r="H139" s="41" t="s">
        <v>67</v>
      </c>
      <c r="I139" s="46" t="s">
        <v>551</v>
      </c>
      <c r="J139" s="98">
        <v>43637.666666666664</v>
      </c>
      <c r="K139" s="98"/>
      <c r="L139" s="98"/>
      <c r="M139" s="46" t="s">
        <v>165</v>
      </c>
      <c r="N139" s="46" t="s">
        <v>142</v>
      </c>
      <c r="O139" s="46"/>
      <c r="P139" s="46"/>
      <c r="Q139" s="46"/>
      <c r="R139" s="46"/>
      <c r="S139" s="46"/>
      <c r="T139" s="301"/>
      <c r="U139" s="46"/>
      <c r="V139" s="46"/>
      <c r="W139" s="46"/>
      <c r="X139" s="46" t="s">
        <v>142</v>
      </c>
    </row>
    <row r="140" spans="1:24">
      <c r="A140" s="43">
        <v>133</v>
      </c>
      <c r="B140" s="42" t="s">
        <v>10</v>
      </c>
      <c r="C140" s="42" t="s">
        <v>162</v>
      </c>
      <c r="D140" s="11" t="s">
        <v>66</v>
      </c>
      <c r="E140" s="122" t="s">
        <v>440</v>
      </c>
      <c r="F140" s="306" t="s">
        <v>531</v>
      </c>
      <c r="G140" s="306" t="s">
        <v>540</v>
      </c>
      <c r="H140" s="123" t="s">
        <v>67</v>
      </c>
      <c r="I140" s="124" t="s">
        <v>564</v>
      </c>
      <c r="J140" s="125">
        <v>43672.821527777778</v>
      </c>
      <c r="K140" s="125"/>
      <c r="L140" s="125">
        <v>43672.857638888891</v>
      </c>
      <c r="M140" s="124" t="s">
        <v>565</v>
      </c>
      <c r="N140" s="124" t="s">
        <v>142</v>
      </c>
      <c r="O140" s="124"/>
      <c r="P140" s="124"/>
      <c r="Q140" s="124"/>
      <c r="R140" s="124"/>
      <c r="S140" s="124"/>
      <c r="T140" s="238"/>
      <c r="U140" s="124" t="s">
        <v>142</v>
      </c>
      <c r="V140" s="124"/>
      <c r="W140" s="124"/>
      <c r="X140" s="124"/>
    </row>
    <row r="141" spans="1:24">
      <c r="A141" s="43">
        <v>134</v>
      </c>
      <c r="B141" s="42" t="s">
        <v>10</v>
      </c>
      <c r="C141" s="42" t="s">
        <v>162</v>
      </c>
      <c r="D141" s="11" t="s">
        <v>66</v>
      </c>
      <c r="E141" s="122" t="s">
        <v>441</v>
      </c>
      <c r="F141" s="277" t="s">
        <v>532</v>
      </c>
      <c r="G141" s="276" t="s">
        <v>541</v>
      </c>
      <c r="H141" s="192" t="s">
        <v>67</v>
      </c>
      <c r="I141" s="124"/>
      <c r="J141" s="97"/>
      <c r="K141" s="97"/>
      <c r="L141" s="97"/>
      <c r="M141" s="12"/>
      <c r="N141" s="12"/>
      <c r="O141" s="12"/>
      <c r="P141" s="12"/>
      <c r="Q141" s="12"/>
      <c r="R141" s="12"/>
      <c r="S141" s="12"/>
      <c r="T141" s="208"/>
      <c r="U141" s="12" t="s">
        <v>142</v>
      </c>
      <c r="V141" s="12"/>
      <c r="W141" s="12"/>
      <c r="X141" s="12"/>
    </row>
    <row r="142" spans="1:24">
      <c r="A142" s="43">
        <v>135</v>
      </c>
      <c r="B142" s="42" t="s">
        <v>10</v>
      </c>
      <c r="C142" s="42" t="s">
        <v>162</v>
      </c>
      <c r="D142" s="11" t="s">
        <v>66</v>
      </c>
      <c r="E142" s="122" t="s">
        <v>444</v>
      </c>
      <c r="F142" s="277" t="s">
        <v>542</v>
      </c>
      <c r="G142" s="276" t="s">
        <v>543</v>
      </c>
      <c r="H142" s="192" t="s">
        <v>67</v>
      </c>
      <c r="I142" s="124"/>
      <c r="J142" s="97"/>
      <c r="K142" s="97"/>
      <c r="L142" s="97"/>
      <c r="M142" s="12"/>
      <c r="N142" s="12"/>
      <c r="O142" s="12"/>
      <c r="P142" s="12"/>
      <c r="Q142" s="12"/>
      <c r="R142" s="12"/>
      <c r="S142" s="12"/>
      <c r="T142" s="208"/>
      <c r="U142" s="12" t="s">
        <v>142</v>
      </c>
      <c r="V142" s="12"/>
      <c r="W142" s="12"/>
      <c r="X142" s="12"/>
    </row>
  </sheetData>
  <sheetProtection formatCells="0" formatColumns="0" formatRows="0" insertColumns="0" insertRows="0" insertHyperlinks="0" deleteColumns="0" deleteRows="0" sort="0"/>
  <autoFilter ref="U7:U142"/>
  <sortState ref="A8:X243">
    <sortCondition ref="E8:E115"/>
  </sortState>
  <mergeCells count="3">
    <mergeCell ref="J2:M2"/>
    <mergeCell ref="N6:R6"/>
    <mergeCell ref="U6:X6"/>
  </mergeCells>
  <conditionalFormatting sqref="J6:K6">
    <cfRule type="containsText" dxfId="471" priority="532" operator="containsText" text="Accidenté">
      <formula>NOT(ISERROR(SEARCH("Accidenté",J6)))</formula>
    </cfRule>
  </conditionalFormatting>
  <conditionalFormatting sqref="L6">
    <cfRule type="containsText" dxfId="470" priority="531" operator="containsText" text="Accidenté">
      <formula>NOT(ISERROR(SEARCH("Accidenté",L6)))</formula>
    </cfRule>
  </conditionalFormatting>
  <conditionalFormatting sqref="I47">
    <cfRule type="containsText" dxfId="469" priority="530" operator="containsText" text="Accidenté">
      <formula>NOT(ISERROR(SEARCH("Accidenté",I47)))</formula>
    </cfRule>
  </conditionalFormatting>
  <conditionalFormatting sqref="I68">
    <cfRule type="containsText" dxfId="468" priority="316" operator="containsText" text="Accidenté">
      <formula>NOT(ISERROR(SEARCH("Accidenté",I68)))</formula>
    </cfRule>
  </conditionalFormatting>
  <conditionalFormatting sqref="F40 F42 F44">
    <cfRule type="duplicateValues" dxfId="467" priority="278"/>
  </conditionalFormatting>
  <conditionalFormatting sqref="G40 G42">
    <cfRule type="duplicateValues" dxfId="466" priority="276"/>
  </conditionalFormatting>
  <conditionalFormatting sqref="G40 G42">
    <cfRule type="duplicateValues" dxfId="465" priority="277"/>
  </conditionalFormatting>
  <conditionalFormatting sqref="F47">
    <cfRule type="duplicateValues" dxfId="464" priority="275"/>
  </conditionalFormatting>
  <conditionalFormatting sqref="G47">
    <cfRule type="duplicateValues" dxfId="463" priority="273"/>
  </conditionalFormatting>
  <conditionalFormatting sqref="G47">
    <cfRule type="duplicateValues" dxfId="462" priority="274"/>
  </conditionalFormatting>
  <conditionalFormatting sqref="F45">
    <cfRule type="duplicateValues" dxfId="461" priority="272"/>
  </conditionalFormatting>
  <conditionalFormatting sqref="F25">
    <cfRule type="duplicateValues" dxfId="460" priority="271"/>
  </conditionalFormatting>
  <conditionalFormatting sqref="G25">
    <cfRule type="duplicateValues" dxfId="459" priority="267"/>
  </conditionalFormatting>
  <conditionalFormatting sqref="G25">
    <cfRule type="duplicateValues" dxfId="458" priority="268"/>
  </conditionalFormatting>
  <conditionalFormatting sqref="G25">
    <cfRule type="duplicateValues" dxfId="457" priority="269"/>
  </conditionalFormatting>
  <conditionalFormatting sqref="G25">
    <cfRule type="duplicateValues" dxfId="456" priority="270"/>
  </conditionalFormatting>
  <conditionalFormatting sqref="F41">
    <cfRule type="duplicateValues" dxfId="455" priority="266"/>
  </conditionalFormatting>
  <conditionalFormatting sqref="G41">
    <cfRule type="duplicateValues" dxfId="454" priority="264"/>
  </conditionalFormatting>
  <conditionalFormatting sqref="G41">
    <cfRule type="duplicateValues" dxfId="453" priority="265"/>
  </conditionalFormatting>
  <conditionalFormatting sqref="G26">
    <cfRule type="duplicateValues" dxfId="452" priority="261"/>
  </conditionalFormatting>
  <conditionalFormatting sqref="F26">
    <cfRule type="duplicateValues" dxfId="451" priority="263"/>
  </conditionalFormatting>
  <conditionalFormatting sqref="G26">
    <cfRule type="duplicateValues" dxfId="450" priority="262"/>
  </conditionalFormatting>
  <conditionalFormatting sqref="G62:G70">
    <cfRule type="duplicateValues" dxfId="449" priority="259"/>
  </conditionalFormatting>
  <conditionalFormatting sqref="G62:G70">
    <cfRule type="duplicateValues" dxfId="448" priority="260"/>
  </conditionalFormatting>
  <conditionalFormatting sqref="G72:G80">
    <cfRule type="duplicateValues" dxfId="447" priority="279"/>
  </conditionalFormatting>
  <conditionalFormatting sqref="G72:G80">
    <cfRule type="duplicateValues" dxfId="446" priority="280"/>
  </conditionalFormatting>
  <conditionalFormatting sqref="G81">
    <cfRule type="duplicateValues" dxfId="445" priority="257"/>
  </conditionalFormatting>
  <conditionalFormatting sqref="G81">
    <cfRule type="duplicateValues" dxfId="444" priority="258"/>
  </conditionalFormatting>
  <conditionalFormatting sqref="F48">
    <cfRule type="duplicateValues" dxfId="443" priority="253"/>
  </conditionalFormatting>
  <conditionalFormatting sqref="G48">
    <cfRule type="duplicateValues" dxfId="442" priority="251"/>
  </conditionalFormatting>
  <conditionalFormatting sqref="G48">
    <cfRule type="duplicateValues" dxfId="441" priority="252"/>
  </conditionalFormatting>
  <conditionalFormatting sqref="F43">
    <cfRule type="duplicateValues" dxfId="440" priority="250"/>
  </conditionalFormatting>
  <conditionalFormatting sqref="G43">
    <cfRule type="duplicateValues" dxfId="439" priority="248"/>
  </conditionalFormatting>
  <conditionalFormatting sqref="G43">
    <cfRule type="duplicateValues" dxfId="438" priority="249"/>
  </conditionalFormatting>
  <conditionalFormatting sqref="F39">
    <cfRule type="duplicateValues" dxfId="437" priority="244"/>
  </conditionalFormatting>
  <conditionalFormatting sqref="F8">
    <cfRule type="duplicateValues" dxfId="436" priority="228"/>
  </conditionalFormatting>
  <conditionalFormatting sqref="G8">
    <cfRule type="duplicateValues" dxfId="435" priority="226"/>
  </conditionalFormatting>
  <conditionalFormatting sqref="G8">
    <cfRule type="duplicateValues" dxfId="434" priority="227"/>
  </conditionalFormatting>
  <conditionalFormatting sqref="F27">
    <cfRule type="duplicateValues" dxfId="433" priority="222"/>
  </conditionalFormatting>
  <conditionalFormatting sqref="G27">
    <cfRule type="duplicateValues" dxfId="432" priority="220"/>
  </conditionalFormatting>
  <conditionalFormatting sqref="G27">
    <cfRule type="duplicateValues" dxfId="431" priority="221"/>
  </conditionalFormatting>
  <conditionalFormatting sqref="F31:F32">
    <cfRule type="duplicateValues" dxfId="430" priority="219"/>
  </conditionalFormatting>
  <conditionalFormatting sqref="G31:G32">
    <cfRule type="duplicateValues" dxfId="429" priority="217"/>
  </conditionalFormatting>
  <conditionalFormatting sqref="G31:G32">
    <cfRule type="duplicateValues" dxfId="428" priority="218"/>
  </conditionalFormatting>
  <conditionalFormatting sqref="G33">
    <cfRule type="duplicateValues" dxfId="427" priority="281"/>
  </conditionalFormatting>
  <conditionalFormatting sqref="G33">
    <cfRule type="duplicateValues" dxfId="426" priority="282"/>
  </conditionalFormatting>
  <conditionalFormatting sqref="F36">
    <cfRule type="duplicateValues" dxfId="425" priority="216"/>
  </conditionalFormatting>
  <conditionalFormatting sqref="G36">
    <cfRule type="duplicateValues" dxfId="424" priority="215"/>
  </conditionalFormatting>
  <conditionalFormatting sqref="G34">
    <cfRule type="duplicateValues" dxfId="423" priority="214"/>
  </conditionalFormatting>
  <conditionalFormatting sqref="F37">
    <cfRule type="duplicateValues" dxfId="422" priority="213"/>
  </conditionalFormatting>
  <conditionalFormatting sqref="F33">
    <cfRule type="duplicateValues" dxfId="421" priority="212"/>
  </conditionalFormatting>
  <conditionalFormatting sqref="F30">
    <cfRule type="duplicateValues" dxfId="420" priority="209"/>
  </conditionalFormatting>
  <conditionalFormatting sqref="G30">
    <cfRule type="duplicateValues" dxfId="419" priority="207"/>
  </conditionalFormatting>
  <conditionalFormatting sqref="G30">
    <cfRule type="duplicateValues" dxfId="418" priority="208"/>
  </conditionalFormatting>
  <conditionalFormatting sqref="G92">
    <cfRule type="duplicateValues" dxfId="417" priority="204"/>
  </conditionalFormatting>
  <conditionalFormatting sqref="G92">
    <cfRule type="duplicateValues" dxfId="416" priority="205"/>
  </conditionalFormatting>
  <conditionalFormatting sqref="F92">
    <cfRule type="duplicateValues" dxfId="415" priority="206"/>
  </conditionalFormatting>
  <conditionalFormatting sqref="G93">
    <cfRule type="duplicateValues" dxfId="414" priority="201"/>
  </conditionalFormatting>
  <conditionalFormatting sqref="G93">
    <cfRule type="duplicateValues" dxfId="413" priority="202"/>
  </conditionalFormatting>
  <conditionalFormatting sqref="F93">
    <cfRule type="duplicateValues" dxfId="412" priority="203"/>
  </conditionalFormatting>
  <conditionalFormatting sqref="G95">
    <cfRule type="duplicateValues" dxfId="411" priority="198"/>
  </conditionalFormatting>
  <conditionalFormatting sqref="G95">
    <cfRule type="duplicateValues" dxfId="410" priority="199"/>
  </conditionalFormatting>
  <conditionalFormatting sqref="F95">
    <cfRule type="duplicateValues" dxfId="409" priority="200"/>
  </conditionalFormatting>
  <conditionalFormatting sqref="G96">
    <cfRule type="duplicateValues" dxfId="408" priority="195"/>
  </conditionalFormatting>
  <conditionalFormatting sqref="G96">
    <cfRule type="duplicateValues" dxfId="407" priority="196"/>
  </conditionalFormatting>
  <conditionalFormatting sqref="F96">
    <cfRule type="duplicateValues" dxfId="406" priority="197"/>
  </conditionalFormatting>
  <conditionalFormatting sqref="G97">
    <cfRule type="duplicateValues" dxfId="405" priority="192"/>
  </conditionalFormatting>
  <conditionalFormatting sqref="G97">
    <cfRule type="duplicateValues" dxfId="404" priority="193"/>
  </conditionalFormatting>
  <conditionalFormatting sqref="F97">
    <cfRule type="duplicateValues" dxfId="403" priority="194"/>
  </conditionalFormatting>
  <conditionalFormatting sqref="G99">
    <cfRule type="duplicateValues" dxfId="402" priority="189"/>
  </conditionalFormatting>
  <conditionalFormatting sqref="G99">
    <cfRule type="duplicateValues" dxfId="401" priority="190"/>
  </conditionalFormatting>
  <conditionalFormatting sqref="F99">
    <cfRule type="duplicateValues" dxfId="400" priority="191"/>
  </conditionalFormatting>
  <conditionalFormatting sqref="G100">
    <cfRule type="duplicateValues" dxfId="399" priority="186"/>
  </conditionalFormatting>
  <conditionalFormatting sqref="G100">
    <cfRule type="duplicateValues" dxfId="398" priority="187"/>
  </conditionalFormatting>
  <conditionalFormatting sqref="F100">
    <cfRule type="duplicateValues" dxfId="397" priority="188"/>
  </conditionalFormatting>
  <conditionalFormatting sqref="G101">
    <cfRule type="duplicateValues" dxfId="396" priority="183"/>
  </conditionalFormatting>
  <conditionalFormatting sqref="G101">
    <cfRule type="duplicateValues" dxfId="395" priority="184"/>
  </conditionalFormatting>
  <conditionalFormatting sqref="F101">
    <cfRule type="duplicateValues" dxfId="394" priority="185"/>
  </conditionalFormatting>
  <conditionalFormatting sqref="G102">
    <cfRule type="duplicateValues" dxfId="393" priority="180"/>
  </conditionalFormatting>
  <conditionalFormatting sqref="G102">
    <cfRule type="duplicateValues" dxfId="392" priority="181"/>
  </conditionalFormatting>
  <conditionalFormatting sqref="F102">
    <cfRule type="duplicateValues" dxfId="391" priority="182"/>
  </conditionalFormatting>
  <conditionalFormatting sqref="G103:G104">
    <cfRule type="duplicateValues" dxfId="390" priority="177"/>
  </conditionalFormatting>
  <conditionalFormatting sqref="G103:G104">
    <cfRule type="duplicateValues" dxfId="389" priority="178"/>
  </conditionalFormatting>
  <conditionalFormatting sqref="F103:F104">
    <cfRule type="duplicateValues" dxfId="388" priority="179"/>
  </conditionalFormatting>
  <conditionalFormatting sqref="G110">
    <cfRule type="duplicateValues" dxfId="387" priority="175"/>
  </conditionalFormatting>
  <conditionalFormatting sqref="G110">
    <cfRule type="duplicateValues" dxfId="386" priority="176"/>
  </conditionalFormatting>
  <conditionalFormatting sqref="F28">
    <cfRule type="duplicateValues" dxfId="385" priority="174"/>
  </conditionalFormatting>
  <conditionalFormatting sqref="G28">
    <cfRule type="duplicateValues" dxfId="384" priority="172"/>
  </conditionalFormatting>
  <conditionalFormatting sqref="G28">
    <cfRule type="duplicateValues" dxfId="383" priority="173"/>
  </conditionalFormatting>
  <conditionalFormatting sqref="F35">
    <cfRule type="duplicateValues" dxfId="382" priority="171"/>
  </conditionalFormatting>
  <conditionalFormatting sqref="G35">
    <cfRule type="duplicateValues" dxfId="381" priority="169"/>
  </conditionalFormatting>
  <conditionalFormatting sqref="G35">
    <cfRule type="duplicateValues" dxfId="380" priority="170"/>
  </conditionalFormatting>
  <conditionalFormatting sqref="G98">
    <cfRule type="duplicateValues" dxfId="379" priority="166"/>
  </conditionalFormatting>
  <conditionalFormatting sqref="G98">
    <cfRule type="duplicateValues" dxfId="378" priority="167"/>
  </conditionalFormatting>
  <conditionalFormatting sqref="F98">
    <cfRule type="duplicateValues" dxfId="377" priority="168"/>
  </conditionalFormatting>
  <conditionalFormatting sqref="G106">
    <cfRule type="duplicateValues" dxfId="376" priority="163"/>
  </conditionalFormatting>
  <conditionalFormatting sqref="G106">
    <cfRule type="duplicateValues" dxfId="375" priority="164"/>
  </conditionalFormatting>
  <conditionalFormatting sqref="F106">
    <cfRule type="duplicateValues" dxfId="374" priority="165"/>
  </conditionalFormatting>
  <conditionalFormatting sqref="G107">
    <cfRule type="duplicateValues" dxfId="373" priority="160"/>
  </conditionalFormatting>
  <conditionalFormatting sqref="G107">
    <cfRule type="duplicateValues" dxfId="372" priority="161"/>
  </conditionalFormatting>
  <conditionalFormatting sqref="F107">
    <cfRule type="duplicateValues" dxfId="371" priority="162"/>
  </conditionalFormatting>
  <conditionalFormatting sqref="G109">
    <cfRule type="duplicateValues" dxfId="370" priority="157"/>
  </conditionalFormatting>
  <conditionalFormatting sqref="G109">
    <cfRule type="duplicateValues" dxfId="369" priority="158"/>
  </conditionalFormatting>
  <conditionalFormatting sqref="F109">
    <cfRule type="duplicateValues" dxfId="368" priority="159"/>
  </conditionalFormatting>
  <conditionalFormatting sqref="G71">
    <cfRule type="duplicateValues" dxfId="367" priority="155"/>
  </conditionalFormatting>
  <conditionalFormatting sqref="G71">
    <cfRule type="duplicateValues" dxfId="366" priority="156"/>
  </conditionalFormatting>
  <conditionalFormatting sqref="F110">
    <cfRule type="duplicateValues" dxfId="365" priority="283"/>
  </conditionalFormatting>
  <conditionalFormatting sqref="G111">
    <cfRule type="duplicateValues" dxfId="364" priority="149"/>
  </conditionalFormatting>
  <conditionalFormatting sqref="G111">
    <cfRule type="duplicateValues" dxfId="363" priority="150"/>
  </conditionalFormatting>
  <conditionalFormatting sqref="F111">
    <cfRule type="duplicateValues" dxfId="362" priority="151"/>
  </conditionalFormatting>
  <conditionalFormatting sqref="G113">
    <cfRule type="duplicateValues" dxfId="361" priority="147"/>
  </conditionalFormatting>
  <conditionalFormatting sqref="G113">
    <cfRule type="duplicateValues" dxfId="360" priority="148"/>
  </conditionalFormatting>
  <conditionalFormatting sqref="G112">
    <cfRule type="duplicateValues" dxfId="359" priority="145"/>
  </conditionalFormatting>
  <conditionalFormatting sqref="G112">
    <cfRule type="duplicateValues" dxfId="358" priority="146"/>
  </conditionalFormatting>
  <conditionalFormatting sqref="G114">
    <cfRule type="duplicateValues" dxfId="357" priority="143"/>
  </conditionalFormatting>
  <conditionalFormatting sqref="G114">
    <cfRule type="duplicateValues" dxfId="356" priority="144"/>
  </conditionalFormatting>
  <conditionalFormatting sqref="G129">
    <cfRule type="duplicateValues" dxfId="355" priority="127"/>
  </conditionalFormatting>
  <conditionalFormatting sqref="F115:F121">
    <cfRule type="duplicateValues" dxfId="354" priority="153"/>
  </conditionalFormatting>
  <conditionalFormatting sqref="G115:G121">
    <cfRule type="duplicateValues" dxfId="353" priority="154"/>
  </conditionalFormatting>
  <conditionalFormatting sqref="F130:F137 F122 F112:F114 F139:F140 F142 F127:F128 F124:F125">
    <cfRule type="duplicateValues" dxfId="352" priority="152"/>
  </conditionalFormatting>
  <conditionalFormatting sqref="G125">
    <cfRule type="duplicateValues" dxfId="351" priority="139"/>
  </conditionalFormatting>
  <conditionalFormatting sqref="G125">
    <cfRule type="duplicateValues" dxfId="350" priority="140"/>
  </conditionalFormatting>
  <conditionalFormatting sqref="G127">
    <cfRule type="duplicateValues" dxfId="349" priority="137"/>
  </conditionalFormatting>
  <conditionalFormatting sqref="G127">
    <cfRule type="duplicateValues" dxfId="348" priority="138"/>
  </conditionalFormatting>
  <conditionalFormatting sqref="G128">
    <cfRule type="duplicateValues" dxfId="347" priority="135"/>
  </conditionalFormatting>
  <conditionalFormatting sqref="G128">
    <cfRule type="duplicateValues" dxfId="346" priority="136"/>
  </conditionalFormatting>
  <conditionalFormatting sqref="G130">
    <cfRule type="duplicateValues" dxfId="345" priority="133"/>
  </conditionalFormatting>
  <conditionalFormatting sqref="G130">
    <cfRule type="duplicateValues" dxfId="344" priority="134"/>
  </conditionalFormatting>
  <conditionalFormatting sqref="G131">
    <cfRule type="duplicateValues" dxfId="343" priority="131"/>
  </conditionalFormatting>
  <conditionalFormatting sqref="G131">
    <cfRule type="duplicateValues" dxfId="342" priority="132"/>
  </conditionalFormatting>
  <conditionalFormatting sqref="G132">
    <cfRule type="duplicateValues" dxfId="341" priority="129"/>
  </conditionalFormatting>
  <conditionalFormatting sqref="G132">
    <cfRule type="duplicateValues" dxfId="340" priority="130"/>
  </conditionalFormatting>
  <conditionalFormatting sqref="F129">
    <cfRule type="duplicateValues" dxfId="339" priority="128"/>
  </conditionalFormatting>
  <conditionalFormatting sqref="F34">
    <cfRule type="duplicateValues" dxfId="338" priority="126"/>
  </conditionalFormatting>
  <conditionalFormatting sqref="G133:G137 G139:G140 G142">
    <cfRule type="duplicateValues" dxfId="337" priority="125"/>
  </conditionalFormatting>
  <conditionalFormatting sqref="F138">
    <cfRule type="duplicateValues" dxfId="336" priority="124"/>
  </conditionalFormatting>
  <conditionalFormatting sqref="G138">
    <cfRule type="duplicateValues" dxfId="335" priority="123"/>
  </conditionalFormatting>
  <conditionalFormatting sqref="G105">
    <cfRule type="duplicateValues" dxfId="334" priority="120"/>
  </conditionalFormatting>
  <conditionalFormatting sqref="G105">
    <cfRule type="duplicateValues" dxfId="333" priority="121"/>
  </conditionalFormatting>
  <conditionalFormatting sqref="F105">
    <cfRule type="duplicateValues" dxfId="332" priority="122"/>
  </conditionalFormatting>
  <conditionalFormatting sqref="G122">
    <cfRule type="duplicateValues" dxfId="331" priority="119"/>
  </conditionalFormatting>
  <conditionalFormatting sqref="G124">
    <cfRule type="duplicateValues" dxfId="330" priority="118"/>
  </conditionalFormatting>
  <conditionalFormatting sqref="F141">
    <cfRule type="duplicateValues" dxfId="329" priority="117"/>
  </conditionalFormatting>
  <conditionalFormatting sqref="G141">
    <cfRule type="duplicateValues" dxfId="328" priority="116"/>
  </conditionalFormatting>
  <conditionalFormatting sqref="G94">
    <cfRule type="duplicateValues" dxfId="327" priority="113"/>
  </conditionalFormatting>
  <conditionalFormatting sqref="G94">
    <cfRule type="duplicateValues" dxfId="326" priority="114"/>
  </conditionalFormatting>
  <conditionalFormatting sqref="F94">
    <cfRule type="duplicateValues" dxfId="325" priority="115"/>
  </conditionalFormatting>
  <conditionalFormatting sqref="F126">
    <cfRule type="duplicateValues" dxfId="324" priority="112"/>
  </conditionalFormatting>
  <conditionalFormatting sqref="G126">
    <cfRule type="duplicateValues" dxfId="323" priority="111"/>
  </conditionalFormatting>
  <conditionalFormatting sqref="G108">
    <cfRule type="duplicateValues" dxfId="322" priority="108"/>
  </conditionalFormatting>
  <conditionalFormatting sqref="G108">
    <cfRule type="duplicateValues" dxfId="321" priority="109"/>
  </conditionalFormatting>
  <conditionalFormatting sqref="F108">
    <cfRule type="duplicateValues" dxfId="320" priority="110"/>
  </conditionalFormatting>
  <conditionalFormatting sqref="F46">
    <cfRule type="duplicateValues" dxfId="319" priority="104"/>
  </conditionalFormatting>
  <conditionalFormatting sqref="G46">
    <cfRule type="duplicateValues" dxfId="318" priority="102"/>
  </conditionalFormatting>
  <conditionalFormatting sqref="G46">
    <cfRule type="duplicateValues" dxfId="317" priority="103"/>
  </conditionalFormatting>
  <conditionalFormatting sqref="I66">
    <cfRule type="containsText" dxfId="316" priority="101" operator="containsText" text="Accidenté">
      <formula>NOT(ISERROR(SEARCH("Accidenté",I66)))</formula>
    </cfRule>
  </conditionalFormatting>
  <conditionalFormatting sqref="I67">
    <cfRule type="containsText" dxfId="315" priority="97" operator="containsText" text="Accidenté">
      <formula>NOT(ISERROR(SEARCH("Accidenté",I67)))</formula>
    </cfRule>
  </conditionalFormatting>
  <conditionalFormatting sqref="F123">
    <cfRule type="duplicateValues" dxfId="314" priority="76"/>
  </conditionalFormatting>
  <conditionalFormatting sqref="G123">
    <cfRule type="duplicateValues" dxfId="313" priority="74"/>
  </conditionalFormatting>
  <conditionalFormatting sqref="G123">
    <cfRule type="duplicateValues" dxfId="312" priority="75"/>
  </conditionalFormatting>
  <conditionalFormatting sqref="I69 I74:I76 I72 I105:I109 I102 I100 I82:I98 I78:I80">
    <cfRule type="containsText" dxfId="311" priority="61" operator="containsText" text="Accidenté">
      <formula>NOT(ISERROR(SEARCH("Accidenté",I69)))</formula>
    </cfRule>
  </conditionalFormatting>
  <conditionalFormatting sqref="F23 F11:F14 F16:F18">
    <cfRule type="duplicateValues" dxfId="310" priority="31"/>
  </conditionalFormatting>
  <conditionalFormatting sqref="G16:G18 G23 G11:G12">
    <cfRule type="duplicateValues" dxfId="309" priority="29"/>
  </conditionalFormatting>
  <conditionalFormatting sqref="G16:G18 G23 G11:G12">
    <cfRule type="duplicateValues" dxfId="308" priority="30"/>
  </conditionalFormatting>
  <conditionalFormatting sqref="F20">
    <cfRule type="duplicateValues" dxfId="307" priority="28"/>
  </conditionalFormatting>
  <conditionalFormatting sqref="G20">
    <cfRule type="duplicateValues" dxfId="306" priority="26"/>
  </conditionalFormatting>
  <conditionalFormatting sqref="G20">
    <cfRule type="duplicateValues" dxfId="305" priority="27"/>
  </conditionalFormatting>
  <conditionalFormatting sqref="F9">
    <cfRule type="duplicateValues" dxfId="304" priority="25"/>
  </conditionalFormatting>
  <conditionalFormatting sqref="G9">
    <cfRule type="duplicateValues" dxfId="303" priority="23"/>
  </conditionalFormatting>
  <conditionalFormatting sqref="G9">
    <cfRule type="duplicateValues" dxfId="302" priority="24"/>
  </conditionalFormatting>
  <conditionalFormatting sqref="F21">
    <cfRule type="duplicateValues" dxfId="301" priority="22"/>
  </conditionalFormatting>
  <conditionalFormatting sqref="G21">
    <cfRule type="duplicateValues" dxfId="300" priority="20"/>
  </conditionalFormatting>
  <conditionalFormatting sqref="G21">
    <cfRule type="duplicateValues" dxfId="299" priority="21"/>
  </conditionalFormatting>
  <conditionalFormatting sqref="F15">
    <cfRule type="duplicateValues" dxfId="298" priority="19"/>
  </conditionalFormatting>
  <conditionalFormatting sqref="G15">
    <cfRule type="duplicateValues" dxfId="297" priority="17"/>
  </conditionalFormatting>
  <conditionalFormatting sqref="G15">
    <cfRule type="duplicateValues" dxfId="296" priority="18"/>
  </conditionalFormatting>
  <conditionalFormatting sqref="I12">
    <cfRule type="containsText" dxfId="295" priority="15" operator="containsText" text="Accidenté">
      <formula>NOT(ISERROR(SEARCH("Accidenté",I12)))</formula>
    </cfRule>
  </conditionalFormatting>
  <conditionalFormatting sqref="I15">
    <cfRule type="containsText" dxfId="294" priority="14" operator="containsText" text="Accidenté">
      <formula>NOT(ISERROR(SEARCH("Accidenté",I15)))</formula>
    </cfRule>
  </conditionalFormatting>
  <conditionalFormatting sqref="I11">
    <cfRule type="containsText" dxfId="293" priority="13" operator="containsText" text="Accidenté">
      <formula>NOT(ISERROR(SEARCH("Accidenté",I11)))</formula>
    </cfRule>
  </conditionalFormatting>
  <conditionalFormatting sqref="I14">
    <cfRule type="containsText" dxfId="292" priority="12" operator="containsText" text="Accidenté">
      <formula>NOT(ISERROR(SEARCH("Accidenté",I14)))</formula>
    </cfRule>
  </conditionalFormatting>
  <conditionalFormatting sqref="F10">
    <cfRule type="duplicateValues" dxfId="291" priority="11"/>
  </conditionalFormatting>
  <conditionalFormatting sqref="G10">
    <cfRule type="duplicateValues" dxfId="290" priority="9"/>
  </conditionalFormatting>
  <conditionalFormatting sqref="G10">
    <cfRule type="duplicateValues" dxfId="289" priority="10"/>
  </conditionalFormatting>
  <conditionalFormatting sqref="I9">
    <cfRule type="containsText" dxfId="288" priority="8" operator="containsText" text="Accidenté">
      <formula>NOT(ISERROR(SEARCH("Accidenté",I9)))</formula>
    </cfRule>
  </conditionalFormatting>
  <conditionalFormatting sqref="I16">
    <cfRule type="containsText" dxfId="287" priority="7" operator="containsText" text="Accidenté">
      <formula>NOT(ISERROR(SEARCH("Accidenté",I16)))</formula>
    </cfRule>
  </conditionalFormatting>
  <conditionalFormatting sqref="I13">
    <cfRule type="containsText" dxfId="286" priority="6" operator="containsText" text="Accidenté">
      <formula>NOT(ISERROR(SEARCH("Accidenté",I13)))</formula>
    </cfRule>
  </conditionalFormatting>
  <conditionalFormatting sqref="I10">
    <cfRule type="containsText" dxfId="285" priority="5" operator="containsText" text="Accidenté">
      <formula>NOT(ISERROR(SEARCH("Accidenté",I10)))</formula>
    </cfRule>
  </conditionalFormatting>
  <conditionalFormatting sqref="I81">
    <cfRule type="containsText" dxfId="284" priority="4" operator="containsText" text="Accidenté">
      <formula>NOT(ISERROR(SEARCH("Accidenté",I81)))</formula>
    </cfRule>
  </conditionalFormatting>
  <conditionalFormatting sqref="I17">
    <cfRule type="containsText" dxfId="283" priority="1" operator="containsText" text="Accidenté">
      <formula>NOT(ISERROR(SEARCH("Accidenté",I17)))</formula>
    </cfRule>
  </conditionalFormatting>
  <dataValidations count="1">
    <dataValidation type="list" allowBlank="1" showInputMessage="1" sqref="N62 M8:M142">
      <formula1>"Garage UMS, Garage SINOTRUK, Garage RENAULT, TMH, Port, Mines, Route Port, Route Mines"</formula1>
    </dataValidation>
  </dataValidations>
  <pageMargins left="0.7" right="0.7" top="0.75" bottom="0.75" header="0.3" footer="0.3"/>
  <pageSetup paperSize="9" scale="4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tabColor theme="1"/>
  </sheetPr>
  <dimension ref="A1:AL142"/>
  <sheetViews>
    <sheetView zoomScale="89" zoomScaleNormal="89" workbookViewId="0">
      <pane xSplit="8" ySplit="7" topLeftCell="I8" activePane="bottomRight" state="frozen"/>
      <selection pane="topRight" activeCell="I1" sqref="I1"/>
      <selection pane="bottomLeft" activeCell="A8" sqref="A8"/>
      <selection pane="bottomRight" activeCell="I141" sqref="I141"/>
    </sheetView>
  </sheetViews>
  <sheetFormatPr baseColWidth="10" defaultColWidth="11" defaultRowHeight="15" outlineLevelCol="1"/>
  <cols>
    <col min="1" max="1" width="3.5703125" style="14" bestFit="1" customWidth="1"/>
    <col min="2" max="2" width="8.85546875" style="14" customWidth="1"/>
    <col min="3" max="3" width="12.28515625" style="14" customWidth="1"/>
    <col min="4" max="4" width="5.85546875" style="14" customWidth="1"/>
    <col min="5" max="5" width="9" style="18" customWidth="1"/>
    <col min="6" max="6" width="9.28515625" style="14" customWidth="1"/>
    <col min="7" max="7" width="16.28515625" style="14" customWidth="1"/>
    <col min="8" max="8" width="9.7109375" style="14" customWidth="1"/>
    <col min="9" max="9" width="43.28515625" style="19" customWidth="1"/>
    <col min="10" max="10" width="18.140625" style="14" customWidth="1"/>
    <col min="11" max="11" width="10" style="14" customWidth="1" outlineLevel="1"/>
    <col min="12" max="12" width="17.5703125" style="22" customWidth="1"/>
    <col min="13" max="13" width="13.85546875" style="18" customWidth="1"/>
    <col min="14" max="14" width="3.5703125" style="18" customWidth="1"/>
    <col min="15" max="15" width="3.42578125" style="18" customWidth="1"/>
    <col min="16" max="17" width="3.7109375" style="18" customWidth="1"/>
    <col min="18" max="18" width="3.140625" style="18" customWidth="1"/>
    <col min="19" max="20" width="3.42578125" style="18" customWidth="1"/>
    <col min="21" max="22" width="3.5703125" style="18" customWidth="1"/>
    <col min="23" max="23" width="3.7109375" style="18" customWidth="1"/>
    <col min="24" max="24" width="3.5703125" style="18" customWidth="1"/>
    <col min="25" max="16384" width="11" style="14"/>
  </cols>
  <sheetData>
    <row r="1" spans="1:25" ht="19.5" customHeight="1" thickBot="1">
      <c r="I1" s="15"/>
      <c r="J1" s="16"/>
      <c r="K1" s="16"/>
      <c r="L1" s="17"/>
      <c r="N1" s="13"/>
      <c r="O1" s="23"/>
      <c r="P1" s="23"/>
      <c r="Q1" s="23"/>
      <c r="R1" s="23"/>
      <c r="S1" s="23"/>
      <c r="T1" s="26"/>
    </row>
    <row r="2" spans="1:25" ht="15" customHeight="1" thickBot="1">
      <c r="A2" s="181"/>
      <c r="I2" s="15"/>
      <c r="J2" s="334" t="s">
        <v>6</v>
      </c>
      <c r="K2" s="335"/>
      <c r="L2" s="335"/>
      <c r="M2" s="344"/>
      <c r="N2" s="24"/>
      <c r="O2" s="24"/>
      <c r="P2" s="24"/>
      <c r="Q2" s="24"/>
      <c r="R2" s="24"/>
      <c r="S2" s="24"/>
      <c r="T2" s="25"/>
    </row>
    <row r="3" spans="1:25" ht="15" customHeight="1" thickTop="1" thickBot="1">
      <c r="A3" s="181"/>
      <c r="F3" s="36" t="s">
        <v>2</v>
      </c>
      <c r="G3" s="159">
        <v>3</v>
      </c>
      <c r="H3" s="160" t="s">
        <v>229</v>
      </c>
      <c r="I3" s="161">
        <f>COUNTIF(K8:K908,"27/07/19")</f>
        <v>0</v>
      </c>
      <c r="J3" s="150" t="s">
        <v>59</v>
      </c>
      <c r="K3" s="103"/>
      <c r="L3" s="103" t="s">
        <v>60</v>
      </c>
      <c r="M3" s="345" t="s">
        <v>90</v>
      </c>
      <c r="N3" s="345"/>
      <c r="O3" s="345"/>
      <c r="P3" s="24"/>
      <c r="Q3" s="24"/>
      <c r="R3" s="24"/>
      <c r="S3" s="24"/>
      <c r="T3" s="25"/>
    </row>
    <row r="4" spans="1:25" ht="15" customHeight="1" thickTop="1" thickBot="1">
      <c r="A4" s="181"/>
      <c r="F4" s="36" t="s">
        <v>5</v>
      </c>
      <c r="G4" s="110" t="s">
        <v>184</v>
      </c>
      <c r="H4" s="153" t="s">
        <v>230</v>
      </c>
      <c r="I4" s="162">
        <v>0</v>
      </c>
      <c r="J4" s="151" t="s">
        <v>61</v>
      </c>
      <c r="K4" s="52"/>
      <c r="L4" s="31" t="s">
        <v>62</v>
      </c>
      <c r="M4" s="32" t="s">
        <v>55</v>
      </c>
      <c r="N4" s="24"/>
      <c r="O4" s="24"/>
      <c r="P4" s="24"/>
      <c r="Q4" s="24"/>
      <c r="R4" s="24"/>
      <c r="S4" s="24"/>
      <c r="T4" s="25"/>
      <c r="Y4" s="28"/>
    </row>
    <row r="5" spans="1:25" ht="15" customHeight="1" thickTop="1" thickBot="1">
      <c r="A5" s="181"/>
      <c r="F5" s="37" t="s">
        <v>1</v>
      </c>
      <c r="G5" s="111">
        <v>43673</v>
      </c>
      <c r="H5" s="163"/>
      <c r="I5" s="158"/>
      <c r="J5" s="33" t="s">
        <v>63</v>
      </c>
      <c r="K5" s="146"/>
      <c r="L5" s="34" t="s">
        <v>64</v>
      </c>
      <c r="M5" s="35" t="s">
        <v>57</v>
      </c>
      <c r="N5" s="24"/>
      <c r="O5" s="24"/>
      <c r="P5" s="24"/>
      <c r="Q5" s="24"/>
      <c r="R5" s="24"/>
      <c r="S5" s="24"/>
      <c r="T5" s="25"/>
    </row>
    <row r="6" spans="1:25" ht="17.100000000000001" customHeight="1" thickTop="1" thickBot="1">
      <c r="A6" s="182"/>
      <c r="B6" s="20"/>
      <c r="C6" s="20"/>
      <c r="D6" s="20"/>
      <c r="E6" s="13"/>
      <c r="F6" s="20"/>
      <c r="G6" s="20"/>
      <c r="H6" s="20"/>
      <c r="I6" s="21"/>
      <c r="J6" s="112" t="s">
        <v>180</v>
      </c>
      <c r="K6" s="112"/>
      <c r="L6" s="176" t="s">
        <v>235</v>
      </c>
      <c r="M6" s="109"/>
      <c r="N6" s="340" t="s">
        <v>56</v>
      </c>
      <c r="O6" s="338"/>
      <c r="P6" s="338"/>
      <c r="Q6" s="338"/>
      <c r="R6" s="339"/>
      <c r="S6" s="39"/>
      <c r="T6" s="44"/>
      <c r="U6" s="332" t="s">
        <v>22</v>
      </c>
      <c r="V6" s="333"/>
      <c r="W6" s="333"/>
      <c r="X6" s="333"/>
    </row>
    <row r="7" spans="1:25" ht="51.75" customHeight="1" thickTop="1">
      <c r="A7" s="47" t="s">
        <v>0</v>
      </c>
      <c r="B7" s="48" t="s">
        <v>13</v>
      </c>
      <c r="C7" s="48" t="s">
        <v>144</v>
      </c>
      <c r="D7" s="48" t="s">
        <v>9</v>
      </c>
      <c r="E7" s="49" t="s">
        <v>12</v>
      </c>
      <c r="F7" s="48" t="s">
        <v>33</v>
      </c>
      <c r="G7" s="48" t="s">
        <v>58</v>
      </c>
      <c r="H7" s="48" t="s">
        <v>65</v>
      </c>
      <c r="I7" s="48" t="s">
        <v>14</v>
      </c>
      <c r="J7" s="49" t="s">
        <v>26</v>
      </c>
      <c r="K7" s="49" t="s">
        <v>228</v>
      </c>
      <c r="L7" s="50" t="s">
        <v>28</v>
      </c>
      <c r="M7" s="51" t="s">
        <v>15</v>
      </c>
      <c r="N7" s="27" t="s">
        <v>21</v>
      </c>
      <c r="O7" s="27" t="s">
        <v>17</v>
      </c>
      <c r="P7" s="27" t="s">
        <v>18</v>
      </c>
      <c r="Q7" s="27" t="s">
        <v>19</v>
      </c>
      <c r="R7" s="27" t="s">
        <v>16</v>
      </c>
      <c r="S7" s="52" t="s">
        <v>20</v>
      </c>
      <c r="T7" s="53" t="s">
        <v>89</v>
      </c>
      <c r="U7" s="54" t="s">
        <v>7</v>
      </c>
      <c r="V7" s="55" t="s">
        <v>11</v>
      </c>
      <c r="W7" s="56" t="s">
        <v>3</v>
      </c>
      <c r="X7" s="57" t="s">
        <v>4</v>
      </c>
    </row>
    <row r="8" spans="1:25" s="20" customFormat="1">
      <c r="A8" s="43">
        <v>1</v>
      </c>
      <c r="B8" s="42" t="s">
        <v>10</v>
      </c>
      <c r="C8" s="42" t="s">
        <v>145</v>
      </c>
      <c r="D8" s="11" t="s">
        <v>66</v>
      </c>
      <c r="E8" s="122" t="s">
        <v>91</v>
      </c>
      <c r="F8" s="123" t="s">
        <v>34</v>
      </c>
      <c r="G8" s="180" t="s">
        <v>185</v>
      </c>
      <c r="H8" s="235" t="s">
        <v>67</v>
      </c>
      <c r="I8" s="124" t="s">
        <v>571</v>
      </c>
      <c r="J8" s="125">
        <v>43673.01458333333</v>
      </c>
      <c r="K8" s="237"/>
      <c r="L8" s="125">
        <v>43673.040972222225</v>
      </c>
      <c r="M8" s="124" t="s">
        <v>181</v>
      </c>
      <c r="N8" s="124"/>
      <c r="O8" s="124"/>
      <c r="P8" s="124"/>
      <c r="Q8" s="124" t="s">
        <v>142</v>
      </c>
      <c r="R8" s="124"/>
      <c r="S8" s="124"/>
      <c r="T8" s="124"/>
      <c r="U8" s="238" t="s">
        <v>142</v>
      </c>
      <c r="V8" s="124"/>
      <c r="W8" s="124"/>
      <c r="X8" s="219"/>
    </row>
    <row r="9" spans="1:25" s="20" customFormat="1" ht="15" customHeight="1">
      <c r="A9" s="43">
        <v>2</v>
      </c>
      <c r="B9" s="42" t="s">
        <v>10</v>
      </c>
      <c r="C9" s="42" t="s">
        <v>145</v>
      </c>
      <c r="D9" s="11" t="s">
        <v>66</v>
      </c>
      <c r="E9" s="310" t="s">
        <v>92</v>
      </c>
      <c r="F9" s="311" t="s">
        <v>35</v>
      </c>
      <c r="G9" s="325" t="s">
        <v>186</v>
      </c>
      <c r="H9" s="312" t="s">
        <v>67</v>
      </c>
      <c r="I9" s="313" t="s">
        <v>554</v>
      </c>
      <c r="J9" s="314"/>
      <c r="K9" s="315"/>
      <c r="L9" s="314"/>
      <c r="M9" s="313"/>
      <c r="N9" s="313"/>
      <c r="O9" s="313"/>
      <c r="P9" s="313"/>
      <c r="Q9" s="313"/>
      <c r="R9" s="313"/>
      <c r="S9" s="313"/>
      <c r="T9" s="313"/>
      <c r="U9" s="316"/>
      <c r="V9" s="313"/>
      <c r="W9" s="313"/>
      <c r="X9" s="313"/>
    </row>
    <row r="10" spans="1:25" s="20" customFormat="1" ht="15" customHeight="1">
      <c r="A10" s="43">
        <v>3</v>
      </c>
      <c r="B10" s="42" t="s">
        <v>10</v>
      </c>
      <c r="C10" s="42" t="s">
        <v>145</v>
      </c>
      <c r="D10" s="11" t="s">
        <v>66</v>
      </c>
      <c r="E10" s="310" t="s">
        <v>93</v>
      </c>
      <c r="F10" s="311" t="s">
        <v>36</v>
      </c>
      <c r="G10" s="325" t="s">
        <v>187</v>
      </c>
      <c r="H10" s="312" t="s">
        <v>67</v>
      </c>
      <c r="I10" s="313" t="s">
        <v>554</v>
      </c>
      <c r="J10" s="314"/>
      <c r="K10" s="315"/>
      <c r="L10" s="314"/>
      <c r="M10" s="313"/>
      <c r="N10" s="313"/>
      <c r="O10" s="313"/>
      <c r="P10" s="313"/>
      <c r="Q10" s="313"/>
      <c r="R10" s="313"/>
      <c r="S10" s="313"/>
      <c r="T10" s="313"/>
      <c r="U10" s="316"/>
      <c r="V10" s="313"/>
      <c r="W10" s="313"/>
      <c r="X10" s="313"/>
    </row>
    <row r="11" spans="1:25" s="20" customFormat="1" ht="15.75" customHeight="1">
      <c r="A11" s="43">
        <v>4</v>
      </c>
      <c r="B11" s="42" t="s">
        <v>10</v>
      </c>
      <c r="C11" s="42" t="s">
        <v>145</v>
      </c>
      <c r="D11" s="11" t="s">
        <v>66</v>
      </c>
      <c r="E11" s="310" t="s">
        <v>94</v>
      </c>
      <c r="F11" s="311" t="s">
        <v>68</v>
      </c>
      <c r="G11" s="311" t="s">
        <v>188</v>
      </c>
      <c r="H11" s="312" t="s">
        <v>67</v>
      </c>
      <c r="I11" s="313" t="s">
        <v>554</v>
      </c>
      <c r="J11" s="314"/>
      <c r="K11" s="315"/>
      <c r="L11" s="314"/>
      <c r="M11" s="313"/>
      <c r="N11" s="313"/>
      <c r="O11" s="313"/>
      <c r="P11" s="313"/>
      <c r="Q11" s="313"/>
      <c r="R11" s="313"/>
      <c r="S11" s="313"/>
      <c r="T11" s="313"/>
      <c r="U11" s="316"/>
      <c r="V11" s="313"/>
      <c r="W11" s="313"/>
      <c r="X11" s="313"/>
    </row>
    <row r="12" spans="1:25" s="20" customFormat="1" ht="15" customHeight="1">
      <c r="A12" s="43">
        <v>5</v>
      </c>
      <c r="B12" s="42" t="s">
        <v>10</v>
      </c>
      <c r="C12" s="42" t="s">
        <v>145</v>
      </c>
      <c r="D12" s="11" t="s">
        <v>66</v>
      </c>
      <c r="E12" s="310" t="s">
        <v>95</v>
      </c>
      <c r="F12" s="311" t="s">
        <v>69</v>
      </c>
      <c r="G12" s="311" t="s">
        <v>189</v>
      </c>
      <c r="H12" s="312" t="s">
        <v>67</v>
      </c>
      <c r="I12" s="313" t="s">
        <v>554</v>
      </c>
      <c r="J12" s="314"/>
      <c r="K12" s="315"/>
      <c r="L12" s="314"/>
      <c r="M12" s="313"/>
      <c r="N12" s="313"/>
      <c r="O12" s="313"/>
      <c r="P12" s="313"/>
      <c r="Q12" s="313"/>
      <c r="R12" s="313"/>
      <c r="S12" s="313"/>
      <c r="T12" s="313"/>
      <c r="U12" s="316"/>
      <c r="V12" s="313"/>
      <c r="W12" s="313"/>
      <c r="X12" s="313"/>
    </row>
    <row r="13" spans="1:25" s="20" customFormat="1" ht="15" customHeight="1">
      <c r="A13" s="43">
        <v>6</v>
      </c>
      <c r="B13" s="42" t="s">
        <v>10</v>
      </c>
      <c r="C13" s="42" t="s">
        <v>145</v>
      </c>
      <c r="D13" s="11" t="s">
        <v>66</v>
      </c>
      <c r="E13" s="310" t="s">
        <v>96</v>
      </c>
      <c r="F13" s="311" t="s">
        <v>37</v>
      </c>
      <c r="G13" s="318" t="s">
        <v>190</v>
      </c>
      <c r="H13" s="312" t="s">
        <v>67</v>
      </c>
      <c r="I13" s="313" t="s">
        <v>554</v>
      </c>
      <c r="J13" s="314"/>
      <c r="K13" s="315"/>
      <c r="L13" s="314"/>
      <c r="M13" s="313"/>
      <c r="N13" s="313"/>
      <c r="O13" s="313"/>
      <c r="P13" s="313"/>
      <c r="Q13" s="313"/>
      <c r="R13" s="313"/>
      <c r="S13" s="313"/>
      <c r="T13" s="313"/>
      <c r="U13" s="316"/>
      <c r="V13" s="313"/>
      <c r="W13" s="313"/>
      <c r="X13" s="313"/>
    </row>
    <row r="14" spans="1:25" s="20" customFormat="1" ht="15" customHeight="1">
      <c r="A14" s="43">
        <v>7</v>
      </c>
      <c r="B14" s="42" t="s">
        <v>10</v>
      </c>
      <c r="C14" s="42" t="s">
        <v>145</v>
      </c>
      <c r="D14" s="11" t="s">
        <v>66</v>
      </c>
      <c r="E14" s="310" t="s">
        <v>97</v>
      </c>
      <c r="F14" s="311" t="s">
        <v>38</v>
      </c>
      <c r="G14" s="318" t="s">
        <v>191</v>
      </c>
      <c r="H14" s="311" t="s">
        <v>67</v>
      </c>
      <c r="I14" s="313" t="s">
        <v>554</v>
      </c>
      <c r="J14" s="314"/>
      <c r="K14" s="319"/>
      <c r="L14" s="314"/>
      <c r="M14" s="313"/>
      <c r="N14" s="313"/>
      <c r="O14" s="313"/>
      <c r="P14" s="313"/>
      <c r="Q14" s="313"/>
      <c r="R14" s="313"/>
      <c r="S14" s="313"/>
      <c r="T14" s="313"/>
      <c r="U14" s="313"/>
      <c r="V14" s="313"/>
      <c r="W14" s="313"/>
      <c r="X14" s="313"/>
      <c r="Y14" s="175"/>
    </row>
    <row r="15" spans="1:25" s="20" customFormat="1" ht="15" customHeight="1">
      <c r="A15" s="43">
        <v>8</v>
      </c>
      <c r="B15" s="42" t="s">
        <v>10</v>
      </c>
      <c r="C15" s="42" t="s">
        <v>145</v>
      </c>
      <c r="D15" s="11" t="s">
        <v>66</v>
      </c>
      <c r="E15" s="310" t="s">
        <v>98</v>
      </c>
      <c r="F15" s="311" t="s">
        <v>70</v>
      </c>
      <c r="G15" s="311" t="s">
        <v>192</v>
      </c>
      <c r="H15" s="311" t="s">
        <v>67</v>
      </c>
      <c r="I15" s="313" t="s">
        <v>554</v>
      </c>
      <c r="J15" s="314"/>
      <c r="K15" s="319"/>
      <c r="L15" s="314"/>
      <c r="M15" s="313"/>
      <c r="N15" s="313"/>
      <c r="O15" s="313"/>
      <c r="P15" s="313"/>
      <c r="Q15" s="313"/>
      <c r="R15" s="313"/>
      <c r="S15" s="313"/>
      <c r="T15" s="313"/>
      <c r="U15" s="313"/>
      <c r="V15" s="313"/>
      <c r="W15" s="313"/>
      <c r="X15" s="313"/>
    </row>
    <row r="16" spans="1:25" s="20" customFormat="1" ht="15.75" customHeight="1">
      <c r="A16" s="43">
        <v>9</v>
      </c>
      <c r="B16" s="42" t="s">
        <v>10</v>
      </c>
      <c r="C16" s="42" t="s">
        <v>145</v>
      </c>
      <c r="D16" s="11" t="s">
        <v>66</v>
      </c>
      <c r="E16" s="310" t="s">
        <v>99</v>
      </c>
      <c r="F16" s="311" t="s">
        <v>39</v>
      </c>
      <c r="G16" s="311" t="s">
        <v>193</v>
      </c>
      <c r="H16" s="312" t="s">
        <v>67</v>
      </c>
      <c r="I16" s="313" t="s">
        <v>554</v>
      </c>
      <c r="J16" s="314"/>
      <c r="K16" s="319"/>
      <c r="L16" s="314"/>
      <c r="M16" s="313"/>
      <c r="N16" s="313"/>
      <c r="O16" s="313"/>
      <c r="P16" s="313"/>
      <c r="Q16" s="313"/>
      <c r="R16" s="313"/>
      <c r="S16" s="313"/>
      <c r="T16" s="313"/>
      <c r="U16" s="313"/>
      <c r="V16" s="313"/>
      <c r="W16" s="313"/>
      <c r="X16" s="313"/>
    </row>
    <row r="17" spans="1:25" s="20" customFormat="1" ht="15" customHeight="1">
      <c r="A17" s="43">
        <v>10</v>
      </c>
      <c r="B17" s="42" t="s">
        <v>10</v>
      </c>
      <c r="C17" s="42" t="s">
        <v>145</v>
      </c>
      <c r="D17" s="11" t="s">
        <v>66</v>
      </c>
      <c r="E17" s="122" t="s">
        <v>100</v>
      </c>
      <c r="F17" s="123" t="s">
        <v>40</v>
      </c>
      <c r="G17" s="123" t="s">
        <v>194</v>
      </c>
      <c r="H17" s="235" t="s">
        <v>67</v>
      </c>
      <c r="I17" s="124"/>
      <c r="J17" s="125"/>
      <c r="K17" s="237"/>
      <c r="L17" s="125"/>
      <c r="M17" s="124"/>
      <c r="N17" s="12"/>
      <c r="O17" s="124"/>
      <c r="P17" s="124"/>
      <c r="Q17" s="124"/>
      <c r="R17" s="124"/>
      <c r="S17" s="124"/>
      <c r="T17" s="124"/>
      <c r="U17" s="238" t="s">
        <v>142</v>
      </c>
      <c r="V17" s="124"/>
      <c r="W17" s="124"/>
      <c r="X17" s="124"/>
    </row>
    <row r="18" spans="1:25" s="20" customFormat="1" ht="15.75" customHeight="1">
      <c r="A18" s="43">
        <v>11</v>
      </c>
      <c r="B18" s="42" t="s">
        <v>10</v>
      </c>
      <c r="C18" s="42" t="s">
        <v>145</v>
      </c>
      <c r="D18" s="11" t="s">
        <v>66</v>
      </c>
      <c r="E18" s="310" t="s">
        <v>101</v>
      </c>
      <c r="F18" s="311" t="s">
        <v>71</v>
      </c>
      <c r="G18" s="311" t="s">
        <v>195</v>
      </c>
      <c r="H18" s="312" t="s">
        <v>67</v>
      </c>
      <c r="I18" s="321" t="s">
        <v>554</v>
      </c>
      <c r="J18" s="314"/>
      <c r="K18" s="315"/>
      <c r="L18" s="314"/>
      <c r="M18" s="313"/>
      <c r="N18" s="313"/>
      <c r="O18" s="313"/>
      <c r="P18" s="313"/>
      <c r="Q18" s="313"/>
      <c r="R18" s="313"/>
      <c r="S18" s="313"/>
      <c r="T18" s="313"/>
      <c r="U18" s="316"/>
      <c r="V18" s="313"/>
      <c r="W18" s="313"/>
      <c r="X18" s="313"/>
    </row>
    <row r="19" spans="1:25" s="20" customFormat="1" ht="15" customHeight="1">
      <c r="A19" s="43">
        <v>12</v>
      </c>
      <c r="B19" s="42" t="s">
        <v>10</v>
      </c>
      <c r="C19" s="42" t="s">
        <v>145</v>
      </c>
      <c r="D19" s="11" t="s">
        <v>66</v>
      </c>
      <c r="E19" s="310" t="s">
        <v>102</v>
      </c>
      <c r="F19" s="311" t="s">
        <v>41</v>
      </c>
      <c r="G19" s="311" t="s">
        <v>196</v>
      </c>
      <c r="H19" s="312" t="s">
        <v>67</v>
      </c>
      <c r="I19" s="321" t="s">
        <v>554</v>
      </c>
      <c r="J19" s="314"/>
      <c r="K19" s="315"/>
      <c r="L19" s="314"/>
      <c r="M19" s="313"/>
      <c r="N19" s="313"/>
      <c r="O19" s="313"/>
      <c r="P19" s="313"/>
      <c r="Q19" s="313"/>
      <c r="R19" s="313"/>
      <c r="S19" s="313"/>
      <c r="T19" s="313"/>
      <c r="U19" s="316"/>
      <c r="V19" s="313"/>
      <c r="W19" s="313"/>
      <c r="X19" s="313"/>
      <c r="Y19" s="175"/>
    </row>
    <row r="20" spans="1:25" s="20" customFormat="1" ht="15" customHeight="1">
      <c r="A20" s="43">
        <v>13</v>
      </c>
      <c r="B20" s="42" t="s">
        <v>10</v>
      </c>
      <c r="C20" s="42" t="s">
        <v>145</v>
      </c>
      <c r="D20" s="11" t="s">
        <v>66</v>
      </c>
      <c r="E20" s="310" t="s">
        <v>103</v>
      </c>
      <c r="F20" s="311" t="s">
        <v>72</v>
      </c>
      <c r="G20" s="311" t="s">
        <v>197</v>
      </c>
      <c r="H20" s="312" t="s">
        <v>67</v>
      </c>
      <c r="I20" s="321" t="s">
        <v>554</v>
      </c>
      <c r="J20" s="314"/>
      <c r="K20" s="315"/>
      <c r="L20" s="314"/>
      <c r="M20" s="313"/>
      <c r="N20" s="313"/>
      <c r="O20" s="313"/>
      <c r="P20" s="313"/>
      <c r="Q20" s="313"/>
      <c r="R20" s="313"/>
      <c r="S20" s="313"/>
      <c r="T20" s="313"/>
      <c r="U20" s="316"/>
      <c r="V20" s="313"/>
      <c r="W20" s="313"/>
      <c r="X20" s="313"/>
    </row>
    <row r="21" spans="1:25" s="20" customFormat="1" ht="15" customHeight="1">
      <c r="A21" s="43">
        <v>14</v>
      </c>
      <c r="B21" s="42" t="s">
        <v>10</v>
      </c>
      <c r="C21" s="42" t="s">
        <v>145</v>
      </c>
      <c r="D21" s="11" t="s">
        <v>66</v>
      </c>
      <c r="E21" s="310" t="s">
        <v>104</v>
      </c>
      <c r="F21" s="311" t="s">
        <v>73</v>
      </c>
      <c r="G21" s="311" t="s">
        <v>198</v>
      </c>
      <c r="H21" s="311" t="s">
        <v>67</v>
      </c>
      <c r="I21" s="313" t="s">
        <v>554</v>
      </c>
      <c r="J21" s="314"/>
      <c r="K21" s="319"/>
      <c r="L21" s="314"/>
      <c r="M21" s="313"/>
      <c r="N21" s="316"/>
      <c r="O21" s="313"/>
      <c r="P21" s="313"/>
      <c r="Q21" s="313"/>
      <c r="R21" s="313"/>
      <c r="S21" s="313"/>
      <c r="T21" s="313"/>
      <c r="U21" s="313"/>
      <c r="V21" s="313"/>
      <c r="W21" s="313"/>
      <c r="X21" s="313"/>
    </row>
    <row r="22" spans="1:25" s="20" customFormat="1" ht="15" customHeight="1">
      <c r="A22" s="43">
        <v>15</v>
      </c>
      <c r="B22" s="42" t="s">
        <v>10</v>
      </c>
      <c r="C22" s="42" t="s">
        <v>145</v>
      </c>
      <c r="D22" s="11" t="s">
        <v>66</v>
      </c>
      <c r="E22" s="310" t="s">
        <v>105</v>
      </c>
      <c r="F22" s="311" t="s">
        <v>42</v>
      </c>
      <c r="G22" s="311" t="s">
        <v>199</v>
      </c>
      <c r="H22" s="312" t="s">
        <v>67</v>
      </c>
      <c r="I22" s="313" t="s">
        <v>554</v>
      </c>
      <c r="J22" s="314"/>
      <c r="K22" s="319"/>
      <c r="L22" s="314"/>
      <c r="M22" s="313"/>
      <c r="N22" s="316"/>
      <c r="O22" s="313"/>
      <c r="P22" s="313"/>
      <c r="Q22" s="313"/>
      <c r="R22" s="313"/>
      <c r="S22" s="313"/>
      <c r="T22" s="313"/>
      <c r="U22" s="313"/>
      <c r="V22" s="313"/>
      <c r="W22" s="313"/>
      <c r="X22" s="313"/>
    </row>
    <row r="23" spans="1:25" s="20" customFormat="1" ht="15" customHeight="1">
      <c r="A23" s="43">
        <v>16</v>
      </c>
      <c r="B23" s="42" t="s">
        <v>10</v>
      </c>
      <c r="C23" s="42" t="s">
        <v>145</v>
      </c>
      <c r="D23" s="11" t="s">
        <v>66</v>
      </c>
      <c r="E23" s="310" t="s">
        <v>106</v>
      </c>
      <c r="F23" s="311" t="s">
        <v>74</v>
      </c>
      <c r="G23" s="311" t="s">
        <v>200</v>
      </c>
      <c r="H23" s="312" t="s">
        <v>67</v>
      </c>
      <c r="I23" s="313" t="s">
        <v>554</v>
      </c>
      <c r="J23" s="314"/>
      <c r="K23" s="319"/>
      <c r="L23" s="314"/>
      <c r="M23" s="313"/>
      <c r="N23" s="316"/>
      <c r="O23" s="313"/>
      <c r="P23" s="313"/>
      <c r="Q23" s="313"/>
      <c r="R23" s="313"/>
      <c r="S23" s="313"/>
      <c r="T23" s="313"/>
      <c r="U23" s="313"/>
      <c r="V23" s="313"/>
      <c r="W23" s="313"/>
      <c r="X23" s="313"/>
    </row>
    <row r="24" spans="1:25" s="20" customFormat="1" ht="15" customHeight="1">
      <c r="A24" s="43">
        <v>17</v>
      </c>
      <c r="B24" s="42" t="s">
        <v>10</v>
      </c>
      <c r="C24" s="42" t="s">
        <v>145</v>
      </c>
      <c r="D24" s="11" t="s">
        <v>66</v>
      </c>
      <c r="E24" s="122" t="s">
        <v>107</v>
      </c>
      <c r="F24" s="123" t="s">
        <v>43</v>
      </c>
      <c r="G24" s="123" t="s">
        <v>201</v>
      </c>
      <c r="H24" s="235" t="s">
        <v>67</v>
      </c>
      <c r="I24" s="124" t="s">
        <v>560</v>
      </c>
      <c r="J24" s="125">
        <v>43673</v>
      </c>
      <c r="K24" s="237"/>
      <c r="L24" s="125">
        <v>43673.175000000003</v>
      </c>
      <c r="M24" s="124" t="s">
        <v>165</v>
      </c>
      <c r="N24" s="124" t="s">
        <v>142</v>
      </c>
      <c r="O24" s="124"/>
      <c r="P24" s="124"/>
      <c r="Q24" s="124"/>
      <c r="R24" s="124"/>
      <c r="S24" s="124"/>
      <c r="T24" s="124"/>
      <c r="U24" s="238" t="s">
        <v>142</v>
      </c>
      <c r="V24" s="124"/>
      <c r="W24" s="124"/>
      <c r="X24" s="124"/>
    </row>
    <row r="25" spans="1:25" s="20" customFormat="1" ht="15" customHeight="1">
      <c r="A25" s="43">
        <v>18</v>
      </c>
      <c r="B25" s="42" t="s">
        <v>10</v>
      </c>
      <c r="C25" s="42" t="s">
        <v>145</v>
      </c>
      <c r="D25" s="11" t="s">
        <v>66</v>
      </c>
      <c r="E25" s="122" t="s">
        <v>108</v>
      </c>
      <c r="F25" s="123" t="s">
        <v>75</v>
      </c>
      <c r="G25" s="123" t="s">
        <v>202</v>
      </c>
      <c r="H25" s="235" t="s">
        <v>67</v>
      </c>
      <c r="I25" s="124"/>
      <c r="J25" s="125"/>
      <c r="K25" s="148"/>
      <c r="L25" s="125"/>
      <c r="M25" s="124"/>
      <c r="N25" s="124"/>
      <c r="O25" s="124"/>
      <c r="P25" s="124"/>
      <c r="Q25" s="124"/>
      <c r="R25" s="124"/>
      <c r="S25" s="124"/>
      <c r="T25" s="124"/>
      <c r="U25" s="124" t="s">
        <v>142</v>
      </c>
      <c r="V25" s="124"/>
      <c r="W25" s="124"/>
      <c r="X25" s="124"/>
    </row>
    <row r="26" spans="1:25" s="20" customFormat="1" ht="15.75" customHeight="1">
      <c r="A26" s="43">
        <v>19</v>
      </c>
      <c r="B26" s="42" t="s">
        <v>10</v>
      </c>
      <c r="C26" s="42" t="s">
        <v>145</v>
      </c>
      <c r="D26" s="11" t="s">
        <v>66</v>
      </c>
      <c r="E26" s="122" t="s">
        <v>109</v>
      </c>
      <c r="F26" s="123" t="s">
        <v>76</v>
      </c>
      <c r="G26" s="123" t="s">
        <v>203</v>
      </c>
      <c r="H26" s="235" t="s">
        <v>67</v>
      </c>
      <c r="I26" s="124"/>
      <c r="J26" s="125"/>
      <c r="K26" s="148"/>
      <c r="L26" s="125"/>
      <c r="M26" s="124"/>
      <c r="N26" s="124"/>
      <c r="O26" s="124"/>
      <c r="P26" s="124"/>
      <c r="Q26" s="124"/>
      <c r="R26" s="124"/>
      <c r="S26" s="124"/>
      <c r="T26" s="124"/>
      <c r="U26" s="238" t="s">
        <v>142</v>
      </c>
      <c r="V26" s="124"/>
      <c r="W26" s="124"/>
      <c r="X26" s="124"/>
    </row>
    <row r="27" spans="1:25" s="20" customFormat="1" ht="15.75" customHeight="1">
      <c r="A27" s="43">
        <v>20</v>
      </c>
      <c r="B27" s="42" t="s">
        <v>10</v>
      </c>
      <c r="C27" s="42" t="s">
        <v>145</v>
      </c>
      <c r="D27" s="11" t="s">
        <v>66</v>
      </c>
      <c r="E27" s="122" t="s">
        <v>299</v>
      </c>
      <c r="F27" s="11" t="s">
        <v>388</v>
      </c>
      <c r="G27" s="11" t="s">
        <v>389</v>
      </c>
      <c r="H27" s="235" t="s">
        <v>67</v>
      </c>
      <c r="I27" s="207" t="s">
        <v>562</v>
      </c>
      <c r="J27" s="125">
        <v>43673</v>
      </c>
      <c r="K27" s="148"/>
      <c r="L27" s="125">
        <v>43673.224999999999</v>
      </c>
      <c r="M27" s="124" t="s">
        <v>165</v>
      </c>
      <c r="N27" s="124" t="s">
        <v>142</v>
      </c>
      <c r="O27" s="206"/>
      <c r="P27" s="206"/>
      <c r="Q27" s="206"/>
      <c r="R27" s="124"/>
      <c r="S27" s="124"/>
      <c r="T27" s="124"/>
      <c r="U27" s="238" t="s">
        <v>142</v>
      </c>
      <c r="V27" s="124"/>
      <c r="W27" s="124"/>
      <c r="X27" s="124"/>
    </row>
    <row r="28" spans="1:25" s="20" customFormat="1" ht="15.75" customHeight="1">
      <c r="A28" s="43">
        <v>21</v>
      </c>
      <c r="B28" s="42" t="s">
        <v>10</v>
      </c>
      <c r="C28" s="42" t="s">
        <v>145</v>
      </c>
      <c r="D28" s="11" t="s">
        <v>66</v>
      </c>
      <c r="E28" s="226" t="s">
        <v>362</v>
      </c>
      <c r="F28" s="58" t="s">
        <v>390</v>
      </c>
      <c r="G28" s="58" t="s">
        <v>391</v>
      </c>
      <c r="H28" s="243" t="s">
        <v>67</v>
      </c>
      <c r="I28" s="267" t="s">
        <v>434</v>
      </c>
      <c r="J28" s="99">
        <v>43585.333333333336</v>
      </c>
      <c r="K28" s="244"/>
      <c r="L28" s="99"/>
      <c r="M28" s="59" t="s">
        <v>165</v>
      </c>
      <c r="N28" s="59" t="s">
        <v>142</v>
      </c>
      <c r="O28" s="59"/>
      <c r="P28" s="59"/>
      <c r="Q28" s="59"/>
      <c r="R28" s="59"/>
      <c r="S28" s="59"/>
      <c r="T28" s="59"/>
      <c r="U28" s="245"/>
      <c r="V28" s="59"/>
      <c r="W28" s="59" t="s">
        <v>142</v>
      </c>
      <c r="X28" s="59"/>
    </row>
    <row r="29" spans="1:25" s="20" customFormat="1" ht="15" customHeight="1">
      <c r="A29" s="43">
        <v>22</v>
      </c>
      <c r="B29" s="42" t="s">
        <v>10</v>
      </c>
      <c r="C29" s="42" t="s">
        <v>145</v>
      </c>
      <c r="D29" s="11" t="s">
        <v>66</v>
      </c>
      <c r="E29" s="226" t="s">
        <v>227</v>
      </c>
      <c r="F29" s="328" t="s">
        <v>547</v>
      </c>
      <c r="G29" s="328" t="s">
        <v>546</v>
      </c>
      <c r="H29" s="243" t="s">
        <v>67</v>
      </c>
      <c r="I29" s="59" t="s">
        <v>555</v>
      </c>
      <c r="J29" s="99">
        <v>43664</v>
      </c>
      <c r="K29" s="294"/>
      <c r="L29" s="99"/>
      <c r="M29" s="59" t="s">
        <v>165</v>
      </c>
      <c r="N29" s="59"/>
      <c r="O29" s="59" t="s">
        <v>142</v>
      </c>
      <c r="P29" s="59"/>
      <c r="Q29" s="59"/>
      <c r="R29" s="59"/>
      <c r="S29" s="59"/>
      <c r="T29" s="59"/>
      <c r="U29" s="59"/>
      <c r="V29" s="59"/>
      <c r="W29" s="59" t="s">
        <v>142</v>
      </c>
      <c r="X29" s="329"/>
      <c r="Y29" s="175"/>
    </row>
    <row r="30" spans="1:25" s="20" customFormat="1">
      <c r="A30" s="43">
        <v>23</v>
      </c>
      <c r="B30" s="42" t="s">
        <v>10</v>
      </c>
      <c r="C30" s="42" t="s">
        <v>145</v>
      </c>
      <c r="D30" s="11" t="s">
        <v>66</v>
      </c>
      <c r="E30" s="122" t="s">
        <v>348</v>
      </c>
      <c r="F30" s="123" t="s">
        <v>392</v>
      </c>
      <c r="G30" s="123" t="s">
        <v>393</v>
      </c>
      <c r="H30" s="235" t="s">
        <v>67</v>
      </c>
      <c r="I30" s="124"/>
      <c r="J30" s="125"/>
      <c r="K30" s="239"/>
      <c r="L30" s="125"/>
      <c r="M30" s="124"/>
      <c r="N30" s="124"/>
      <c r="O30" s="124"/>
      <c r="P30" s="124"/>
      <c r="Q30" s="124"/>
      <c r="R30" s="124"/>
      <c r="S30" s="124"/>
      <c r="T30" s="124"/>
      <c r="U30" s="238" t="s">
        <v>142</v>
      </c>
      <c r="V30" s="124"/>
      <c r="W30" s="124"/>
      <c r="X30" s="219"/>
    </row>
    <row r="31" spans="1:25" s="20" customFormat="1" ht="15" customHeight="1">
      <c r="A31" s="43">
        <v>24</v>
      </c>
      <c r="B31" s="42" t="s">
        <v>10</v>
      </c>
      <c r="C31" s="42" t="s">
        <v>145</v>
      </c>
      <c r="D31" s="11" t="s">
        <v>66</v>
      </c>
      <c r="E31" s="122" t="s">
        <v>300</v>
      </c>
      <c r="F31" s="11" t="s">
        <v>332</v>
      </c>
      <c r="G31" s="11" t="s">
        <v>333</v>
      </c>
      <c r="H31" s="235" t="s">
        <v>67</v>
      </c>
      <c r="I31" s="124"/>
      <c r="J31" s="125"/>
      <c r="K31" s="239"/>
      <c r="L31" s="125"/>
      <c r="M31" s="124"/>
      <c r="N31" s="124"/>
      <c r="O31" s="124"/>
      <c r="P31" s="124"/>
      <c r="Q31" s="124"/>
      <c r="R31" s="124"/>
      <c r="S31" s="124"/>
      <c r="T31" s="124"/>
      <c r="U31" s="238" t="s">
        <v>142</v>
      </c>
      <c r="V31" s="124"/>
      <c r="W31" s="124"/>
      <c r="X31" s="206"/>
    </row>
    <row r="32" spans="1:25" s="20" customFormat="1" ht="15" customHeight="1">
      <c r="A32" s="43">
        <v>25</v>
      </c>
      <c r="B32" s="42" t="s">
        <v>10</v>
      </c>
      <c r="C32" s="42" t="s">
        <v>145</v>
      </c>
      <c r="D32" s="11" t="s">
        <v>66</v>
      </c>
      <c r="E32" s="122" t="s">
        <v>302</v>
      </c>
      <c r="F32" s="11" t="s">
        <v>334</v>
      </c>
      <c r="G32" s="11" t="s">
        <v>335</v>
      </c>
      <c r="H32" s="235" t="s">
        <v>67</v>
      </c>
      <c r="I32" s="124" t="s">
        <v>571</v>
      </c>
      <c r="J32" s="125">
        <v>43673.01666666667</v>
      </c>
      <c r="K32" s="239"/>
      <c r="L32" s="125">
        <v>43673.035416666666</v>
      </c>
      <c r="M32" s="124" t="s">
        <v>181</v>
      </c>
      <c r="N32" s="124"/>
      <c r="O32" s="124"/>
      <c r="P32" s="124"/>
      <c r="Q32" s="124" t="s">
        <v>142</v>
      </c>
      <c r="R32" s="124"/>
      <c r="S32" s="124"/>
      <c r="T32" s="124"/>
      <c r="U32" s="238" t="s">
        <v>142</v>
      </c>
      <c r="V32" s="124"/>
      <c r="W32" s="124"/>
      <c r="X32" s="206"/>
    </row>
    <row r="33" spans="1:27" s="20" customFormat="1" ht="15" customHeight="1">
      <c r="A33" s="43">
        <v>26</v>
      </c>
      <c r="B33" s="42" t="s">
        <v>10</v>
      </c>
      <c r="C33" s="42" t="s">
        <v>145</v>
      </c>
      <c r="D33" s="11" t="s">
        <v>66</v>
      </c>
      <c r="E33" s="122" t="s">
        <v>290</v>
      </c>
      <c r="F33" s="11" t="s">
        <v>329</v>
      </c>
      <c r="G33" s="123" t="s">
        <v>292</v>
      </c>
      <c r="H33" s="235" t="s">
        <v>67</v>
      </c>
      <c r="I33" s="124"/>
      <c r="J33" s="125"/>
      <c r="K33" s="148"/>
      <c r="L33" s="125"/>
      <c r="M33" s="124"/>
      <c r="N33" s="124"/>
      <c r="O33" s="124"/>
      <c r="P33" s="124"/>
      <c r="Q33" s="124"/>
      <c r="R33" s="124"/>
      <c r="S33" s="124"/>
      <c r="T33" s="124"/>
      <c r="U33" s="238" t="s">
        <v>142</v>
      </c>
      <c r="V33" s="124"/>
      <c r="W33" s="124"/>
      <c r="X33" s="124"/>
    </row>
    <row r="34" spans="1:27" s="20" customFormat="1" ht="15" customHeight="1">
      <c r="A34" s="43">
        <v>27</v>
      </c>
      <c r="B34" s="42" t="s">
        <v>10</v>
      </c>
      <c r="C34" s="42" t="s">
        <v>145</v>
      </c>
      <c r="D34" s="11" t="s">
        <v>66</v>
      </c>
      <c r="E34" s="122" t="s">
        <v>303</v>
      </c>
      <c r="F34" s="11" t="s">
        <v>336</v>
      </c>
      <c r="G34" s="11" t="s">
        <v>337</v>
      </c>
      <c r="H34" s="235" t="s">
        <v>67</v>
      </c>
      <c r="I34" s="124"/>
      <c r="J34" s="125"/>
      <c r="K34" s="125"/>
      <c r="L34" s="125"/>
      <c r="M34" s="124"/>
      <c r="N34" s="124"/>
      <c r="O34" s="124"/>
      <c r="P34" s="124"/>
      <c r="Q34" s="124"/>
      <c r="R34" s="124"/>
      <c r="S34" s="124"/>
      <c r="T34" s="124"/>
      <c r="U34" s="124" t="s">
        <v>142</v>
      </c>
      <c r="V34" s="124"/>
      <c r="W34" s="124"/>
      <c r="X34" s="124"/>
    </row>
    <row r="35" spans="1:27" s="20" customFormat="1">
      <c r="A35" s="43">
        <v>28</v>
      </c>
      <c r="B35" s="42" t="s">
        <v>10</v>
      </c>
      <c r="C35" s="42" t="s">
        <v>145</v>
      </c>
      <c r="D35" s="11" t="s">
        <v>66</v>
      </c>
      <c r="E35" s="122" t="s">
        <v>363</v>
      </c>
      <c r="F35" s="11" t="s">
        <v>394</v>
      </c>
      <c r="G35" s="11" t="s">
        <v>395</v>
      </c>
      <c r="H35" s="235" t="s">
        <v>67</v>
      </c>
      <c r="I35" s="124"/>
      <c r="J35" s="125"/>
      <c r="K35" s="125"/>
      <c r="L35" s="125"/>
      <c r="M35" s="124"/>
      <c r="N35" s="124"/>
      <c r="O35" s="124"/>
      <c r="P35" s="124"/>
      <c r="Q35" s="124"/>
      <c r="R35" s="124"/>
      <c r="S35" s="124"/>
      <c r="T35" s="124"/>
      <c r="U35" s="124" t="s">
        <v>142</v>
      </c>
      <c r="V35" s="124"/>
      <c r="W35" s="124"/>
      <c r="X35" s="124"/>
    </row>
    <row r="36" spans="1:27" s="20" customFormat="1" ht="15" customHeight="1">
      <c r="A36" s="43">
        <v>29</v>
      </c>
      <c r="B36" s="42" t="s">
        <v>10</v>
      </c>
      <c r="C36" s="42" t="s">
        <v>145</v>
      </c>
      <c r="D36" s="11" t="s">
        <v>66</v>
      </c>
      <c r="E36" s="122" t="s">
        <v>301</v>
      </c>
      <c r="F36" s="11" t="s">
        <v>338</v>
      </c>
      <c r="G36" s="11" t="s">
        <v>339</v>
      </c>
      <c r="H36" s="235" t="s">
        <v>67</v>
      </c>
      <c r="I36" s="124"/>
      <c r="J36" s="125"/>
      <c r="K36" s="125"/>
      <c r="L36" s="125"/>
      <c r="M36" s="124"/>
      <c r="N36" s="124"/>
      <c r="O36" s="124"/>
      <c r="P36" s="124"/>
      <c r="Q36" s="124"/>
      <c r="R36" s="124"/>
      <c r="S36" s="124"/>
      <c r="T36" s="124"/>
      <c r="U36" s="124" t="s">
        <v>142</v>
      </c>
      <c r="V36" s="124"/>
      <c r="W36" s="124"/>
      <c r="X36" s="124"/>
    </row>
    <row r="37" spans="1:27" s="20" customFormat="1" ht="15" customHeight="1">
      <c r="A37" s="43">
        <v>30</v>
      </c>
      <c r="B37" s="42" t="s">
        <v>10</v>
      </c>
      <c r="C37" s="42" t="s">
        <v>145</v>
      </c>
      <c r="D37" s="11" t="s">
        <v>66</v>
      </c>
      <c r="E37" s="122" t="s">
        <v>293</v>
      </c>
      <c r="F37" s="11" t="s">
        <v>306</v>
      </c>
      <c r="G37" s="178" t="s">
        <v>291</v>
      </c>
      <c r="H37" s="235" t="s">
        <v>67</v>
      </c>
      <c r="I37" s="124"/>
      <c r="J37" s="125"/>
      <c r="K37" s="125"/>
      <c r="L37" s="125"/>
      <c r="M37" s="124"/>
      <c r="N37" s="124"/>
      <c r="O37" s="124"/>
      <c r="P37" s="124"/>
      <c r="Q37" s="124"/>
      <c r="R37" s="124"/>
      <c r="S37" s="124"/>
      <c r="T37" s="124"/>
      <c r="U37" s="124" t="s">
        <v>142</v>
      </c>
      <c r="V37" s="124"/>
      <c r="W37" s="124"/>
      <c r="X37" s="124"/>
    </row>
    <row r="38" spans="1:27" s="20" customFormat="1" ht="15" customHeight="1">
      <c r="A38" s="43">
        <v>31</v>
      </c>
      <c r="B38" s="42" t="s">
        <v>10</v>
      </c>
      <c r="C38" s="42" t="s">
        <v>294</v>
      </c>
      <c r="D38" s="11" t="s">
        <v>66</v>
      </c>
      <c r="E38" s="60" t="s">
        <v>295</v>
      </c>
      <c r="F38" s="60" t="s">
        <v>296</v>
      </c>
      <c r="G38" s="60" t="s">
        <v>297</v>
      </c>
      <c r="H38" s="303" t="s">
        <v>67</v>
      </c>
      <c r="I38" s="174" t="s">
        <v>552</v>
      </c>
      <c r="J38" s="98">
        <v>43636</v>
      </c>
      <c r="K38" s="98"/>
      <c r="L38" s="98"/>
      <c r="M38" s="46" t="s">
        <v>165</v>
      </c>
      <c r="N38" s="46" t="s">
        <v>142</v>
      </c>
      <c r="O38" s="46"/>
      <c r="P38" s="46"/>
      <c r="Q38" s="46"/>
      <c r="R38" s="46"/>
      <c r="S38" s="46"/>
      <c r="T38" s="46"/>
      <c r="U38" s="46"/>
      <c r="V38" s="46"/>
      <c r="W38" s="46"/>
      <c r="X38" s="46" t="s">
        <v>142</v>
      </c>
    </row>
    <row r="39" spans="1:27" s="20" customFormat="1" ht="13.5" customHeight="1">
      <c r="A39" s="43">
        <v>32</v>
      </c>
      <c r="B39" s="42" t="s">
        <v>10</v>
      </c>
      <c r="C39" s="42" t="s">
        <v>145</v>
      </c>
      <c r="D39" s="11" t="s">
        <v>66</v>
      </c>
      <c r="E39" s="226" t="s">
        <v>110</v>
      </c>
      <c r="F39" s="58" t="s">
        <v>44</v>
      </c>
      <c r="G39" s="299" t="s">
        <v>204</v>
      </c>
      <c r="H39" s="243" t="s">
        <v>67</v>
      </c>
      <c r="I39" s="59" t="s">
        <v>549</v>
      </c>
      <c r="J39" s="99">
        <v>43629</v>
      </c>
      <c r="K39" s="294"/>
      <c r="L39" s="99"/>
      <c r="M39" s="59" t="s">
        <v>165</v>
      </c>
      <c r="N39" s="59" t="s">
        <v>142</v>
      </c>
      <c r="O39" s="59" t="s">
        <v>142</v>
      </c>
      <c r="P39" s="59"/>
      <c r="Q39" s="59"/>
      <c r="R39" s="59"/>
      <c r="S39" s="59"/>
      <c r="T39" s="59"/>
      <c r="U39" s="59"/>
      <c r="V39" s="59"/>
      <c r="W39" s="59" t="s">
        <v>142</v>
      </c>
      <c r="X39" s="59"/>
    </row>
    <row r="40" spans="1:27" s="20" customFormat="1">
      <c r="A40" s="43">
        <v>33</v>
      </c>
      <c r="B40" s="42" t="s">
        <v>10</v>
      </c>
      <c r="C40" s="42" t="s">
        <v>145</v>
      </c>
      <c r="D40" s="11" t="s">
        <v>66</v>
      </c>
      <c r="E40" s="122" t="s">
        <v>111</v>
      </c>
      <c r="F40" s="123" t="s">
        <v>45</v>
      </c>
      <c r="G40" s="123" t="s">
        <v>205</v>
      </c>
      <c r="H40" s="235" t="s">
        <v>67</v>
      </c>
      <c r="I40" s="124"/>
      <c r="J40" s="125"/>
      <c r="K40" s="125"/>
      <c r="L40" s="125"/>
      <c r="M40" s="124"/>
      <c r="N40" s="124"/>
      <c r="O40" s="124"/>
      <c r="P40" s="124"/>
      <c r="Q40" s="124"/>
      <c r="R40" s="124"/>
      <c r="S40" s="124"/>
      <c r="T40" s="124"/>
      <c r="U40" s="124" t="s">
        <v>142</v>
      </c>
      <c r="V40" s="124"/>
      <c r="W40" s="124"/>
      <c r="X40" s="124"/>
    </row>
    <row r="41" spans="1:27" s="20" customFormat="1">
      <c r="A41" s="43">
        <v>34</v>
      </c>
      <c r="B41" s="42" t="s">
        <v>10</v>
      </c>
      <c r="C41" s="42" t="s">
        <v>145</v>
      </c>
      <c r="D41" s="11" t="s">
        <v>66</v>
      </c>
      <c r="E41" s="122" t="s">
        <v>112</v>
      </c>
      <c r="F41" s="123" t="s">
        <v>48</v>
      </c>
      <c r="G41" s="179" t="s">
        <v>206</v>
      </c>
      <c r="H41" s="235" t="s">
        <v>67</v>
      </c>
      <c r="I41" s="207" t="s">
        <v>571</v>
      </c>
      <c r="J41" s="125">
        <v>43673.052777777775</v>
      </c>
      <c r="K41" s="148"/>
      <c r="L41" s="125">
        <v>43673.070138888892</v>
      </c>
      <c r="M41" s="124" t="s">
        <v>181</v>
      </c>
      <c r="N41" s="124"/>
      <c r="O41" s="124"/>
      <c r="P41" s="124"/>
      <c r="Q41" s="124" t="s">
        <v>142</v>
      </c>
      <c r="R41" s="124"/>
      <c r="S41" s="124"/>
      <c r="T41" s="124"/>
      <c r="U41" s="124" t="s">
        <v>142</v>
      </c>
      <c r="V41" s="124"/>
      <c r="W41" s="124"/>
      <c r="X41" s="124"/>
    </row>
    <row r="42" spans="1:27" s="20" customFormat="1" ht="15" customHeight="1">
      <c r="A42" s="43">
        <v>35</v>
      </c>
      <c r="B42" s="42" t="s">
        <v>10</v>
      </c>
      <c r="C42" s="42" t="s">
        <v>145</v>
      </c>
      <c r="D42" s="11" t="s">
        <v>66</v>
      </c>
      <c r="E42" s="122" t="s">
        <v>113</v>
      </c>
      <c r="F42" s="123" t="s">
        <v>46</v>
      </c>
      <c r="G42" s="123" t="s">
        <v>207</v>
      </c>
      <c r="H42" s="123" t="s">
        <v>67</v>
      </c>
      <c r="I42" s="124"/>
      <c r="J42" s="125"/>
      <c r="K42" s="148"/>
      <c r="L42" s="125"/>
      <c r="M42" s="124"/>
      <c r="N42" s="124"/>
      <c r="O42" s="124"/>
      <c r="P42" s="124"/>
      <c r="Q42" s="124"/>
      <c r="R42" s="124"/>
      <c r="S42" s="124"/>
      <c r="T42" s="124"/>
      <c r="U42" s="124" t="s">
        <v>142</v>
      </c>
      <c r="V42" s="124"/>
      <c r="W42" s="124"/>
      <c r="X42" s="124"/>
    </row>
    <row r="43" spans="1:27" s="20" customFormat="1" ht="15" customHeight="1">
      <c r="A43" s="43">
        <v>36</v>
      </c>
      <c r="B43" s="42" t="s">
        <v>10</v>
      </c>
      <c r="C43" s="42" t="s">
        <v>145</v>
      </c>
      <c r="D43" s="11" t="s">
        <v>66</v>
      </c>
      <c r="E43" s="122" t="s">
        <v>114</v>
      </c>
      <c r="F43" s="123" t="s">
        <v>47</v>
      </c>
      <c r="G43" s="123" t="s">
        <v>208</v>
      </c>
      <c r="H43" s="235" t="s">
        <v>67</v>
      </c>
      <c r="I43" s="124"/>
      <c r="J43" s="125"/>
      <c r="K43" s="148"/>
      <c r="L43" s="125"/>
      <c r="M43" s="124"/>
      <c r="N43" s="124"/>
      <c r="O43" s="124"/>
      <c r="P43" s="124"/>
      <c r="Q43" s="124"/>
      <c r="R43" s="124"/>
      <c r="S43" s="124"/>
      <c r="T43" s="124"/>
      <c r="U43" s="124" t="s">
        <v>142</v>
      </c>
      <c r="V43" s="124"/>
      <c r="W43" s="124"/>
      <c r="X43" s="124"/>
    </row>
    <row r="44" spans="1:27" s="20" customFormat="1" ht="15" customHeight="1">
      <c r="A44" s="43">
        <v>37</v>
      </c>
      <c r="B44" s="42" t="s">
        <v>10</v>
      </c>
      <c r="C44" s="42" t="s">
        <v>145</v>
      </c>
      <c r="D44" s="11" t="s">
        <v>66</v>
      </c>
      <c r="E44" s="122" t="s">
        <v>115</v>
      </c>
      <c r="F44" s="123" t="s">
        <v>49</v>
      </c>
      <c r="G44" s="178" t="s">
        <v>209</v>
      </c>
      <c r="H44" s="235" t="s">
        <v>67</v>
      </c>
      <c r="I44" s="124"/>
      <c r="J44" s="125"/>
      <c r="K44" s="237"/>
      <c r="L44" s="125"/>
      <c r="M44" s="124"/>
      <c r="N44" s="124"/>
      <c r="O44" s="124"/>
      <c r="P44" s="124"/>
      <c r="Q44" s="124"/>
      <c r="R44" s="124"/>
      <c r="S44" s="124"/>
      <c r="T44" s="124"/>
      <c r="U44" s="238" t="s">
        <v>142</v>
      </c>
      <c r="V44" s="124"/>
      <c r="W44" s="124"/>
      <c r="X44" s="124"/>
    </row>
    <row r="45" spans="1:27" s="20" customFormat="1" ht="15.75" customHeight="1">
      <c r="A45" s="43">
        <v>38</v>
      </c>
      <c r="B45" s="42" t="s">
        <v>10</v>
      </c>
      <c r="C45" s="42" t="s">
        <v>145</v>
      </c>
      <c r="D45" s="11" t="s">
        <v>66</v>
      </c>
      <c r="E45" s="122" t="s">
        <v>116</v>
      </c>
      <c r="F45" s="123" t="s">
        <v>77</v>
      </c>
      <c r="G45" s="178" t="s">
        <v>210</v>
      </c>
      <c r="H45" s="235" t="s">
        <v>67</v>
      </c>
      <c r="I45" s="124"/>
      <c r="J45" s="125"/>
      <c r="K45" s="148"/>
      <c r="L45" s="125"/>
      <c r="M45" s="124"/>
      <c r="N45" s="124"/>
      <c r="O45" s="124"/>
      <c r="P45" s="124"/>
      <c r="Q45" s="124"/>
      <c r="R45" s="124"/>
      <c r="S45" s="124"/>
      <c r="T45" s="124"/>
      <c r="U45" s="124" t="s">
        <v>142</v>
      </c>
      <c r="V45" s="124"/>
      <c r="W45" s="124"/>
      <c r="X45" s="124"/>
    </row>
    <row r="46" spans="1:27" s="20" customFormat="1" ht="14.25" customHeight="1">
      <c r="A46" s="43">
        <v>39</v>
      </c>
      <c r="B46" s="42" t="s">
        <v>10</v>
      </c>
      <c r="C46" s="42" t="s">
        <v>162</v>
      </c>
      <c r="D46" s="11" t="s">
        <v>66</v>
      </c>
      <c r="E46" s="122" t="s">
        <v>117</v>
      </c>
      <c r="F46" s="123" t="s">
        <v>51</v>
      </c>
      <c r="G46" s="123" t="s">
        <v>211</v>
      </c>
      <c r="H46" s="235" t="s">
        <v>67</v>
      </c>
      <c r="I46" s="124"/>
      <c r="J46" s="125"/>
      <c r="K46" s="148"/>
      <c r="L46" s="125"/>
      <c r="M46" s="124"/>
      <c r="N46" s="124"/>
      <c r="O46" s="124"/>
      <c r="P46" s="124"/>
      <c r="Q46" s="124"/>
      <c r="R46" s="124"/>
      <c r="S46" s="124"/>
      <c r="T46" s="124"/>
      <c r="U46" s="124" t="s">
        <v>142</v>
      </c>
      <c r="V46" s="124"/>
      <c r="W46" s="124"/>
      <c r="X46" s="124"/>
      <c r="Y46" s="175"/>
      <c r="Z46" s="175"/>
      <c r="AA46" s="175"/>
    </row>
    <row r="47" spans="1:27" s="20" customFormat="1" ht="13.5" customHeight="1">
      <c r="A47" s="43">
        <v>40</v>
      </c>
      <c r="B47" s="42" t="s">
        <v>10</v>
      </c>
      <c r="C47" s="42" t="s">
        <v>162</v>
      </c>
      <c r="D47" s="11" t="s">
        <v>66</v>
      </c>
      <c r="E47" s="60" t="s">
        <v>118</v>
      </c>
      <c r="F47" s="41" t="s">
        <v>52</v>
      </c>
      <c r="G47" s="41" t="s">
        <v>212</v>
      </c>
      <c r="H47" s="41" t="s">
        <v>67</v>
      </c>
      <c r="I47" s="46" t="s">
        <v>237</v>
      </c>
      <c r="J47" s="98">
        <v>43320</v>
      </c>
      <c r="K47" s="98"/>
      <c r="L47" s="98"/>
      <c r="M47" s="174" t="s">
        <v>305</v>
      </c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 t="s">
        <v>142</v>
      </c>
    </row>
    <row r="48" spans="1:27" s="20" customFormat="1" ht="15" customHeight="1">
      <c r="A48" s="43">
        <v>41</v>
      </c>
      <c r="B48" s="42" t="s">
        <v>10</v>
      </c>
      <c r="C48" s="42" t="s">
        <v>162</v>
      </c>
      <c r="D48" s="11" t="s">
        <v>66</v>
      </c>
      <c r="E48" s="122" t="s">
        <v>119</v>
      </c>
      <c r="F48" s="123" t="s">
        <v>53</v>
      </c>
      <c r="G48" s="123" t="s">
        <v>213</v>
      </c>
      <c r="H48" s="235" t="s">
        <v>67</v>
      </c>
      <c r="I48" s="124"/>
      <c r="J48" s="125"/>
      <c r="K48" s="237"/>
      <c r="L48" s="125"/>
      <c r="M48" s="124"/>
      <c r="N48" s="124"/>
      <c r="O48" s="124"/>
      <c r="P48" s="124"/>
      <c r="Q48" s="124"/>
      <c r="R48" s="124"/>
      <c r="S48" s="124"/>
      <c r="T48" s="124"/>
      <c r="U48" s="238" t="s">
        <v>142</v>
      </c>
      <c r="V48" s="238"/>
      <c r="W48" s="124"/>
      <c r="X48" s="124"/>
    </row>
    <row r="49" spans="1:38" s="20" customFormat="1" ht="14.25" customHeight="1">
      <c r="A49" s="43">
        <v>42</v>
      </c>
      <c r="B49" s="42" t="s">
        <v>10</v>
      </c>
      <c r="C49" s="42" t="s">
        <v>145</v>
      </c>
      <c r="D49" s="11" t="s">
        <v>66</v>
      </c>
      <c r="E49" s="317" t="s">
        <v>120</v>
      </c>
      <c r="F49" s="311" t="s">
        <v>50</v>
      </c>
      <c r="G49" s="311" t="s">
        <v>214</v>
      </c>
      <c r="H49" s="312" t="s">
        <v>67</v>
      </c>
      <c r="I49" s="313" t="s">
        <v>554</v>
      </c>
      <c r="J49" s="314"/>
      <c r="K49" s="315"/>
      <c r="L49" s="314"/>
      <c r="M49" s="313"/>
      <c r="N49" s="313"/>
      <c r="O49" s="313"/>
      <c r="P49" s="313"/>
      <c r="Q49" s="313"/>
      <c r="R49" s="313"/>
      <c r="S49" s="313"/>
      <c r="T49" s="313"/>
      <c r="U49" s="316"/>
      <c r="V49" s="313"/>
      <c r="W49" s="313"/>
      <c r="X49" s="313"/>
    </row>
    <row r="50" spans="1:38" s="20" customFormat="1">
      <c r="A50" s="43">
        <v>43</v>
      </c>
      <c r="B50" s="42" t="s">
        <v>10</v>
      </c>
      <c r="C50" s="42" t="s">
        <v>145</v>
      </c>
      <c r="D50" s="11" t="s">
        <v>66</v>
      </c>
      <c r="E50" s="126" t="s">
        <v>121</v>
      </c>
      <c r="F50" s="123" t="s">
        <v>78</v>
      </c>
      <c r="G50" s="123" t="s">
        <v>215</v>
      </c>
      <c r="H50" s="123" t="s">
        <v>67</v>
      </c>
      <c r="I50" s="124"/>
      <c r="J50" s="125"/>
      <c r="K50" s="148"/>
      <c r="L50" s="125"/>
      <c r="M50" s="124"/>
      <c r="N50" s="124"/>
      <c r="O50" s="124"/>
      <c r="P50" s="124"/>
      <c r="Q50" s="124"/>
      <c r="R50" s="124"/>
      <c r="S50" s="124"/>
      <c r="T50" s="124"/>
      <c r="U50" s="124" t="s">
        <v>142</v>
      </c>
      <c r="V50" s="124"/>
      <c r="W50" s="124"/>
      <c r="X50" s="124"/>
    </row>
    <row r="51" spans="1:38" s="20" customFormat="1" ht="15" customHeight="1">
      <c r="A51" s="43">
        <v>44</v>
      </c>
      <c r="B51" s="42" t="s">
        <v>10</v>
      </c>
      <c r="C51" s="42" t="s">
        <v>145</v>
      </c>
      <c r="D51" s="11" t="s">
        <v>66</v>
      </c>
      <c r="E51" s="126" t="s">
        <v>122</v>
      </c>
      <c r="F51" s="123" t="s">
        <v>79</v>
      </c>
      <c r="G51" s="123" t="s">
        <v>216</v>
      </c>
      <c r="H51" s="235" t="s">
        <v>67</v>
      </c>
      <c r="I51" s="124" t="s">
        <v>558</v>
      </c>
      <c r="J51" s="125">
        <v>43673</v>
      </c>
      <c r="K51" s="148"/>
      <c r="L51" s="125">
        <v>43673.135416666664</v>
      </c>
      <c r="M51" s="124" t="s">
        <v>165</v>
      </c>
      <c r="N51" s="124" t="s">
        <v>142</v>
      </c>
      <c r="O51" s="124"/>
      <c r="P51" s="124"/>
      <c r="Q51" s="124"/>
      <c r="R51" s="124"/>
      <c r="S51" s="124"/>
      <c r="T51" s="124"/>
      <c r="U51" s="124" t="s">
        <v>142</v>
      </c>
      <c r="V51" s="124"/>
      <c r="W51" s="124"/>
      <c r="X51" s="124"/>
    </row>
    <row r="52" spans="1:38" s="20" customFormat="1">
      <c r="A52" s="43">
        <v>45</v>
      </c>
      <c r="B52" s="42" t="s">
        <v>10</v>
      </c>
      <c r="C52" s="42" t="s">
        <v>145</v>
      </c>
      <c r="D52" s="11" t="s">
        <v>66</v>
      </c>
      <c r="E52" s="126" t="s">
        <v>123</v>
      </c>
      <c r="F52" s="123" t="s">
        <v>80</v>
      </c>
      <c r="G52" s="123" t="s">
        <v>217</v>
      </c>
      <c r="H52" s="123" t="s">
        <v>67</v>
      </c>
      <c r="I52" s="124"/>
      <c r="J52" s="125"/>
      <c r="K52" s="148"/>
      <c r="L52" s="125"/>
      <c r="M52" s="124"/>
      <c r="N52" s="124"/>
      <c r="O52" s="124"/>
      <c r="P52" s="124"/>
      <c r="Q52" s="124"/>
      <c r="R52" s="124"/>
      <c r="S52" s="124"/>
      <c r="T52" s="124"/>
      <c r="U52" s="124" t="s">
        <v>142</v>
      </c>
      <c r="V52" s="124"/>
      <c r="W52" s="124"/>
      <c r="X52" s="124"/>
    </row>
    <row r="53" spans="1:38" s="20" customFormat="1" ht="15" customHeight="1">
      <c r="A53" s="43">
        <v>46</v>
      </c>
      <c r="B53" s="42" t="s">
        <v>10</v>
      </c>
      <c r="C53" s="42" t="s">
        <v>145</v>
      </c>
      <c r="D53" s="11" t="s">
        <v>66</v>
      </c>
      <c r="E53" s="126" t="s">
        <v>124</v>
      </c>
      <c r="F53" s="123" t="s">
        <v>81</v>
      </c>
      <c r="G53" s="123" t="s">
        <v>218</v>
      </c>
      <c r="H53" s="235" t="s">
        <v>67</v>
      </c>
      <c r="I53" s="193" t="s">
        <v>571</v>
      </c>
      <c r="J53" s="125">
        <v>43673.09375</v>
      </c>
      <c r="K53" s="237"/>
      <c r="L53" s="125">
        <v>43673.117361111108</v>
      </c>
      <c r="M53" s="124" t="s">
        <v>181</v>
      </c>
      <c r="N53" s="124"/>
      <c r="O53" s="124"/>
      <c r="P53" s="124"/>
      <c r="Q53" s="124" t="s">
        <v>142</v>
      </c>
      <c r="R53" s="124"/>
      <c r="S53" s="124"/>
      <c r="T53" s="124"/>
      <c r="U53" s="208" t="s">
        <v>142</v>
      </c>
      <c r="V53" s="125"/>
      <c r="W53" s="148"/>
      <c r="X53" s="124"/>
    </row>
    <row r="54" spans="1:38" s="20" customFormat="1" ht="15" customHeight="1">
      <c r="A54" s="43">
        <v>47</v>
      </c>
      <c r="B54" s="42" t="s">
        <v>10</v>
      </c>
      <c r="C54" s="42" t="s">
        <v>145</v>
      </c>
      <c r="D54" s="11" t="s">
        <v>66</v>
      </c>
      <c r="E54" s="317" t="s">
        <v>125</v>
      </c>
      <c r="F54" s="311" t="s">
        <v>82</v>
      </c>
      <c r="G54" s="311" t="s">
        <v>219</v>
      </c>
      <c r="H54" s="311" t="s">
        <v>67</v>
      </c>
      <c r="I54" s="313" t="s">
        <v>554</v>
      </c>
      <c r="J54" s="314"/>
      <c r="K54" s="315"/>
      <c r="L54" s="314"/>
      <c r="M54" s="313"/>
      <c r="N54" s="313"/>
      <c r="O54" s="313"/>
      <c r="P54" s="313"/>
      <c r="Q54" s="313"/>
      <c r="R54" s="313"/>
      <c r="S54" s="313"/>
      <c r="T54" s="313"/>
      <c r="U54" s="316"/>
      <c r="V54" s="313"/>
      <c r="W54" s="313"/>
      <c r="X54" s="313"/>
    </row>
    <row r="55" spans="1:38" s="20" customFormat="1" ht="15" customHeight="1">
      <c r="A55" s="43">
        <v>48</v>
      </c>
      <c r="B55" s="42" t="s">
        <v>10</v>
      </c>
      <c r="C55" s="42" t="s">
        <v>145</v>
      </c>
      <c r="D55" s="11" t="s">
        <v>66</v>
      </c>
      <c r="E55" s="126" t="s">
        <v>126</v>
      </c>
      <c r="F55" s="123" t="s">
        <v>83</v>
      </c>
      <c r="G55" s="123" t="s">
        <v>220</v>
      </c>
      <c r="H55" s="235" t="s">
        <v>67</v>
      </c>
      <c r="I55" s="124"/>
      <c r="J55" s="125"/>
      <c r="K55" s="237"/>
      <c r="L55" s="125"/>
      <c r="M55" s="124"/>
      <c r="N55" s="124"/>
      <c r="O55" s="124"/>
      <c r="P55" s="124"/>
      <c r="Q55" s="124"/>
      <c r="R55" s="124"/>
      <c r="S55" s="124"/>
      <c r="T55" s="124"/>
      <c r="U55" s="238" t="s">
        <v>142</v>
      </c>
      <c r="V55" s="124"/>
      <c r="W55" s="124"/>
      <c r="X55" s="124"/>
    </row>
    <row r="56" spans="1:38" s="20" customFormat="1" ht="15" customHeight="1">
      <c r="A56" s="43">
        <v>49</v>
      </c>
      <c r="B56" s="42" t="s">
        <v>10</v>
      </c>
      <c r="C56" s="42" t="s">
        <v>145</v>
      </c>
      <c r="D56" s="11" t="s">
        <v>66</v>
      </c>
      <c r="E56" s="317" t="s">
        <v>127</v>
      </c>
      <c r="F56" s="311" t="s">
        <v>84</v>
      </c>
      <c r="G56" s="311" t="s">
        <v>221</v>
      </c>
      <c r="H56" s="312" t="s">
        <v>67</v>
      </c>
      <c r="I56" s="313" t="s">
        <v>554</v>
      </c>
      <c r="J56" s="314"/>
      <c r="K56" s="315"/>
      <c r="L56" s="314"/>
      <c r="M56" s="313"/>
      <c r="N56" s="313"/>
      <c r="O56" s="313"/>
      <c r="P56" s="313"/>
      <c r="Q56" s="313"/>
      <c r="R56" s="313"/>
      <c r="S56" s="313"/>
      <c r="T56" s="313"/>
      <c r="U56" s="316"/>
      <c r="V56" s="313"/>
      <c r="W56" s="313"/>
      <c r="X56" s="313"/>
    </row>
    <row r="57" spans="1:38" s="20" customFormat="1" ht="15" customHeight="1">
      <c r="A57" s="43">
        <v>50</v>
      </c>
      <c r="B57" s="42" t="s">
        <v>10</v>
      </c>
      <c r="C57" s="42" t="s">
        <v>145</v>
      </c>
      <c r="D57" s="11" t="s">
        <v>66</v>
      </c>
      <c r="E57" s="126" t="s">
        <v>128</v>
      </c>
      <c r="F57" s="123" t="s">
        <v>85</v>
      </c>
      <c r="G57" s="123" t="s">
        <v>222</v>
      </c>
      <c r="H57" s="235" t="s">
        <v>67</v>
      </c>
      <c r="I57" s="124" t="s">
        <v>571</v>
      </c>
      <c r="J57" s="97">
        <v>43673.041666666664</v>
      </c>
      <c r="K57" s="237"/>
      <c r="L57" s="125">
        <v>43673.074999999997</v>
      </c>
      <c r="M57" s="124" t="s">
        <v>181</v>
      </c>
      <c r="N57" s="124"/>
      <c r="O57" s="124"/>
      <c r="P57" s="124"/>
      <c r="Q57" s="124" t="s">
        <v>142</v>
      </c>
      <c r="R57" s="124"/>
      <c r="S57" s="124"/>
      <c r="T57" s="124"/>
      <c r="U57" s="238" t="s">
        <v>142</v>
      </c>
      <c r="V57" s="124"/>
      <c r="W57" s="124"/>
      <c r="X57" s="124"/>
    </row>
    <row r="58" spans="1:38" s="20" customFormat="1" ht="15" customHeight="1">
      <c r="A58" s="43">
        <v>51</v>
      </c>
      <c r="B58" s="42" t="s">
        <v>10</v>
      </c>
      <c r="C58" s="42" t="s">
        <v>145</v>
      </c>
      <c r="D58" s="11" t="s">
        <v>66</v>
      </c>
      <c r="E58" s="317" t="s">
        <v>129</v>
      </c>
      <c r="F58" s="311" t="s">
        <v>86</v>
      </c>
      <c r="G58" s="324" t="s">
        <v>223</v>
      </c>
      <c r="H58" s="312" t="s">
        <v>67</v>
      </c>
      <c r="I58" s="313" t="s">
        <v>554</v>
      </c>
      <c r="J58" s="314"/>
      <c r="K58" s="315"/>
      <c r="L58" s="314"/>
      <c r="M58" s="313"/>
      <c r="N58" s="313"/>
      <c r="O58" s="313"/>
      <c r="P58" s="313"/>
      <c r="Q58" s="313"/>
      <c r="R58" s="313"/>
      <c r="S58" s="313"/>
      <c r="T58" s="313"/>
      <c r="U58" s="316"/>
      <c r="V58" s="313"/>
      <c r="W58" s="320"/>
      <c r="X58" s="320"/>
    </row>
    <row r="59" spans="1:38" s="20" customFormat="1" ht="15" customHeight="1">
      <c r="A59" s="43">
        <v>52</v>
      </c>
      <c r="B59" s="42" t="s">
        <v>10</v>
      </c>
      <c r="C59" s="42" t="s">
        <v>145</v>
      </c>
      <c r="D59" s="11" t="s">
        <v>66</v>
      </c>
      <c r="E59" s="317" t="s">
        <v>130</v>
      </c>
      <c r="F59" s="311" t="s">
        <v>87</v>
      </c>
      <c r="G59" s="311" t="s">
        <v>224</v>
      </c>
      <c r="H59" s="312" t="s">
        <v>67</v>
      </c>
      <c r="I59" s="313" t="s">
        <v>554</v>
      </c>
      <c r="J59" s="314"/>
      <c r="K59" s="315"/>
      <c r="L59" s="314"/>
      <c r="M59" s="313"/>
      <c r="N59" s="313"/>
      <c r="O59" s="313"/>
      <c r="P59" s="313"/>
      <c r="Q59" s="313"/>
      <c r="R59" s="313"/>
      <c r="S59" s="313"/>
      <c r="T59" s="313"/>
      <c r="U59" s="316"/>
      <c r="V59" s="313"/>
      <c r="W59" s="320"/>
      <c r="X59" s="320"/>
    </row>
    <row r="60" spans="1:38" s="20" customFormat="1" ht="15.75" customHeight="1" thickBot="1">
      <c r="A60" s="43">
        <v>53</v>
      </c>
      <c r="B60" s="42" t="s">
        <v>10</v>
      </c>
      <c r="C60" s="42" t="s">
        <v>145</v>
      </c>
      <c r="D60" s="11" t="s">
        <v>66</v>
      </c>
      <c r="E60" s="317" t="s">
        <v>131</v>
      </c>
      <c r="F60" s="311" t="s">
        <v>88</v>
      </c>
      <c r="G60" s="311" t="s">
        <v>225</v>
      </c>
      <c r="H60" s="312" t="s">
        <v>67</v>
      </c>
      <c r="I60" s="313" t="s">
        <v>554</v>
      </c>
      <c r="J60" s="314"/>
      <c r="K60" s="315"/>
      <c r="L60" s="314"/>
      <c r="M60" s="313"/>
      <c r="N60" s="313"/>
      <c r="O60" s="313"/>
      <c r="P60" s="313"/>
      <c r="Q60" s="313"/>
      <c r="R60" s="313"/>
      <c r="S60" s="313"/>
      <c r="T60" s="313"/>
      <c r="U60" s="316"/>
      <c r="V60" s="313"/>
      <c r="W60" s="320"/>
      <c r="X60" s="320"/>
      <c r="Y60" s="121"/>
      <c r="Z60" s="121"/>
      <c r="AA60" s="121"/>
      <c r="AB60" s="121"/>
      <c r="AC60" s="121"/>
      <c r="AD60" s="121"/>
      <c r="AE60" s="121"/>
      <c r="AF60" s="121"/>
      <c r="AG60" s="223"/>
      <c r="AH60" s="223"/>
      <c r="AI60" s="223"/>
      <c r="AJ60" s="223"/>
      <c r="AK60" s="223"/>
      <c r="AL60" s="223"/>
    </row>
    <row r="61" spans="1:38" s="20" customFormat="1" ht="15.75" customHeight="1" thickBot="1">
      <c r="A61" s="43">
        <v>54</v>
      </c>
      <c r="B61" s="42" t="s">
        <v>10</v>
      </c>
      <c r="C61" s="42" t="s">
        <v>162</v>
      </c>
      <c r="D61" s="11" t="s">
        <v>66</v>
      </c>
      <c r="E61" s="126" t="s">
        <v>236</v>
      </c>
      <c r="F61" s="211" t="s">
        <v>307</v>
      </c>
      <c r="G61" s="211" t="s">
        <v>308</v>
      </c>
      <c r="H61" s="235" t="s">
        <v>67</v>
      </c>
      <c r="I61" s="124"/>
      <c r="J61" s="125"/>
      <c r="K61" s="148"/>
      <c r="L61" s="125"/>
      <c r="M61" s="124"/>
      <c r="N61" s="124"/>
      <c r="O61" s="124"/>
      <c r="P61" s="124"/>
      <c r="Q61" s="124"/>
      <c r="R61" s="124"/>
      <c r="S61" s="124"/>
      <c r="T61" s="124"/>
      <c r="U61" s="124" t="s">
        <v>142</v>
      </c>
      <c r="V61" s="124"/>
      <c r="W61" s="124"/>
      <c r="X61" s="124"/>
    </row>
    <row r="62" spans="1:38" s="20" customFormat="1" ht="15" customHeight="1">
      <c r="A62" s="43">
        <v>55</v>
      </c>
      <c r="B62" s="42" t="s">
        <v>10</v>
      </c>
      <c r="C62" s="42" t="s">
        <v>286</v>
      </c>
      <c r="D62" s="40" t="s">
        <v>254</v>
      </c>
      <c r="E62" s="216" t="s">
        <v>255</v>
      </c>
      <c r="F62" s="212" t="s">
        <v>309</v>
      </c>
      <c r="G62" s="191" t="s">
        <v>243</v>
      </c>
      <c r="H62" s="236" t="s">
        <v>253</v>
      </c>
      <c r="I62" s="207"/>
      <c r="J62" s="125"/>
      <c r="K62" s="148"/>
      <c r="L62" s="125"/>
      <c r="M62" s="124"/>
      <c r="N62" s="124"/>
      <c r="O62" s="124"/>
      <c r="P62" s="124"/>
      <c r="Q62" s="124"/>
      <c r="R62" s="124"/>
      <c r="S62" s="124"/>
      <c r="T62" s="124"/>
      <c r="U62" s="124" t="s">
        <v>142</v>
      </c>
      <c r="V62" s="124"/>
      <c r="W62" s="124"/>
      <c r="X62" s="124"/>
    </row>
    <row r="63" spans="1:38" s="20" customFormat="1" ht="15" customHeight="1">
      <c r="A63" s="43">
        <v>56</v>
      </c>
      <c r="B63" s="42" t="s">
        <v>10</v>
      </c>
      <c r="C63" s="42" t="s">
        <v>286</v>
      </c>
      <c r="D63" s="40" t="s">
        <v>254</v>
      </c>
      <c r="E63" s="216" t="s">
        <v>256</v>
      </c>
      <c r="F63" s="11" t="s">
        <v>310</v>
      </c>
      <c r="G63" s="191" t="s">
        <v>244</v>
      </c>
      <c r="H63" s="236" t="s">
        <v>253</v>
      </c>
      <c r="I63" s="124"/>
      <c r="J63" s="125"/>
      <c r="K63" s="148"/>
      <c r="L63" s="125"/>
      <c r="M63" s="124"/>
      <c r="N63" s="124"/>
      <c r="O63" s="124"/>
      <c r="P63" s="124"/>
      <c r="Q63" s="124"/>
      <c r="R63" s="124"/>
      <c r="S63" s="124"/>
      <c r="T63" s="124"/>
      <c r="U63" s="124" t="s">
        <v>142</v>
      </c>
      <c r="V63" s="124"/>
      <c r="W63" s="124"/>
      <c r="X63" s="124"/>
    </row>
    <row r="64" spans="1:38" s="20" customFormat="1">
      <c r="A64" s="43">
        <v>57</v>
      </c>
      <c r="B64" s="42" t="s">
        <v>10</v>
      </c>
      <c r="C64" s="42" t="s">
        <v>286</v>
      </c>
      <c r="D64" s="40" t="s">
        <v>254</v>
      </c>
      <c r="E64" s="216" t="s">
        <v>257</v>
      </c>
      <c r="F64" s="123" t="s">
        <v>311</v>
      </c>
      <c r="G64" s="273" t="s">
        <v>245</v>
      </c>
      <c r="H64" s="123" t="s">
        <v>253</v>
      </c>
      <c r="I64" s="124"/>
      <c r="J64" s="125"/>
      <c r="K64" s="125"/>
      <c r="L64" s="125"/>
      <c r="M64" s="124"/>
      <c r="N64" s="124"/>
      <c r="O64" s="124"/>
      <c r="P64" s="124"/>
      <c r="Q64" s="124"/>
      <c r="R64" s="124"/>
      <c r="S64" s="124"/>
      <c r="T64" s="124"/>
      <c r="U64" s="124" t="s">
        <v>142</v>
      </c>
      <c r="V64" s="124"/>
      <c r="W64" s="124"/>
      <c r="X64" s="124"/>
    </row>
    <row r="65" spans="1:24" s="20" customFormat="1" ht="15" customHeight="1">
      <c r="A65" s="43">
        <v>58</v>
      </c>
      <c r="B65" s="42" t="s">
        <v>10</v>
      </c>
      <c r="C65" s="42" t="s">
        <v>286</v>
      </c>
      <c r="D65" s="40" t="s">
        <v>254</v>
      </c>
      <c r="E65" s="216" t="s">
        <v>258</v>
      </c>
      <c r="F65" s="11" t="s">
        <v>312</v>
      </c>
      <c r="G65" s="191" t="s">
        <v>246</v>
      </c>
      <c r="H65" s="236" t="s">
        <v>253</v>
      </c>
      <c r="I65" s="124" t="s">
        <v>571</v>
      </c>
      <c r="J65" s="125">
        <v>43673</v>
      </c>
      <c r="K65" s="148"/>
      <c r="L65" s="125">
        <v>43673.020138888889</v>
      </c>
      <c r="M65" s="124" t="s">
        <v>181</v>
      </c>
      <c r="N65" s="124"/>
      <c r="O65" s="124"/>
      <c r="P65" s="124"/>
      <c r="Q65" s="124" t="s">
        <v>142</v>
      </c>
      <c r="R65" s="124"/>
      <c r="S65" s="124"/>
      <c r="T65" s="124"/>
      <c r="U65" s="124" t="s">
        <v>142</v>
      </c>
      <c r="V65" s="124"/>
      <c r="W65" s="124"/>
      <c r="X65" s="124"/>
    </row>
    <row r="66" spans="1:24" s="20" customFormat="1" ht="15" customHeight="1">
      <c r="A66" s="43">
        <v>59</v>
      </c>
      <c r="B66" s="42" t="s">
        <v>10</v>
      </c>
      <c r="C66" s="42" t="s">
        <v>286</v>
      </c>
      <c r="D66" s="40" t="s">
        <v>254</v>
      </c>
      <c r="E66" s="216" t="s">
        <v>259</v>
      </c>
      <c r="F66" s="11" t="s">
        <v>313</v>
      </c>
      <c r="G66" s="191" t="s">
        <v>247</v>
      </c>
      <c r="H66" s="236" t="s">
        <v>253</v>
      </c>
      <c r="I66" s="124"/>
      <c r="J66" s="125"/>
      <c r="K66" s="148"/>
      <c r="L66" s="125"/>
      <c r="M66" s="124"/>
      <c r="N66" s="124"/>
      <c r="O66" s="124"/>
      <c r="P66" s="124"/>
      <c r="Q66" s="124"/>
      <c r="R66" s="124"/>
      <c r="S66" s="124"/>
      <c r="T66" s="124"/>
      <c r="U66" s="124" t="s">
        <v>142</v>
      </c>
      <c r="V66" s="124"/>
      <c r="W66" s="124"/>
      <c r="X66" s="124"/>
    </row>
    <row r="67" spans="1:24" s="20" customFormat="1" ht="15" customHeight="1">
      <c r="A67" s="43">
        <v>60</v>
      </c>
      <c r="B67" s="42" t="s">
        <v>10</v>
      </c>
      <c r="C67" s="42" t="s">
        <v>286</v>
      </c>
      <c r="D67" s="40" t="s">
        <v>254</v>
      </c>
      <c r="E67" s="216" t="s">
        <v>260</v>
      </c>
      <c r="F67" s="11" t="s">
        <v>314</v>
      </c>
      <c r="G67" s="191" t="s">
        <v>248</v>
      </c>
      <c r="H67" s="236" t="s">
        <v>253</v>
      </c>
      <c r="I67" s="124"/>
      <c r="J67" s="125"/>
      <c r="K67" s="148"/>
      <c r="L67" s="125"/>
      <c r="M67" s="124"/>
      <c r="N67" s="124"/>
      <c r="O67" s="124"/>
      <c r="P67" s="124"/>
      <c r="Q67" s="124"/>
      <c r="R67" s="124"/>
      <c r="S67" s="124"/>
      <c r="T67" s="124"/>
      <c r="U67" s="124" t="s">
        <v>142</v>
      </c>
      <c r="V67" s="124"/>
      <c r="W67" s="124"/>
      <c r="X67" s="124"/>
    </row>
    <row r="68" spans="1:24" ht="15" customHeight="1">
      <c r="A68" s="43">
        <v>61</v>
      </c>
      <c r="B68" s="42" t="s">
        <v>10</v>
      </c>
      <c r="C68" s="42" t="s">
        <v>286</v>
      </c>
      <c r="D68" s="40" t="s">
        <v>254</v>
      </c>
      <c r="E68" s="216" t="s">
        <v>261</v>
      </c>
      <c r="F68" s="11" t="s">
        <v>315</v>
      </c>
      <c r="G68" s="191" t="s">
        <v>249</v>
      </c>
      <c r="H68" s="236" t="s">
        <v>253</v>
      </c>
      <c r="I68" s="124"/>
      <c r="J68" s="125"/>
      <c r="K68" s="237"/>
      <c r="L68" s="125"/>
      <c r="M68" s="124"/>
      <c r="N68" s="124"/>
      <c r="O68" s="124"/>
      <c r="P68" s="124"/>
      <c r="Q68" s="124"/>
      <c r="R68" s="124"/>
      <c r="S68" s="124"/>
      <c r="T68" s="124"/>
      <c r="U68" s="238" t="s">
        <v>142</v>
      </c>
      <c r="V68" s="124"/>
      <c r="W68" s="124"/>
      <c r="X68" s="124"/>
    </row>
    <row r="69" spans="1:24" ht="15" customHeight="1">
      <c r="A69" s="43">
        <v>62</v>
      </c>
      <c r="B69" s="42" t="s">
        <v>10</v>
      </c>
      <c r="C69" s="42" t="s">
        <v>286</v>
      </c>
      <c r="D69" s="40" t="s">
        <v>254</v>
      </c>
      <c r="E69" s="216" t="s">
        <v>262</v>
      </c>
      <c r="F69" s="11" t="s">
        <v>316</v>
      </c>
      <c r="G69" s="191" t="s">
        <v>250</v>
      </c>
      <c r="H69" s="236" t="s">
        <v>253</v>
      </c>
      <c r="I69" s="124"/>
      <c r="J69" s="125"/>
      <c r="K69" s="148"/>
      <c r="L69" s="125"/>
      <c r="M69" s="124"/>
      <c r="N69" s="124"/>
      <c r="O69" s="124"/>
      <c r="P69" s="124"/>
      <c r="Q69" s="124"/>
      <c r="R69" s="124"/>
      <c r="S69" s="124"/>
      <c r="T69" s="124"/>
      <c r="U69" s="124" t="s">
        <v>142</v>
      </c>
      <c r="V69" s="124"/>
      <c r="W69" s="124"/>
      <c r="X69" s="124"/>
    </row>
    <row r="70" spans="1:24" ht="15" customHeight="1">
      <c r="A70" s="43">
        <v>63</v>
      </c>
      <c r="B70" s="42" t="s">
        <v>10</v>
      </c>
      <c r="C70" s="42" t="s">
        <v>286</v>
      </c>
      <c r="D70" s="40" t="s">
        <v>254</v>
      </c>
      <c r="E70" s="216" t="s">
        <v>263</v>
      </c>
      <c r="F70" s="11" t="s">
        <v>317</v>
      </c>
      <c r="G70" s="191" t="s">
        <v>251</v>
      </c>
      <c r="H70" s="236" t="s">
        <v>253</v>
      </c>
      <c r="I70" s="124" t="s">
        <v>571</v>
      </c>
      <c r="J70" s="125">
        <v>43673.066666666666</v>
      </c>
      <c r="K70" s="148"/>
      <c r="L70" s="125">
        <v>43673.085416666669</v>
      </c>
      <c r="M70" s="124" t="s">
        <v>181</v>
      </c>
      <c r="N70" s="124"/>
      <c r="O70" s="124"/>
      <c r="P70" s="124"/>
      <c r="Q70" s="124" t="s">
        <v>142</v>
      </c>
      <c r="R70" s="124"/>
      <c r="S70" s="124"/>
      <c r="T70" s="124"/>
      <c r="U70" s="124" t="s">
        <v>142</v>
      </c>
      <c r="V70" s="124"/>
      <c r="W70" s="124"/>
      <c r="X70" s="124"/>
    </row>
    <row r="71" spans="1:24" ht="15.75" thickBot="1">
      <c r="A71" s="43">
        <v>64</v>
      </c>
      <c r="B71" s="42" t="s">
        <v>10</v>
      </c>
      <c r="C71" s="42" t="s">
        <v>286</v>
      </c>
      <c r="D71" s="40" t="s">
        <v>254</v>
      </c>
      <c r="E71" s="216" t="s">
        <v>264</v>
      </c>
      <c r="F71" s="272" t="s">
        <v>318</v>
      </c>
      <c r="G71" s="273" t="s">
        <v>252</v>
      </c>
      <c r="H71" s="235" t="s">
        <v>253</v>
      </c>
      <c r="I71" s="124"/>
      <c r="J71" s="125"/>
      <c r="K71" s="237"/>
      <c r="L71" s="125"/>
      <c r="M71" s="124"/>
      <c r="N71" s="124"/>
      <c r="O71" s="124"/>
      <c r="P71" s="124"/>
      <c r="Q71" s="124"/>
      <c r="R71" s="124"/>
      <c r="S71" s="124"/>
      <c r="T71" s="124"/>
      <c r="U71" s="238" t="s">
        <v>142</v>
      </c>
      <c r="V71" s="124"/>
      <c r="W71" s="124"/>
      <c r="X71" s="124"/>
    </row>
    <row r="72" spans="1:24" ht="15" customHeight="1">
      <c r="A72" s="43">
        <v>65</v>
      </c>
      <c r="B72" s="42" t="s">
        <v>10</v>
      </c>
      <c r="C72" s="42" t="s">
        <v>286</v>
      </c>
      <c r="D72" s="40" t="s">
        <v>254</v>
      </c>
      <c r="E72" s="216" t="s">
        <v>266</v>
      </c>
      <c r="F72" s="212" t="s">
        <v>319</v>
      </c>
      <c r="G72" s="191" t="s">
        <v>275</v>
      </c>
      <c r="H72" s="236" t="s">
        <v>253</v>
      </c>
      <c r="I72" s="124"/>
      <c r="J72" s="125"/>
      <c r="K72" s="237"/>
      <c r="L72" s="125"/>
      <c r="M72" s="124"/>
      <c r="N72" s="124"/>
      <c r="O72" s="124"/>
      <c r="P72" s="124"/>
      <c r="Q72" s="124"/>
      <c r="R72" s="124"/>
      <c r="S72" s="124"/>
      <c r="T72" s="124"/>
      <c r="U72" s="238" t="s">
        <v>142</v>
      </c>
      <c r="V72" s="124"/>
      <c r="W72" s="124"/>
      <c r="X72" s="124"/>
    </row>
    <row r="73" spans="1:24" ht="15" customHeight="1">
      <c r="A73" s="43">
        <v>66</v>
      </c>
      <c r="B73" s="42" t="s">
        <v>10</v>
      </c>
      <c r="C73" s="42" t="s">
        <v>286</v>
      </c>
      <c r="D73" s="40" t="s">
        <v>254</v>
      </c>
      <c r="E73" s="216" t="s">
        <v>267</v>
      </c>
      <c r="F73" s="11" t="s">
        <v>320</v>
      </c>
      <c r="G73" s="191" t="s">
        <v>276</v>
      </c>
      <c r="H73" s="236" t="s">
        <v>253</v>
      </c>
      <c r="I73" s="124"/>
      <c r="J73" s="125"/>
      <c r="K73" s="148"/>
      <c r="L73" s="125"/>
      <c r="M73" s="124"/>
      <c r="N73" s="124"/>
      <c r="O73" s="124"/>
      <c r="P73" s="124"/>
      <c r="Q73" s="124"/>
      <c r="R73" s="124"/>
      <c r="S73" s="124"/>
      <c r="T73" s="124"/>
      <c r="U73" s="124" t="s">
        <v>142</v>
      </c>
      <c r="V73" s="124"/>
      <c r="W73" s="124"/>
      <c r="X73" s="124"/>
    </row>
    <row r="74" spans="1:24" ht="15" customHeight="1">
      <c r="A74" s="43">
        <v>67</v>
      </c>
      <c r="B74" s="42" t="s">
        <v>10</v>
      </c>
      <c r="C74" s="42" t="s">
        <v>286</v>
      </c>
      <c r="D74" s="40" t="s">
        <v>254</v>
      </c>
      <c r="E74" s="216" t="s">
        <v>268</v>
      </c>
      <c r="F74" s="11" t="s">
        <v>321</v>
      </c>
      <c r="G74" s="191" t="s">
        <v>277</v>
      </c>
      <c r="H74" s="236" t="s">
        <v>253</v>
      </c>
      <c r="I74" s="124"/>
      <c r="J74" s="125"/>
      <c r="K74" s="148"/>
      <c r="L74" s="125"/>
      <c r="M74" s="124"/>
      <c r="N74" s="124"/>
      <c r="O74" s="124"/>
      <c r="P74" s="124"/>
      <c r="Q74" s="124"/>
      <c r="R74" s="124"/>
      <c r="S74" s="124"/>
      <c r="T74" s="124"/>
      <c r="U74" s="124" t="s">
        <v>142</v>
      </c>
      <c r="V74" s="124"/>
      <c r="W74" s="124"/>
      <c r="X74" s="124"/>
    </row>
    <row r="75" spans="1:24" ht="15" customHeight="1">
      <c r="A75" s="43">
        <v>68</v>
      </c>
      <c r="B75" s="42" t="s">
        <v>10</v>
      </c>
      <c r="C75" s="42" t="s">
        <v>286</v>
      </c>
      <c r="D75" s="40" t="s">
        <v>254</v>
      </c>
      <c r="E75" s="216" t="s">
        <v>269</v>
      </c>
      <c r="F75" s="11" t="s">
        <v>322</v>
      </c>
      <c r="G75" s="191" t="s">
        <v>278</v>
      </c>
      <c r="H75" s="236" t="s">
        <v>253</v>
      </c>
      <c r="I75" s="124"/>
      <c r="J75" s="125"/>
      <c r="K75" s="237"/>
      <c r="L75" s="125"/>
      <c r="M75" s="124"/>
      <c r="N75" s="124"/>
      <c r="O75" s="124"/>
      <c r="P75" s="124"/>
      <c r="Q75" s="124"/>
      <c r="R75" s="124"/>
      <c r="S75" s="124"/>
      <c r="T75" s="124"/>
      <c r="U75" s="238" t="s">
        <v>142</v>
      </c>
      <c r="V75" s="124"/>
      <c r="W75" s="124"/>
      <c r="X75" s="124"/>
    </row>
    <row r="76" spans="1:24" ht="15" customHeight="1">
      <c r="A76" s="43">
        <v>69</v>
      </c>
      <c r="B76" s="42" t="s">
        <v>10</v>
      </c>
      <c r="C76" s="42" t="s">
        <v>286</v>
      </c>
      <c r="D76" s="40" t="s">
        <v>254</v>
      </c>
      <c r="E76" s="216" t="s">
        <v>274</v>
      </c>
      <c r="F76" s="11" t="s">
        <v>323</v>
      </c>
      <c r="G76" s="191" t="s">
        <v>279</v>
      </c>
      <c r="H76" s="236" t="s">
        <v>253</v>
      </c>
      <c r="I76" s="124"/>
      <c r="J76" s="125"/>
      <c r="K76" s="148"/>
      <c r="L76" s="125"/>
      <c r="M76" s="124"/>
      <c r="N76" s="124"/>
      <c r="O76" s="124"/>
      <c r="P76" s="124"/>
      <c r="Q76" s="124"/>
      <c r="R76" s="124"/>
      <c r="S76" s="124"/>
      <c r="T76" s="124"/>
      <c r="U76" s="124" t="s">
        <v>142</v>
      </c>
      <c r="V76" s="124"/>
      <c r="W76" s="124"/>
      <c r="X76" s="124"/>
    </row>
    <row r="77" spans="1:24">
      <c r="A77" s="43">
        <v>70</v>
      </c>
      <c r="B77" s="42" t="s">
        <v>10</v>
      </c>
      <c r="C77" s="42" t="s">
        <v>286</v>
      </c>
      <c r="D77" s="40" t="s">
        <v>254</v>
      </c>
      <c r="E77" s="216" t="s">
        <v>273</v>
      </c>
      <c r="F77" s="123" t="s">
        <v>324</v>
      </c>
      <c r="G77" s="273" t="s">
        <v>280</v>
      </c>
      <c r="H77" s="235" t="s">
        <v>253</v>
      </c>
      <c r="I77" s="124"/>
      <c r="J77" s="125"/>
      <c r="K77" s="237"/>
      <c r="L77" s="125"/>
      <c r="M77" s="124"/>
      <c r="N77" s="124"/>
      <c r="O77" s="124"/>
      <c r="P77" s="124"/>
      <c r="Q77" s="124"/>
      <c r="R77" s="124"/>
      <c r="S77" s="124"/>
      <c r="T77" s="124"/>
      <c r="U77" s="124" t="s">
        <v>142</v>
      </c>
      <c r="V77" s="124"/>
      <c r="W77" s="124"/>
      <c r="X77" s="124"/>
    </row>
    <row r="78" spans="1:24" ht="15" customHeight="1">
      <c r="A78" s="43">
        <v>71</v>
      </c>
      <c r="B78" s="42" t="s">
        <v>10</v>
      </c>
      <c r="C78" s="42" t="s">
        <v>286</v>
      </c>
      <c r="D78" s="40" t="s">
        <v>254</v>
      </c>
      <c r="E78" s="216" t="s">
        <v>272</v>
      </c>
      <c r="F78" s="123" t="s">
        <v>325</v>
      </c>
      <c r="G78" s="273" t="s">
        <v>281</v>
      </c>
      <c r="H78" s="235" t="s">
        <v>253</v>
      </c>
      <c r="I78" s="124"/>
      <c r="J78" s="125"/>
      <c r="K78" s="237"/>
      <c r="L78" s="125"/>
      <c r="M78" s="124"/>
      <c r="N78" s="124"/>
      <c r="O78" s="124"/>
      <c r="P78" s="124"/>
      <c r="Q78" s="124"/>
      <c r="R78" s="124"/>
      <c r="S78" s="124"/>
      <c r="T78" s="124"/>
      <c r="U78" s="238" t="s">
        <v>142</v>
      </c>
      <c r="V78" s="124"/>
      <c r="W78" s="124"/>
      <c r="X78" s="124"/>
    </row>
    <row r="79" spans="1:24" ht="15" customHeight="1">
      <c r="A79" s="43">
        <v>72</v>
      </c>
      <c r="B79" s="42" t="s">
        <v>10</v>
      </c>
      <c r="C79" s="42" t="s">
        <v>286</v>
      </c>
      <c r="D79" s="40" t="s">
        <v>254</v>
      </c>
      <c r="E79" s="216" t="s">
        <v>271</v>
      </c>
      <c r="F79" s="11" t="s">
        <v>326</v>
      </c>
      <c r="G79" s="191" t="s">
        <v>282</v>
      </c>
      <c r="H79" s="236" t="s">
        <v>253</v>
      </c>
      <c r="I79" s="124"/>
      <c r="J79" s="125"/>
      <c r="K79" s="148"/>
      <c r="L79" s="125"/>
      <c r="M79" s="124"/>
      <c r="N79" s="124"/>
      <c r="O79" s="124"/>
      <c r="P79" s="124"/>
      <c r="Q79" s="124"/>
      <c r="R79" s="124"/>
      <c r="S79" s="124"/>
      <c r="T79" s="124"/>
      <c r="U79" s="124" t="s">
        <v>142</v>
      </c>
      <c r="V79" s="124"/>
      <c r="W79" s="124"/>
      <c r="X79" s="124"/>
    </row>
    <row r="80" spans="1:24" ht="15" customHeight="1">
      <c r="A80" s="43">
        <v>73</v>
      </c>
      <c r="B80" s="42" t="s">
        <v>10</v>
      </c>
      <c r="C80" s="42" t="s">
        <v>286</v>
      </c>
      <c r="D80" s="40" t="s">
        <v>254</v>
      </c>
      <c r="E80" s="216" t="s">
        <v>270</v>
      </c>
      <c r="F80" s="11" t="s">
        <v>327</v>
      </c>
      <c r="G80" s="191" t="s">
        <v>283</v>
      </c>
      <c r="H80" s="236" t="s">
        <v>253</v>
      </c>
      <c r="I80" s="124"/>
      <c r="J80" s="125"/>
      <c r="K80" s="148"/>
      <c r="L80" s="125"/>
      <c r="M80" s="124"/>
      <c r="N80" s="124"/>
      <c r="O80" s="124"/>
      <c r="P80" s="124"/>
      <c r="Q80" s="124"/>
      <c r="R80" s="124"/>
      <c r="S80" s="124"/>
      <c r="T80" s="124"/>
      <c r="U80" s="124" t="s">
        <v>142</v>
      </c>
      <c r="V80" s="124"/>
      <c r="W80" s="124"/>
      <c r="X80" s="124"/>
    </row>
    <row r="81" spans="1:24" ht="15.75" customHeight="1">
      <c r="A81" s="43">
        <v>74</v>
      </c>
      <c r="B81" s="42" t="s">
        <v>10</v>
      </c>
      <c r="C81" s="42" t="s">
        <v>286</v>
      </c>
      <c r="D81" s="40" t="s">
        <v>254</v>
      </c>
      <c r="E81" s="216" t="s">
        <v>284</v>
      </c>
      <c r="F81" s="295" t="s">
        <v>328</v>
      </c>
      <c r="G81" s="191" t="s">
        <v>285</v>
      </c>
      <c r="H81" s="236" t="s">
        <v>253</v>
      </c>
      <c r="I81" s="124" t="s">
        <v>571</v>
      </c>
      <c r="J81" s="125">
        <v>43673.072916666664</v>
      </c>
      <c r="K81" s="148"/>
      <c r="L81" s="125">
        <v>43673.114583333336</v>
      </c>
      <c r="M81" s="124" t="s">
        <v>181</v>
      </c>
      <c r="N81" s="124"/>
      <c r="O81" s="124"/>
      <c r="P81" s="124"/>
      <c r="Q81" s="124" t="s">
        <v>142</v>
      </c>
      <c r="R81" s="124"/>
      <c r="S81" s="124"/>
      <c r="T81" s="124"/>
      <c r="U81" s="124" t="s">
        <v>142</v>
      </c>
      <c r="V81" s="124"/>
      <c r="W81" s="124"/>
      <c r="X81" s="124"/>
    </row>
    <row r="82" spans="1:24" ht="15" customHeight="1">
      <c r="A82" s="43">
        <v>75</v>
      </c>
      <c r="B82" s="42" t="s">
        <v>10</v>
      </c>
      <c r="C82" s="42" t="s">
        <v>286</v>
      </c>
      <c r="D82" s="40" t="s">
        <v>254</v>
      </c>
      <c r="E82" s="216" t="s">
        <v>330</v>
      </c>
      <c r="F82" s="296" t="s">
        <v>544</v>
      </c>
      <c r="G82" s="224" t="s">
        <v>364</v>
      </c>
      <c r="H82" s="236" t="s">
        <v>253</v>
      </c>
      <c r="I82" s="124"/>
      <c r="J82" s="125"/>
      <c r="K82" s="148"/>
      <c r="L82" s="125"/>
      <c r="M82" s="124"/>
      <c r="N82" s="124"/>
      <c r="O82" s="124"/>
      <c r="P82" s="124"/>
      <c r="Q82" s="124"/>
      <c r="R82" s="124"/>
      <c r="S82" s="124"/>
      <c r="T82" s="124"/>
      <c r="U82" s="124" t="s">
        <v>142</v>
      </c>
      <c r="V82" s="124"/>
      <c r="W82" s="124"/>
      <c r="X82" s="124"/>
    </row>
    <row r="83" spans="1:24">
      <c r="A83" s="43">
        <v>76</v>
      </c>
      <c r="B83" s="42" t="s">
        <v>10</v>
      </c>
      <c r="C83" s="42" t="s">
        <v>286</v>
      </c>
      <c r="D83" s="40" t="s">
        <v>254</v>
      </c>
      <c r="E83" s="216" t="s">
        <v>331</v>
      </c>
      <c r="F83" s="296" t="s">
        <v>545</v>
      </c>
      <c r="G83" s="274" t="s">
        <v>365</v>
      </c>
      <c r="H83" s="235" t="s">
        <v>253</v>
      </c>
      <c r="I83" s="124"/>
      <c r="J83" s="125"/>
      <c r="K83" s="148"/>
      <c r="L83" s="125"/>
      <c r="M83" s="124"/>
      <c r="N83" s="124"/>
      <c r="O83" s="124"/>
      <c r="P83" s="124"/>
      <c r="Q83" s="124"/>
      <c r="R83" s="124"/>
      <c r="S83" s="124"/>
      <c r="T83" s="124"/>
      <c r="U83" s="124" t="s">
        <v>142</v>
      </c>
      <c r="V83" s="124"/>
      <c r="W83" s="124"/>
      <c r="X83" s="124"/>
    </row>
    <row r="84" spans="1:24" ht="15" customHeight="1">
      <c r="A84" s="43">
        <v>77</v>
      </c>
      <c r="B84" s="42" t="s">
        <v>10</v>
      </c>
      <c r="C84" s="42" t="s">
        <v>286</v>
      </c>
      <c r="D84" s="40" t="s">
        <v>254</v>
      </c>
      <c r="E84" s="216" t="s">
        <v>340</v>
      </c>
      <c r="F84" s="224" t="s">
        <v>366</v>
      </c>
      <c r="G84" s="224" t="s">
        <v>367</v>
      </c>
      <c r="H84" s="236" t="s">
        <v>253</v>
      </c>
      <c r="I84" s="124" t="s">
        <v>571</v>
      </c>
      <c r="J84" s="125">
        <v>43673.033333333333</v>
      </c>
      <c r="K84" s="148"/>
      <c r="L84" s="125">
        <v>43673.048611111109</v>
      </c>
      <c r="M84" s="124" t="s">
        <v>181</v>
      </c>
      <c r="N84" s="124"/>
      <c r="O84" s="124"/>
      <c r="P84" s="124"/>
      <c r="Q84" s="124" t="s">
        <v>142</v>
      </c>
      <c r="R84" s="124"/>
      <c r="S84" s="124"/>
      <c r="T84" s="124"/>
      <c r="U84" s="124" t="s">
        <v>142</v>
      </c>
      <c r="V84" s="124"/>
      <c r="W84" s="124"/>
      <c r="X84" s="124"/>
    </row>
    <row r="85" spans="1:24" ht="15" customHeight="1">
      <c r="A85" s="43">
        <v>78</v>
      </c>
      <c r="B85" s="42" t="s">
        <v>10</v>
      </c>
      <c r="C85" s="42" t="s">
        <v>286</v>
      </c>
      <c r="D85" s="40" t="s">
        <v>254</v>
      </c>
      <c r="E85" s="216" t="s">
        <v>341</v>
      </c>
      <c r="F85" s="225" t="s">
        <v>375</v>
      </c>
      <c r="G85" s="225" t="s">
        <v>368</v>
      </c>
      <c r="H85" s="236" t="s">
        <v>253</v>
      </c>
      <c r="I85" s="124"/>
      <c r="J85" s="125"/>
      <c r="K85" s="148"/>
      <c r="L85" s="125"/>
      <c r="M85" s="124"/>
      <c r="N85" s="124"/>
      <c r="O85" s="124"/>
      <c r="P85" s="124"/>
      <c r="Q85" s="124"/>
      <c r="R85" s="124"/>
      <c r="S85" s="124"/>
      <c r="T85" s="124"/>
      <c r="U85" s="124" t="s">
        <v>142</v>
      </c>
      <c r="V85" s="124"/>
      <c r="W85" s="124"/>
      <c r="X85" s="124"/>
    </row>
    <row r="86" spans="1:24" ht="15" customHeight="1">
      <c r="A86" s="43">
        <v>79</v>
      </c>
      <c r="B86" s="42" t="s">
        <v>10</v>
      </c>
      <c r="C86" s="42" t="s">
        <v>286</v>
      </c>
      <c r="D86" s="40" t="s">
        <v>254</v>
      </c>
      <c r="E86" s="216" t="s">
        <v>342</v>
      </c>
      <c r="F86" s="225" t="s">
        <v>376</v>
      </c>
      <c r="G86" s="225" t="s">
        <v>369</v>
      </c>
      <c r="H86" s="236" t="s">
        <v>253</v>
      </c>
      <c r="I86" s="124"/>
      <c r="J86" s="125"/>
      <c r="K86" s="148"/>
      <c r="L86" s="125"/>
      <c r="M86" s="124"/>
      <c r="N86" s="124"/>
      <c r="O86" s="124"/>
      <c r="P86" s="124"/>
      <c r="Q86" s="124"/>
      <c r="R86" s="124"/>
      <c r="S86" s="124"/>
      <c r="T86" s="124"/>
      <c r="U86" s="124" t="s">
        <v>142</v>
      </c>
      <c r="V86" s="124"/>
      <c r="W86" s="124"/>
      <c r="X86" s="124"/>
    </row>
    <row r="87" spans="1:24" ht="15" customHeight="1">
      <c r="A87" s="43">
        <v>80</v>
      </c>
      <c r="B87" s="42" t="s">
        <v>10</v>
      </c>
      <c r="C87" s="42" t="s">
        <v>286</v>
      </c>
      <c r="D87" s="40" t="s">
        <v>254</v>
      </c>
      <c r="E87" s="216" t="s">
        <v>343</v>
      </c>
      <c r="F87" s="225" t="s">
        <v>377</v>
      </c>
      <c r="G87" s="225" t="s">
        <v>370</v>
      </c>
      <c r="H87" s="236" t="s">
        <v>253</v>
      </c>
      <c r="I87" s="124"/>
      <c r="J87" s="125"/>
      <c r="K87" s="148"/>
      <c r="L87" s="125"/>
      <c r="M87" s="124"/>
      <c r="N87" s="124"/>
      <c r="O87" s="124"/>
      <c r="P87" s="124"/>
      <c r="Q87" s="124"/>
      <c r="R87" s="124"/>
      <c r="S87" s="124"/>
      <c r="T87" s="124"/>
      <c r="U87" s="124" t="s">
        <v>142</v>
      </c>
      <c r="V87" s="124"/>
      <c r="W87" s="124"/>
      <c r="X87" s="124"/>
    </row>
    <row r="88" spans="1:24" ht="15" customHeight="1">
      <c r="A88" s="43">
        <v>81</v>
      </c>
      <c r="B88" s="42" t="s">
        <v>10</v>
      </c>
      <c r="C88" s="42" t="s">
        <v>286</v>
      </c>
      <c r="D88" s="40" t="s">
        <v>254</v>
      </c>
      <c r="E88" s="216" t="s">
        <v>344</v>
      </c>
      <c r="F88" s="225" t="s">
        <v>378</v>
      </c>
      <c r="G88" s="225" t="s">
        <v>371</v>
      </c>
      <c r="H88" s="236" t="s">
        <v>253</v>
      </c>
      <c r="I88" s="124"/>
      <c r="J88" s="125"/>
      <c r="K88" s="148"/>
      <c r="L88" s="125"/>
      <c r="M88" s="124"/>
      <c r="N88" s="124"/>
      <c r="O88" s="124"/>
      <c r="P88" s="124"/>
      <c r="Q88" s="124"/>
      <c r="R88" s="124"/>
      <c r="S88" s="124"/>
      <c r="T88" s="124"/>
      <c r="U88" s="124" t="s">
        <v>142</v>
      </c>
      <c r="V88" s="124"/>
      <c r="W88" s="124"/>
      <c r="X88" s="124"/>
    </row>
    <row r="89" spans="1:24" ht="15" customHeight="1">
      <c r="A89" s="43">
        <v>82</v>
      </c>
      <c r="B89" s="42" t="s">
        <v>10</v>
      </c>
      <c r="C89" s="42" t="s">
        <v>286</v>
      </c>
      <c r="D89" s="40" t="s">
        <v>254</v>
      </c>
      <c r="E89" s="216" t="s">
        <v>345</v>
      </c>
      <c r="F89" s="225" t="s">
        <v>379</v>
      </c>
      <c r="G89" s="225" t="s">
        <v>372</v>
      </c>
      <c r="H89" s="236" t="s">
        <v>253</v>
      </c>
      <c r="I89" s="124"/>
      <c r="J89" s="125"/>
      <c r="K89" s="148"/>
      <c r="L89" s="125"/>
      <c r="M89" s="124"/>
      <c r="N89" s="124"/>
      <c r="O89" s="124"/>
      <c r="P89" s="124"/>
      <c r="Q89" s="124"/>
      <c r="R89" s="124"/>
      <c r="S89" s="124"/>
      <c r="T89" s="124"/>
      <c r="U89" s="124" t="s">
        <v>142</v>
      </c>
      <c r="V89" s="124"/>
      <c r="W89" s="124"/>
      <c r="X89" s="124"/>
    </row>
    <row r="90" spans="1:24" ht="15" customHeight="1">
      <c r="A90" s="43">
        <v>83</v>
      </c>
      <c r="B90" s="42" t="s">
        <v>10</v>
      </c>
      <c r="C90" s="42" t="s">
        <v>286</v>
      </c>
      <c r="D90" s="40" t="s">
        <v>254</v>
      </c>
      <c r="E90" s="216" t="s">
        <v>346</v>
      </c>
      <c r="F90" s="225" t="s">
        <v>380</v>
      </c>
      <c r="G90" s="225" t="s">
        <v>373</v>
      </c>
      <c r="H90" s="236" t="s">
        <v>253</v>
      </c>
      <c r="I90" s="124"/>
      <c r="J90" s="125"/>
      <c r="K90" s="148"/>
      <c r="L90" s="125"/>
      <c r="M90" s="124"/>
      <c r="N90" s="124"/>
      <c r="O90" s="124"/>
      <c r="P90" s="124"/>
      <c r="Q90" s="124"/>
      <c r="R90" s="124"/>
      <c r="S90" s="124"/>
      <c r="T90" s="124"/>
      <c r="U90" s="124" t="s">
        <v>142</v>
      </c>
      <c r="V90" s="124"/>
      <c r="W90" s="124"/>
      <c r="X90" s="124"/>
    </row>
    <row r="91" spans="1:24" ht="15" customHeight="1" thickBot="1">
      <c r="A91" s="43">
        <v>84</v>
      </c>
      <c r="B91" s="42" t="s">
        <v>10</v>
      </c>
      <c r="C91" s="42" t="s">
        <v>286</v>
      </c>
      <c r="D91" s="40" t="s">
        <v>254</v>
      </c>
      <c r="E91" s="216" t="s">
        <v>347</v>
      </c>
      <c r="F91" s="225" t="s">
        <v>381</v>
      </c>
      <c r="G91" s="225" t="s">
        <v>374</v>
      </c>
      <c r="H91" s="236" t="s">
        <v>253</v>
      </c>
      <c r="I91" s="124"/>
      <c r="J91" s="125"/>
      <c r="K91" s="148"/>
      <c r="L91" s="125"/>
      <c r="M91" s="124"/>
      <c r="N91" s="124"/>
      <c r="O91" s="124"/>
      <c r="P91" s="124"/>
      <c r="Q91" s="124"/>
      <c r="R91" s="124"/>
      <c r="S91" s="124"/>
      <c r="T91" s="124"/>
      <c r="U91" s="124" t="s">
        <v>142</v>
      </c>
      <c r="V91" s="124"/>
      <c r="W91" s="124"/>
      <c r="X91" s="124"/>
    </row>
    <row r="92" spans="1:24" ht="15" customHeight="1">
      <c r="A92" s="43">
        <v>85</v>
      </c>
      <c r="B92" s="42" t="s">
        <v>10</v>
      </c>
      <c r="C92" s="42" t="s">
        <v>286</v>
      </c>
      <c r="D92" s="40" t="s">
        <v>254</v>
      </c>
      <c r="E92" s="216" t="s">
        <v>349</v>
      </c>
      <c r="F92" s="275" t="s">
        <v>445</v>
      </c>
      <c r="G92" s="279" t="s">
        <v>459</v>
      </c>
      <c r="H92" s="236" t="s">
        <v>253</v>
      </c>
      <c r="I92" s="124"/>
      <c r="J92" s="97"/>
      <c r="K92" s="148"/>
      <c r="L92" s="97"/>
      <c r="M92" s="12"/>
      <c r="N92" s="12"/>
      <c r="O92" s="12"/>
      <c r="P92" s="12"/>
      <c r="Q92" s="12"/>
      <c r="R92" s="12"/>
      <c r="S92" s="12"/>
      <c r="T92" s="12"/>
      <c r="U92" s="12" t="s">
        <v>142</v>
      </c>
      <c r="V92" s="12"/>
      <c r="W92" s="12"/>
      <c r="X92" s="12"/>
    </row>
    <row r="93" spans="1:24" ht="15" customHeight="1">
      <c r="A93" s="43">
        <v>86</v>
      </c>
      <c r="B93" s="42" t="s">
        <v>10</v>
      </c>
      <c r="C93" s="42" t="s">
        <v>286</v>
      </c>
      <c r="D93" s="40" t="s">
        <v>254</v>
      </c>
      <c r="E93" s="216" t="s">
        <v>350</v>
      </c>
      <c r="F93" s="276" t="s">
        <v>446</v>
      </c>
      <c r="G93" s="277" t="s">
        <v>460</v>
      </c>
      <c r="H93" s="236" t="s">
        <v>253</v>
      </c>
      <c r="I93" s="124"/>
      <c r="J93" s="97"/>
      <c r="K93" s="148"/>
      <c r="L93" s="97"/>
      <c r="M93" s="12"/>
      <c r="N93" s="12"/>
      <c r="O93" s="12"/>
      <c r="P93" s="12"/>
      <c r="Q93" s="12"/>
      <c r="R93" s="12"/>
      <c r="S93" s="12"/>
      <c r="T93" s="12"/>
      <c r="U93" s="12" t="s">
        <v>142</v>
      </c>
      <c r="V93" s="12"/>
      <c r="W93" s="12"/>
      <c r="X93" s="12"/>
    </row>
    <row r="94" spans="1:24">
      <c r="A94" s="43">
        <v>87</v>
      </c>
      <c r="B94" s="42" t="s">
        <v>10</v>
      </c>
      <c r="C94" s="42" t="s">
        <v>286</v>
      </c>
      <c r="D94" s="40" t="s">
        <v>254</v>
      </c>
      <c r="E94" s="216" t="s">
        <v>351</v>
      </c>
      <c r="F94" s="276" t="s">
        <v>447</v>
      </c>
      <c r="G94" s="277" t="s">
        <v>461</v>
      </c>
      <c r="H94" s="123" t="s">
        <v>253</v>
      </c>
      <c r="I94" s="124"/>
      <c r="J94" s="125"/>
      <c r="K94" s="148"/>
      <c r="L94" s="125"/>
      <c r="M94" s="12"/>
      <c r="N94" s="124"/>
      <c r="O94" s="124"/>
      <c r="P94" s="124"/>
      <c r="Q94" s="124"/>
      <c r="R94" s="124"/>
      <c r="S94" s="124"/>
      <c r="T94" s="124"/>
      <c r="U94" s="124" t="s">
        <v>142</v>
      </c>
      <c r="V94" s="124"/>
      <c r="W94" s="124"/>
      <c r="X94" s="124"/>
    </row>
    <row r="95" spans="1:24" ht="15" customHeight="1">
      <c r="A95" s="43">
        <v>88</v>
      </c>
      <c r="B95" s="42" t="s">
        <v>10</v>
      </c>
      <c r="C95" s="42" t="s">
        <v>286</v>
      </c>
      <c r="D95" s="40" t="s">
        <v>254</v>
      </c>
      <c r="E95" s="216" t="s">
        <v>352</v>
      </c>
      <c r="F95" s="276" t="s">
        <v>448</v>
      </c>
      <c r="G95" s="277" t="s">
        <v>462</v>
      </c>
      <c r="H95" s="236" t="s">
        <v>253</v>
      </c>
      <c r="I95" s="124"/>
      <c r="J95" s="97"/>
      <c r="K95" s="148"/>
      <c r="L95" s="97"/>
      <c r="M95" s="12"/>
      <c r="N95" s="12"/>
      <c r="O95" s="12"/>
      <c r="P95" s="12"/>
      <c r="Q95" s="12"/>
      <c r="R95" s="12"/>
      <c r="S95" s="12"/>
      <c r="T95" s="12"/>
      <c r="U95" s="12" t="s">
        <v>142</v>
      </c>
      <c r="V95" s="12"/>
      <c r="W95" s="12"/>
      <c r="X95" s="12"/>
    </row>
    <row r="96" spans="1:24" ht="15" customHeight="1">
      <c r="A96" s="43">
        <v>89</v>
      </c>
      <c r="B96" s="42" t="s">
        <v>10</v>
      </c>
      <c r="C96" s="42" t="s">
        <v>286</v>
      </c>
      <c r="D96" s="40" t="s">
        <v>254</v>
      </c>
      <c r="E96" s="216" t="s">
        <v>353</v>
      </c>
      <c r="F96" s="276" t="s">
        <v>449</v>
      </c>
      <c r="G96" s="277" t="s">
        <v>463</v>
      </c>
      <c r="H96" s="236" t="s">
        <v>253</v>
      </c>
      <c r="I96" s="124"/>
      <c r="J96" s="97"/>
      <c r="K96" s="148"/>
      <c r="L96" s="97"/>
      <c r="M96" s="12"/>
      <c r="N96" s="12"/>
      <c r="O96" s="12"/>
      <c r="P96" s="12"/>
      <c r="Q96" s="12"/>
      <c r="R96" s="12"/>
      <c r="S96" s="12"/>
      <c r="T96" s="12"/>
      <c r="U96" s="12" t="s">
        <v>142</v>
      </c>
      <c r="V96" s="12"/>
      <c r="W96" s="12"/>
      <c r="X96" s="12"/>
    </row>
    <row r="97" spans="1:24" ht="15" customHeight="1">
      <c r="A97" s="43">
        <v>90</v>
      </c>
      <c r="B97" s="42" t="s">
        <v>10</v>
      </c>
      <c r="C97" s="42" t="s">
        <v>286</v>
      </c>
      <c r="D97" s="40" t="s">
        <v>254</v>
      </c>
      <c r="E97" s="216" t="s">
        <v>354</v>
      </c>
      <c r="F97" s="276" t="s">
        <v>450</v>
      </c>
      <c r="G97" s="277" t="s">
        <v>464</v>
      </c>
      <c r="H97" s="236" t="s">
        <v>253</v>
      </c>
      <c r="I97" s="124"/>
      <c r="J97" s="97"/>
      <c r="K97" s="148"/>
      <c r="L97" s="97"/>
      <c r="M97" s="12"/>
      <c r="N97" s="12"/>
      <c r="O97" s="12"/>
      <c r="P97" s="12"/>
      <c r="Q97" s="12"/>
      <c r="R97" s="12"/>
      <c r="S97" s="12"/>
      <c r="T97" s="12"/>
      <c r="U97" s="12" t="s">
        <v>142</v>
      </c>
      <c r="V97" s="12"/>
      <c r="W97" s="12"/>
      <c r="X97" s="12"/>
    </row>
    <row r="98" spans="1:24" ht="15" customHeight="1">
      <c r="A98" s="43">
        <v>91</v>
      </c>
      <c r="B98" s="42" t="s">
        <v>10</v>
      </c>
      <c r="C98" s="42" t="s">
        <v>286</v>
      </c>
      <c r="D98" s="40" t="s">
        <v>254</v>
      </c>
      <c r="E98" s="216" t="s">
        <v>382</v>
      </c>
      <c r="F98" s="277" t="s">
        <v>451</v>
      </c>
      <c r="G98" s="277" t="s">
        <v>465</v>
      </c>
      <c r="H98" s="236" t="s">
        <v>253</v>
      </c>
      <c r="I98" s="124"/>
      <c r="J98" s="97"/>
      <c r="K98" s="148"/>
      <c r="L98" s="97"/>
      <c r="M98" s="12"/>
      <c r="N98" s="12"/>
      <c r="O98" s="12"/>
      <c r="P98" s="12"/>
      <c r="Q98" s="12"/>
      <c r="R98" s="12"/>
      <c r="S98" s="12"/>
      <c r="T98" s="12"/>
      <c r="U98" s="12" t="s">
        <v>142</v>
      </c>
      <c r="V98" s="12"/>
      <c r="W98" s="12"/>
      <c r="X98" s="12"/>
    </row>
    <row r="99" spans="1:24" ht="15" customHeight="1">
      <c r="A99" s="43">
        <v>92</v>
      </c>
      <c r="B99" s="42" t="s">
        <v>10</v>
      </c>
      <c r="C99" s="42" t="s">
        <v>286</v>
      </c>
      <c r="D99" s="40" t="s">
        <v>254</v>
      </c>
      <c r="E99" s="216" t="s">
        <v>355</v>
      </c>
      <c r="F99" s="276" t="s">
        <v>452</v>
      </c>
      <c r="G99" s="277" t="s">
        <v>466</v>
      </c>
      <c r="H99" s="236" t="s">
        <v>253</v>
      </c>
      <c r="I99" s="124"/>
      <c r="J99" s="97"/>
      <c r="K99" s="148"/>
      <c r="L99" s="97"/>
      <c r="M99" s="12"/>
      <c r="N99" s="12"/>
      <c r="O99" s="12"/>
      <c r="P99" s="12"/>
      <c r="Q99" s="12"/>
      <c r="R99" s="12"/>
      <c r="S99" s="12"/>
      <c r="T99" s="12"/>
      <c r="U99" s="12" t="s">
        <v>142</v>
      </c>
      <c r="V99" s="12"/>
      <c r="W99" s="12"/>
      <c r="X99" s="12"/>
    </row>
    <row r="100" spans="1:24" ht="15" customHeight="1">
      <c r="A100" s="43">
        <v>93</v>
      </c>
      <c r="B100" s="42" t="s">
        <v>10</v>
      </c>
      <c r="C100" s="42" t="s">
        <v>286</v>
      </c>
      <c r="D100" s="40" t="s">
        <v>254</v>
      </c>
      <c r="E100" s="216" t="s">
        <v>356</v>
      </c>
      <c r="F100" s="276" t="s">
        <v>453</v>
      </c>
      <c r="G100" s="277" t="s">
        <v>467</v>
      </c>
      <c r="H100" s="236" t="s">
        <v>253</v>
      </c>
      <c r="I100" s="124"/>
      <c r="J100" s="97"/>
      <c r="K100" s="148"/>
      <c r="L100" s="97"/>
      <c r="M100" s="12"/>
      <c r="N100" s="12"/>
      <c r="O100" s="12"/>
      <c r="P100" s="12"/>
      <c r="Q100" s="12"/>
      <c r="R100" s="12"/>
      <c r="S100" s="12"/>
      <c r="T100" s="12"/>
      <c r="U100" s="12" t="s">
        <v>142</v>
      </c>
      <c r="V100" s="12"/>
      <c r="W100" s="12"/>
      <c r="X100" s="12"/>
    </row>
    <row r="101" spans="1:24" ht="15" customHeight="1">
      <c r="A101" s="43">
        <v>94</v>
      </c>
      <c r="B101" s="42" t="s">
        <v>10</v>
      </c>
      <c r="C101" s="42" t="s">
        <v>286</v>
      </c>
      <c r="D101" s="40" t="s">
        <v>254</v>
      </c>
      <c r="E101" s="216" t="s">
        <v>357</v>
      </c>
      <c r="F101" s="276" t="s">
        <v>454</v>
      </c>
      <c r="G101" s="277" t="s">
        <v>468</v>
      </c>
      <c r="H101" s="236" t="s">
        <v>253</v>
      </c>
      <c r="I101" s="124"/>
      <c r="J101" s="97"/>
      <c r="K101" s="148"/>
      <c r="L101" s="97"/>
      <c r="M101" s="12"/>
      <c r="N101" s="12"/>
      <c r="O101" s="12"/>
      <c r="P101" s="12"/>
      <c r="Q101" s="12"/>
      <c r="R101" s="12"/>
      <c r="S101" s="12"/>
      <c r="T101" s="12"/>
      <c r="U101" s="12" t="s">
        <v>142</v>
      </c>
      <c r="V101" s="12"/>
      <c r="W101" s="12"/>
      <c r="X101" s="12"/>
    </row>
    <row r="102" spans="1:24" ht="15" customHeight="1">
      <c r="A102" s="43">
        <v>95</v>
      </c>
      <c r="B102" s="42" t="s">
        <v>10</v>
      </c>
      <c r="C102" s="42" t="s">
        <v>286</v>
      </c>
      <c r="D102" s="40" t="s">
        <v>254</v>
      </c>
      <c r="E102" s="216" t="s">
        <v>358</v>
      </c>
      <c r="F102" s="276" t="s">
        <v>455</v>
      </c>
      <c r="G102" s="277" t="s">
        <v>469</v>
      </c>
      <c r="H102" s="236" t="s">
        <v>253</v>
      </c>
      <c r="I102" s="124" t="s">
        <v>571</v>
      </c>
      <c r="J102" s="97">
        <v>43673.009722222225</v>
      </c>
      <c r="K102" s="148"/>
      <c r="L102" s="97">
        <v>43673.057638888888</v>
      </c>
      <c r="M102" s="12" t="s">
        <v>181</v>
      </c>
      <c r="N102" s="12"/>
      <c r="O102" s="12"/>
      <c r="P102" s="12"/>
      <c r="Q102" s="12" t="s">
        <v>142</v>
      </c>
      <c r="R102" s="12"/>
      <c r="S102" s="12"/>
      <c r="T102" s="12"/>
      <c r="U102" s="12" t="s">
        <v>142</v>
      </c>
      <c r="V102" s="12"/>
      <c r="W102" s="12"/>
      <c r="X102" s="12"/>
    </row>
    <row r="103" spans="1:24" ht="15" customHeight="1">
      <c r="A103" s="43">
        <v>96</v>
      </c>
      <c r="B103" s="42" t="s">
        <v>10</v>
      </c>
      <c r="C103" s="42" t="s">
        <v>286</v>
      </c>
      <c r="D103" s="40" t="s">
        <v>254</v>
      </c>
      <c r="E103" s="216" t="s">
        <v>359</v>
      </c>
      <c r="F103" s="276" t="s">
        <v>456</v>
      </c>
      <c r="G103" s="277" t="s">
        <v>470</v>
      </c>
      <c r="H103" s="236" t="s">
        <v>253</v>
      </c>
      <c r="I103" s="124"/>
      <c r="J103" s="97"/>
      <c r="K103" s="148"/>
      <c r="L103" s="97"/>
      <c r="M103" s="12"/>
      <c r="N103" s="12"/>
      <c r="O103" s="12"/>
      <c r="P103" s="12"/>
      <c r="Q103" s="12"/>
      <c r="R103" s="12"/>
      <c r="S103" s="12"/>
      <c r="T103" s="12"/>
      <c r="U103" s="12" t="s">
        <v>142</v>
      </c>
      <c r="V103" s="12"/>
      <c r="W103" s="12"/>
      <c r="X103" s="12"/>
    </row>
    <row r="104" spans="1:24" ht="15" customHeight="1">
      <c r="A104" s="43">
        <v>97</v>
      </c>
      <c r="B104" s="42" t="s">
        <v>10</v>
      </c>
      <c r="C104" s="42" t="s">
        <v>286</v>
      </c>
      <c r="D104" s="40" t="s">
        <v>254</v>
      </c>
      <c r="E104" s="216" t="s">
        <v>360</v>
      </c>
      <c r="F104" s="276" t="s">
        <v>457</v>
      </c>
      <c r="G104" s="277" t="s">
        <v>471</v>
      </c>
      <c r="H104" s="123" t="s">
        <v>253</v>
      </c>
      <c r="I104" s="124"/>
      <c r="J104" s="125"/>
      <c r="K104" s="148"/>
      <c r="L104" s="125"/>
      <c r="M104" s="12"/>
      <c r="N104" s="124"/>
      <c r="O104" s="124"/>
      <c r="P104" s="124"/>
      <c r="Q104" s="124"/>
      <c r="R104" s="124"/>
      <c r="S104" s="124"/>
      <c r="T104" s="124"/>
      <c r="U104" s="124" t="s">
        <v>142</v>
      </c>
      <c r="V104" s="124"/>
      <c r="W104" s="124"/>
      <c r="X104" s="124"/>
    </row>
    <row r="105" spans="1:24" ht="15.75" thickBot="1">
      <c r="A105" s="43">
        <v>98</v>
      </c>
      <c r="B105" s="42" t="s">
        <v>10</v>
      </c>
      <c r="C105" s="42" t="s">
        <v>286</v>
      </c>
      <c r="D105" s="40" t="s">
        <v>254</v>
      </c>
      <c r="E105" s="216" t="s">
        <v>361</v>
      </c>
      <c r="F105" s="278" t="s">
        <v>458</v>
      </c>
      <c r="G105" s="280" t="s">
        <v>472</v>
      </c>
      <c r="H105" s="235" t="s">
        <v>253</v>
      </c>
      <c r="I105" s="124"/>
      <c r="J105" s="125"/>
      <c r="K105" s="237"/>
      <c r="L105" s="125"/>
      <c r="M105" s="124"/>
      <c r="N105" s="124"/>
      <c r="O105" s="124"/>
      <c r="P105" s="124"/>
      <c r="Q105" s="124"/>
      <c r="R105" s="124"/>
      <c r="S105" s="124"/>
      <c r="T105" s="124"/>
      <c r="U105" s="238" t="s">
        <v>142</v>
      </c>
      <c r="V105" s="124"/>
      <c r="W105" s="124"/>
      <c r="X105" s="124"/>
    </row>
    <row r="106" spans="1:24" ht="15" customHeight="1">
      <c r="A106" s="43">
        <v>99</v>
      </c>
      <c r="B106" s="42" t="s">
        <v>10</v>
      </c>
      <c r="C106" s="42" t="s">
        <v>286</v>
      </c>
      <c r="D106" s="40" t="s">
        <v>254</v>
      </c>
      <c r="E106" s="216" t="s">
        <v>383</v>
      </c>
      <c r="F106" s="275" t="s">
        <v>473</v>
      </c>
      <c r="G106" s="275" t="s">
        <v>478</v>
      </c>
      <c r="H106" s="236" t="s">
        <v>253</v>
      </c>
      <c r="I106" s="124" t="s">
        <v>571</v>
      </c>
      <c r="J106" s="97">
        <v>43673.052083333336</v>
      </c>
      <c r="K106" s="148"/>
      <c r="L106" s="97">
        <v>43673.073611111111</v>
      </c>
      <c r="M106" s="12" t="s">
        <v>181</v>
      </c>
      <c r="N106" s="12"/>
      <c r="O106" s="12"/>
      <c r="P106" s="12"/>
      <c r="Q106" s="12" t="s">
        <v>142</v>
      </c>
      <c r="R106" s="12"/>
      <c r="S106" s="12"/>
      <c r="T106" s="12"/>
      <c r="U106" s="12" t="s">
        <v>142</v>
      </c>
      <c r="V106" s="12"/>
      <c r="W106" s="12"/>
      <c r="X106" s="12"/>
    </row>
    <row r="107" spans="1:24" ht="15" customHeight="1">
      <c r="A107" s="43">
        <v>100</v>
      </c>
      <c r="B107" s="42" t="s">
        <v>10</v>
      </c>
      <c r="C107" s="42" t="s">
        <v>286</v>
      </c>
      <c r="D107" s="40" t="s">
        <v>254</v>
      </c>
      <c r="E107" s="216" t="s">
        <v>384</v>
      </c>
      <c r="F107" s="276" t="s">
        <v>474</v>
      </c>
      <c r="G107" s="276" t="s">
        <v>479</v>
      </c>
      <c r="H107" s="236" t="s">
        <v>253</v>
      </c>
      <c r="I107" s="124"/>
      <c r="J107" s="97"/>
      <c r="K107" s="148"/>
      <c r="L107" s="97"/>
      <c r="M107" s="12"/>
      <c r="N107" s="12"/>
      <c r="O107" s="12"/>
      <c r="P107" s="12"/>
      <c r="Q107" s="12"/>
      <c r="R107" s="12"/>
      <c r="S107" s="12"/>
      <c r="T107" s="12"/>
      <c r="U107" s="12" t="s">
        <v>142</v>
      </c>
      <c r="V107" s="12"/>
      <c r="W107" s="12"/>
      <c r="X107" s="12"/>
    </row>
    <row r="108" spans="1:24" ht="15" customHeight="1">
      <c r="A108" s="43">
        <v>101</v>
      </c>
      <c r="B108" s="42" t="s">
        <v>10</v>
      </c>
      <c r="C108" s="42" t="s">
        <v>286</v>
      </c>
      <c r="D108" s="40" t="s">
        <v>254</v>
      </c>
      <c r="E108" s="216" t="s">
        <v>385</v>
      </c>
      <c r="F108" s="276" t="s">
        <v>475</v>
      </c>
      <c r="G108" s="276" t="s">
        <v>480</v>
      </c>
      <c r="H108" s="235" t="s">
        <v>67</v>
      </c>
      <c r="I108" s="124"/>
      <c r="J108" s="125"/>
      <c r="K108" s="125"/>
      <c r="L108" s="125"/>
      <c r="M108" s="124"/>
      <c r="N108" s="124"/>
      <c r="O108" s="124"/>
      <c r="P108" s="124"/>
      <c r="Q108" s="124"/>
      <c r="R108" s="124"/>
      <c r="S108" s="238"/>
      <c r="T108" s="124"/>
      <c r="U108" s="124" t="s">
        <v>142</v>
      </c>
      <c r="V108" s="124"/>
      <c r="W108" s="124"/>
      <c r="X108" s="124"/>
    </row>
    <row r="109" spans="1:24" ht="15" customHeight="1">
      <c r="A109" s="43">
        <v>102</v>
      </c>
      <c r="B109" s="42" t="s">
        <v>10</v>
      </c>
      <c r="C109" s="42" t="s">
        <v>286</v>
      </c>
      <c r="D109" s="40" t="s">
        <v>254</v>
      </c>
      <c r="E109" s="216" t="s">
        <v>386</v>
      </c>
      <c r="F109" s="276" t="s">
        <v>476</v>
      </c>
      <c r="G109" s="276" t="s">
        <v>481</v>
      </c>
      <c r="H109" s="236" t="s">
        <v>253</v>
      </c>
      <c r="I109" s="124"/>
      <c r="J109" s="97"/>
      <c r="K109" s="148"/>
      <c r="L109" s="97"/>
      <c r="M109" s="12"/>
      <c r="N109" s="12"/>
      <c r="O109" s="12"/>
      <c r="P109" s="12"/>
      <c r="Q109" s="12"/>
      <c r="R109" s="12"/>
      <c r="S109" s="12"/>
      <c r="T109" s="12"/>
      <c r="U109" s="12" t="s">
        <v>142</v>
      </c>
      <c r="V109" s="12"/>
      <c r="W109" s="12"/>
      <c r="X109" s="12"/>
    </row>
    <row r="110" spans="1:24" ht="15" customHeight="1" thickBot="1">
      <c r="A110" s="43">
        <v>103</v>
      </c>
      <c r="B110" s="246" t="s">
        <v>10</v>
      </c>
      <c r="C110" s="246" t="s">
        <v>286</v>
      </c>
      <c r="D110" s="247" t="s">
        <v>254</v>
      </c>
      <c r="E110" s="248" t="s">
        <v>387</v>
      </c>
      <c r="F110" s="278" t="s">
        <v>477</v>
      </c>
      <c r="G110" s="278" t="s">
        <v>482</v>
      </c>
      <c r="H110" s="236" t="s">
        <v>253</v>
      </c>
      <c r="I110" s="124"/>
      <c r="J110" s="97"/>
      <c r="K110" s="148"/>
      <c r="L110" s="97"/>
      <c r="M110" s="12"/>
      <c r="N110" s="12"/>
      <c r="O110" s="12"/>
      <c r="P110" s="12"/>
      <c r="Q110" s="12"/>
      <c r="R110" s="12"/>
      <c r="S110" s="12"/>
      <c r="T110" s="12"/>
      <c r="U110" s="12" t="s">
        <v>142</v>
      </c>
      <c r="V110" s="12"/>
      <c r="W110" s="12"/>
      <c r="X110" s="12"/>
    </row>
    <row r="111" spans="1:24" ht="15" customHeight="1">
      <c r="A111" s="43">
        <v>104</v>
      </c>
      <c r="B111" s="42" t="s">
        <v>10</v>
      </c>
      <c r="C111" s="42" t="s">
        <v>162</v>
      </c>
      <c r="D111" s="11" t="s">
        <v>66</v>
      </c>
      <c r="E111" s="123" t="s">
        <v>429</v>
      </c>
      <c r="F111" s="279" t="s">
        <v>483</v>
      </c>
      <c r="G111" s="279" t="s">
        <v>505</v>
      </c>
      <c r="H111" s="236" t="s">
        <v>67</v>
      </c>
      <c r="I111" s="124"/>
      <c r="J111" s="97"/>
      <c r="K111" s="148"/>
      <c r="L111" s="97"/>
      <c r="M111" s="12"/>
      <c r="N111" s="12"/>
      <c r="O111" s="12"/>
      <c r="P111" s="12"/>
      <c r="Q111" s="12"/>
      <c r="R111" s="12"/>
      <c r="S111" s="12"/>
      <c r="T111" s="12"/>
      <c r="U111" s="12" t="s">
        <v>142</v>
      </c>
      <c r="V111" s="12"/>
      <c r="W111" s="12"/>
      <c r="X111" s="12"/>
    </row>
    <row r="112" spans="1:24" ht="15" customHeight="1">
      <c r="A112" s="43">
        <v>105</v>
      </c>
      <c r="B112" s="42" t="s">
        <v>10</v>
      </c>
      <c r="C112" s="42" t="s">
        <v>162</v>
      </c>
      <c r="D112" s="11" t="s">
        <v>66</v>
      </c>
      <c r="E112" s="122" t="s">
        <v>410</v>
      </c>
      <c r="F112" s="277" t="s">
        <v>484</v>
      </c>
      <c r="G112" s="277" t="s">
        <v>506</v>
      </c>
      <c r="H112" s="236" t="s">
        <v>67</v>
      </c>
      <c r="I112" s="124"/>
      <c r="J112" s="97"/>
      <c r="K112" s="148"/>
      <c r="L112" s="97"/>
      <c r="M112" s="12"/>
      <c r="N112" s="12"/>
      <c r="O112" s="12"/>
      <c r="P112" s="12"/>
      <c r="Q112" s="12"/>
      <c r="R112" s="12"/>
      <c r="S112" s="12"/>
      <c r="T112" s="12"/>
      <c r="U112" s="12" t="s">
        <v>142</v>
      </c>
      <c r="V112" s="12"/>
      <c r="W112" s="12"/>
      <c r="X112" s="250"/>
    </row>
    <row r="113" spans="1:28" ht="15" customHeight="1">
      <c r="A113" s="43">
        <v>106</v>
      </c>
      <c r="B113" s="42" t="s">
        <v>10</v>
      </c>
      <c r="C113" s="42" t="s">
        <v>162</v>
      </c>
      <c r="D113" s="11" t="s">
        <v>66</v>
      </c>
      <c r="E113" s="122" t="s">
        <v>411</v>
      </c>
      <c r="F113" s="277" t="s">
        <v>485</v>
      </c>
      <c r="G113" s="276" t="s">
        <v>507</v>
      </c>
      <c r="H113" s="236" t="s">
        <v>67</v>
      </c>
      <c r="I113" s="124"/>
      <c r="J113" s="97"/>
      <c r="K113" s="97"/>
      <c r="L113" s="97"/>
      <c r="M113" s="12"/>
      <c r="N113" s="12"/>
      <c r="O113" s="12"/>
      <c r="P113" s="12"/>
      <c r="Q113" s="12"/>
      <c r="R113" s="12"/>
      <c r="S113" s="208"/>
      <c r="T113" s="12"/>
      <c r="U113" s="12" t="s">
        <v>142</v>
      </c>
      <c r="V113" s="12"/>
      <c r="W113" s="12"/>
      <c r="X113" s="250"/>
    </row>
    <row r="114" spans="1:28" ht="15" customHeight="1">
      <c r="A114" s="43">
        <v>107</v>
      </c>
      <c r="B114" s="42" t="s">
        <v>10</v>
      </c>
      <c r="C114" s="42" t="s">
        <v>162</v>
      </c>
      <c r="D114" s="11" t="s">
        <v>66</v>
      </c>
      <c r="E114" s="122" t="s">
        <v>414</v>
      </c>
      <c r="F114" s="277" t="s">
        <v>486</v>
      </c>
      <c r="G114" s="276" t="s">
        <v>508</v>
      </c>
      <c r="H114" s="236" t="s">
        <v>67</v>
      </c>
      <c r="I114" s="124"/>
      <c r="J114" s="97"/>
      <c r="K114" s="97"/>
      <c r="L114" s="97"/>
      <c r="M114" s="12"/>
      <c r="N114" s="12"/>
      <c r="O114" s="12"/>
      <c r="P114" s="12"/>
      <c r="Q114" s="12"/>
      <c r="R114" s="12"/>
      <c r="S114" s="208"/>
      <c r="T114" s="12"/>
      <c r="U114" s="12" t="s">
        <v>142</v>
      </c>
      <c r="V114" s="12"/>
      <c r="W114" s="12"/>
      <c r="X114" s="250"/>
    </row>
    <row r="115" spans="1:28" ht="15" customHeight="1">
      <c r="A115" s="43">
        <v>108</v>
      </c>
      <c r="B115" s="42" t="s">
        <v>10</v>
      </c>
      <c r="C115" s="42" t="s">
        <v>162</v>
      </c>
      <c r="D115" s="11" t="s">
        <v>66</v>
      </c>
      <c r="E115" s="122" t="s">
        <v>421</v>
      </c>
      <c r="F115" s="277" t="s">
        <v>487</v>
      </c>
      <c r="G115" s="276" t="s">
        <v>509</v>
      </c>
      <c r="H115" s="236" t="s">
        <v>67</v>
      </c>
      <c r="I115" s="124"/>
      <c r="J115" s="97"/>
      <c r="K115" s="97"/>
      <c r="L115" s="97"/>
      <c r="M115" s="12"/>
      <c r="N115" s="12"/>
      <c r="O115" s="12"/>
      <c r="P115" s="12"/>
      <c r="Q115" s="12"/>
      <c r="R115" s="12"/>
      <c r="S115" s="12"/>
      <c r="T115" s="208"/>
      <c r="U115" s="12" t="s">
        <v>142</v>
      </c>
      <c r="V115" s="12"/>
      <c r="W115" s="12"/>
      <c r="X115" s="12"/>
    </row>
    <row r="116" spans="1:28">
      <c r="A116" s="43">
        <v>109</v>
      </c>
      <c r="B116" s="42" t="s">
        <v>10</v>
      </c>
      <c r="C116" s="42" t="s">
        <v>162</v>
      </c>
      <c r="D116" s="11" t="s">
        <v>66</v>
      </c>
      <c r="E116" s="122" t="s">
        <v>432</v>
      </c>
      <c r="F116" s="277" t="s">
        <v>488</v>
      </c>
      <c r="G116" s="276" t="s">
        <v>510</v>
      </c>
      <c r="H116" s="236" t="s">
        <v>67</v>
      </c>
      <c r="I116" s="124"/>
      <c r="J116" s="97"/>
      <c r="K116" s="268"/>
      <c r="L116" s="97"/>
      <c r="M116" s="12"/>
      <c r="N116" s="12"/>
      <c r="O116" s="12"/>
      <c r="P116" s="12"/>
      <c r="Q116" s="12"/>
      <c r="R116" s="12"/>
      <c r="S116" s="12"/>
      <c r="T116" s="12"/>
      <c r="U116" s="208" t="s">
        <v>142</v>
      </c>
      <c r="V116" s="12"/>
      <c r="W116" s="12"/>
      <c r="X116" s="12"/>
    </row>
    <row r="117" spans="1:28" ht="15" customHeight="1">
      <c r="A117" s="43">
        <v>110</v>
      </c>
      <c r="B117" s="42" t="s">
        <v>10</v>
      </c>
      <c r="C117" s="42" t="s">
        <v>162</v>
      </c>
      <c r="D117" s="11" t="s">
        <v>66</v>
      </c>
      <c r="E117" s="122" t="s">
        <v>427</v>
      </c>
      <c r="F117" s="277" t="s">
        <v>489</v>
      </c>
      <c r="G117" s="276" t="s">
        <v>511</v>
      </c>
      <c r="H117" s="236" t="s">
        <v>67</v>
      </c>
      <c r="I117" s="124"/>
      <c r="J117" s="97"/>
      <c r="K117" s="148"/>
      <c r="L117" s="97"/>
      <c r="M117" s="12"/>
      <c r="N117" s="12"/>
      <c r="O117" s="12"/>
      <c r="P117" s="12"/>
      <c r="Q117" s="12"/>
      <c r="R117" s="12"/>
      <c r="S117" s="12"/>
      <c r="T117" s="12"/>
      <c r="U117" s="12" t="s">
        <v>142</v>
      </c>
      <c r="V117" s="12"/>
      <c r="W117" s="12"/>
      <c r="X117" s="12"/>
    </row>
    <row r="118" spans="1:28" ht="15" customHeight="1">
      <c r="A118" s="43">
        <v>111</v>
      </c>
      <c r="B118" s="42" t="s">
        <v>10</v>
      </c>
      <c r="C118" s="42" t="s">
        <v>162</v>
      </c>
      <c r="D118" s="11" t="s">
        <v>66</v>
      </c>
      <c r="E118" s="122" t="s">
        <v>422</v>
      </c>
      <c r="F118" s="277" t="s">
        <v>490</v>
      </c>
      <c r="G118" s="276" t="s">
        <v>512</v>
      </c>
      <c r="H118" s="236" t="s">
        <v>67</v>
      </c>
      <c r="I118" s="124"/>
      <c r="J118" s="97"/>
      <c r="K118" s="148"/>
      <c r="L118" s="97"/>
      <c r="M118" s="12"/>
      <c r="N118" s="12"/>
      <c r="O118" s="12"/>
      <c r="P118" s="12"/>
      <c r="Q118" s="12"/>
      <c r="R118" s="12"/>
      <c r="S118" s="12"/>
      <c r="T118" s="12"/>
      <c r="U118" s="12" t="s">
        <v>142</v>
      </c>
      <c r="V118" s="12"/>
      <c r="W118" s="12"/>
      <c r="X118" s="12"/>
    </row>
    <row r="119" spans="1:28" ht="15" customHeight="1">
      <c r="A119" s="43">
        <v>112</v>
      </c>
      <c r="B119" s="42" t="s">
        <v>10</v>
      </c>
      <c r="C119" s="42" t="s">
        <v>162</v>
      </c>
      <c r="D119" s="11" t="s">
        <v>66</v>
      </c>
      <c r="E119" s="122" t="s">
        <v>433</v>
      </c>
      <c r="F119" s="277" t="s">
        <v>491</v>
      </c>
      <c r="G119" s="276" t="s">
        <v>513</v>
      </c>
      <c r="H119" s="236" t="s">
        <v>67</v>
      </c>
      <c r="I119" s="124"/>
      <c r="J119" s="97"/>
      <c r="K119" s="148"/>
      <c r="L119" s="97"/>
      <c r="M119" s="12"/>
      <c r="N119" s="12"/>
      <c r="O119" s="12"/>
      <c r="P119" s="12"/>
      <c r="Q119" s="12"/>
      <c r="R119" s="12"/>
      <c r="S119" s="12"/>
      <c r="T119" s="12"/>
      <c r="U119" s="12" t="s">
        <v>142</v>
      </c>
      <c r="V119" s="12"/>
      <c r="W119" s="12"/>
      <c r="X119" s="250"/>
    </row>
    <row r="120" spans="1:28" ht="15" customHeight="1">
      <c r="A120" s="43">
        <v>113</v>
      </c>
      <c r="B120" s="42" t="s">
        <v>10</v>
      </c>
      <c r="C120" s="42" t="s">
        <v>162</v>
      </c>
      <c r="D120" s="11" t="s">
        <v>66</v>
      </c>
      <c r="E120" s="122" t="s">
        <v>428</v>
      </c>
      <c r="F120" s="277" t="s">
        <v>492</v>
      </c>
      <c r="G120" s="276" t="s">
        <v>514</v>
      </c>
      <c r="H120" s="236" t="s">
        <v>67</v>
      </c>
      <c r="I120" s="124"/>
      <c r="J120" s="97"/>
      <c r="K120" s="148"/>
      <c r="L120" s="97"/>
      <c r="M120" s="12"/>
      <c r="N120" s="12"/>
      <c r="O120" s="12"/>
      <c r="P120" s="12"/>
      <c r="Q120" s="12"/>
      <c r="R120" s="12"/>
      <c r="S120" s="12"/>
      <c r="T120" s="12"/>
      <c r="U120" s="12" t="s">
        <v>142</v>
      </c>
      <c r="V120" s="12"/>
      <c r="W120" s="12"/>
      <c r="X120" s="250"/>
    </row>
    <row r="121" spans="1:28" ht="15" customHeight="1">
      <c r="A121" s="43">
        <v>114</v>
      </c>
      <c r="B121" s="42" t="s">
        <v>10</v>
      </c>
      <c r="C121" s="42" t="s">
        <v>162</v>
      </c>
      <c r="D121" s="11" t="s">
        <v>66</v>
      </c>
      <c r="E121" s="122" t="s">
        <v>412</v>
      </c>
      <c r="F121" s="277" t="s">
        <v>493</v>
      </c>
      <c r="G121" s="276" t="s">
        <v>515</v>
      </c>
      <c r="H121" s="236" t="s">
        <v>67</v>
      </c>
      <c r="I121" s="124"/>
      <c r="J121" s="97"/>
      <c r="K121" s="268"/>
      <c r="L121" s="97"/>
      <c r="M121" s="12"/>
      <c r="N121" s="12"/>
      <c r="O121" s="12"/>
      <c r="P121" s="12"/>
      <c r="Q121" s="12"/>
      <c r="R121" s="12"/>
      <c r="S121" s="12"/>
      <c r="T121" s="12"/>
      <c r="U121" s="208" t="s">
        <v>142</v>
      </c>
      <c r="V121" s="12"/>
      <c r="W121" s="12"/>
      <c r="X121" s="250"/>
    </row>
    <row r="122" spans="1:28" ht="15" customHeight="1">
      <c r="A122" s="43">
        <v>115</v>
      </c>
      <c r="B122" s="42" t="s">
        <v>10</v>
      </c>
      <c r="C122" s="42" t="s">
        <v>162</v>
      </c>
      <c r="D122" s="11" t="s">
        <v>66</v>
      </c>
      <c r="E122" s="122" t="s">
        <v>431</v>
      </c>
      <c r="F122" s="277" t="s">
        <v>494</v>
      </c>
      <c r="G122" s="276" t="s">
        <v>516</v>
      </c>
      <c r="H122" s="236" t="s">
        <v>67</v>
      </c>
      <c r="I122" s="124"/>
      <c r="J122" s="97"/>
      <c r="K122" s="148"/>
      <c r="L122" s="97"/>
      <c r="M122" s="12"/>
      <c r="N122" s="12"/>
      <c r="O122" s="12"/>
      <c r="P122" s="12"/>
      <c r="Q122" s="12"/>
      <c r="R122" s="12"/>
      <c r="S122" s="12"/>
      <c r="T122" s="12"/>
      <c r="U122" s="12" t="s">
        <v>142</v>
      </c>
      <c r="V122" s="12"/>
      <c r="W122" s="12"/>
      <c r="X122" s="250"/>
    </row>
    <row r="123" spans="1:28" ht="15" customHeight="1">
      <c r="A123" s="43">
        <v>116</v>
      </c>
      <c r="B123" s="42" t="s">
        <v>10</v>
      </c>
      <c r="C123" s="42" t="s">
        <v>162</v>
      </c>
      <c r="D123" s="11" t="s">
        <v>66</v>
      </c>
      <c r="E123" s="122" t="s">
        <v>406</v>
      </c>
      <c r="F123" s="306" t="s">
        <v>495</v>
      </c>
      <c r="G123" s="306" t="s">
        <v>517</v>
      </c>
      <c r="H123" s="235" t="s">
        <v>67</v>
      </c>
      <c r="I123" s="124"/>
      <c r="J123" s="125"/>
      <c r="K123" s="125"/>
      <c r="L123" s="125"/>
      <c r="M123" s="124"/>
      <c r="N123" s="124"/>
      <c r="O123" s="124"/>
      <c r="P123" s="124"/>
      <c r="Q123" s="124"/>
      <c r="R123" s="124"/>
      <c r="S123" s="124"/>
      <c r="T123" s="238"/>
      <c r="U123" s="124" t="s">
        <v>142</v>
      </c>
      <c r="V123" s="124"/>
      <c r="W123" s="124"/>
      <c r="X123" s="307"/>
      <c r="Y123" s="175"/>
      <c r="Z123" s="175"/>
      <c r="AA123" s="175"/>
      <c r="AB123" s="175"/>
    </row>
    <row r="124" spans="1:28" ht="15" customHeight="1">
      <c r="A124" s="43">
        <v>117</v>
      </c>
      <c r="B124" s="42" t="s">
        <v>10</v>
      </c>
      <c r="C124" s="42" t="s">
        <v>162</v>
      </c>
      <c r="D124" s="11" t="s">
        <v>66</v>
      </c>
      <c r="E124" s="122" t="s">
        <v>408</v>
      </c>
      <c r="F124" s="277" t="s">
        <v>496</v>
      </c>
      <c r="G124" s="276" t="s">
        <v>518</v>
      </c>
      <c r="H124" s="236" t="s">
        <v>67</v>
      </c>
      <c r="I124" s="124"/>
      <c r="J124" s="97"/>
      <c r="K124" s="97"/>
      <c r="L124" s="97"/>
      <c r="M124" s="12"/>
      <c r="N124" s="12"/>
      <c r="O124" s="12"/>
      <c r="P124" s="12"/>
      <c r="Q124" s="12"/>
      <c r="R124" s="12"/>
      <c r="S124" s="208"/>
      <c r="T124" s="12"/>
      <c r="U124" s="12" t="s">
        <v>142</v>
      </c>
      <c r="V124" s="12"/>
      <c r="W124" s="12"/>
      <c r="X124" s="250"/>
    </row>
    <row r="125" spans="1:28" ht="15" customHeight="1">
      <c r="A125" s="43">
        <v>118</v>
      </c>
      <c r="B125" s="42" t="s">
        <v>10</v>
      </c>
      <c r="C125" s="42" t="s">
        <v>162</v>
      </c>
      <c r="D125" s="11" t="s">
        <v>66</v>
      </c>
      <c r="E125" s="122" t="s">
        <v>409</v>
      </c>
      <c r="F125" s="277" t="s">
        <v>497</v>
      </c>
      <c r="G125" s="276" t="s">
        <v>519</v>
      </c>
      <c r="H125" s="236" t="s">
        <v>67</v>
      </c>
      <c r="I125" s="124"/>
      <c r="J125" s="97"/>
      <c r="K125" s="148"/>
      <c r="L125" s="97"/>
      <c r="M125" s="12"/>
      <c r="N125" s="12"/>
      <c r="O125" s="12"/>
      <c r="P125" s="12"/>
      <c r="Q125" s="12"/>
      <c r="R125" s="12"/>
      <c r="S125" s="12"/>
      <c r="T125" s="12"/>
      <c r="U125" s="12" t="s">
        <v>142</v>
      </c>
      <c r="V125" s="12"/>
      <c r="W125" s="12"/>
      <c r="X125" s="250"/>
    </row>
    <row r="126" spans="1:28" ht="15" customHeight="1">
      <c r="A126" s="43">
        <v>119</v>
      </c>
      <c r="B126" s="42" t="s">
        <v>10</v>
      </c>
      <c r="C126" s="42" t="s">
        <v>162</v>
      </c>
      <c r="D126" s="11" t="s">
        <v>66</v>
      </c>
      <c r="E126" s="122" t="s">
        <v>430</v>
      </c>
      <c r="F126" s="277" t="s">
        <v>498</v>
      </c>
      <c r="G126" s="276" t="s">
        <v>520</v>
      </c>
      <c r="H126" s="235" t="s">
        <v>67</v>
      </c>
      <c r="I126" s="124"/>
      <c r="J126" s="97"/>
      <c r="K126" s="148"/>
      <c r="L126" s="97"/>
      <c r="M126" s="12"/>
      <c r="N126" s="12"/>
      <c r="O126" s="12"/>
      <c r="P126" s="12"/>
      <c r="Q126" s="12"/>
      <c r="R126" s="12"/>
      <c r="S126" s="12"/>
      <c r="T126" s="12"/>
      <c r="U126" s="12" t="s">
        <v>142</v>
      </c>
      <c r="V126" s="12"/>
      <c r="W126" s="12"/>
      <c r="X126" s="250"/>
    </row>
    <row r="127" spans="1:28" ht="15" customHeight="1">
      <c r="A127" s="43">
        <v>120</v>
      </c>
      <c r="B127" s="42" t="s">
        <v>10</v>
      </c>
      <c r="C127" s="42" t="s">
        <v>162</v>
      </c>
      <c r="D127" s="11" t="s">
        <v>66</v>
      </c>
      <c r="E127" s="122" t="s">
        <v>416</v>
      </c>
      <c r="F127" s="277" t="s">
        <v>499</v>
      </c>
      <c r="G127" s="276" t="s">
        <v>521</v>
      </c>
      <c r="H127" s="236" t="s">
        <v>67</v>
      </c>
      <c r="I127" s="124"/>
      <c r="J127" s="97"/>
      <c r="K127" s="148"/>
      <c r="L127" s="97"/>
      <c r="M127" s="12"/>
      <c r="N127" s="12"/>
      <c r="O127" s="12"/>
      <c r="P127" s="12"/>
      <c r="Q127" s="12"/>
      <c r="R127" s="12"/>
      <c r="S127" s="12"/>
      <c r="T127" s="12"/>
      <c r="U127" s="12" t="s">
        <v>142</v>
      </c>
      <c r="V127" s="12"/>
      <c r="W127" s="12"/>
      <c r="X127" s="12"/>
    </row>
    <row r="128" spans="1:28" ht="15" customHeight="1">
      <c r="A128" s="43">
        <v>121</v>
      </c>
      <c r="B128" s="42" t="s">
        <v>10</v>
      </c>
      <c r="C128" s="42" t="s">
        <v>162</v>
      </c>
      <c r="D128" s="11" t="s">
        <v>66</v>
      </c>
      <c r="E128" s="122" t="s">
        <v>413</v>
      </c>
      <c r="F128" s="277" t="s">
        <v>500</v>
      </c>
      <c r="G128" s="276" t="s">
        <v>522</v>
      </c>
      <c r="H128" s="236" t="s">
        <v>67</v>
      </c>
      <c r="I128" s="124"/>
      <c r="J128" s="97"/>
      <c r="K128" s="148"/>
      <c r="L128" s="97"/>
      <c r="M128" s="12"/>
      <c r="N128" s="12"/>
      <c r="O128" s="12"/>
      <c r="P128" s="12"/>
      <c r="Q128" s="12"/>
      <c r="R128" s="12"/>
      <c r="S128" s="12"/>
      <c r="T128" s="12"/>
      <c r="U128" s="12" t="s">
        <v>142</v>
      </c>
      <c r="V128" s="12"/>
      <c r="W128" s="12"/>
      <c r="X128" s="250"/>
    </row>
    <row r="129" spans="1:24" ht="15" customHeight="1">
      <c r="A129" s="43">
        <v>122</v>
      </c>
      <c r="B129" s="42" t="s">
        <v>10</v>
      </c>
      <c r="C129" s="42" t="s">
        <v>162</v>
      </c>
      <c r="D129" s="11" t="s">
        <v>66</v>
      </c>
      <c r="E129" s="122" t="s">
        <v>423</v>
      </c>
      <c r="F129" s="277" t="s">
        <v>501</v>
      </c>
      <c r="G129" s="276" t="s">
        <v>523</v>
      </c>
      <c r="H129" s="236" t="s">
        <v>67</v>
      </c>
      <c r="I129" s="124" t="s">
        <v>571</v>
      </c>
      <c r="J129" s="97">
        <v>43673.017361111109</v>
      </c>
      <c r="K129" s="148"/>
      <c r="L129" s="97">
        <v>43673.038888888892</v>
      </c>
      <c r="M129" s="12" t="s">
        <v>181</v>
      </c>
      <c r="N129" s="12"/>
      <c r="O129" s="12"/>
      <c r="P129" s="12"/>
      <c r="Q129" s="12" t="s">
        <v>142</v>
      </c>
      <c r="R129" s="12"/>
      <c r="S129" s="12"/>
      <c r="T129" s="12"/>
      <c r="U129" s="12" t="s">
        <v>142</v>
      </c>
      <c r="V129" s="12"/>
      <c r="W129" s="12"/>
      <c r="X129" s="250"/>
    </row>
    <row r="130" spans="1:24" ht="15" customHeight="1">
      <c r="A130" s="43">
        <v>123</v>
      </c>
      <c r="B130" s="42" t="s">
        <v>10</v>
      </c>
      <c r="C130" s="42" t="s">
        <v>162</v>
      </c>
      <c r="D130" s="11" t="s">
        <v>66</v>
      </c>
      <c r="E130" s="122" t="s">
        <v>415</v>
      </c>
      <c r="F130" s="277" t="s">
        <v>502</v>
      </c>
      <c r="G130" s="276" t="s">
        <v>418</v>
      </c>
      <c r="H130" s="236" t="s">
        <v>67</v>
      </c>
      <c r="I130" s="124"/>
      <c r="J130" s="97"/>
      <c r="K130" s="97"/>
      <c r="L130" s="97"/>
      <c r="M130" s="12"/>
      <c r="N130" s="12"/>
      <c r="O130" s="12"/>
      <c r="P130" s="12"/>
      <c r="Q130" s="12"/>
      <c r="R130" s="12"/>
      <c r="S130" s="12"/>
      <c r="T130" s="208"/>
      <c r="U130" s="12" t="s">
        <v>142</v>
      </c>
      <c r="V130" s="12"/>
      <c r="W130" s="12"/>
      <c r="X130" s="250"/>
    </row>
    <row r="131" spans="1:24" ht="15" customHeight="1">
      <c r="A131" s="43">
        <v>124</v>
      </c>
      <c r="B131" s="42" t="s">
        <v>10</v>
      </c>
      <c r="C131" s="42" t="s">
        <v>162</v>
      </c>
      <c r="D131" s="11" t="s">
        <v>66</v>
      </c>
      <c r="E131" s="122" t="s">
        <v>417</v>
      </c>
      <c r="F131" s="277" t="s">
        <v>503</v>
      </c>
      <c r="G131" s="276" t="s">
        <v>419</v>
      </c>
      <c r="H131" s="236" t="s">
        <v>67</v>
      </c>
      <c r="I131" s="124"/>
      <c r="J131" s="97"/>
      <c r="K131" s="97"/>
      <c r="L131" s="97"/>
      <c r="M131" s="12"/>
      <c r="N131" s="12"/>
      <c r="O131" s="12"/>
      <c r="P131" s="12"/>
      <c r="Q131" s="12"/>
      <c r="R131" s="12"/>
      <c r="S131" s="208"/>
      <c r="T131" s="12"/>
      <c r="U131" s="12" t="s">
        <v>142</v>
      </c>
      <c r="V131" s="12"/>
      <c r="W131" s="12"/>
      <c r="X131" s="250"/>
    </row>
    <row r="132" spans="1:24" ht="15.75" thickBot="1">
      <c r="A132" s="43">
        <v>125</v>
      </c>
      <c r="B132" s="42" t="s">
        <v>10</v>
      </c>
      <c r="C132" s="42" t="s">
        <v>162</v>
      </c>
      <c r="D132" s="11" t="s">
        <v>66</v>
      </c>
      <c r="E132" s="122" t="s">
        <v>407</v>
      </c>
      <c r="F132" s="281" t="s">
        <v>504</v>
      </c>
      <c r="G132" s="282" t="s">
        <v>420</v>
      </c>
      <c r="H132" s="192" t="s">
        <v>67</v>
      </c>
      <c r="I132" s="124"/>
      <c r="J132" s="97"/>
      <c r="K132" s="97"/>
      <c r="L132" s="97"/>
      <c r="M132" s="12"/>
      <c r="N132" s="12"/>
      <c r="O132" s="12"/>
      <c r="P132" s="12"/>
      <c r="Q132" s="12"/>
      <c r="R132" s="12"/>
      <c r="S132" s="12"/>
      <c r="T132" s="208"/>
      <c r="U132" s="12" t="s">
        <v>142</v>
      </c>
      <c r="V132" s="12"/>
      <c r="W132" s="12"/>
      <c r="X132" s="12"/>
    </row>
    <row r="133" spans="1:24">
      <c r="A133" s="43">
        <v>126</v>
      </c>
      <c r="B133" s="42" t="s">
        <v>10</v>
      </c>
      <c r="C133" s="42" t="s">
        <v>162</v>
      </c>
      <c r="D133" s="11" t="s">
        <v>66</v>
      </c>
      <c r="E133" s="122" t="s">
        <v>435</v>
      </c>
      <c r="F133" s="305" t="s">
        <v>524</v>
      </c>
      <c r="G133" s="305" t="s">
        <v>533</v>
      </c>
      <c r="H133" s="123" t="s">
        <v>67</v>
      </c>
      <c r="I133" s="124"/>
      <c r="J133" s="125"/>
      <c r="K133" s="125"/>
      <c r="L133" s="125"/>
      <c r="M133" s="124"/>
      <c r="N133" s="124"/>
      <c r="O133" s="124"/>
      <c r="P133" s="124"/>
      <c r="Q133" s="124"/>
      <c r="R133" s="124"/>
      <c r="S133" s="124"/>
      <c r="T133" s="238"/>
      <c r="U133" s="124" t="s">
        <v>142</v>
      </c>
      <c r="V133" s="124"/>
      <c r="W133" s="124"/>
      <c r="X133" s="124"/>
    </row>
    <row r="134" spans="1:24">
      <c r="A134" s="43">
        <v>127</v>
      </c>
      <c r="B134" s="42" t="s">
        <v>10</v>
      </c>
      <c r="C134" s="42" t="s">
        <v>162</v>
      </c>
      <c r="D134" s="11" t="s">
        <v>66</v>
      </c>
      <c r="E134" s="122" t="s">
        <v>442</v>
      </c>
      <c r="F134" s="277" t="s">
        <v>525</v>
      </c>
      <c r="G134" s="276" t="s">
        <v>534</v>
      </c>
      <c r="H134" s="192" t="s">
        <v>67</v>
      </c>
      <c r="I134" s="124" t="s">
        <v>571</v>
      </c>
      <c r="J134" s="97">
        <v>43673.043055555558</v>
      </c>
      <c r="K134" s="97"/>
      <c r="L134" s="97">
        <v>43673.075694444444</v>
      </c>
      <c r="M134" s="12" t="s">
        <v>181</v>
      </c>
      <c r="N134" s="12"/>
      <c r="O134" s="12"/>
      <c r="P134" s="12"/>
      <c r="Q134" s="12" t="s">
        <v>142</v>
      </c>
      <c r="R134" s="12"/>
      <c r="S134" s="12"/>
      <c r="T134" s="208"/>
      <c r="U134" s="12" t="s">
        <v>142</v>
      </c>
      <c r="V134" s="12"/>
      <c r="W134" s="12"/>
      <c r="X134" s="12"/>
    </row>
    <row r="135" spans="1:24">
      <c r="A135" s="43">
        <v>128</v>
      </c>
      <c r="B135" s="42" t="s">
        <v>10</v>
      </c>
      <c r="C135" s="42" t="s">
        <v>162</v>
      </c>
      <c r="D135" s="11" t="s">
        <v>66</v>
      </c>
      <c r="E135" s="122" t="s">
        <v>436</v>
      </c>
      <c r="F135" s="277" t="s">
        <v>526</v>
      </c>
      <c r="G135" s="276" t="s">
        <v>535</v>
      </c>
      <c r="H135" s="192" t="s">
        <v>67</v>
      </c>
      <c r="I135" s="124"/>
      <c r="J135" s="97"/>
      <c r="K135" s="97"/>
      <c r="L135" s="97"/>
      <c r="M135" s="12"/>
      <c r="N135" s="12"/>
      <c r="O135" s="12"/>
      <c r="P135" s="12"/>
      <c r="Q135" s="12"/>
      <c r="R135" s="12"/>
      <c r="S135" s="12"/>
      <c r="T135" s="208"/>
      <c r="U135" s="12" t="s">
        <v>142</v>
      </c>
      <c r="V135" s="12"/>
      <c r="W135" s="12"/>
      <c r="X135" s="12"/>
    </row>
    <row r="136" spans="1:24">
      <c r="A136" s="43">
        <v>129</v>
      </c>
      <c r="B136" s="42" t="s">
        <v>10</v>
      </c>
      <c r="C136" s="42" t="s">
        <v>162</v>
      </c>
      <c r="D136" s="11" t="s">
        <v>66</v>
      </c>
      <c r="E136" s="122" t="s">
        <v>437</v>
      </c>
      <c r="F136" s="277" t="s">
        <v>527</v>
      </c>
      <c r="G136" s="276" t="s">
        <v>536</v>
      </c>
      <c r="H136" s="192" t="s">
        <v>67</v>
      </c>
      <c r="I136" s="124"/>
      <c r="J136" s="97"/>
      <c r="K136" s="97"/>
      <c r="L136" s="97"/>
      <c r="M136" s="12"/>
      <c r="N136" s="12"/>
      <c r="O136" s="12"/>
      <c r="P136" s="12"/>
      <c r="Q136" s="12"/>
      <c r="R136" s="12"/>
      <c r="S136" s="12"/>
      <c r="T136" s="208"/>
      <c r="U136" s="12" t="s">
        <v>142</v>
      </c>
      <c r="V136" s="12"/>
      <c r="W136" s="12"/>
      <c r="X136" s="12"/>
    </row>
    <row r="137" spans="1:24">
      <c r="A137" s="43">
        <v>130</v>
      </c>
      <c r="B137" s="42" t="s">
        <v>10</v>
      </c>
      <c r="C137" s="42" t="s">
        <v>162</v>
      </c>
      <c r="D137" s="11" t="s">
        <v>66</v>
      </c>
      <c r="E137" s="122" t="s">
        <v>438</v>
      </c>
      <c r="F137" s="277" t="s">
        <v>528</v>
      </c>
      <c r="G137" s="276" t="s">
        <v>537</v>
      </c>
      <c r="H137" s="192" t="s">
        <v>67</v>
      </c>
      <c r="I137" s="124"/>
      <c r="J137" s="97"/>
      <c r="K137" s="97"/>
      <c r="L137" s="97"/>
      <c r="M137" s="12"/>
      <c r="N137" s="12"/>
      <c r="O137" s="12"/>
      <c r="P137" s="12"/>
      <c r="Q137" s="12"/>
      <c r="R137" s="12"/>
      <c r="S137" s="12"/>
      <c r="T137" s="208"/>
      <c r="U137" s="12" t="s">
        <v>142</v>
      </c>
      <c r="V137" s="12"/>
      <c r="W137" s="12"/>
      <c r="X137" s="12"/>
    </row>
    <row r="138" spans="1:24">
      <c r="A138" s="43">
        <v>131</v>
      </c>
      <c r="B138" s="42" t="s">
        <v>10</v>
      </c>
      <c r="C138" s="42" t="s">
        <v>162</v>
      </c>
      <c r="D138" s="11" t="s">
        <v>66</v>
      </c>
      <c r="E138" s="122" t="s">
        <v>443</v>
      </c>
      <c r="F138" s="277" t="s">
        <v>529</v>
      </c>
      <c r="G138" s="276" t="s">
        <v>538</v>
      </c>
      <c r="H138" s="192" t="s">
        <v>67</v>
      </c>
      <c r="I138" s="124"/>
      <c r="J138" s="97"/>
      <c r="K138" s="97"/>
      <c r="L138" s="97"/>
      <c r="M138" s="12"/>
      <c r="N138" s="12"/>
      <c r="O138" s="12"/>
      <c r="P138" s="12"/>
      <c r="Q138" s="12"/>
      <c r="R138" s="12"/>
      <c r="S138" s="12"/>
      <c r="T138" s="208"/>
      <c r="U138" s="12" t="s">
        <v>142</v>
      </c>
      <c r="V138" s="12"/>
      <c r="W138" s="12"/>
      <c r="X138" s="12"/>
    </row>
    <row r="139" spans="1:24">
      <c r="A139" s="43">
        <v>132</v>
      </c>
      <c r="B139" s="42" t="s">
        <v>10</v>
      </c>
      <c r="C139" s="42" t="s">
        <v>162</v>
      </c>
      <c r="D139" s="11" t="s">
        <v>66</v>
      </c>
      <c r="E139" s="60" t="s">
        <v>439</v>
      </c>
      <c r="F139" s="302" t="s">
        <v>530</v>
      </c>
      <c r="G139" s="302" t="s">
        <v>539</v>
      </c>
      <c r="H139" s="41" t="s">
        <v>67</v>
      </c>
      <c r="I139" s="46" t="s">
        <v>551</v>
      </c>
      <c r="J139" s="98">
        <v>43638</v>
      </c>
      <c r="K139" s="98"/>
      <c r="L139" s="98"/>
      <c r="M139" s="46" t="s">
        <v>165</v>
      </c>
      <c r="N139" s="46" t="s">
        <v>142</v>
      </c>
      <c r="O139" s="46"/>
      <c r="P139" s="46"/>
      <c r="Q139" s="46"/>
      <c r="R139" s="46"/>
      <c r="S139" s="46"/>
      <c r="T139" s="301"/>
      <c r="U139" s="46"/>
      <c r="V139" s="46"/>
      <c r="W139" s="46"/>
      <c r="X139" s="46" t="s">
        <v>142</v>
      </c>
    </row>
    <row r="140" spans="1:24">
      <c r="A140" s="43">
        <v>133</v>
      </c>
      <c r="B140" s="42" t="s">
        <v>10</v>
      </c>
      <c r="C140" s="42" t="s">
        <v>162</v>
      </c>
      <c r="D140" s="11" t="s">
        <v>66</v>
      </c>
      <c r="E140" s="122" t="s">
        <v>440</v>
      </c>
      <c r="F140" s="306" t="s">
        <v>531</v>
      </c>
      <c r="G140" s="306" t="s">
        <v>540</v>
      </c>
      <c r="H140" s="123" t="s">
        <v>67</v>
      </c>
      <c r="I140" s="124" t="s">
        <v>571</v>
      </c>
      <c r="J140" s="125">
        <v>43673</v>
      </c>
      <c r="K140" s="125"/>
      <c r="L140" s="125">
        <v>43673.031944444447</v>
      </c>
      <c r="M140" s="124" t="s">
        <v>181</v>
      </c>
      <c r="N140" s="124"/>
      <c r="O140" s="124"/>
      <c r="P140" s="124"/>
      <c r="Q140" s="124" t="s">
        <v>142</v>
      </c>
      <c r="R140" s="124"/>
      <c r="S140" s="124"/>
      <c r="T140" s="238"/>
      <c r="U140" s="124" t="s">
        <v>142</v>
      </c>
      <c r="V140" s="124"/>
      <c r="W140" s="124"/>
      <c r="X140" s="124"/>
    </row>
    <row r="141" spans="1:24">
      <c r="A141" s="43">
        <v>134</v>
      </c>
      <c r="B141" s="42" t="s">
        <v>10</v>
      </c>
      <c r="C141" s="42" t="s">
        <v>162</v>
      </c>
      <c r="D141" s="11" t="s">
        <v>66</v>
      </c>
      <c r="E141" s="122" t="s">
        <v>441</v>
      </c>
      <c r="F141" s="277" t="s">
        <v>532</v>
      </c>
      <c r="G141" s="276" t="s">
        <v>541</v>
      </c>
      <c r="H141" s="192" t="s">
        <v>67</v>
      </c>
      <c r="I141" s="124"/>
      <c r="J141" s="97"/>
      <c r="K141" s="97"/>
      <c r="L141" s="97"/>
      <c r="M141" s="12"/>
      <c r="N141" s="12"/>
      <c r="O141" s="12"/>
      <c r="P141" s="12"/>
      <c r="Q141" s="12"/>
      <c r="R141" s="12"/>
      <c r="S141" s="12"/>
      <c r="T141" s="208"/>
      <c r="U141" s="12" t="s">
        <v>142</v>
      </c>
      <c r="V141" s="12"/>
      <c r="W141" s="12"/>
      <c r="X141" s="12"/>
    </row>
    <row r="142" spans="1:24">
      <c r="A142" s="43">
        <v>135</v>
      </c>
      <c r="B142" s="42" t="s">
        <v>10</v>
      </c>
      <c r="C142" s="42" t="s">
        <v>162</v>
      </c>
      <c r="D142" s="11" t="s">
        <v>66</v>
      </c>
      <c r="E142" s="122" t="s">
        <v>444</v>
      </c>
      <c r="F142" s="277" t="s">
        <v>542</v>
      </c>
      <c r="G142" s="276" t="s">
        <v>543</v>
      </c>
      <c r="H142" s="192" t="s">
        <v>67</v>
      </c>
      <c r="I142" s="124"/>
      <c r="J142" s="97"/>
      <c r="K142" s="97"/>
      <c r="L142" s="97"/>
      <c r="M142" s="12"/>
      <c r="N142" s="12"/>
      <c r="O142" s="12"/>
      <c r="P142" s="12"/>
      <c r="Q142" s="12"/>
      <c r="R142" s="12"/>
      <c r="S142" s="12"/>
      <c r="T142" s="208"/>
      <c r="U142" s="12" t="s">
        <v>142</v>
      </c>
      <c r="V142" s="12"/>
      <c r="W142" s="12"/>
      <c r="X142" s="12"/>
    </row>
  </sheetData>
  <sheetProtection formatCells="0" formatColumns="0" formatRows="0" insertColumns="0" insertRows="0" insertHyperlinks="0" deleteColumns="0" deleteRows="0" sort="0"/>
  <autoFilter ref="U7:U142"/>
  <mergeCells count="4">
    <mergeCell ref="J2:M2"/>
    <mergeCell ref="N6:R6"/>
    <mergeCell ref="U6:X6"/>
    <mergeCell ref="M3:O3"/>
  </mergeCells>
  <conditionalFormatting sqref="J6:K6">
    <cfRule type="containsText" dxfId="282" priority="544" operator="containsText" text="Accidenté">
      <formula>NOT(ISERROR(SEARCH("Accidenté",J6)))</formula>
    </cfRule>
  </conditionalFormatting>
  <conditionalFormatting sqref="L6">
    <cfRule type="containsText" dxfId="281" priority="543" operator="containsText" text="Accidenté">
      <formula>NOT(ISERROR(SEARCH("Accidenté",L6)))</formula>
    </cfRule>
  </conditionalFormatting>
  <conditionalFormatting sqref="I47">
    <cfRule type="containsText" dxfId="280" priority="542" operator="containsText" text="Accidenté">
      <formula>NOT(ISERROR(SEARCH("Accidenté",I47)))</formula>
    </cfRule>
  </conditionalFormatting>
  <conditionalFormatting sqref="F40 F42 F44">
    <cfRule type="duplicateValues" dxfId="279" priority="282"/>
  </conditionalFormatting>
  <conditionalFormatting sqref="G40 G42">
    <cfRule type="duplicateValues" dxfId="278" priority="280"/>
  </conditionalFormatting>
  <conditionalFormatting sqref="G40 G42">
    <cfRule type="duplicateValues" dxfId="277" priority="281"/>
  </conditionalFormatting>
  <conditionalFormatting sqref="F47">
    <cfRule type="duplicateValues" dxfId="276" priority="279"/>
  </conditionalFormatting>
  <conditionalFormatting sqref="G47">
    <cfRule type="duplicateValues" dxfId="275" priority="277"/>
  </conditionalFormatting>
  <conditionalFormatting sqref="G47">
    <cfRule type="duplicateValues" dxfId="274" priority="278"/>
  </conditionalFormatting>
  <conditionalFormatting sqref="F45">
    <cfRule type="duplicateValues" dxfId="273" priority="276"/>
  </conditionalFormatting>
  <conditionalFormatting sqref="F25">
    <cfRule type="duplicateValues" dxfId="272" priority="275"/>
  </conditionalFormatting>
  <conditionalFormatting sqref="G25">
    <cfRule type="duplicateValues" dxfId="271" priority="271"/>
  </conditionalFormatting>
  <conditionalFormatting sqref="G25">
    <cfRule type="duplicateValues" dxfId="270" priority="272"/>
  </conditionalFormatting>
  <conditionalFormatting sqref="G25">
    <cfRule type="duplicateValues" dxfId="269" priority="273"/>
  </conditionalFormatting>
  <conditionalFormatting sqref="G25">
    <cfRule type="duplicateValues" dxfId="268" priority="274"/>
  </conditionalFormatting>
  <conditionalFormatting sqref="F41">
    <cfRule type="duplicateValues" dxfId="267" priority="270"/>
  </conditionalFormatting>
  <conditionalFormatting sqref="G41">
    <cfRule type="duplicateValues" dxfId="266" priority="268"/>
  </conditionalFormatting>
  <conditionalFormatting sqref="G41">
    <cfRule type="duplicateValues" dxfId="265" priority="269"/>
  </conditionalFormatting>
  <conditionalFormatting sqref="G26">
    <cfRule type="duplicateValues" dxfId="264" priority="265"/>
  </conditionalFormatting>
  <conditionalFormatting sqref="F26">
    <cfRule type="duplicateValues" dxfId="263" priority="267"/>
  </conditionalFormatting>
  <conditionalFormatting sqref="G26">
    <cfRule type="duplicateValues" dxfId="262" priority="266"/>
  </conditionalFormatting>
  <conditionalFormatting sqref="G62:G70">
    <cfRule type="duplicateValues" dxfId="261" priority="263"/>
  </conditionalFormatting>
  <conditionalFormatting sqref="G62:G70">
    <cfRule type="duplicateValues" dxfId="260" priority="264"/>
  </conditionalFormatting>
  <conditionalFormatting sqref="G72:G80">
    <cfRule type="duplicateValues" dxfId="259" priority="283"/>
  </conditionalFormatting>
  <conditionalFormatting sqref="G72:G80">
    <cfRule type="duplicateValues" dxfId="258" priority="284"/>
  </conditionalFormatting>
  <conditionalFormatting sqref="G81">
    <cfRule type="duplicateValues" dxfId="257" priority="261"/>
  </conditionalFormatting>
  <conditionalFormatting sqref="G81">
    <cfRule type="duplicateValues" dxfId="256" priority="262"/>
  </conditionalFormatting>
  <conditionalFormatting sqref="F46">
    <cfRule type="duplicateValues" dxfId="255" priority="260"/>
  </conditionalFormatting>
  <conditionalFormatting sqref="G46">
    <cfRule type="duplicateValues" dxfId="254" priority="258"/>
  </conditionalFormatting>
  <conditionalFormatting sqref="G46">
    <cfRule type="duplicateValues" dxfId="253" priority="259"/>
  </conditionalFormatting>
  <conditionalFormatting sqref="F48">
    <cfRule type="duplicateValues" dxfId="252" priority="257"/>
  </conditionalFormatting>
  <conditionalFormatting sqref="G48">
    <cfRule type="duplicateValues" dxfId="251" priority="255"/>
  </conditionalFormatting>
  <conditionalFormatting sqref="G48">
    <cfRule type="duplicateValues" dxfId="250" priority="256"/>
  </conditionalFormatting>
  <conditionalFormatting sqref="F43">
    <cfRule type="duplicateValues" dxfId="249" priority="254"/>
  </conditionalFormatting>
  <conditionalFormatting sqref="G43">
    <cfRule type="duplicateValues" dxfId="248" priority="252"/>
  </conditionalFormatting>
  <conditionalFormatting sqref="G43">
    <cfRule type="duplicateValues" dxfId="247" priority="253"/>
  </conditionalFormatting>
  <conditionalFormatting sqref="F39">
    <cfRule type="duplicateValues" dxfId="246" priority="248"/>
  </conditionalFormatting>
  <conditionalFormatting sqref="F8">
    <cfRule type="duplicateValues" dxfId="245" priority="232"/>
  </conditionalFormatting>
  <conditionalFormatting sqref="G8">
    <cfRule type="duplicateValues" dxfId="244" priority="230"/>
  </conditionalFormatting>
  <conditionalFormatting sqref="G8">
    <cfRule type="duplicateValues" dxfId="243" priority="231"/>
  </conditionalFormatting>
  <conditionalFormatting sqref="F27">
    <cfRule type="duplicateValues" dxfId="242" priority="226"/>
  </conditionalFormatting>
  <conditionalFormatting sqref="G27">
    <cfRule type="duplicateValues" dxfId="241" priority="224"/>
  </conditionalFormatting>
  <conditionalFormatting sqref="G27">
    <cfRule type="duplicateValues" dxfId="240" priority="225"/>
  </conditionalFormatting>
  <conditionalFormatting sqref="F31:F32">
    <cfRule type="duplicateValues" dxfId="239" priority="223"/>
  </conditionalFormatting>
  <conditionalFormatting sqref="G31:G32">
    <cfRule type="duplicateValues" dxfId="238" priority="221"/>
  </conditionalFormatting>
  <conditionalFormatting sqref="G31:G32">
    <cfRule type="duplicateValues" dxfId="237" priority="222"/>
  </conditionalFormatting>
  <conditionalFormatting sqref="G33">
    <cfRule type="duplicateValues" dxfId="236" priority="285"/>
  </conditionalFormatting>
  <conditionalFormatting sqref="G33">
    <cfRule type="duplicateValues" dxfId="235" priority="286"/>
  </conditionalFormatting>
  <conditionalFormatting sqref="F36">
    <cfRule type="duplicateValues" dxfId="234" priority="220"/>
  </conditionalFormatting>
  <conditionalFormatting sqref="G36">
    <cfRule type="duplicateValues" dxfId="233" priority="219"/>
  </conditionalFormatting>
  <conditionalFormatting sqref="G34">
    <cfRule type="duplicateValues" dxfId="232" priority="218"/>
  </conditionalFormatting>
  <conditionalFormatting sqref="F37">
    <cfRule type="duplicateValues" dxfId="231" priority="217"/>
  </conditionalFormatting>
  <conditionalFormatting sqref="F33">
    <cfRule type="duplicateValues" dxfId="230" priority="216"/>
  </conditionalFormatting>
  <conditionalFormatting sqref="F30">
    <cfRule type="duplicateValues" dxfId="229" priority="213"/>
  </conditionalFormatting>
  <conditionalFormatting sqref="G30">
    <cfRule type="duplicateValues" dxfId="228" priority="211"/>
  </conditionalFormatting>
  <conditionalFormatting sqref="G30">
    <cfRule type="duplicateValues" dxfId="227" priority="212"/>
  </conditionalFormatting>
  <conditionalFormatting sqref="G92">
    <cfRule type="duplicateValues" dxfId="226" priority="208"/>
  </conditionalFormatting>
  <conditionalFormatting sqref="G92">
    <cfRule type="duplicateValues" dxfId="225" priority="209"/>
  </conditionalFormatting>
  <conditionalFormatting sqref="F92">
    <cfRule type="duplicateValues" dxfId="224" priority="210"/>
  </conditionalFormatting>
  <conditionalFormatting sqref="G93">
    <cfRule type="duplicateValues" dxfId="223" priority="205"/>
  </conditionalFormatting>
  <conditionalFormatting sqref="G93">
    <cfRule type="duplicateValues" dxfId="222" priority="206"/>
  </conditionalFormatting>
  <conditionalFormatting sqref="F93">
    <cfRule type="duplicateValues" dxfId="221" priority="207"/>
  </conditionalFormatting>
  <conditionalFormatting sqref="G95">
    <cfRule type="duplicateValues" dxfId="220" priority="202"/>
  </conditionalFormatting>
  <conditionalFormatting sqref="G95">
    <cfRule type="duplicateValues" dxfId="219" priority="203"/>
  </conditionalFormatting>
  <conditionalFormatting sqref="F95">
    <cfRule type="duplicateValues" dxfId="218" priority="204"/>
  </conditionalFormatting>
  <conditionalFormatting sqref="G96">
    <cfRule type="duplicateValues" dxfId="217" priority="199"/>
  </conditionalFormatting>
  <conditionalFormatting sqref="G96">
    <cfRule type="duplicateValues" dxfId="216" priority="200"/>
  </conditionalFormatting>
  <conditionalFormatting sqref="F96">
    <cfRule type="duplicateValues" dxfId="215" priority="201"/>
  </conditionalFormatting>
  <conditionalFormatting sqref="G97">
    <cfRule type="duplicateValues" dxfId="214" priority="196"/>
  </conditionalFormatting>
  <conditionalFormatting sqref="G97">
    <cfRule type="duplicateValues" dxfId="213" priority="197"/>
  </conditionalFormatting>
  <conditionalFormatting sqref="F97">
    <cfRule type="duplicateValues" dxfId="212" priority="198"/>
  </conditionalFormatting>
  <conditionalFormatting sqref="G99">
    <cfRule type="duplicateValues" dxfId="211" priority="193"/>
  </conditionalFormatting>
  <conditionalFormatting sqref="G99">
    <cfRule type="duplicateValues" dxfId="210" priority="194"/>
  </conditionalFormatting>
  <conditionalFormatting sqref="F99">
    <cfRule type="duplicateValues" dxfId="209" priority="195"/>
  </conditionalFormatting>
  <conditionalFormatting sqref="G100">
    <cfRule type="duplicateValues" dxfId="208" priority="190"/>
  </conditionalFormatting>
  <conditionalFormatting sqref="G100">
    <cfRule type="duplicateValues" dxfId="207" priority="191"/>
  </conditionalFormatting>
  <conditionalFormatting sqref="F100">
    <cfRule type="duplicateValues" dxfId="206" priority="192"/>
  </conditionalFormatting>
  <conditionalFormatting sqref="G101">
    <cfRule type="duplicateValues" dxfId="205" priority="187"/>
  </conditionalFormatting>
  <conditionalFormatting sqref="G101">
    <cfRule type="duplicateValues" dxfId="204" priority="188"/>
  </conditionalFormatting>
  <conditionalFormatting sqref="F101">
    <cfRule type="duplicateValues" dxfId="203" priority="189"/>
  </conditionalFormatting>
  <conditionalFormatting sqref="G102">
    <cfRule type="duplicateValues" dxfId="202" priority="184"/>
  </conditionalFormatting>
  <conditionalFormatting sqref="G102">
    <cfRule type="duplicateValues" dxfId="201" priority="185"/>
  </conditionalFormatting>
  <conditionalFormatting sqref="F102">
    <cfRule type="duplicateValues" dxfId="200" priority="186"/>
  </conditionalFormatting>
  <conditionalFormatting sqref="G103:G104">
    <cfRule type="duplicateValues" dxfId="199" priority="181"/>
  </conditionalFormatting>
  <conditionalFormatting sqref="G103:G104">
    <cfRule type="duplicateValues" dxfId="198" priority="182"/>
  </conditionalFormatting>
  <conditionalFormatting sqref="F103:F104">
    <cfRule type="duplicateValues" dxfId="197" priority="183"/>
  </conditionalFormatting>
  <conditionalFormatting sqref="G110">
    <cfRule type="duplicateValues" dxfId="196" priority="179"/>
  </conditionalFormatting>
  <conditionalFormatting sqref="G110">
    <cfRule type="duplicateValues" dxfId="195" priority="180"/>
  </conditionalFormatting>
  <conditionalFormatting sqref="F28">
    <cfRule type="duplicateValues" dxfId="194" priority="178"/>
  </conditionalFormatting>
  <conditionalFormatting sqref="G28">
    <cfRule type="duplicateValues" dxfId="193" priority="176"/>
  </conditionalFormatting>
  <conditionalFormatting sqref="G28">
    <cfRule type="duplicateValues" dxfId="192" priority="177"/>
  </conditionalFormatting>
  <conditionalFormatting sqref="F35">
    <cfRule type="duplicateValues" dxfId="191" priority="175"/>
  </conditionalFormatting>
  <conditionalFormatting sqref="G35">
    <cfRule type="duplicateValues" dxfId="190" priority="173"/>
  </conditionalFormatting>
  <conditionalFormatting sqref="G35">
    <cfRule type="duplicateValues" dxfId="189" priority="174"/>
  </conditionalFormatting>
  <conditionalFormatting sqref="G98">
    <cfRule type="duplicateValues" dxfId="188" priority="170"/>
  </conditionalFormatting>
  <conditionalFormatting sqref="G98">
    <cfRule type="duplicateValues" dxfId="187" priority="171"/>
  </conditionalFormatting>
  <conditionalFormatting sqref="F98">
    <cfRule type="duplicateValues" dxfId="186" priority="172"/>
  </conditionalFormatting>
  <conditionalFormatting sqref="G106">
    <cfRule type="duplicateValues" dxfId="185" priority="167"/>
  </conditionalFormatting>
  <conditionalFormatting sqref="G106">
    <cfRule type="duplicateValues" dxfId="184" priority="168"/>
  </conditionalFormatting>
  <conditionalFormatting sqref="F106">
    <cfRule type="duplicateValues" dxfId="183" priority="169"/>
  </conditionalFormatting>
  <conditionalFormatting sqref="G107">
    <cfRule type="duplicateValues" dxfId="182" priority="164"/>
  </conditionalFormatting>
  <conditionalFormatting sqref="G107">
    <cfRule type="duplicateValues" dxfId="181" priority="165"/>
  </conditionalFormatting>
  <conditionalFormatting sqref="F107">
    <cfRule type="duplicateValues" dxfId="180" priority="166"/>
  </conditionalFormatting>
  <conditionalFormatting sqref="G109">
    <cfRule type="duplicateValues" dxfId="179" priority="161"/>
  </conditionalFormatting>
  <conditionalFormatting sqref="G109">
    <cfRule type="duplicateValues" dxfId="178" priority="162"/>
  </conditionalFormatting>
  <conditionalFormatting sqref="F109">
    <cfRule type="duplicateValues" dxfId="177" priority="163"/>
  </conditionalFormatting>
  <conditionalFormatting sqref="G71">
    <cfRule type="duplicateValues" dxfId="176" priority="159"/>
  </conditionalFormatting>
  <conditionalFormatting sqref="G71">
    <cfRule type="duplicateValues" dxfId="175" priority="160"/>
  </conditionalFormatting>
  <conditionalFormatting sqref="F110">
    <cfRule type="duplicateValues" dxfId="174" priority="287"/>
  </conditionalFormatting>
  <conditionalFormatting sqref="G111">
    <cfRule type="duplicateValues" dxfId="173" priority="153"/>
  </conditionalFormatting>
  <conditionalFormatting sqref="G111">
    <cfRule type="duplicateValues" dxfId="172" priority="154"/>
  </conditionalFormatting>
  <conditionalFormatting sqref="F111">
    <cfRule type="duplicateValues" dxfId="171" priority="155"/>
  </conditionalFormatting>
  <conditionalFormatting sqref="G113">
    <cfRule type="duplicateValues" dxfId="170" priority="151"/>
  </conditionalFormatting>
  <conditionalFormatting sqref="G113">
    <cfRule type="duplicateValues" dxfId="169" priority="152"/>
  </conditionalFormatting>
  <conditionalFormatting sqref="G112">
    <cfRule type="duplicateValues" dxfId="168" priority="149"/>
  </conditionalFormatting>
  <conditionalFormatting sqref="G112">
    <cfRule type="duplicateValues" dxfId="167" priority="150"/>
  </conditionalFormatting>
  <conditionalFormatting sqref="G114">
    <cfRule type="duplicateValues" dxfId="166" priority="147"/>
  </conditionalFormatting>
  <conditionalFormatting sqref="G114">
    <cfRule type="duplicateValues" dxfId="165" priority="148"/>
  </conditionalFormatting>
  <conditionalFormatting sqref="G129">
    <cfRule type="duplicateValues" dxfId="164" priority="131"/>
  </conditionalFormatting>
  <conditionalFormatting sqref="F115:F121">
    <cfRule type="duplicateValues" dxfId="163" priority="157"/>
  </conditionalFormatting>
  <conditionalFormatting sqref="G115:G121">
    <cfRule type="duplicateValues" dxfId="162" priority="158"/>
  </conditionalFormatting>
  <conditionalFormatting sqref="F130:F137 F122:F125 F112:F114 F139:F140 F142 F127:F128">
    <cfRule type="duplicateValues" dxfId="161" priority="156"/>
  </conditionalFormatting>
  <conditionalFormatting sqref="G123">
    <cfRule type="duplicateValues" dxfId="160" priority="145"/>
  </conditionalFormatting>
  <conditionalFormatting sqref="G123">
    <cfRule type="duplicateValues" dxfId="159" priority="146"/>
  </conditionalFormatting>
  <conditionalFormatting sqref="G125">
    <cfRule type="duplicateValues" dxfId="158" priority="143"/>
  </conditionalFormatting>
  <conditionalFormatting sqref="G125">
    <cfRule type="duplicateValues" dxfId="157" priority="144"/>
  </conditionalFormatting>
  <conditionalFormatting sqref="G127">
    <cfRule type="duplicateValues" dxfId="156" priority="141"/>
  </conditionalFormatting>
  <conditionalFormatting sqref="G127">
    <cfRule type="duplicateValues" dxfId="155" priority="142"/>
  </conditionalFormatting>
  <conditionalFormatting sqref="G128">
    <cfRule type="duplicateValues" dxfId="154" priority="139"/>
  </conditionalFormatting>
  <conditionalFormatting sqref="G128">
    <cfRule type="duplicateValues" dxfId="153" priority="140"/>
  </conditionalFormatting>
  <conditionalFormatting sqref="G130">
    <cfRule type="duplicateValues" dxfId="152" priority="137"/>
  </conditionalFormatting>
  <conditionalFormatting sqref="G130">
    <cfRule type="duplicateValues" dxfId="151" priority="138"/>
  </conditionalFormatting>
  <conditionalFormatting sqref="G131">
    <cfRule type="duplicateValues" dxfId="150" priority="135"/>
  </conditionalFormatting>
  <conditionalFormatting sqref="G131">
    <cfRule type="duplicateValues" dxfId="149" priority="136"/>
  </conditionalFormatting>
  <conditionalFormatting sqref="G132">
    <cfRule type="duplicateValues" dxfId="148" priority="133"/>
  </conditionalFormatting>
  <conditionalFormatting sqref="G132">
    <cfRule type="duplicateValues" dxfId="147" priority="134"/>
  </conditionalFormatting>
  <conditionalFormatting sqref="F129">
    <cfRule type="duplicateValues" dxfId="146" priority="132"/>
  </conditionalFormatting>
  <conditionalFormatting sqref="F34">
    <cfRule type="duplicateValues" dxfId="145" priority="130"/>
  </conditionalFormatting>
  <conditionalFormatting sqref="G133:G137 G139:G140 G142">
    <cfRule type="duplicateValues" dxfId="144" priority="129"/>
  </conditionalFormatting>
  <conditionalFormatting sqref="F138">
    <cfRule type="duplicateValues" dxfId="143" priority="128"/>
  </conditionalFormatting>
  <conditionalFormatting sqref="G138">
    <cfRule type="duplicateValues" dxfId="142" priority="127"/>
  </conditionalFormatting>
  <conditionalFormatting sqref="G105">
    <cfRule type="duplicateValues" dxfId="141" priority="124"/>
  </conditionalFormatting>
  <conditionalFormatting sqref="G105">
    <cfRule type="duplicateValues" dxfId="140" priority="125"/>
  </conditionalFormatting>
  <conditionalFormatting sqref="F105">
    <cfRule type="duplicateValues" dxfId="139" priority="126"/>
  </conditionalFormatting>
  <conditionalFormatting sqref="G122">
    <cfRule type="duplicateValues" dxfId="138" priority="123"/>
  </conditionalFormatting>
  <conditionalFormatting sqref="G124">
    <cfRule type="duplicateValues" dxfId="137" priority="122"/>
  </conditionalFormatting>
  <conditionalFormatting sqref="F141">
    <cfRule type="duplicateValues" dxfId="136" priority="121"/>
  </conditionalFormatting>
  <conditionalFormatting sqref="G141">
    <cfRule type="duplicateValues" dxfId="135" priority="120"/>
  </conditionalFormatting>
  <conditionalFormatting sqref="G94">
    <cfRule type="duplicateValues" dxfId="134" priority="117"/>
  </conditionalFormatting>
  <conditionalFormatting sqref="G94">
    <cfRule type="duplicateValues" dxfId="133" priority="118"/>
  </conditionalFormatting>
  <conditionalFormatting sqref="F94">
    <cfRule type="duplicateValues" dxfId="132" priority="119"/>
  </conditionalFormatting>
  <conditionalFormatting sqref="F126">
    <cfRule type="duplicateValues" dxfId="131" priority="116"/>
  </conditionalFormatting>
  <conditionalFormatting sqref="G126">
    <cfRule type="duplicateValues" dxfId="130" priority="115"/>
  </conditionalFormatting>
  <conditionalFormatting sqref="G108">
    <cfRule type="duplicateValues" dxfId="129" priority="112"/>
  </conditionalFormatting>
  <conditionalFormatting sqref="G108">
    <cfRule type="duplicateValues" dxfId="128" priority="113"/>
  </conditionalFormatting>
  <conditionalFormatting sqref="F108">
    <cfRule type="duplicateValues" dxfId="127" priority="114"/>
  </conditionalFormatting>
  <conditionalFormatting sqref="I67">
    <cfRule type="containsText" dxfId="126" priority="95" operator="containsText" text="Accidenté">
      <formula>NOT(ISERROR(SEARCH("Accidenté",I67)))</formula>
    </cfRule>
  </conditionalFormatting>
  <conditionalFormatting sqref="I66">
    <cfRule type="containsText" dxfId="125" priority="85" operator="containsText" text="Accidenté">
      <formula>NOT(ISERROR(SEARCH("Accidenté",I66)))</formula>
    </cfRule>
  </conditionalFormatting>
  <conditionalFormatting sqref="I68">
    <cfRule type="containsText" dxfId="124" priority="71" operator="containsText" text="Accidenté">
      <formula>NOT(ISERROR(SEARCH("Accidenté",I68)))</formula>
    </cfRule>
  </conditionalFormatting>
  <conditionalFormatting sqref="I73">
    <cfRule type="containsText" dxfId="123" priority="63" operator="containsText" text="Accidenté">
      <formula>NOT(ISERROR(SEARCH("Accidenté",I73)))</formula>
    </cfRule>
  </conditionalFormatting>
  <conditionalFormatting sqref="I69">
    <cfRule type="containsText" dxfId="122" priority="33" operator="containsText" text="Accidenté">
      <formula>NOT(ISERROR(SEARCH("Accidenté",I69)))</formula>
    </cfRule>
  </conditionalFormatting>
  <conditionalFormatting sqref="F23 F11:F14 F16:F18">
    <cfRule type="duplicateValues" dxfId="121" priority="29"/>
  </conditionalFormatting>
  <conditionalFormatting sqref="G16:G18 G23 G11:G12">
    <cfRule type="duplicateValues" dxfId="120" priority="27"/>
  </conditionalFormatting>
  <conditionalFormatting sqref="G16:G18 G23 G11:G12">
    <cfRule type="duplicateValues" dxfId="119" priority="28"/>
  </conditionalFormatting>
  <conditionalFormatting sqref="F20">
    <cfRule type="duplicateValues" dxfId="118" priority="26"/>
  </conditionalFormatting>
  <conditionalFormatting sqref="G20">
    <cfRule type="duplicateValues" dxfId="117" priority="24"/>
  </conditionalFormatting>
  <conditionalFormatting sqref="G20">
    <cfRule type="duplicateValues" dxfId="116" priority="25"/>
  </conditionalFormatting>
  <conditionalFormatting sqref="F9">
    <cfRule type="duplicateValues" dxfId="115" priority="23"/>
  </conditionalFormatting>
  <conditionalFormatting sqref="G9">
    <cfRule type="duplicateValues" dxfId="114" priority="21"/>
  </conditionalFormatting>
  <conditionalFormatting sqref="G9">
    <cfRule type="duplicateValues" dxfId="113" priority="22"/>
  </conditionalFormatting>
  <conditionalFormatting sqref="F21">
    <cfRule type="duplicateValues" dxfId="112" priority="20"/>
  </conditionalFormatting>
  <conditionalFormatting sqref="G21">
    <cfRule type="duplicateValues" dxfId="111" priority="18"/>
  </conditionalFormatting>
  <conditionalFormatting sqref="G21">
    <cfRule type="duplicateValues" dxfId="110" priority="19"/>
  </conditionalFormatting>
  <conditionalFormatting sqref="F15">
    <cfRule type="duplicateValues" dxfId="109" priority="17"/>
  </conditionalFormatting>
  <conditionalFormatting sqref="G15">
    <cfRule type="duplicateValues" dxfId="108" priority="15"/>
  </conditionalFormatting>
  <conditionalFormatting sqref="G15">
    <cfRule type="duplicateValues" dxfId="107" priority="16"/>
  </conditionalFormatting>
  <conditionalFormatting sqref="I12">
    <cfRule type="containsText" dxfId="106" priority="13" operator="containsText" text="Accidenté">
      <formula>NOT(ISERROR(SEARCH("Accidenté",I12)))</formula>
    </cfRule>
  </conditionalFormatting>
  <conditionalFormatting sqref="I15">
    <cfRule type="containsText" dxfId="105" priority="12" operator="containsText" text="Accidenté">
      <formula>NOT(ISERROR(SEARCH("Accidenté",I15)))</formula>
    </cfRule>
  </conditionalFormatting>
  <conditionalFormatting sqref="I11">
    <cfRule type="containsText" dxfId="104" priority="11" operator="containsText" text="Accidenté">
      <formula>NOT(ISERROR(SEARCH("Accidenté",I11)))</formula>
    </cfRule>
  </conditionalFormatting>
  <conditionalFormatting sqref="I14">
    <cfRule type="containsText" dxfId="103" priority="10" operator="containsText" text="Accidenté">
      <formula>NOT(ISERROR(SEARCH("Accidenté",I14)))</formula>
    </cfRule>
  </conditionalFormatting>
  <conditionalFormatting sqref="F10">
    <cfRule type="duplicateValues" dxfId="102" priority="9"/>
  </conditionalFormatting>
  <conditionalFormatting sqref="G10">
    <cfRule type="duplicateValues" dxfId="101" priority="7"/>
  </conditionalFormatting>
  <conditionalFormatting sqref="G10">
    <cfRule type="duplicateValues" dxfId="100" priority="8"/>
  </conditionalFormatting>
  <conditionalFormatting sqref="I9">
    <cfRule type="containsText" dxfId="99" priority="6" operator="containsText" text="Accidenté">
      <formula>NOT(ISERROR(SEARCH("Accidenté",I9)))</formula>
    </cfRule>
  </conditionalFormatting>
  <conditionalFormatting sqref="I16">
    <cfRule type="containsText" dxfId="98" priority="5" operator="containsText" text="Accidenté">
      <formula>NOT(ISERROR(SEARCH("Accidenté",I16)))</formula>
    </cfRule>
  </conditionalFormatting>
  <conditionalFormatting sqref="I13">
    <cfRule type="containsText" dxfId="97" priority="4" operator="containsText" text="Accidenté">
      <formula>NOT(ISERROR(SEARCH("Accidenté",I13)))</formula>
    </cfRule>
  </conditionalFormatting>
  <conditionalFormatting sqref="I10">
    <cfRule type="containsText" dxfId="96" priority="3" operator="containsText" text="Accidenté">
      <formula>NOT(ISERROR(SEARCH("Accidenté",I10)))</formula>
    </cfRule>
  </conditionalFormatting>
  <conditionalFormatting sqref="I82">
    <cfRule type="containsText" dxfId="95" priority="2" operator="containsText" text="Accidenté">
      <formula>NOT(ISERROR(SEARCH("Accidenté",I82)))</formula>
    </cfRule>
  </conditionalFormatting>
  <conditionalFormatting sqref="I17">
    <cfRule type="containsText" dxfId="94" priority="1" operator="containsText" text="Accidenté">
      <formula>NOT(ISERROR(SEARCH("Accidenté",I17)))</formula>
    </cfRule>
  </conditionalFormatting>
  <dataValidations count="1">
    <dataValidation type="list" allowBlank="1" showInputMessage="1" sqref="M8:M142">
      <formula1>"Garage UMS, Garage SINOTRUK, Garage RENAULT, TMH, Port, Mines, Route Port, Route Mines"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rgb="FFFF0000"/>
  </sheetPr>
  <dimension ref="A1:K11"/>
  <sheetViews>
    <sheetView zoomScale="95" zoomScaleNormal="9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14" sqref="E14"/>
    </sheetView>
  </sheetViews>
  <sheetFormatPr baseColWidth="10" defaultColWidth="11.42578125" defaultRowHeight="15"/>
  <cols>
    <col min="1" max="1" width="4.140625" bestFit="1" customWidth="1"/>
    <col min="2" max="2" width="8.7109375" customWidth="1"/>
    <col min="3" max="3" width="10.28515625" customWidth="1"/>
    <col min="4" max="4" width="13.28515625" customWidth="1"/>
    <col min="5" max="5" width="41.28515625" customWidth="1"/>
    <col min="6" max="6" width="27.7109375" style="73" customWidth="1"/>
    <col min="7" max="7" width="24.140625" style="75" customWidth="1"/>
    <col min="8" max="8" width="0.85546875" style="75" hidden="1" customWidth="1"/>
    <col min="9" max="9" width="8.5703125" style="196" customWidth="1"/>
    <col min="10" max="10" width="8.42578125" style="199" customWidth="1"/>
    <col min="11" max="11" width="12.28515625" style="73" customWidth="1"/>
    <col min="12" max="12" width="19.7109375" bestFit="1" customWidth="1"/>
    <col min="13" max="13" width="10.7109375" bestFit="1" customWidth="1"/>
    <col min="14" max="14" width="15.28515625" bestFit="1" customWidth="1"/>
    <col min="15" max="15" width="18.85546875" bestFit="1" customWidth="1"/>
    <col min="16" max="16" width="20.5703125" bestFit="1" customWidth="1"/>
    <col min="17" max="17" width="19.7109375" bestFit="1" customWidth="1"/>
    <col min="18" max="24" width="21.7109375" customWidth="1"/>
    <col min="25" max="25" width="21.7109375" bestFit="1" customWidth="1"/>
    <col min="26" max="26" width="21.7109375" customWidth="1"/>
    <col min="27" max="27" width="11" customWidth="1"/>
    <col min="28" max="28" width="24.85546875" bestFit="1" customWidth="1"/>
    <col min="29" max="29" width="21.140625" bestFit="1" customWidth="1"/>
    <col min="30" max="30" width="23.85546875" bestFit="1" customWidth="1"/>
    <col min="31" max="31" width="21.140625" bestFit="1" customWidth="1"/>
    <col min="32" max="32" width="23.85546875" bestFit="1" customWidth="1"/>
    <col min="33" max="33" width="16.42578125" bestFit="1" customWidth="1"/>
    <col min="34" max="34" width="19.28515625" bestFit="1" customWidth="1"/>
    <col min="35" max="35" width="16.42578125" bestFit="1" customWidth="1"/>
    <col min="36" max="38" width="7.140625" customWidth="1"/>
    <col min="39" max="39" width="19.28515625" bestFit="1" customWidth="1"/>
    <col min="40" max="40" width="21.140625" bestFit="1" customWidth="1"/>
    <col min="41" max="41" width="23.85546875" bestFit="1" customWidth="1"/>
    <col min="42" max="42" width="21.140625" bestFit="1" customWidth="1"/>
    <col min="43" max="43" width="23.85546875" bestFit="1" customWidth="1"/>
  </cols>
  <sheetData>
    <row r="1" spans="1:11" ht="26.25">
      <c r="A1" s="346" t="s">
        <v>304</v>
      </c>
      <c r="B1" s="346"/>
      <c r="C1" s="346"/>
      <c r="D1" s="346"/>
      <c r="E1" s="346"/>
      <c r="F1" s="346"/>
      <c r="G1" s="346"/>
      <c r="H1" s="346"/>
      <c r="I1" s="346"/>
      <c r="J1" s="346"/>
      <c r="K1" s="346"/>
    </row>
    <row r="2" spans="1:11">
      <c r="A2" s="189"/>
      <c r="B2" s="184"/>
      <c r="C2" s="184"/>
      <c r="D2" s="185" t="s">
        <v>1</v>
      </c>
      <c r="E2" s="186">
        <f>'DTQ (Poste2)'!G5</f>
        <v>43672</v>
      </c>
      <c r="F2" s="184"/>
      <c r="G2" s="187"/>
      <c r="H2" s="187"/>
      <c r="I2" s="195"/>
      <c r="J2" s="197"/>
      <c r="K2" s="200"/>
    </row>
    <row r="3" spans="1:11" ht="34.5">
      <c r="A3" s="188" t="s">
        <v>0</v>
      </c>
      <c r="B3" s="188" t="s">
        <v>13</v>
      </c>
      <c r="C3" s="188" t="s">
        <v>144</v>
      </c>
      <c r="D3" s="188" t="s">
        <v>12</v>
      </c>
      <c r="E3" s="188" t="s">
        <v>14</v>
      </c>
      <c r="F3" s="190" t="s">
        <v>157</v>
      </c>
      <c r="G3" s="188" t="s">
        <v>27</v>
      </c>
      <c r="H3" s="188" t="s">
        <v>242</v>
      </c>
      <c r="I3" s="347" t="s">
        <v>240</v>
      </c>
      <c r="J3" s="347"/>
      <c r="K3" s="188" t="s">
        <v>238</v>
      </c>
    </row>
    <row r="4" spans="1:11" ht="17.25">
      <c r="A4" s="188"/>
      <c r="B4" s="188"/>
      <c r="C4" s="188"/>
      <c r="D4" s="188"/>
      <c r="E4" s="188"/>
      <c r="F4" s="188"/>
      <c r="G4" s="188"/>
      <c r="H4" s="188"/>
      <c r="I4" s="188" t="s">
        <v>241</v>
      </c>
      <c r="J4" s="300" t="s">
        <v>239</v>
      </c>
      <c r="K4" s="188"/>
    </row>
    <row r="5" spans="1:11" ht="17.25">
      <c r="A5" s="308">
        <v>1</v>
      </c>
      <c r="B5" s="42" t="s">
        <v>10</v>
      </c>
      <c r="C5" s="42" t="s">
        <v>145</v>
      </c>
      <c r="D5" s="226" t="s">
        <v>362</v>
      </c>
      <c r="E5" s="267" t="s">
        <v>434</v>
      </c>
      <c r="F5" s="99">
        <v>43585.333333333336</v>
      </c>
      <c r="G5" s="183" t="str">
        <f t="shared" ref="G5" si="0">IF(F5="","",IF($E$2-F5&lt;1,TEXT(MOD(($E$2-INT($E$2))-(F5-INT(F5)),1),"hh:mm:ss"),IF(MOD($E$2,1)-MOD(F5,1)&lt;0,IF(DATEDIF(F5,$E$2-1,"y")&gt;0,DATEDIF(F5,$E$2-1,"y")&amp;" an(s) ","")&amp;IF(DATEDIF(F5,$E$2-1,"ym")&gt;0,DATEDIF(F5,$E$2-1,"ym")&amp;" mois ","")&amp;DATEDIF(F5,$E$2-1,"md"),IF(DATEDIF(F5,$E$2,"y")&gt;0,DATEDIF(F5,$E$2,"y")&amp;" an(s) ","")&amp;IF(DATEDIF(F5,$E$2,"ym")&gt;0,DATEDIF(F5,$E$2,"ym")&amp;" mois ","")&amp;DATEDIF(F5,$E$2,"md"))&amp;" jour(s)"&amp;"et "&amp;TEXT(MOD(($E$2-INT($E$2))-(F5-INT(F5)),1),"hh:mm")))</f>
        <v>2 mois 25 jour(s)et 16:00</v>
      </c>
      <c r="H5" s="298"/>
      <c r="I5" s="145"/>
      <c r="J5" s="198"/>
      <c r="K5" s="205"/>
    </row>
    <row r="6" spans="1:11" ht="17.25">
      <c r="A6" s="308">
        <v>2</v>
      </c>
      <c r="B6" s="42" t="s">
        <v>10</v>
      </c>
      <c r="C6" s="42" t="s">
        <v>145</v>
      </c>
      <c r="D6" s="226" t="s">
        <v>227</v>
      </c>
      <c r="E6" s="59" t="s">
        <v>555</v>
      </c>
      <c r="F6" s="99">
        <v>43664</v>
      </c>
      <c r="G6" s="183" t="str">
        <f>IF(F6="","",IF($E$2-F6&lt;1,TEXT(MOD(($E$2-INT($E$2))-(F6-INT(F6)),1),"hh:mm:ss"),IF(MOD($E$2,1)-MOD(F6,1)&lt;0,IF(DATEDIF(F6,$E$2-1,"y")&gt;0,DATEDIF(F6,$E$2-1,"y")&amp;" an(s) ","")&amp;IF(DATEDIF(F6,$E$2-1,"ym")&gt;0,DATEDIF(F6,$E$2-1,"ym")&amp;" mois ","")&amp;DATEDIF(F6,$E$2-1,"md"),IF(DATEDIF(F6,$E$2,"y")&gt;0,DATEDIF(F6,$E$2,"y")&amp;" an(s) ","")&amp;IF(DATEDIF(F6,$E$2,"ym")&gt;0,DATEDIF(F6,$E$2,"ym")&amp;" mois ","")&amp;DATEDIF(F6,$E$2,"md"))&amp;" jour(s)"&amp;"et "&amp;TEXT(MOD(($E$2-INT($E$2))-(F6-INT(F6)),1),"hh:mm")))</f>
        <v>8 jour(s)et 00:00</v>
      </c>
      <c r="H6" s="298"/>
      <c r="I6" s="145"/>
      <c r="J6" s="198"/>
      <c r="K6" s="205"/>
    </row>
    <row r="7" spans="1:11" ht="17.25">
      <c r="A7" s="308">
        <v>3</v>
      </c>
      <c r="B7" s="42" t="s">
        <v>10</v>
      </c>
      <c r="C7" s="42" t="s">
        <v>294</v>
      </c>
      <c r="D7" s="60" t="s">
        <v>295</v>
      </c>
      <c r="E7" s="174" t="s">
        <v>552</v>
      </c>
      <c r="F7" s="98">
        <v>43636</v>
      </c>
      <c r="G7" s="183" t="str">
        <f t="shared" ref="G7:G10" si="1">IF(F7="","",IF($E$2-F7&lt;1,TEXT(MOD(($E$2-INT($E$2))-(F7-INT(F7)),1),"hh:mm:ss"),IF(MOD($E$2,1)-MOD(F7,1)&lt;0,IF(DATEDIF(F7,$E$2-1,"y")&gt;0,DATEDIF(F7,$E$2-1,"y")&amp;" an(s) ","")&amp;IF(DATEDIF(F7,$E$2-1,"ym")&gt;0,DATEDIF(F7,$E$2-1,"ym")&amp;" mois ","")&amp;DATEDIF(F7,$E$2-1,"md"),IF(DATEDIF(F7,$E$2,"y")&gt;0,DATEDIF(F7,$E$2,"y")&amp;" an(s) ","")&amp;IF(DATEDIF(F7,$E$2,"ym")&gt;0,DATEDIF(F7,$E$2,"ym")&amp;" mois ","")&amp;DATEDIF(F7,$E$2,"md"))&amp;" jour(s)"&amp;"et "&amp;TEXT(MOD(($E$2-INT($E$2))-(F7-INT(F7)),1),"hh:mm")))</f>
        <v>1 mois 6 jour(s)et 00:00</v>
      </c>
      <c r="H7" s="298"/>
      <c r="I7" s="145"/>
      <c r="J7" s="198"/>
      <c r="K7" s="205"/>
    </row>
    <row r="8" spans="1:11" ht="17.25">
      <c r="A8" s="308">
        <v>4</v>
      </c>
      <c r="B8" s="42" t="s">
        <v>10</v>
      </c>
      <c r="C8" s="42" t="s">
        <v>145</v>
      </c>
      <c r="D8" s="226" t="s">
        <v>110</v>
      </c>
      <c r="E8" s="59" t="s">
        <v>549</v>
      </c>
      <c r="F8" s="99">
        <v>43629</v>
      </c>
      <c r="G8" s="183" t="str">
        <f t="shared" si="1"/>
        <v>1 mois 13 jour(s)et 00:00</v>
      </c>
      <c r="H8" s="298"/>
      <c r="I8" s="145"/>
      <c r="J8" s="198"/>
      <c r="K8" s="205"/>
    </row>
    <row r="9" spans="1:11" ht="17.25">
      <c r="A9" s="308">
        <v>5</v>
      </c>
      <c r="B9" s="42" t="s">
        <v>10</v>
      </c>
      <c r="C9" s="42" t="s">
        <v>162</v>
      </c>
      <c r="D9" s="60" t="s">
        <v>118</v>
      </c>
      <c r="E9" s="46" t="s">
        <v>237</v>
      </c>
      <c r="F9" s="98">
        <v>43320</v>
      </c>
      <c r="G9" s="183" t="str">
        <f t="shared" si="1"/>
        <v>11 mois 18 jour(s)et 00:00</v>
      </c>
      <c r="H9" s="298"/>
      <c r="I9" s="145"/>
      <c r="J9" s="198"/>
      <c r="K9" s="205"/>
    </row>
    <row r="10" spans="1:11" ht="17.25">
      <c r="A10" s="308">
        <v>6</v>
      </c>
      <c r="B10" s="42" t="s">
        <v>10</v>
      </c>
      <c r="C10" s="42" t="s">
        <v>162</v>
      </c>
      <c r="D10" s="60" t="s">
        <v>439</v>
      </c>
      <c r="E10" s="46" t="s">
        <v>551</v>
      </c>
      <c r="F10" s="98">
        <v>43638</v>
      </c>
      <c r="G10" s="183" t="str">
        <f t="shared" si="1"/>
        <v>1 mois 4 jour(s)et 00:00</v>
      </c>
      <c r="H10" s="298"/>
      <c r="I10" s="145"/>
      <c r="J10" s="198"/>
      <c r="K10" s="205"/>
    </row>
    <row r="11" spans="1:11" ht="17.25">
      <c r="A11" s="330"/>
    </row>
  </sheetData>
  <mergeCells count="2">
    <mergeCell ref="A1:K1"/>
    <mergeCell ref="I3:J3"/>
  </mergeCells>
  <conditionalFormatting sqref="E9">
    <cfRule type="containsText" dxfId="93" priority="1" operator="containsText" text="Accidenté">
      <formula>NOT(ISERROR(SEARCH("Accidenté",E9)))</formula>
    </cfRule>
  </conditionalFormatting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tabColor rgb="FFFF0000"/>
  </sheetPr>
  <dimension ref="A1:AB11"/>
  <sheetViews>
    <sheetView zoomScale="90" zoomScaleNormal="90" workbookViewId="0">
      <selection activeCell="Q10" sqref="Q10"/>
    </sheetView>
  </sheetViews>
  <sheetFormatPr baseColWidth="10" defaultColWidth="11.42578125" defaultRowHeight="15"/>
  <cols>
    <col min="1" max="1" width="18.28515625" customWidth="1"/>
    <col min="2" max="2" width="11" customWidth="1"/>
    <col min="3" max="3" width="17.85546875" bestFit="1" customWidth="1"/>
    <col min="4" max="4" width="15.28515625" customWidth="1"/>
    <col min="5" max="5" width="12.7109375" customWidth="1"/>
    <col min="6" max="6" width="25.28515625" bestFit="1" customWidth="1"/>
    <col min="7" max="7" width="17.85546875" customWidth="1"/>
    <col min="8" max="8" width="11" bestFit="1" customWidth="1"/>
    <col min="9" max="9" width="18" bestFit="1" customWidth="1"/>
    <col min="11" max="11" width="16.140625" bestFit="1" customWidth="1"/>
    <col min="12" max="15" width="15.5703125" bestFit="1" customWidth="1"/>
    <col min="16" max="16" width="22.42578125" bestFit="1" customWidth="1"/>
    <col min="17" max="17" width="18.140625" bestFit="1" customWidth="1"/>
    <col min="18" max="18" width="9.7109375" bestFit="1" customWidth="1"/>
    <col min="19" max="19" width="18" customWidth="1"/>
    <col min="20" max="20" width="13" customWidth="1"/>
    <col min="21" max="21" width="18.85546875" customWidth="1"/>
    <col min="22" max="22" width="28.140625" customWidth="1"/>
    <col min="23" max="23" width="27.28515625" customWidth="1"/>
    <col min="24" max="24" width="26" bestFit="1" customWidth="1"/>
    <col min="25" max="25" width="30.42578125" customWidth="1"/>
    <col min="26" max="26" width="32.85546875" customWidth="1"/>
    <col min="27" max="27" width="26.7109375" bestFit="1" customWidth="1"/>
    <col min="28" max="28" width="21.42578125" bestFit="1" customWidth="1"/>
    <col min="29" max="29" width="18" customWidth="1"/>
    <col min="30" max="30" width="15.42578125" customWidth="1"/>
    <col min="31" max="31" width="13.7109375" customWidth="1"/>
    <col min="32" max="32" width="13.85546875" bestFit="1" customWidth="1"/>
    <col min="33" max="34" width="13" customWidth="1"/>
    <col min="35" max="35" width="13.140625" customWidth="1"/>
    <col min="36" max="36" width="13.5703125" customWidth="1"/>
    <col min="37" max="37" width="15.42578125" customWidth="1"/>
    <col min="38" max="38" width="13.7109375" customWidth="1"/>
    <col min="39" max="39" width="13.85546875" customWidth="1"/>
    <col min="40" max="41" width="13" customWidth="1"/>
    <col min="42" max="42" width="13.140625" customWidth="1"/>
    <col min="43" max="43" width="13.5703125" customWidth="1"/>
    <col min="44" max="44" width="15.42578125" customWidth="1"/>
    <col min="45" max="45" width="13.7109375" customWidth="1"/>
    <col min="46" max="46" width="18.85546875" bestFit="1" customWidth="1"/>
    <col min="47" max="48" width="18" bestFit="1" customWidth="1"/>
    <col min="49" max="49" width="18.140625" bestFit="1" customWidth="1"/>
    <col min="50" max="50" width="18.5703125" bestFit="1" customWidth="1"/>
    <col min="51" max="51" width="20.42578125" bestFit="1" customWidth="1"/>
    <col min="52" max="52" width="18.7109375" bestFit="1" customWidth="1"/>
  </cols>
  <sheetData>
    <row r="1" spans="1:28">
      <c r="A1" s="3" t="s">
        <v>13</v>
      </c>
      <c r="B1" t="s">
        <v>176</v>
      </c>
      <c r="D1" s="348" t="s">
        <v>23</v>
      </c>
      <c r="E1" s="348"/>
      <c r="F1" s="348"/>
      <c r="K1" s="3" t="s">
        <v>13</v>
      </c>
      <c r="L1" t="s">
        <v>176</v>
      </c>
      <c r="N1" s="349" t="s">
        <v>24</v>
      </c>
      <c r="O1" s="349"/>
      <c r="P1" s="349"/>
      <c r="U1" s="3" t="s">
        <v>13</v>
      </c>
      <c r="V1" t="s">
        <v>176</v>
      </c>
      <c r="X1" s="350" t="s">
        <v>25</v>
      </c>
      <c r="Y1" s="350"/>
      <c r="Z1" s="350"/>
    </row>
    <row r="3" spans="1:28">
      <c r="B3" s="3" t="s">
        <v>32</v>
      </c>
      <c r="L3" s="3" t="s">
        <v>32</v>
      </c>
      <c r="V3" s="3" t="s">
        <v>32</v>
      </c>
    </row>
    <row r="4" spans="1:28" ht="60">
      <c r="A4" s="6" t="s">
        <v>15</v>
      </c>
      <c r="B4" s="7" t="s">
        <v>133</v>
      </c>
      <c r="C4" s="7" t="s">
        <v>132</v>
      </c>
      <c r="D4" s="7" t="s">
        <v>134</v>
      </c>
      <c r="E4" s="7" t="s">
        <v>135</v>
      </c>
      <c r="F4" s="7" t="s">
        <v>29</v>
      </c>
      <c r="G4" s="7" t="s">
        <v>136</v>
      </c>
      <c r="H4" s="7" t="s">
        <v>158</v>
      </c>
      <c r="K4" s="8" t="s">
        <v>15</v>
      </c>
      <c r="L4" s="9" t="s">
        <v>133</v>
      </c>
      <c r="M4" s="9" t="s">
        <v>137</v>
      </c>
      <c r="N4" s="9" t="s">
        <v>134</v>
      </c>
      <c r="O4" s="9" t="s">
        <v>138</v>
      </c>
      <c r="P4" s="9" t="s">
        <v>139</v>
      </c>
      <c r="Q4" s="9" t="s">
        <v>140</v>
      </c>
      <c r="R4" s="9" t="s">
        <v>158</v>
      </c>
      <c r="U4" s="8" t="s">
        <v>15</v>
      </c>
      <c r="V4" s="9" t="s">
        <v>133</v>
      </c>
      <c r="W4" s="9" t="s">
        <v>137</v>
      </c>
      <c r="X4" s="9" t="s">
        <v>134</v>
      </c>
      <c r="Y4" s="9" t="s">
        <v>138</v>
      </c>
      <c r="Z4" s="9" t="s">
        <v>141</v>
      </c>
      <c r="AA4" s="9" t="s">
        <v>140</v>
      </c>
      <c r="AB4" s="9" t="s">
        <v>158</v>
      </c>
    </row>
    <row r="5" spans="1:28">
      <c r="A5" s="1" t="s">
        <v>163</v>
      </c>
      <c r="B5" s="4">
        <v>2</v>
      </c>
      <c r="C5" s="4"/>
      <c r="D5" s="4"/>
      <c r="E5" s="89"/>
      <c r="F5" s="4"/>
      <c r="G5" s="4"/>
      <c r="H5" s="4"/>
      <c r="K5" s="1" t="s">
        <v>143</v>
      </c>
      <c r="L5" s="5">
        <v>55</v>
      </c>
      <c r="M5" s="5">
        <v>18</v>
      </c>
      <c r="N5" s="5">
        <v>7</v>
      </c>
      <c r="O5" s="5">
        <v>5</v>
      </c>
      <c r="P5" s="5"/>
      <c r="Q5" s="5">
        <v>1</v>
      </c>
      <c r="R5" s="5"/>
      <c r="U5" s="1" t="s">
        <v>143</v>
      </c>
      <c r="V5" s="5">
        <v>40</v>
      </c>
      <c r="W5" s="5">
        <v>16</v>
      </c>
      <c r="X5" s="5">
        <v>5</v>
      </c>
      <c r="Y5" s="5">
        <v>7</v>
      </c>
      <c r="Z5" s="5"/>
      <c r="AA5" s="5">
        <v>1</v>
      </c>
      <c r="AB5" s="5">
        <v>1</v>
      </c>
    </row>
    <row r="6" spans="1:28">
      <c r="A6" s="1" t="s">
        <v>179</v>
      </c>
      <c r="B6" s="4">
        <v>3</v>
      </c>
      <c r="C6" s="4"/>
      <c r="D6" s="4"/>
      <c r="E6" s="89"/>
      <c r="F6" s="4"/>
      <c r="G6" s="4"/>
      <c r="H6" s="4"/>
      <c r="K6" s="1" t="s">
        <v>163</v>
      </c>
      <c r="L6" s="5">
        <v>2</v>
      </c>
      <c r="M6" s="5"/>
      <c r="N6" s="5"/>
      <c r="O6" s="5"/>
      <c r="P6" s="5"/>
      <c r="Q6" s="5"/>
      <c r="R6" s="5"/>
      <c r="U6" s="1" t="s">
        <v>181</v>
      </c>
      <c r="V6" s="5"/>
      <c r="W6" s="5">
        <v>1</v>
      </c>
      <c r="X6" s="5"/>
      <c r="Y6" s="5">
        <v>2</v>
      </c>
      <c r="Z6" s="5"/>
      <c r="AA6" s="5"/>
      <c r="AB6" s="5"/>
    </row>
    <row r="7" spans="1:28">
      <c r="A7" s="1" t="s">
        <v>183</v>
      </c>
      <c r="B7" s="4"/>
      <c r="C7" s="4"/>
      <c r="D7" s="4"/>
      <c r="E7" s="89">
        <v>2</v>
      </c>
      <c r="F7" s="4"/>
      <c r="G7" s="4"/>
      <c r="H7" s="4"/>
      <c r="K7" s="1" t="s">
        <v>164</v>
      </c>
      <c r="L7" s="5">
        <v>6</v>
      </c>
      <c r="M7" s="5"/>
      <c r="N7" s="5"/>
      <c r="O7" s="5"/>
      <c r="P7" s="5"/>
      <c r="Q7" s="5"/>
      <c r="R7" s="5"/>
      <c r="U7" s="1" t="s">
        <v>179</v>
      </c>
      <c r="V7" s="5">
        <v>3</v>
      </c>
      <c r="W7" s="5">
        <v>1</v>
      </c>
      <c r="X7" s="5"/>
      <c r="Y7" s="5">
        <v>1</v>
      </c>
      <c r="Z7" s="5"/>
      <c r="AA7" s="5">
        <v>2</v>
      </c>
      <c r="AB7" s="5"/>
    </row>
    <row r="8" spans="1:28">
      <c r="A8" s="1" t="s">
        <v>165</v>
      </c>
      <c r="B8" s="4">
        <v>18</v>
      </c>
      <c r="C8" s="4"/>
      <c r="D8" s="4"/>
      <c r="E8" s="89"/>
      <c r="F8" s="4"/>
      <c r="G8" s="4"/>
      <c r="H8" s="4"/>
      <c r="K8" s="1" t="s">
        <v>165</v>
      </c>
      <c r="L8" s="5">
        <v>18</v>
      </c>
      <c r="M8" s="5"/>
      <c r="N8" s="5">
        <v>1</v>
      </c>
      <c r="O8" s="5"/>
      <c r="P8" s="5"/>
      <c r="Q8" s="5"/>
      <c r="R8" s="5"/>
      <c r="U8" s="1" t="s">
        <v>163</v>
      </c>
      <c r="V8" s="5">
        <v>3</v>
      </c>
      <c r="W8" s="5"/>
      <c r="X8" s="5"/>
      <c r="Y8" s="5"/>
      <c r="Z8" s="5"/>
      <c r="AA8" s="5">
        <v>1</v>
      </c>
      <c r="AB8" s="5"/>
    </row>
    <row r="9" spans="1:28">
      <c r="A9" s="1" t="s">
        <v>181</v>
      </c>
      <c r="B9" s="4">
        <v>1</v>
      </c>
      <c r="C9" s="4"/>
      <c r="D9" s="4"/>
      <c r="E9" s="89">
        <v>16</v>
      </c>
      <c r="F9" s="4"/>
      <c r="G9" s="4"/>
      <c r="H9" s="4"/>
      <c r="K9" s="1" t="s">
        <v>181</v>
      </c>
      <c r="L9" s="5"/>
      <c r="M9" s="5"/>
      <c r="N9" s="5"/>
      <c r="O9" s="5">
        <v>8</v>
      </c>
      <c r="P9" s="5"/>
      <c r="Q9" s="5"/>
      <c r="R9" s="5"/>
      <c r="U9" s="1" t="s">
        <v>164</v>
      </c>
      <c r="V9" s="5">
        <v>6</v>
      </c>
      <c r="W9" s="5"/>
      <c r="X9" s="5"/>
      <c r="Y9" s="5"/>
      <c r="Z9" s="5"/>
      <c r="AA9" s="5"/>
      <c r="AB9" s="5"/>
    </row>
    <row r="10" spans="1:28">
      <c r="A10" s="1" t="s">
        <v>175</v>
      </c>
      <c r="B10" s="4">
        <v>24</v>
      </c>
      <c r="C10" s="4"/>
      <c r="D10" s="4"/>
      <c r="E10" s="89">
        <v>18</v>
      </c>
      <c r="F10" s="4"/>
      <c r="G10" s="4"/>
      <c r="H10" s="4"/>
      <c r="K10" s="10" t="s">
        <v>175</v>
      </c>
      <c r="L10" s="5">
        <v>81</v>
      </c>
      <c r="M10" s="5">
        <v>18</v>
      </c>
      <c r="N10" s="5">
        <v>8</v>
      </c>
      <c r="O10" s="5">
        <v>13</v>
      </c>
      <c r="P10" s="5"/>
      <c r="Q10" s="5">
        <v>1</v>
      </c>
      <c r="R10" s="5"/>
      <c r="U10" s="1" t="s">
        <v>165</v>
      </c>
      <c r="V10" s="5">
        <v>16</v>
      </c>
      <c r="W10" s="5"/>
      <c r="X10" s="5"/>
      <c r="Y10" s="5"/>
      <c r="Z10" s="5"/>
      <c r="AA10" s="5"/>
      <c r="AB10" s="5"/>
    </row>
    <row r="11" spans="1:28">
      <c r="U11" s="10" t="s">
        <v>175</v>
      </c>
      <c r="V11" s="5">
        <v>68</v>
      </c>
      <c r="W11" s="5">
        <v>18</v>
      </c>
      <c r="X11" s="5">
        <v>5</v>
      </c>
      <c r="Y11" s="5">
        <v>10</v>
      </c>
      <c r="Z11" s="5"/>
      <c r="AA11" s="5">
        <v>4</v>
      </c>
      <c r="AB11" s="5">
        <v>1</v>
      </c>
    </row>
  </sheetData>
  <mergeCells count="3">
    <mergeCell ref="D1:F1"/>
    <mergeCell ref="N1:P1"/>
    <mergeCell ref="X1:Z1"/>
  </mergeCells>
  <pageMargins left="0.7" right="0.7" top="0.75" bottom="0.75" header="0.3" footer="0.3"/>
  <pageSetup paperSize="9"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tabColor rgb="FF00B050"/>
  </sheetPr>
  <dimension ref="A1:AI161"/>
  <sheetViews>
    <sheetView tabSelected="1" topLeftCell="R1" zoomScaleNormal="100" workbookViewId="0">
      <pane ySplit="1" topLeftCell="A2" activePane="bottomLeft" state="frozen"/>
      <selection activeCell="R1" sqref="R1"/>
      <selection pane="bottomLeft" activeCell="Y114" sqref="Y114"/>
    </sheetView>
  </sheetViews>
  <sheetFormatPr baseColWidth="10" defaultColWidth="11.42578125" defaultRowHeight="15"/>
  <cols>
    <col min="1" max="1" width="10.28515625" customWidth="1"/>
    <col min="2" max="2" width="12.7109375" customWidth="1"/>
    <col min="3" max="3" width="11.28515625" customWidth="1"/>
    <col min="4" max="4" width="32.7109375" customWidth="1"/>
    <col min="5" max="5" width="17.7109375" customWidth="1"/>
    <col min="6" max="6" width="19.42578125" customWidth="1"/>
    <col min="7" max="7" width="9" bestFit="1" customWidth="1"/>
    <col min="8" max="8" width="9.140625" customWidth="1"/>
    <col min="9" max="9" width="12.140625" customWidth="1"/>
    <col min="10" max="10" width="4" style="76" customWidth="1"/>
    <col min="11" max="11" width="9.140625" bestFit="1" customWidth="1"/>
    <col min="12" max="12" width="12.28515625" bestFit="1" customWidth="1"/>
    <col min="13" max="13" width="10.7109375" bestFit="1" customWidth="1"/>
    <col min="14" max="14" width="31.28515625" customWidth="1"/>
    <col min="15" max="15" width="19.42578125" customWidth="1"/>
    <col min="16" max="16" width="17.42578125" customWidth="1"/>
    <col min="17" max="17" width="10.85546875" customWidth="1"/>
    <col min="18" max="18" width="8.5703125" customWidth="1"/>
    <col min="19" max="19" width="10" customWidth="1"/>
    <col min="20" max="20" width="4" style="76" customWidth="1"/>
    <col min="21" max="21" width="9.140625" bestFit="1" customWidth="1"/>
    <col min="22" max="22" width="10.7109375" bestFit="1" customWidth="1"/>
    <col min="23" max="23" width="10.7109375" customWidth="1"/>
    <col min="24" max="24" width="39.85546875" customWidth="1"/>
    <col min="25" max="25" width="17.5703125" bestFit="1" customWidth="1"/>
    <col min="26" max="26" width="17.28515625" bestFit="1" customWidth="1"/>
    <col min="27" max="27" width="12.85546875" bestFit="1" customWidth="1"/>
    <col min="28" max="28" width="10.140625" style="73" bestFit="1" customWidth="1"/>
    <col min="29" max="29" width="12.140625" bestFit="1" customWidth="1"/>
  </cols>
  <sheetData>
    <row r="1" spans="1:32" ht="23.25">
      <c r="A1" s="351" t="s">
        <v>156</v>
      </c>
      <c r="B1" s="351"/>
      <c r="C1" s="351"/>
      <c r="D1" s="351"/>
      <c r="E1" s="351"/>
      <c r="F1" s="351"/>
      <c r="G1" s="351"/>
      <c r="H1" s="351"/>
      <c r="I1" s="351"/>
      <c r="J1" s="351"/>
      <c r="K1" s="351"/>
      <c r="L1" s="351"/>
      <c r="M1" s="351"/>
      <c r="N1" s="351"/>
      <c r="O1" s="351"/>
      <c r="P1" s="351"/>
      <c r="Q1" s="351"/>
      <c r="R1" s="351"/>
      <c r="S1" s="351"/>
      <c r="T1" s="351"/>
      <c r="U1" s="351"/>
      <c r="V1" s="351"/>
      <c r="W1" s="351"/>
      <c r="X1" s="351"/>
      <c r="Y1" s="351"/>
      <c r="Z1" s="351"/>
      <c r="AA1" s="351"/>
      <c r="AB1" s="351"/>
      <c r="AC1" s="351"/>
    </row>
    <row r="2" spans="1:32" ht="23.25">
      <c r="A2" s="62"/>
      <c r="B2" s="62"/>
      <c r="C2" s="71" t="s">
        <v>178</v>
      </c>
      <c r="D2" s="74">
        <f>'DTQ (Poste2)'!G5</f>
        <v>43672</v>
      </c>
      <c r="E2" s="62"/>
      <c r="F2" s="71" t="s">
        <v>177</v>
      </c>
      <c r="G2" s="72">
        <v>0.33333333333333331</v>
      </c>
      <c r="M2" s="71" t="s">
        <v>1</v>
      </c>
      <c r="N2" s="74">
        <f>D2</f>
        <v>43672</v>
      </c>
      <c r="P2" s="71" t="s">
        <v>5</v>
      </c>
      <c r="Q2" s="72">
        <v>0.33333333333333331</v>
      </c>
      <c r="S2" s="72"/>
      <c r="W2" s="71" t="s">
        <v>1</v>
      </c>
      <c r="X2" s="74">
        <f>'DTQ (Poste3)'!G5</f>
        <v>43673</v>
      </c>
      <c r="Z2" s="71" t="s">
        <v>5</v>
      </c>
      <c r="AA2" s="90">
        <v>0.33333333333333331</v>
      </c>
    </row>
    <row r="3" spans="1:32" ht="18.75">
      <c r="A3" s="354" t="s">
        <v>23</v>
      </c>
      <c r="B3" s="354"/>
      <c r="C3" s="354"/>
      <c r="D3" s="354"/>
      <c r="E3" s="354"/>
      <c r="F3" s="354"/>
      <c r="G3" s="354"/>
      <c r="H3" s="354"/>
      <c r="I3" s="354"/>
      <c r="K3" s="352" t="s">
        <v>24</v>
      </c>
      <c r="L3" s="352"/>
      <c r="M3" s="352"/>
      <c r="N3" s="352"/>
      <c r="O3" s="352"/>
      <c r="P3" s="352"/>
      <c r="Q3" s="352"/>
      <c r="R3" s="352"/>
      <c r="S3" s="352"/>
      <c r="U3" s="353" t="s">
        <v>25</v>
      </c>
      <c r="V3" s="353"/>
      <c r="W3" s="353"/>
      <c r="X3" s="353"/>
      <c r="Y3" s="353"/>
      <c r="Z3" s="353"/>
      <c r="AA3" s="353"/>
      <c r="AB3" s="353"/>
      <c r="AC3" s="353"/>
    </row>
    <row r="4" spans="1:32" ht="58.5">
      <c r="A4" s="104" t="s">
        <v>13</v>
      </c>
      <c r="B4" s="104" t="s">
        <v>144</v>
      </c>
      <c r="C4" s="105" t="s">
        <v>12</v>
      </c>
      <c r="D4" s="104" t="s">
        <v>14</v>
      </c>
      <c r="E4" s="105" t="s">
        <v>146</v>
      </c>
      <c r="F4" s="106" t="s">
        <v>148</v>
      </c>
      <c r="G4" s="105" t="s">
        <v>147</v>
      </c>
      <c r="H4" s="105" t="s">
        <v>149</v>
      </c>
      <c r="I4" s="105" t="s">
        <v>154</v>
      </c>
      <c r="J4" s="88"/>
      <c r="K4" s="104" t="s">
        <v>13</v>
      </c>
      <c r="L4" s="104" t="s">
        <v>144</v>
      </c>
      <c r="M4" s="105" t="s">
        <v>12</v>
      </c>
      <c r="N4" s="104" t="s">
        <v>14</v>
      </c>
      <c r="O4" s="105" t="s">
        <v>146</v>
      </c>
      <c r="P4" s="106" t="s">
        <v>148</v>
      </c>
      <c r="Q4" s="105" t="s">
        <v>147</v>
      </c>
      <c r="R4" s="105" t="s">
        <v>149</v>
      </c>
      <c r="S4" s="105" t="s">
        <v>153</v>
      </c>
      <c r="U4" s="104" t="s">
        <v>13</v>
      </c>
      <c r="V4" s="104" t="s">
        <v>144</v>
      </c>
      <c r="W4" s="105" t="s">
        <v>12</v>
      </c>
      <c r="X4" s="104" t="s">
        <v>14</v>
      </c>
      <c r="Y4" s="105" t="s">
        <v>146</v>
      </c>
      <c r="Z4" s="106" t="s">
        <v>148</v>
      </c>
      <c r="AA4" s="105" t="s">
        <v>147</v>
      </c>
      <c r="AB4" s="105" t="s">
        <v>149</v>
      </c>
      <c r="AC4" s="105" t="s">
        <v>152</v>
      </c>
    </row>
    <row r="5" spans="1:32">
      <c r="A5" s="42" t="s">
        <v>10</v>
      </c>
      <c r="B5" s="42" t="s">
        <v>145</v>
      </c>
      <c r="C5" s="122" t="s">
        <v>91</v>
      </c>
      <c r="D5" s="124"/>
      <c r="E5" s="125"/>
      <c r="F5" s="125"/>
      <c r="G5" s="63">
        <f t="shared" ref="G5" si="0">MOD(F5-E5,1)</f>
        <v>0</v>
      </c>
      <c r="H5" s="66">
        <f t="shared" ref="H5" si="1">MOD($G$2-G5,1)</f>
        <v>0.33333333333333331</v>
      </c>
      <c r="I5" s="64">
        <f>H5*100/$G$2</f>
        <v>99.999999999999986</v>
      </c>
      <c r="K5" s="42" t="s">
        <v>10</v>
      </c>
      <c r="L5" s="42" t="s">
        <v>145</v>
      </c>
      <c r="M5" s="122" t="s">
        <v>91</v>
      </c>
      <c r="N5" s="124"/>
      <c r="O5" s="125"/>
      <c r="P5" s="125"/>
      <c r="Q5" s="63">
        <f>MOD(P5-O5,1)</f>
        <v>0</v>
      </c>
      <c r="R5" s="66">
        <f>MOD($G$2-Q5,1)</f>
        <v>0.33333333333333331</v>
      </c>
      <c r="S5" s="64">
        <f>R5*100/$G$2</f>
        <v>99.999999999999986</v>
      </c>
      <c r="U5" s="42" t="s">
        <v>10</v>
      </c>
      <c r="V5" s="42" t="s">
        <v>145</v>
      </c>
      <c r="W5" s="122" t="s">
        <v>91</v>
      </c>
      <c r="X5" s="124" t="s">
        <v>571</v>
      </c>
      <c r="Y5" s="125">
        <v>43673.01458333333</v>
      </c>
      <c r="Z5" s="125">
        <v>43673.040972222225</v>
      </c>
      <c r="AA5" s="63">
        <f t="shared" ref="AA5" si="2">MOD(Z5-Y5,1)</f>
        <v>2.6388888894871343E-2</v>
      </c>
      <c r="AB5" s="66">
        <f t="shared" ref="AB5" si="3">$Q$2-AA5</f>
        <v>0.30694444443846197</v>
      </c>
      <c r="AC5" s="64">
        <f>AB5*100/$AA$2</f>
        <v>92.083333331538597</v>
      </c>
      <c r="AF5" s="65"/>
    </row>
    <row r="6" spans="1:32">
      <c r="A6" s="42" t="s">
        <v>10</v>
      </c>
      <c r="B6" s="42" t="s">
        <v>145</v>
      </c>
      <c r="C6" s="122" t="s">
        <v>100</v>
      </c>
      <c r="D6" s="124"/>
      <c r="E6" s="125"/>
      <c r="F6" s="125"/>
      <c r="G6" s="63">
        <f t="shared" ref="G6:G69" si="4">MOD(F6-E6,1)</f>
        <v>0</v>
      </c>
      <c r="H6" s="66">
        <f t="shared" ref="H6:H69" si="5">MOD($G$2-G6,1)</f>
        <v>0.33333333333333331</v>
      </c>
      <c r="I6" s="64">
        <f t="shared" ref="I6:I18" si="6">H6*100/$G$2</f>
        <v>99.999999999999986</v>
      </c>
      <c r="K6" s="42" t="s">
        <v>10</v>
      </c>
      <c r="L6" s="42" t="s">
        <v>145</v>
      </c>
      <c r="M6" s="122" t="s">
        <v>100</v>
      </c>
      <c r="N6" s="124"/>
      <c r="O6" s="125"/>
      <c r="P6" s="125"/>
      <c r="Q6" s="63">
        <f t="shared" ref="Q6:Q69" si="7">MOD(P6-O6,1)</f>
        <v>0</v>
      </c>
      <c r="R6" s="66">
        <f t="shared" ref="R6:R69" si="8">MOD($G$2-Q6,1)</f>
        <v>0.33333333333333331</v>
      </c>
      <c r="S6" s="64">
        <f>R6*100/$G$2</f>
        <v>99.999999999999986</v>
      </c>
      <c r="U6" s="42" t="s">
        <v>10</v>
      </c>
      <c r="V6" s="42" t="s">
        <v>145</v>
      </c>
      <c r="W6" s="122" t="s">
        <v>100</v>
      </c>
      <c r="X6" s="124"/>
      <c r="Y6" s="125"/>
      <c r="Z6" s="125"/>
      <c r="AA6" s="63">
        <f t="shared" ref="AA6:AA69" si="9">MOD(Z6-Y6,1)</f>
        <v>0</v>
      </c>
      <c r="AB6" s="66">
        <f t="shared" ref="AB6:AB69" si="10">$Q$2-AA6</f>
        <v>0.33333333333333331</v>
      </c>
      <c r="AC6" s="64">
        <f t="shared" ref="AC6:AC22" si="11">AB6*100/$AA$2</f>
        <v>99.999999999999986</v>
      </c>
    </row>
    <row r="7" spans="1:32">
      <c r="A7" s="42" t="s">
        <v>10</v>
      </c>
      <c r="B7" s="42" t="s">
        <v>145</v>
      </c>
      <c r="C7" s="122" t="s">
        <v>107</v>
      </c>
      <c r="D7" s="124" t="s">
        <v>559</v>
      </c>
      <c r="E7" s="125">
        <v>43672.333333333336</v>
      </c>
      <c r="F7" s="125">
        <v>43672.478472222225</v>
      </c>
      <c r="G7" s="63">
        <f t="shared" si="4"/>
        <v>0.14513888888905058</v>
      </c>
      <c r="H7" s="66">
        <f t="shared" si="5"/>
        <v>0.18819444444428274</v>
      </c>
      <c r="I7" s="64">
        <f t="shared" si="6"/>
        <v>56.458333333284827</v>
      </c>
      <c r="K7" s="42" t="s">
        <v>10</v>
      </c>
      <c r="L7" s="42" t="s">
        <v>145</v>
      </c>
      <c r="M7" s="122" t="s">
        <v>107</v>
      </c>
      <c r="N7" s="124" t="s">
        <v>560</v>
      </c>
      <c r="O7" s="125">
        <v>43672.743055555555</v>
      </c>
      <c r="P7" s="125"/>
      <c r="Q7" s="63">
        <f t="shared" si="7"/>
        <v>0.25694444444525288</v>
      </c>
      <c r="R7" s="66">
        <f t="shared" si="8"/>
        <v>7.6388888888080431E-2</v>
      </c>
      <c r="S7" s="64">
        <f>R7*100/$G$2</f>
        <v>22.916666666424131</v>
      </c>
      <c r="U7" s="42" t="s">
        <v>10</v>
      </c>
      <c r="V7" s="42" t="s">
        <v>145</v>
      </c>
      <c r="W7" s="122" t="s">
        <v>107</v>
      </c>
      <c r="X7" s="124" t="s">
        <v>560</v>
      </c>
      <c r="Y7" s="125">
        <v>43673</v>
      </c>
      <c r="Z7" s="125">
        <v>43673.175000000003</v>
      </c>
      <c r="AA7" s="63">
        <f t="shared" si="9"/>
        <v>0.17500000000291038</v>
      </c>
      <c r="AB7" s="66">
        <f t="shared" si="10"/>
        <v>0.15833333333042293</v>
      </c>
      <c r="AC7" s="64">
        <f t="shared" si="11"/>
        <v>47.499999999126885</v>
      </c>
    </row>
    <row r="8" spans="1:32">
      <c r="A8" s="42" t="s">
        <v>10</v>
      </c>
      <c r="B8" s="42" t="s">
        <v>145</v>
      </c>
      <c r="C8" s="122" t="s">
        <v>108</v>
      </c>
      <c r="D8" s="124"/>
      <c r="E8" s="125"/>
      <c r="F8" s="125"/>
      <c r="G8" s="63">
        <f t="shared" si="4"/>
        <v>0</v>
      </c>
      <c r="H8" s="66">
        <f t="shared" si="5"/>
        <v>0.33333333333333331</v>
      </c>
      <c r="I8" s="64">
        <f t="shared" si="6"/>
        <v>99.999999999999986</v>
      </c>
      <c r="K8" s="42" t="s">
        <v>10</v>
      </c>
      <c r="L8" s="42" t="s">
        <v>145</v>
      </c>
      <c r="M8" s="122" t="s">
        <v>108</v>
      </c>
      <c r="N8" s="124" t="s">
        <v>561</v>
      </c>
      <c r="O8" s="125">
        <v>43672.861111111109</v>
      </c>
      <c r="P8" s="125"/>
      <c r="Q8" s="63">
        <f t="shared" si="7"/>
        <v>0.13888888889050577</v>
      </c>
      <c r="R8" s="66">
        <f t="shared" si="8"/>
        <v>0.19444444444282755</v>
      </c>
      <c r="S8" s="64">
        <f t="shared" ref="S8:S33" si="12">R8*100/$G$2</f>
        <v>58.333333332848269</v>
      </c>
      <c r="U8" s="42" t="s">
        <v>10</v>
      </c>
      <c r="V8" s="42" t="s">
        <v>145</v>
      </c>
      <c r="W8" s="122" t="s">
        <v>108</v>
      </c>
      <c r="X8" s="124"/>
      <c r="Y8" s="125"/>
      <c r="Z8" s="125"/>
      <c r="AA8" s="63">
        <f t="shared" si="9"/>
        <v>0</v>
      </c>
      <c r="AB8" s="66">
        <f t="shared" si="10"/>
        <v>0.33333333333333331</v>
      </c>
      <c r="AC8" s="64">
        <f t="shared" si="11"/>
        <v>99.999999999999986</v>
      </c>
    </row>
    <row r="9" spans="1:32">
      <c r="A9" s="42" t="s">
        <v>10</v>
      </c>
      <c r="B9" s="42" t="s">
        <v>145</v>
      </c>
      <c r="C9" s="122" t="s">
        <v>109</v>
      </c>
      <c r="D9" s="124"/>
      <c r="E9" s="125"/>
      <c r="F9" s="125"/>
      <c r="G9" s="63">
        <f t="shared" si="4"/>
        <v>0</v>
      </c>
      <c r="H9" s="66">
        <f t="shared" si="5"/>
        <v>0.33333333333333331</v>
      </c>
      <c r="I9" s="64">
        <f t="shared" si="6"/>
        <v>99.999999999999986</v>
      </c>
      <c r="K9" s="42" t="s">
        <v>10</v>
      </c>
      <c r="L9" s="42" t="s">
        <v>145</v>
      </c>
      <c r="M9" s="122" t="s">
        <v>109</v>
      </c>
      <c r="N9" s="124"/>
      <c r="O9" s="125"/>
      <c r="P9" s="125"/>
      <c r="Q9" s="63">
        <f t="shared" si="7"/>
        <v>0</v>
      </c>
      <c r="R9" s="66">
        <f t="shared" si="8"/>
        <v>0.33333333333333331</v>
      </c>
      <c r="S9" s="64">
        <f t="shared" si="12"/>
        <v>99.999999999999986</v>
      </c>
      <c r="U9" s="42" t="s">
        <v>10</v>
      </c>
      <c r="V9" s="42" t="s">
        <v>145</v>
      </c>
      <c r="W9" s="122" t="s">
        <v>109</v>
      </c>
      <c r="X9" s="124"/>
      <c r="Y9" s="125"/>
      <c r="Z9" s="125"/>
      <c r="AA9" s="63">
        <f t="shared" si="9"/>
        <v>0</v>
      </c>
      <c r="AB9" s="66">
        <f t="shared" si="10"/>
        <v>0.33333333333333331</v>
      </c>
      <c r="AC9" s="64">
        <f t="shared" si="11"/>
        <v>99.999999999999986</v>
      </c>
    </row>
    <row r="10" spans="1:32">
      <c r="A10" s="42" t="s">
        <v>10</v>
      </c>
      <c r="B10" s="42" t="s">
        <v>145</v>
      </c>
      <c r="C10" s="122" t="s">
        <v>299</v>
      </c>
      <c r="D10" s="207" t="s">
        <v>562</v>
      </c>
      <c r="E10" s="125">
        <v>43672.583333333336</v>
      </c>
      <c r="F10" s="125"/>
      <c r="G10" s="63">
        <f>MOD(G$2-H10,1)</f>
        <v>8.3333333333333315E-2</v>
      </c>
      <c r="H10" s="66">
        <f>MOD(E10-G$2,1)</f>
        <v>0.25</v>
      </c>
      <c r="I10" s="64">
        <f t="shared" si="6"/>
        <v>75</v>
      </c>
      <c r="K10" s="42" t="s">
        <v>10</v>
      </c>
      <c r="L10" s="42" t="s">
        <v>145</v>
      </c>
      <c r="M10" s="122" t="s">
        <v>348</v>
      </c>
      <c r="N10" s="124"/>
      <c r="O10" s="125"/>
      <c r="P10" s="125"/>
      <c r="Q10" s="63">
        <f t="shared" si="7"/>
        <v>0</v>
      </c>
      <c r="R10" s="66">
        <f t="shared" si="8"/>
        <v>0.33333333333333331</v>
      </c>
      <c r="S10" s="64">
        <f t="shared" si="12"/>
        <v>99.999999999999986</v>
      </c>
      <c r="U10" s="42" t="s">
        <v>10</v>
      </c>
      <c r="V10" s="42" t="s">
        <v>145</v>
      </c>
      <c r="W10" s="122" t="s">
        <v>299</v>
      </c>
      <c r="X10" s="207" t="s">
        <v>562</v>
      </c>
      <c r="Y10" s="125">
        <v>43673</v>
      </c>
      <c r="Z10" s="125">
        <v>43673.224999999999</v>
      </c>
      <c r="AA10" s="63">
        <f t="shared" si="9"/>
        <v>0.22499999999854481</v>
      </c>
      <c r="AB10" s="66">
        <f t="shared" si="10"/>
        <v>0.10833333333478851</v>
      </c>
      <c r="AC10" s="64">
        <f t="shared" si="11"/>
        <v>32.500000000436557</v>
      </c>
    </row>
    <row r="11" spans="1:32">
      <c r="A11" s="42" t="s">
        <v>10</v>
      </c>
      <c r="B11" s="42" t="s">
        <v>145</v>
      </c>
      <c r="C11" s="122" t="s">
        <v>348</v>
      </c>
      <c r="D11" s="124"/>
      <c r="E11" s="125"/>
      <c r="F11" s="125"/>
      <c r="G11" s="63">
        <f t="shared" si="4"/>
        <v>0</v>
      </c>
      <c r="H11" s="66">
        <f t="shared" si="5"/>
        <v>0.33333333333333331</v>
      </c>
      <c r="I11" s="64">
        <f t="shared" si="6"/>
        <v>99.999999999999986</v>
      </c>
      <c r="K11" s="42" t="s">
        <v>10</v>
      </c>
      <c r="L11" s="42" t="s">
        <v>145</v>
      </c>
      <c r="M11" s="122" t="s">
        <v>300</v>
      </c>
      <c r="N11" s="124"/>
      <c r="O11" s="125"/>
      <c r="P11" s="125"/>
      <c r="Q11" s="63">
        <f t="shared" si="7"/>
        <v>0</v>
      </c>
      <c r="R11" s="66">
        <f t="shared" si="8"/>
        <v>0.33333333333333331</v>
      </c>
      <c r="S11" s="64">
        <f t="shared" si="12"/>
        <v>99.999999999999986</v>
      </c>
      <c r="U11" s="42" t="s">
        <v>10</v>
      </c>
      <c r="V11" s="42" t="s">
        <v>145</v>
      </c>
      <c r="W11" s="122" t="s">
        <v>348</v>
      </c>
      <c r="X11" s="124"/>
      <c r="Y11" s="125"/>
      <c r="Z11" s="125"/>
      <c r="AA11" s="63">
        <f t="shared" si="9"/>
        <v>0</v>
      </c>
      <c r="AB11" s="66">
        <f t="shared" si="10"/>
        <v>0.33333333333333331</v>
      </c>
      <c r="AC11" s="64">
        <f t="shared" si="11"/>
        <v>99.999999999999986</v>
      </c>
    </row>
    <row r="12" spans="1:32">
      <c r="A12" s="42" t="s">
        <v>10</v>
      </c>
      <c r="B12" s="42" t="s">
        <v>145</v>
      </c>
      <c r="C12" s="122" t="s">
        <v>300</v>
      </c>
      <c r="D12" s="124"/>
      <c r="E12" s="125"/>
      <c r="F12" s="125"/>
      <c r="G12" s="63">
        <f t="shared" si="4"/>
        <v>0</v>
      </c>
      <c r="H12" s="66">
        <f t="shared" si="5"/>
        <v>0.33333333333333331</v>
      </c>
      <c r="I12" s="64">
        <f t="shared" si="6"/>
        <v>99.999999999999986</v>
      </c>
      <c r="K12" s="42" t="s">
        <v>10</v>
      </c>
      <c r="L12" s="42" t="s">
        <v>145</v>
      </c>
      <c r="M12" s="122" t="s">
        <v>302</v>
      </c>
      <c r="N12" s="124"/>
      <c r="O12" s="125"/>
      <c r="P12" s="125"/>
      <c r="Q12" s="63">
        <f t="shared" si="7"/>
        <v>0</v>
      </c>
      <c r="R12" s="66">
        <f t="shared" si="8"/>
        <v>0.33333333333333331</v>
      </c>
      <c r="S12" s="64">
        <f t="shared" si="12"/>
        <v>99.999999999999986</v>
      </c>
      <c r="U12" s="42" t="s">
        <v>10</v>
      </c>
      <c r="V12" s="42" t="s">
        <v>145</v>
      </c>
      <c r="W12" s="122" t="s">
        <v>300</v>
      </c>
      <c r="X12" s="124"/>
      <c r="Y12" s="125"/>
      <c r="Z12" s="125"/>
      <c r="AA12" s="63">
        <f t="shared" si="9"/>
        <v>0</v>
      </c>
      <c r="AB12" s="66">
        <f t="shared" si="10"/>
        <v>0.33333333333333331</v>
      </c>
      <c r="AC12" s="64">
        <f t="shared" si="11"/>
        <v>99.999999999999986</v>
      </c>
    </row>
    <row r="13" spans="1:32">
      <c r="A13" s="42" t="s">
        <v>10</v>
      </c>
      <c r="B13" s="42" t="s">
        <v>145</v>
      </c>
      <c r="C13" s="122" t="s">
        <v>302</v>
      </c>
      <c r="D13" s="124"/>
      <c r="E13" s="125"/>
      <c r="F13" s="125"/>
      <c r="G13" s="63">
        <f t="shared" si="4"/>
        <v>0</v>
      </c>
      <c r="H13" s="66">
        <f t="shared" si="5"/>
        <v>0.33333333333333331</v>
      </c>
      <c r="I13" s="64">
        <f t="shared" si="6"/>
        <v>99.999999999999986</v>
      </c>
      <c r="K13" s="42" t="s">
        <v>10</v>
      </c>
      <c r="L13" s="42" t="s">
        <v>145</v>
      </c>
      <c r="M13" s="122" t="s">
        <v>290</v>
      </c>
      <c r="N13" s="124" t="s">
        <v>558</v>
      </c>
      <c r="O13" s="125">
        <v>43672.666666666664</v>
      </c>
      <c r="P13" s="125">
        <v>43672.9375</v>
      </c>
      <c r="Q13" s="63">
        <f t="shared" si="7"/>
        <v>0.27083333333575865</v>
      </c>
      <c r="R13" s="66">
        <f t="shared" si="8"/>
        <v>6.2499999997574662E-2</v>
      </c>
      <c r="S13" s="64">
        <f t="shared" si="12"/>
        <v>18.749999999272401</v>
      </c>
      <c r="U13" s="42" t="s">
        <v>10</v>
      </c>
      <c r="V13" s="42" t="s">
        <v>145</v>
      </c>
      <c r="W13" s="122" t="s">
        <v>302</v>
      </c>
      <c r="X13" s="124" t="s">
        <v>571</v>
      </c>
      <c r="Y13" s="125">
        <v>43673.01666666667</v>
      </c>
      <c r="Z13" s="125">
        <v>43673.035416666666</v>
      </c>
      <c r="AA13" s="63">
        <f t="shared" si="9"/>
        <v>1.8749999995634425E-2</v>
      </c>
      <c r="AB13" s="66">
        <f t="shared" si="10"/>
        <v>0.31458333333769889</v>
      </c>
      <c r="AC13" s="64">
        <f t="shared" si="11"/>
        <v>94.375000001309672</v>
      </c>
    </row>
    <row r="14" spans="1:32">
      <c r="A14" s="42" t="s">
        <v>10</v>
      </c>
      <c r="B14" s="42" t="s">
        <v>145</v>
      </c>
      <c r="C14" s="122" t="s">
        <v>290</v>
      </c>
      <c r="D14" s="124" t="s">
        <v>558</v>
      </c>
      <c r="E14" s="125">
        <v>43672.634722222225</v>
      </c>
      <c r="F14" s="125"/>
      <c r="G14" s="63">
        <f>MOD(G$2-H14,1)</f>
        <v>3.1944444444282738E-2</v>
      </c>
      <c r="H14" s="66">
        <f>MOD(E14-G$2,1)</f>
        <v>0.30138888888905058</v>
      </c>
      <c r="I14" s="64">
        <f t="shared" si="6"/>
        <v>90.416666666715173</v>
      </c>
      <c r="K14" s="42" t="s">
        <v>10</v>
      </c>
      <c r="L14" s="42" t="s">
        <v>145</v>
      </c>
      <c r="M14" s="122" t="s">
        <v>303</v>
      </c>
      <c r="N14" s="124"/>
      <c r="O14" s="125"/>
      <c r="P14" s="125"/>
      <c r="Q14" s="63">
        <f t="shared" si="7"/>
        <v>0</v>
      </c>
      <c r="R14" s="66">
        <f t="shared" si="8"/>
        <v>0.33333333333333331</v>
      </c>
      <c r="S14" s="64">
        <f t="shared" si="12"/>
        <v>99.999999999999986</v>
      </c>
      <c r="U14" s="42" t="s">
        <v>10</v>
      </c>
      <c r="V14" s="42" t="s">
        <v>145</v>
      </c>
      <c r="W14" s="122" t="s">
        <v>290</v>
      </c>
      <c r="X14" s="124"/>
      <c r="Y14" s="125"/>
      <c r="Z14" s="125"/>
      <c r="AA14" s="63">
        <f t="shared" si="9"/>
        <v>0</v>
      </c>
      <c r="AB14" s="66">
        <f t="shared" si="10"/>
        <v>0.33333333333333331</v>
      </c>
      <c r="AC14" s="64">
        <f t="shared" si="11"/>
        <v>99.999999999999986</v>
      </c>
    </row>
    <row r="15" spans="1:32">
      <c r="A15" s="42" t="s">
        <v>10</v>
      </c>
      <c r="B15" s="42" t="s">
        <v>145</v>
      </c>
      <c r="C15" s="122" t="s">
        <v>303</v>
      </c>
      <c r="D15" s="124"/>
      <c r="E15" s="125"/>
      <c r="F15" s="125"/>
      <c r="G15" s="63">
        <f t="shared" si="4"/>
        <v>0</v>
      </c>
      <c r="H15" s="66">
        <f t="shared" si="5"/>
        <v>0.33333333333333331</v>
      </c>
      <c r="I15" s="64">
        <f t="shared" si="6"/>
        <v>99.999999999999986</v>
      </c>
      <c r="K15" s="42" t="s">
        <v>10</v>
      </c>
      <c r="L15" s="42" t="s">
        <v>145</v>
      </c>
      <c r="M15" s="122" t="s">
        <v>363</v>
      </c>
      <c r="N15" s="124"/>
      <c r="O15" s="125"/>
      <c r="P15" s="125"/>
      <c r="Q15" s="63">
        <f t="shared" si="7"/>
        <v>0</v>
      </c>
      <c r="R15" s="66">
        <f t="shared" si="8"/>
        <v>0.33333333333333331</v>
      </c>
      <c r="S15" s="64">
        <f t="shared" si="12"/>
        <v>99.999999999999986</v>
      </c>
      <c r="U15" s="42" t="s">
        <v>10</v>
      </c>
      <c r="V15" s="42" t="s">
        <v>145</v>
      </c>
      <c r="W15" s="122" t="s">
        <v>303</v>
      </c>
      <c r="X15" s="124"/>
      <c r="Y15" s="125"/>
      <c r="Z15" s="125"/>
      <c r="AA15" s="63">
        <f t="shared" si="9"/>
        <v>0</v>
      </c>
      <c r="AB15" s="66">
        <f t="shared" si="10"/>
        <v>0.33333333333333331</v>
      </c>
      <c r="AC15" s="64">
        <f t="shared" si="11"/>
        <v>99.999999999999986</v>
      </c>
    </row>
    <row r="16" spans="1:32">
      <c r="A16" s="42" t="s">
        <v>10</v>
      </c>
      <c r="B16" s="42" t="s">
        <v>145</v>
      </c>
      <c r="C16" s="122" t="s">
        <v>363</v>
      </c>
      <c r="D16" s="124"/>
      <c r="E16" s="125"/>
      <c r="F16" s="125"/>
      <c r="G16" s="63">
        <f t="shared" si="4"/>
        <v>0</v>
      </c>
      <c r="H16" s="66">
        <f t="shared" si="5"/>
        <v>0.33333333333333331</v>
      </c>
      <c r="I16" s="64">
        <f t="shared" si="6"/>
        <v>99.999999999999986</v>
      </c>
      <c r="K16" s="42" t="s">
        <v>10</v>
      </c>
      <c r="L16" s="42" t="s">
        <v>145</v>
      </c>
      <c r="M16" s="122" t="s">
        <v>301</v>
      </c>
      <c r="N16" s="124" t="s">
        <v>571</v>
      </c>
      <c r="O16" s="125">
        <v>43672.666666666664</v>
      </c>
      <c r="P16" s="125">
        <v>43672.693055555559</v>
      </c>
      <c r="Q16" s="63">
        <f t="shared" si="7"/>
        <v>2.6388888894871343E-2</v>
      </c>
      <c r="R16" s="66">
        <f t="shared" si="8"/>
        <v>0.30694444443846197</v>
      </c>
      <c r="S16" s="64">
        <f t="shared" si="12"/>
        <v>92.083333331538597</v>
      </c>
      <c r="U16" s="42" t="s">
        <v>10</v>
      </c>
      <c r="V16" s="42" t="s">
        <v>145</v>
      </c>
      <c r="W16" s="122" t="s">
        <v>363</v>
      </c>
      <c r="X16" s="124"/>
      <c r="Y16" s="125"/>
      <c r="Z16" s="125"/>
      <c r="AA16" s="63">
        <f t="shared" si="9"/>
        <v>0</v>
      </c>
      <c r="AB16" s="66">
        <f t="shared" si="10"/>
        <v>0.33333333333333331</v>
      </c>
      <c r="AC16" s="64">
        <f t="shared" si="11"/>
        <v>99.999999999999986</v>
      </c>
    </row>
    <row r="17" spans="1:29">
      <c r="A17" s="42" t="s">
        <v>10</v>
      </c>
      <c r="B17" s="42" t="s">
        <v>145</v>
      </c>
      <c r="C17" s="122" t="s">
        <v>301</v>
      </c>
      <c r="D17" s="124" t="s">
        <v>566</v>
      </c>
      <c r="E17" s="125">
        <v>43672.333333333336</v>
      </c>
      <c r="F17" s="125">
        <v>43672.364583333336</v>
      </c>
      <c r="G17" s="63">
        <f t="shared" si="4"/>
        <v>3.125E-2</v>
      </c>
      <c r="H17" s="66">
        <f t="shared" si="5"/>
        <v>0.30208333333333331</v>
      </c>
      <c r="I17" s="64">
        <f t="shared" si="6"/>
        <v>90.625</v>
      </c>
      <c r="K17" s="42" t="s">
        <v>10</v>
      </c>
      <c r="L17" s="42" t="s">
        <v>145</v>
      </c>
      <c r="M17" s="122" t="s">
        <v>293</v>
      </c>
      <c r="N17" s="124"/>
      <c r="O17" s="125"/>
      <c r="P17" s="125"/>
      <c r="Q17" s="63">
        <f t="shared" si="7"/>
        <v>0</v>
      </c>
      <c r="R17" s="66">
        <f t="shared" si="8"/>
        <v>0.33333333333333331</v>
      </c>
      <c r="S17" s="64">
        <f t="shared" si="12"/>
        <v>99.999999999999986</v>
      </c>
      <c r="U17" s="42" t="s">
        <v>10</v>
      </c>
      <c r="V17" s="42" t="s">
        <v>145</v>
      </c>
      <c r="W17" s="122" t="s">
        <v>301</v>
      </c>
      <c r="X17" s="124"/>
      <c r="Y17" s="125"/>
      <c r="Z17" s="125"/>
      <c r="AA17" s="63">
        <f t="shared" si="9"/>
        <v>0</v>
      </c>
      <c r="AB17" s="66">
        <f t="shared" si="10"/>
        <v>0.33333333333333331</v>
      </c>
      <c r="AC17" s="64">
        <f t="shared" si="11"/>
        <v>99.999999999999986</v>
      </c>
    </row>
    <row r="18" spans="1:29">
      <c r="A18" s="42" t="s">
        <v>10</v>
      </c>
      <c r="B18" s="42" t="s">
        <v>145</v>
      </c>
      <c r="C18" s="122" t="s">
        <v>293</v>
      </c>
      <c r="D18" s="124"/>
      <c r="E18" s="125"/>
      <c r="F18" s="125"/>
      <c r="G18" s="63">
        <f t="shared" si="4"/>
        <v>0</v>
      </c>
      <c r="H18" s="66">
        <f t="shared" si="5"/>
        <v>0.33333333333333331</v>
      </c>
      <c r="I18" s="64">
        <f t="shared" si="6"/>
        <v>99.999999999999986</v>
      </c>
      <c r="K18" s="42" t="s">
        <v>10</v>
      </c>
      <c r="L18" s="42" t="s">
        <v>145</v>
      </c>
      <c r="M18" s="122" t="s">
        <v>111</v>
      </c>
      <c r="N18" s="124"/>
      <c r="O18" s="125"/>
      <c r="P18" s="125"/>
      <c r="Q18" s="63">
        <f t="shared" si="7"/>
        <v>0</v>
      </c>
      <c r="R18" s="66">
        <f t="shared" si="8"/>
        <v>0.33333333333333331</v>
      </c>
      <c r="S18" s="64">
        <f t="shared" si="12"/>
        <v>99.999999999999986</v>
      </c>
      <c r="U18" s="42" t="s">
        <v>10</v>
      </c>
      <c r="V18" s="42" t="s">
        <v>145</v>
      </c>
      <c r="W18" s="122" t="s">
        <v>293</v>
      </c>
      <c r="X18" s="124"/>
      <c r="Y18" s="125"/>
      <c r="Z18" s="125"/>
      <c r="AA18" s="63">
        <f t="shared" si="9"/>
        <v>0</v>
      </c>
      <c r="AB18" s="66">
        <f t="shared" si="10"/>
        <v>0.33333333333333331</v>
      </c>
      <c r="AC18" s="64">
        <f t="shared" si="11"/>
        <v>99.999999999999986</v>
      </c>
    </row>
    <row r="19" spans="1:29">
      <c r="A19" s="42" t="s">
        <v>10</v>
      </c>
      <c r="B19" s="42" t="s">
        <v>145</v>
      </c>
      <c r="C19" s="122" t="s">
        <v>111</v>
      </c>
      <c r="D19" s="124"/>
      <c r="E19" s="125"/>
      <c r="F19" s="125"/>
      <c r="G19" s="63">
        <f t="shared" si="4"/>
        <v>0</v>
      </c>
      <c r="H19" s="66">
        <f t="shared" si="5"/>
        <v>0.33333333333333331</v>
      </c>
      <c r="I19" s="64">
        <f t="shared" ref="I19:I38" si="13">H19*100/$G$2</f>
        <v>99.999999999999986</v>
      </c>
      <c r="K19" s="42" t="s">
        <v>10</v>
      </c>
      <c r="L19" s="42" t="s">
        <v>145</v>
      </c>
      <c r="M19" s="122" t="s">
        <v>112</v>
      </c>
      <c r="N19" s="207"/>
      <c r="O19" s="125"/>
      <c r="P19" s="125"/>
      <c r="Q19" s="63">
        <f t="shared" si="7"/>
        <v>0</v>
      </c>
      <c r="R19" s="66">
        <f t="shared" si="8"/>
        <v>0.33333333333333331</v>
      </c>
      <c r="S19" s="64">
        <f t="shared" si="12"/>
        <v>99.999999999999986</v>
      </c>
      <c r="U19" s="42" t="s">
        <v>10</v>
      </c>
      <c r="V19" s="42" t="s">
        <v>145</v>
      </c>
      <c r="W19" s="122" t="s">
        <v>111</v>
      </c>
      <c r="X19" s="124"/>
      <c r="Y19" s="125"/>
      <c r="Z19" s="125"/>
      <c r="AA19" s="63">
        <f t="shared" si="9"/>
        <v>0</v>
      </c>
      <c r="AB19" s="66">
        <f t="shared" si="10"/>
        <v>0.33333333333333331</v>
      </c>
      <c r="AC19" s="64">
        <f t="shared" si="11"/>
        <v>99.999999999999986</v>
      </c>
    </row>
    <row r="20" spans="1:29">
      <c r="A20" s="42" t="s">
        <v>10</v>
      </c>
      <c r="B20" s="42" t="s">
        <v>145</v>
      </c>
      <c r="C20" s="122" t="s">
        <v>112</v>
      </c>
      <c r="D20" s="207" t="s">
        <v>557</v>
      </c>
      <c r="E20" s="125">
        <v>43672.333333333336</v>
      </c>
      <c r="F20" s="125">
        <v>43672.37222222222</v>
      </c>
      <c r="G20" s="63">
        <f t="shared" si="4"/>
        <v>3.8888888884685002E-2</v>
      </c>
      <c r="H20" s="66">
        <f t="shared" si="5"/>
        <v>0.29444444444864831</v>
      </c>
      <c r="I20" s="64">
        <f t="shared" si="13"/>
        <v>88.333333334594499</v>
      </c>
      <c r="K20" s="42" t="s">
        <v>10</v>
      </c>
      <c r="L20" s="42" t="s">
        <v>145</v>
      </c>
      <c r="M20" s="122" t="s">
        <v>113</v>
      </c>
      <c r="N20" s="124" t="s">
        <v>571</v>
      </c>
      <c r="O20" s="125">
        <v>43672.716666666667</v>
      </c>
      <c r="P20" s="125">
        <v>43672.748611111114</v>
      </c>
      <c r="Q20" s="63">
        <f t="shared" si="7"/>
        <v>3.1944444446708076E-2</v>
      </c>
      <c r="R20" s="66">
        <f t="shared" si="8"/>
        <v>0.30138888888662524</v>
      </c>
      <c r="S20" s="64">
        <f t="shared" si="12"/>
        <v>90.416666665987577</v>
      </c>
      <c r="U20" s="42" t="s">
        <v>10</v>
      </c>
      <c r="V20" s="42" t="s">
        <v>145</v>
      </c>
      <c r="W20" s="122" t="s">
        <v>112</v>
      </c>
      <c r="X20" s="207" t="s">
        <v>571</v>
      </c>
      <c r="Y20" s="125">
        <v>43673.052777777775</v>
      </c>
      <c r="Z20" s="125">
        <v>43673.070138888892</v>
      </c>
      <c r="AA20" s="63">
        <f t="shared" si="9"/>
        <v>1.7361111116770189E-2</v>
      </c>
      <c r="AB20" s="66">
        <f t="shared" si="10"/>
        <v>0.31597222221656313</v>
      </c>
      <c r="AC20" s="64">
        <f t="shared" si="11"/>
        <v>94.791666664968943</v>
      </c>
    </row>
    <row r="21" spans="1:29">
      <c r="A21" s="42" t="s">
        <v>10</v>
      </c>
      <c r="B21" s="42" t="s">
        <v>145</v>
      </c>
      <c r="C21" s="122" t="s">
        <v>113</v>
      </c>
      <c r="D21" s="124"/>
      <c r="E21" s="125"/>
      <c r="F21" s="125"/>
      <c r="G21" s="63">
        <f t="shared" si="4"/>
        <v>0</v>
      </c>
      <c r="H21" s="66">
        <f t="shared" si="5"/>
        <v>0.33333333333333331</v>
      </c>
      <c r="I21" s="64">
        <f t="shared" si="13"/>
        <v>99.999999999999986</v>
      </c>
      <c r="K21" s="42" t="s">
        <v>10</v>
      </c>
      <c r="L21" s="42" t="s">
        <v>145</v>
      </c>
      <c r="M21" s="122" t="s">
        <v>114</v>
      </c>
      <c r="N21" s="124"/>
      <c r="O21" s="125"/>
      <c r="P21" s="125"/>
      <c r="Q21" s="63">
        <f t="shared" si="7"/>
        <v>0</v>
      </c>
      <c r="R21" s="66">
        <f t="shared" si="8"/>
        <v>0.33333333333333331</v>
      </c>
      <c r="S21" s="64">
        <f t="shared" si="12"/>
        <v>99.999999999999986</v>
      </c>
      <c r="U21" s="42" t="s">
        <v>10</v>
      </c>
      <c r="V21" s="42" t="s">
        <v>145</v>
      </c>
      <c r="W21" s="122" t="s">
        <v>113</v>
      </c>
      <c r="X21" s="124"/>
      <c r="Y21" s="125"/>
      <c r="Z21" s="125"/>
      <c r="AA21" s="63">
        <f t="shared" si="9"/>
        <v>0</v>
      </c>
      <c r="AB21" s="66">
        <f t="shared" si="10"/>
        <v>0.33333333333333331</v>
      </c>
      <c r="AC21" s="64">
        <f t="shared" si="11"/>
        <v>99.999999999999986</v>
      </c>
    </row>
    <row r="22" spans="1:29">
      <c r="A22" s="42" t="s">
        <v>10</v>
      </c>
      <c r="B22" s="42" t="s">
        <v>145</v>
      </c>
      <c r="C22" s="122" t="s">
        <v>114</v>
      </c>
      <c r="D22" s="124"/>
      <c r="E22" s="125"/>
      <c r="F22" s="125"/>
      <c r="G22" s="63">
        <f t="shared" si="4"/>
        <v>0</v>
      </c>
      <c r="H22" s="66">
        <f t="shared" si="5"/>
        <v>0.33333333333333331</v>
      </c>
      <c r="I22" s="64">
        <f t="shared" si="13"/>
        <v>99.999999999999986</v>
      </c>
      <c r="K22" s="42" t="s">
        <v>10</v>
      </c>
      <c r="L22" s="42" t="s">
        <v>145</v>
      </c>
      <c r="M22" s="122" t="s">
        <v>115</v>
      </c>
      <c r="N22" s="124"/>
      <c r="O22" s="125"/>
      <c r="P22" s="125"/>
      <c r="Q22" s="63">
        <f t="shared" si="7"/>
        <v>0</v>
      </c>
      <c r="R22" s="66">
        <f t="shared" si="8"/>
        <v>0.33333333333333331</v>
      </c>
      <c r="S22" s="64">
        <f t="shared" si="12"/>
        <v>99.999999999999986</v>
      </c>
      <c r="U22" s="42" t="s">
        <v>10</v>
      </c>
      <c r="V22" s="42" t="s">
        <v>145</v>
      </c>
      <c r="W22" s="122" t="s">
        <v>114</v>
      </c>
      <c r="X22" s="124"/>
      <c r="Y22" s="125"/>
      <c r="Z22" s="125"/>
      <c r="AA22" s="63">
        <f t="shared" si="9"/>
        <v>0</v>
      </c>
      <c r="AB22" s="66">
        <f t="shared" si="10"/>
        <v>0.33333333333333331</v>
      </c>
      <c r="AC22" s="64">
        <f t="shared" si="11"/>
        <v>99.999999999999986</v>
      </c>
    </row>
    <row r="23" spans="1:29">
      <c r="A23" s="42" t="s">
        <v>10</v>
      </c>
      <c r="B23" s="42" t="s">
        <v>145</v>
      </c>
      <c r="C23" s="122" t="s">
        <v>115</v>
      </c>
      <c r="D23" s="124"/>
      <c r="E23" s="125"/>
      <c r="F23" s="125"/>
      <c r="G23" s="63">
        <f t="shared" si="4"/>
        <v>0</v>
      </c>
      <c r="H23" s="66">
        <f t="shared" si="5"/>
        <v>0.33333333333333331</v>
      </c>
      <c r="I23" s="64">
        <f t="shared" si="13"/>
        <v>99.999999999999986</v>
      </c>
      <c r="K23" s="42" t="s">
        <v>10</v>
      </c>
      <c r="L23" s="42" t="s">
        <v>145</v>
      </c>
      <c r="M23" s="122" t="s">
        <v>116</v>
      </c>
      <c r="N23" s="124" t="s">
        <v>567</v>
      </c>
      <c r="O23" s="125">
        <v>43672.666666666664</v>
      </c>
      <c r="P23" s="125">
        <v>43672.845138888886</v>
      </c>
      <c r="Q23" s="63">
        <f t="shared" si="7"/>
        <v>0.17847222222189885</v>
      </c>
      <c r="R23" s="66">
        <f t="shared" si="8"/>
        <v>0.15486111111143447</v>
      </c>
      <c r="S23" s="64">
        <f t="shared" si="12"/>
        <v>46.458333333430346</v>
      </c>
      <c r="U23" s="42" t="s">
        <v>10</v>
      </c>
      <c r="V23" s="42" t="s">
        <v>145</v>
      </c>
      <c r="W23" s="122" t="s">
        <v>115</v>
      </c>
      <c r="X23" s="124"/>
      <c r="Y23" s="125"/>
      <c r="Z23" s="125"/>
      <c r="AA23" s="63">
        <f t="shared" si="9"/>
        <v>0</v>
      </c>
      <c r="AB23" s="66">
        <f t="shared" si="10"/>
        <v>0.33333333333333331</v>
      </c>
      <c r="AC23" s="64">
        <f t="shared" ref="AC23:AC68" si="14">AB23*100/$AA$2</f>
        <v>99.999999999999986</v>
      </c>
    </row>
    <row r="24" spans="1:29">
      <c r="A24" s="42" t="s">
        <v>10</v>
      </c>
      <c r="B24" s="42" t="s">
        <v>145</v>
      </c>
      <c r="C24" s="122" t="s">
        <v>116</v>
      </c>
      <c r="D24" s="124" t="s">
        <v>556</v>
      </c>
      <c r="E24" s="125">
        <v>43672.548611111109</v>
      </c>
      <c r="F24" s="125"/>
      <c r="G24" s="63">
        <f>MOD(G$2-H24,1)</f>
        <v>0.11805555555959774</v>
      </c>
      <c r="H24" s="66">
        <f>MOD(E24-G$2,1)</f>
        <v>0.21527777777373558</v>
      </c>
      <c r="I24" s="64">
        <f t="shared" si="13"/>
        <v>64.583333332120674</v>
      </c>
      <c r="K24" s="42" t="s">
        <v>10</v>
      </c>
      <c r="L24" s="42" t="s">
        <v>162</v>
      </c>
      <c r="M24" s="122" t="s">
        <v>117</v>
      </c>
      <c r="N24" s="124"/>
      <c r="O24" s="125"/>
      <c r="P24" s="125"/>
      <c r="Q24" s="63">
        <f t="shared" si="7"/>
        <v>0</v>
      </c>
      <c r="R24" s="66">
        <f t="shared" si="8"/>
        <v>0.33333333333333331</v>
      </c>
      <c r="S24" s="64">
        <f t="shared" si="12"/>
        <v>99.999999999999986</v>
      </c>
      <c r="U24" s="42" t="s">
        <v>10</v>
      </c>
      <c r="V24" s="42" t="s">
        <v>145</v>
      </c>
      <c r="W24" s="122" t="s">
        <v>116</v>
      </c>
      <c r="X24" s="124"/>
      <c r="Y24" s="125"/>
      <c r="Z24" s="125"/>
      <c r="AA24" s="63">
        <f t="shared" si="9"/>
        <v>0</v>
      </c>
      <c r="AB24" s="66">
        <f t="shared" si="10"/>
        <v>0.33333333333333331</v>
      </c>
      <c r="AC24" s="64">
        <f t="shared" si="14"/>
        <v>99.999999999999986</v>
      </c>
    </row>
    <row r="25" spans="1:29">
      <c r="A25" s="42" t="s">
        <v>10</v>
      </c>
      <c r="B25" s="42" t="s">
        <v>162</v>
      </c>
      <c r="C25" s="122" t="s">
        <v>117</v>
      </c>
      <c r="D25" s="124"/>
      <c r="E25" s="125"/>
      <c r="F25" s="125"/>
      <c r="G25" s="63">
        <f t="shared" si="4"/>
        <v>0</v>
      </c>
      <c r="H25" s="66">
        <f t="shared" si="5"/>
        <v>0.33333333333333331</v>
      </c>
      <c r="I25" s="64">
        <f t="shared" si="13"/>
        <v>99.999999999999986</v>
      </c>
      <c r="K25" s="42" t="s">
        <v>10</v>
      </c>
      <c r="L25" s="42" t="s">
        <v>162</v>
      </c>
      <c r="M25" s="122" t="s">
        <v>119</v>
      </c>
      <c r="N25" s="124"/>
      <c r="O25" s="125"/>
      <c r="P25" s="125"/>
      <c r="Q25" s="63">
        <f t="shared" si="7"/>
        <v>0</v>
      </c>
      <c r="R25" s="66">
        <f t="shared" si="8"/>
        <v>0.33333333333333331</v>
      </c>
      <c r="S25" s="64">
        <f t="shared" si="12"/>
        <v>99.999999999999986</v>
      </c>
      <c r="U25" s="42" t="s">
        <v>10</v>
      </c>
      <c r="V25" s="42" t="s">
        <v>162</v>
      </c>
      <c r="W25" s="122" t="s">
        <v>117</v>
      </c>
      <c r="X25" s="124"/>
      <c r="Y25" s="125"/>
      <c r="Z25" s="125"/>
      <c r="AA25" s="63">
        <f t="shared" si="9"/>
        <v>0</v>
      </c>
      <c r="AB25" s="66">
        <f t="shared" si="10"/>
        <v>0.33333333333333331</v>
      </c>
      <c r="AC25" s="64">
        <f t="shared" si="14"/>
        <v>99.999999999999986</v>
      </c>
    </row>
    <row r="26" spans="1:29">
      <c r="A26" s="42" t="s">
        <v>10</v>
      </c>
      <c r="B26" s="42" t="s">
        <v>162</v>
      </c>
      <c r="C26" s="122" t="s">
        <v>119</v>
      </c>
      <c r="D26" s="124"/>
      <c r="E26" s="125"/>
      <c r="F26" s="125"/>
      <c r="G26" s="63">
        <f t="shared" si="4"/>
        <v>0</v>
      </c>
      <c r="H26" s="66">
        <f t="shared" si="5"/>
        <v>0.33333333333333331</v>
      </c>
      <c r="I26" s="64">
        <f t="shared" si="13"/>
        <v>99.999999999999986</v>
      </c>
      <c r="K26" s="42" t="s">
        <v>10</v>
      </c>
      <c r="L26" s="42" t="s">
        <v>145</v>
      </c>
      <c r="M26" s="126" t="s">
        <v>121</v>
      </c>
      <c r="N26" s="124"/>
      <c r="O26" s="125"/>
      <c r="P26" s="125"/>
      <c r="Q26" s="63">
        <f t="shared" si="7"/>
        <v>0</v>
      </c>
      <c r="R26" s="66">
        <f t="shared" si="8"/>
        <v>0.33333333333333331</v>
      </c>
      <c r="S26" s="64">
        <f t="shared" si="12"/>
        <v>99.999999999999986</v>
      </c>
      <c r="U26" s="42" t="s">
        <v>10</v>
      </c>
      <c r="V26" s="42" t="s">
        <v>162</v>
      </c>
      <c r="W26" s="122" t="s">
        <v>119</v>
      </c>
      <c r="X26" s="124"/>
      <c r="Y26" s="125"/>
      <c r="Z26" s="125"/>
      <c r="AA26" s="63">
        <f t="shared" si="9"/>
        <v>0</v>
      </c>
      <c r="AB26" s="66">
        <f t="shared" si="10"/>
        <v>0.33333333333333331</v>
      </c>
      <c r="AC26" s="64">
        <f t="shared" si="14"/>
        <v>99.999999999999986</v>
      </c>
    </row>
    <row r="27" spans="1:29">
      <c r="A27" s="42" t="s">
        <v>10</v>
      </c>
      <c r="B27" s="42" t="s">
        <v>145</v>
      </c>
      <c r="C27" s="126" t="s">
        <v>121</v>
      </c>
      <c r="D27" s="124"/>
      <c r="E27" s="125"/>
      <c r="F27" s="125"/>
      <c r="G27" s="63">
        <f t="shared" si="4"/>
        <v>0</v>
      </c>
      <c r="H27" s="66">
        <f t="shared" si="5"/>
        <v>0.33333333333333331</v>
      </c>
      <c r="I27" s="64">
        <f t="shared" si="13"/>
        <v>99.999999999999986</v>
      </c>
      <c r="K27" s="42" t="s">
        <v>10</v>
      </c>
      <c r="L27" s="42" t="s">
        <v>145</v>
      </c>
      <c r="M27" s="126" t="s">
        <v>123</v>
      </c>
      <c r="N27" s="124"/>
      <c r="O27" s="125"/>
      <c r="P27" s="125"/>
      <c r="Q27" s="63">
        <f t="shared" si="7"/>
        <v>0</v>
      </c>
      <c r="R27" s="66">
        <f t="shared" si="8"/>
        <v>0.33333333333333331</v>
      </c>
      <c r="S27" s="64">
        <f t="shared" si="12"/>
        <v>99.999999999999986</v>
      </c>
      <c r="U27" s="42" t="s">
        <v>10</v>
      </c>
      <c r="V27" s="42" t="s">
        <v>145</v>
      </c>
      <c r="W27" s="126" t="s">
        <v>121</v>
      </c>
      <c r="X27" s="124"/>
      <c r="Y27" s="125"/>
      <c r="Z27" s="125"/>
      <c r="AA27" s="63">
        <f t="shared" si="9"/>
        <v>0</v>
      </c>
      <c r="AB27" s="66">
        <f t="shared" si="10"/>
        <v>0.33333333333333331</v>
      </c>
      <c r="AC27" s="64">
        <f t="shared" si="14"/>
        <v>99.999999999999986</v>
      </c>
    </row>
    <row r="28" spans="1:29">
      <c r="A28" s="42" t="s">
        <v>10</v>
      </c>
      <c r="B28" s="42" t="s">
        <v>145</v>
      </c>
      <c r="C28" s="126" t="s">
        <v>122</v>
      </c>
      <c r="D28" s="124" t="s">
        <v>558</v>
      </c>
      <c r="E28" s="125">
        <v>43672.597222222219</v>
      </c>
      <c r="F28" s="125"/>
      <c r="G28" s="63">
        <f>MOD(G$2-H28,1)</f>
        <v>6.9444444450103504E-2</v>
      </c>
      <c r="H28" s="66">
        <f>MOD(E28-G$2,1)</f>
        <v>0.26388888888322981</v>
      </c>
      <c r="I28" s="64">
        <f t="shared" si="13"/>
        <v>79.166666664968943</v>
      </c>
      <c r="K28" s="42" t="s">
        <v>10</v>
      </c>
      <c r="L28" s="42" t="s">
        <v>145</v>
      </c>
      <c r="M28" s="126" t="s">
        <v>124</v>
      </c>
      <c r="N28" s="193" t="s">
        <v>571</v>
      </c>
      <c r="O28" s="125">
        <v>43672.670138888891</v>
      </c>
      <c r="P28" s="125">
        <v>43672.693749999999</v>
      </c>
      <c r="Q28" s="63">
        <f t="shared" si="7"/>
        <v>2.361111110803904E-2</v>
      </c>
      <c r="R28" s="66">
        <f t="shared" si="8"/>
        <v>0.30972222222529427</v>
      </c>
      <c r="S28" s="64">
        <f t="shared" si="12"/>
        <v>92.916666667588288</v>
      </c>
      <c r="U28" s="42" t="s">
        <v>10</v>
      </c>
      <c r="V28" s="42" t="s">
        <v>145</v>
      </c>
      <c r="W28" s="126" t="s">
        <v>122</v>
      </c>
      <c r="X28" s="124" t="s">
        <v>558</v>
      </c>
      <c r="Y28" s="125">
        <v>43673</v>
      </c>
      <c r="Z28" s="125">
        <v>43673.135416666664</v>
      </c>
      <c r="AA28" s="63">
        <f t="shared" si="9"/>
        <v>0.13541666666424135</v>
      </c>
      <c r="AB28" s="66">
        <f t="shared" si="10"/>
        <v>0.19791666666909197</v>
      </c>
      <c r="AC28" s="64">
        <f t="shared" si="14"/>
        <v>59.375000000727596</v>
      </c>
    </row>
    <row r="29" spans="1:29">
      <c r="A29" s="42" t="s">
        <v>10</v>
      </c>
      <c r="B29" s="42" t="s">
        <v>145</v>
      </c>
      <c r="C29" s="126" t="s">
        <v>123</v>
      </c>
      <c r="D29" s="124"/>
      <c r="E29" s="125"/>
      <c r="F29" s="125"/>
      <c r="G29" s="63">
        <f t="shared" si="4"/>
        <v>0</v>
      </c>
      <c r="H29" s="66">
        <f t="shared" si="5"/>
        <v>0.33333333333333331</v>
      </c>
      <c r="I29" s="64">
        <f t="shared" si="13"/>
        <v>99.999999999999986</v>
      </c>
      <c r="K29" s="42" t="s">
        <v>10</v>
      </c>
      <c r="L29" s="42" t="s">
        <v>145</v>
      </c>
      <c r="M29" s="126" t="s">
        <v>126</v>
      </c>
      <c r="N29" s="124"/>
      <c r="O29" s="125"/>
      <c r="P29" s="125"/>
      <c r="Q29" s="63">
        <f t="shared" si="7"/>
        <v>0</v>
      </c>
      <c r="R29" s="66">
        <f t="shared" si="8"/>
        <v>0.33333333333333331</v>
      </c>
      <c r="S29" s="64">
        <f t="shared" si="12"/>
        <v>99.999999999999986</v>
      </c>
      <c r="U29" s="42" t="s">
        <v>10</v>
      </c>
      <c r="V29" s="42" t="s">
        <v>145</v>
      </c>
      <c r="W29" s="126" t="s">
        <v>123</v>
      </c>
      <c r="X29" s="124"/>
      <c r="Y29" s="125"/>
      <c r="Z29" s="125"/>
      <c r="AA29" s="63">
        <f t="shared" si="9"/>
        <v>0</v>
      </c>
      <c r="AB29" s="66">
        <f t="shared" si="10"/>
        <v>0.33333333333333331</v>
      </c>
      <c r="AC29" s="64">
        <f t="shared" si="14"/>
        <v>99.999999999999986</v>
      </c>
    </row>
    <row r="30" spans="1:29">
      <c r="A30" s="42" t="s">
        <v>10</v>
      </c>
      <c r="B30" s="42" t="s">
        <v>145</v>
      </c>
      <c r="C30" s="126" t="s">
        <v>124</v>
      </c>
      <c r="D30" s="193" t="s">
        <v>569</v>
      </c>
      <c r="E30" s="125">
        <v>43672.333333333336</v>
      </c>
      <c r="F30" s="125">
        <v>43672.447222222225</v>
      </c>
      <c r="G30" s="63">
        <f t="shared" si="4"/>
        <v>0.11388888888905058</v>
      </c>
      <c r="H30" s="66">
        <f t="shared" si="5"/>
        <v>0.21944444444428274</v>
      </c>
      <c r="I30" s="64">
        <f t="shared" si="13"/>
        <v>65.833333333284827</v>
      </c>
      <c r="K30" s="42" t="s">
        <v>10</v>
      </c>
      <c r="L30" s="42" t="s">
        <v>145</v>
      </c>
      <c r="M30" s="126" t="s">
        <v>128</v>
      </c>
      <c r="N30" s="124" t="s">
        <v>559</v>
      </c>
      <c r="O30" s="97">
        <v>43672.666666666664</v>
      </c>
      <c r="P30" s="125">
        <v>43672.851388888892</v>
      </c>
      <c r="Q30" s="63">
        <f t="shared" si="7"/>
        <v>0.18472222222771961</v>
      </c>
      <c r="R30" s="66">
        <f t="shared" si="8"/>
        <v>0.1486111111056137</v>
      </c>
      <c r="S30" s="64">
        <f t="shared" si="12"/>
        <v>44.583333331684116</v>
      </c>
      <c r="U30" s="42" t="s">
        <v>10</v>
      </c>
      <c r="V30" s="42" t="s">
        <v>145</v>
      </c>
      <c r="W30" s="126" t="s">
        <v>124</v>
      </c>
      <c r="X30" s="193" t="s">
        <v>571</v>
      </c>
      <c r="Y30" s="125">
        <v>43673.09375</v>
      </c>
      <c r="Z30" s="125">
        <v>43673.117361111108</v>
      </c>
      <c r="AA30" s="63">
        <f t="shared" si="9"/>
        <v>2.361111110803904E-2</v>
      </c>
      <c r="AB30" s="66">
        <f t="shared" si="10"/>
        <v>0.30972222222529427</v>
      </c>
      <c r="AC30" s="64">
        <f t="shared" si="14"/>
        <v>92.916666667588288</v>
      </c>
    </row>
    <row r="31" spans="1:29">
      <c r="A31" s="42" t="s">
        <v>10</v>
      </c>
      <c r="B31" s="42" t="s">
        <v>145</v>
      </c>
      <c r="C31" s="126" t="s">
        <v>126</v>
      </c>
      <c r="D31" s="124" t="s">
        <v>571</v>
      </c>
      <c r="E31" s="125">
        <v>43672.573611111111</v>
      </c>
      <c r="F31" s="125">
        <v>43672.591666666667</v>
      </c>
      <c r="G31" s="63">
        <f t="shared" si="4"/>
        <v>1.8055555556202307E-2</v>
      </c>
      <c r="H31" s="66">
        <f t="shared" si="5"/>
        <v>0.31527777777713101</v>
      </c>
      <c r="I31" s="64">
        <f t="shared" si="13"/>
        <v>94.583333333139308</v>
      </c>
      <c r="K31" s="42" t="s">
        <v>10</v>
      </c>
      <c r="L31" s="42" t="s">
        <v>162</v>
      </c>
      <c r="M31" s="126" t="s">
        <v>236</v>
      </c>
      <c r="N31" s="124"/>
      <c r="O31" s="125"/>
      <c r="P31" s="125"/>
      <c r="Q31" s="63">
        <f t="shared" si="7"/>
        <v>0</v>
      </c>
      <c r="R31" s="66">
        <f t="shared" si="8"/>
        <v>0.33333333333333331</v>
      </c>
      <c r="S31" s="64">
        <f t="shared" si="12"/>
        <v>99.999999999999986</v>
      </c>
      <c r="U31" s="42" t="s">
        <v>10</v>
      </c>
      <c r="V31" s="42" t="s">
        <v>145</v>
      </c>
      <c r="W31" s="126" t="s">
        <v>126</v>
      </c>
      <c r="X31" s="124"/>
      <c r="Y31" s="125"/>
      <c r="Z31" s="125"/>
      <c r="AA31" s="63">
        <f t="shared" si="9"/>
        <v>0</v>
      </c>
      <c r="AB31" s="66">
        <f t="shared" si="10"/>
        <v>0.33333333333333331</v>
      </c>
      <c r="AC31" s="64">
        <f t="shared" si="14"/>
        <v>99.999999999999986</v>
      </c>
    </row>
    <row r="32" spans="1:29">
      <c r="A32" s="42" t="s">
        <v>10</v>
      </c>
      <c r="B32" s="42" t="s">
        <v>162</v>
      </c>
      <c r="C32" s="126" t="s">
        <v>236</v>
      </c>
      <c r="D32" s="124"/>
      <c r="E32" s="125"/>
      <c r="F32" s="125"/>
      <c r="G32" s="63">
        <f t="shared" si="4"/>
        <v>0</v>
      </c>
      <c r="H32" s="66">
        <f t="shared" si="5"/>
        <v>0.33333333333333331</v>
      </c>
      <c r="I32" s="64">
        <f t="shared" si="13"/>
        <v>99.999999999999986</v>
      </c>
      <c r="K32" s="42" t="s">
        <v>10</v>
      </c>
      <c r="L32" s="42" t="s">
        <v>286</v>
      </c>
      <c r="M32" s="216" t="s">
        <v>255</v>
      </c>
      <c r="N32" s="207"/>
      <c r="O32" s="125"/>
      <c r="P32" s="125"/>
      <c r="Q32" s="63">
        <f t="shared" si="7"/>
        <v>0</v>
      </c>
      <c r="R32" s="66">
        <f t="shared" si="8"/>
        <v>0.33333333333333331</v>
      </c>
      <c r="S32" s="64">
        <f t="shared" si="12"/>
        <v>99.999999999999986</v>
      </c>
      <c r="U32" s="42" t="s">
        <v>10</v>
      </c>
      <c r="V32" s="42" t="s">
        <v>145</v>
      </c>
      <c r="W32" s="126" t="s">
        <v>128</v>
      </c>
      <c r="X32" s="124" t="s">
        <v>571</v>
      </c>
      <c r="Y32" s="97">
        <v>43673.041666666664</v>
      </c>
      <c r="Z32" s="125">
        <v>43673.074999999997</v>
      </c>
      <c r="AA32" s="63">
        <f t="shared" si="9"/>
        <v>3.3333333332848269E-2</v>
      </c>
      <c r="AB32" s="66">
        <f t="shared" si="10"/>
        <v>0.30000000000048505</v>
      </c>
      <c r="AC32" s="64">
        <f t="shared" si="14"/>
        <v>90.000000000145519</v>
      </c>
    </row>
    <row r="33" spans="1:29">
      <c r="A33" s="42" t="s">
        <v>10</v>
      </c>
      <c r="B33" s="42" t="s">
        <v>286</v>
      </c>
      <c r="C33" s="216" t="s">
        <v>255</v>
      </c>
      <c r="D33" s="124"/>
      <c r="E33" s="125"/>
      <c r="F33" s="125"/>
      <c r="G33" s="63">
        <f t="shared" si="4"/>
        <v>0</v>
      </c>
      <c r="H33" s="66">
        <f t="shared" si="5"/>
        <v>0.33333333333333331</v>
      </c>
      <c r="I33" s="64">
        <f t="shared" si="13"/>
        <v>99.999999999999986</v>
      </c>
      <c r="K33" s="42" t="s">
        <v>10</v>
      </c>
      <c r="L33" s="42" t="s">
        <v>286</v>
      </c>
      <c r="M33" s="216" t="s">
        <v>256</v>
      </c>
      <c r="N33" s="124"/>
      <c r="O33" s="125"/>
      <c r="P33" s="125"/>
      <c r="Q33" s="63">
        <f t="shared" si="7"/>
        <v>0</v>
      </c>
      <c r="R33" s="66">
        <f t="shared" si="8"/>
        <v>0.33333333333333331</v>
      </c>
      <c r="S33" s="64">
        <f t="shared" si="12"/>
        <v>99.999999999999986</v>
      </c>
      <c r="U33" s="42" t="s">
        <v>10</v>
      </c>
      <c r="V33" s="42" t="s">
        <v>162</v>
      </c>
      <c r="W33" s="126" t="s">
        <v>236</v>
      </c>
      <c r="X33" s="124"/>
      <c r="Y33" s="125"/>
      <c r="Z33" s="125"/>
      <c r="AA33" s="63">
        <f t="shared" si="9"/>
        <v>0</v>
      </c>
      <c r="AB33" s="66">
        <f t="shared" si="10"/>
        <v>0.33333333333333331</v>
      </c>
      <c r="AC33" s="64">
        <f t="shared" si="14"/>
        <v>99.999999999999986</v>
      </c>
    </row>
    <row r="34" spans="1:29">
      <c r="A34" s="42" t="s">
        <v>10</v>
      </c>
      <c r="B34" s="42" t="s">
        <v>286</v>
      </c>
      <c r="C34" s="216" t="s">
        <v>256</v>
      </c>
      <c r="D34" s="124"/>
      <c r="E34" s="125"/>
      <c r="F34" s="125"/>
      <c r="G34" s="63">
        <f t="shared" si="4"/>
        <v>0</v>
      </c>
      <c r="H34" s="66">
        <f t="shared" si="5"/>
        <v>0.33333333333333331</v>
      </c>
      <c r="I34" s="64">
        <f t="shared" si="13"/>
        <v>99.999999999999986</v>
      </c>
      <c r="K34" s="42" t="s">
        <v>10</v>
      </c>
      <c r="L34" s="42" t="s">
        <v>286</v>
      </c>
      <c r="M34" s="216" t="s">
        <v>257</v>
      </c>
      <c r="N34" s="124"/>
      <c r="O34" s="125"/>
      <c r="P34" s="125"/>
      <c r="Q34" s="63">
        <f t="shared" si="7"/>
        <v>0</v>
      </c>
      <c r="R34" s="66">
        <f t="shared" si="8"/>
        <v>0.33333333333333331</v>
      </c>
      <c r="S34" s="64">
        <f t="shared" ref="S34:S39" si="15">R34*100/$G$2</f>
        <v>99.999999999999986</v>
      </c>
      <c r="U34" s="42" t="s">
        <v>10</v>
      </c>
      <c r="V34" s="42" t="s">
        <v>286</v>
      </c>
      <c r="W34" s="216" t="s">
        <v>255</v>
      </c>
      <c r="X34" s="207"/>
      <c r="Y34" s="125"/>
      <c r="Z34" s="125"/>
      <c r="AA34" s="63">
        <f t="shared" si="9"/>
        <v>0</v>
      </c>
      <c r="AB34" s="66">
        <f t="shared" si="10"/>
        <v>0.33333333333333331</v>
      </c>
      <c r="AC34" s="64">
        <f t="shared" si="14"/>
        <v>99.999999999999986</v>
      </c>
    </row>
    <row r="35" spans="1:29">
      <c r="A35" s="42" t="s">
        <v>10</v>
      </c>
      <c r="B35" s="42" t="s">
        <v>286</v>
      </c>
      <c r="C35" s="216" t="s">
        <v>257</v>
      </c>
      <c r="D35" s="124"/>
      <c r="E35" s="125"/>
      <c r="F35" s="125"/>
      <c r="G35" s="63">
        <f t="shared" si="4"/>
        <v>0</v>
      </c>
      <c r="H35" s="66">
        <f t="shared" si="5"/>
        <v>0.33333333333333331</v>
      </c>
      <c r="I35" s="64">
        <f t="shared" si="13"/>
        <v>99.999999999999986</v>
      </c>
      <c r="K35" s="42" t="s">
        <v>10</v>
      </c>
      <c r="L35" s="42" t="s">
        <v>286</v>
      </c>
      <c r="M35" s="216" t="s">
        <v>258</v>
      </c>
      <c r="N35" s="124"/>
      <c r="O35" s="125"/>
      <c r="P35" s="125"/>
      <c r="Q35" s="63">
        <f t="shared" si="7"/>
        <v>0</v>
      </c>
      <c r="R35" s="66">
        <f t="shared" si="8"/>
        <v>0.33333333333333331</v>
      </c>
      <c r="S35" s="64">
        <f t="shared" si="15"/>
        <v>99.999999999999986</v>
      </c>
      <c r="U35" s="42" t="s">
        <v>10</v>
      </c>
      <c r="V35" s="42" t="s">
        <v>286</v>
      </c>
      <c r="W35" s="216" t="s">
        <v>256</v>
      </c>
      <c r="X35" s="124"/>
      <c r="Y35" s="125"/>
      <c r="Z35" s="125"/>
      <c r="AA35" s="63">
        <f t="shared" si="9"/>
        <v>0</v>
      </c>
      <c r="AB35" s="66">
        <f t="shared" si="10"/>
        <v>0.33333333333333331</v>
      </c>
      <c r="AC35" s="64">
        <f t="shared" si="14"/>
        <v>99.999999999999986</v>
      </c>
    </row>
    <row r="36" spans="1:29">
      <c r="A36" s="42" t="s">
        <v>10</v>
      </c>
      <c r="B36" s="42" t="s">
        <v>286</v>
      </c>
      <c r="C36" s="216" t="s">
        <v>258</v>
      </c>
      <c r="D36" s="124" t="s">
        <v>571</v>
      </c>
      <c r="E36" s="125">
        <v>43672.333333333336</v>
      </c>
      <c r="F36" s="125">
        <v>43672.385416666664</v>
      </c>
      <c r="G36" s="63">
        <f t="shared" si="4"/>
        <v>5.2083333328482695E-2</v>
      </c>
      <c r="H36" s="66">
        <f t="shared" si="5"/>
        <v>0.28125000000485062</v>
      </c>
      <c r="I36" s="64">
        <f t="shared" si="13"/>
        <v>84.375000001455192</v>
      </c>
      <c r="K36" s="42" t="s">
        <v>10</v>
      </c>
      <c r="L36" s="42" t="s">
        <v>286</v>
      </c>
      <c r="M36" s="216" t="s">
        <v>259</v>
      </c>
      <c r="N36" s="124"/>
      <c r="O36" s="125"/>
      <c r="P36" s="125"/>
      <c r="Q36" s="63">
        <f t="shared" si="7"/>
        <v>0</v>
      </c>
      <c r="R36" s="66">
        <f t="shared" si="8"/>
        <v>0.33333333333333331</v>
      </c>
      <c r="S36" s="64">
        <f t="shared" si="15"/>
        <v>99.999999999999986</v>
      </c>
      <c r="U36" s="42" t="s">
        <v>10</v>
      </c>
      <c r="V36" s="42" t="s">
        <v>286</v>
      </c>
      <c r="W36" s="216" t="s">
        <v>257</v>
      </c>
      <c r="X36" s="124"/>
      <c r="Y36" s="125"/>
      <c r="Z36" s="125"/>
      <c r="AA36" s="63">
        <f t="shared" si="9"/>
        <v>0</v>
      </c>
      <c r="AB36" s="66">
        <f t="shared" si="10"/>
        <v>0.33333333333333331</v>
      </c>
      <c r="AC36" s="64">
        <f t="shared" si="14"/>
        <v>99.999999999999986</v>
      </c>
    </row>
    <row r="37" spans="1:29">
      <c r="A37" s="42" t="s">
        <v>10</v>
      </c>
      <c r="B37" s="42" t="s">
        <v>286</v>
      </c>
      <c r="C37" s="216" t="s">
        <v>259</v>
      </c>
      <c r="D37" s="124"/>
      <c r="E37" s="125"/>
      <c r="F37" s="125"/>
      <c r="G37" s="63">
        <f t="shared" si="4"/>
        <v>0</v>
      </c>
      <c r="H37" s="66">
        <f t="shared" si="5"/>
        <v>0.33333333333333331</v>
      </c>
      <c r="I37" s="64">
        <f t="shared" si="13"/>
        <v>99.999999999999986</v>
      </c>
      <c r="K37" s="42" t="s">
        <v>10</v>
      </c>
      <c r="L37" s="42" t="s">
        <v>286</v>
      </c>
      <c r="M37" s="216" t="s">
        <v>260</v>
      </c>
      <c r="N37" s="124"/>
      <c r="O37" s="125"/>
      <c r="P37" s="125"/>
      <c r="Q37" s="63">
        <f t="shared" si="7"/>
        <v>0</v>
      </c>
      <c r="R37" s="66">
        <f t="shared" si="8"/>
        <v>0.33333333333333331</v>
      </c>
      <c r="S37" s="64">
        <f t="shared" si="15"/>
        <v>99.999999999999986</v>
      </c>
      <c r="U37" s="42" t="s">
        <v>10</v>
      </c>
      <c r="V37" s="42" t="s">
        <v>286</v>
      </c>
      <c r="W37" s="216" t="s">
        <v>258</v>
      </c>
      <c r="X37" s="124" t="s">
        <v>571</v>
      </c>
      <c r="Y37" s="125">
        <v>43673</v>
      </c>
      <c r="Z37" s="125">
        <v>43673.020138888889</v>
      </c>
      <c r="AA37" s="63">
        <f t="shared" si="9"/>
        <v>2.0138888889050577E-2</v>
      </c>
      <c r="AB37" s="66">
        <f t="shared" si="10"/>
        <v>0.31319444444428274</v>
      </c>
      <c r="AC37" s="64">
        <f t="shared" si="14"/>
        <v>93.958333333284827</v>
      </c>
    </row>
    <row r="38" spans="1:29">
      <c r="A38" s="42" t="s">
        <v>10</v>
      </c>
      <c r="B38" s="42" t="s">
        <v>286</v>
      </c>
      <c r="C38" s="216" t="s">
        <v>260</v>
      </c>
      <c r="D38" s="124"/>
      <c r="E38" s="125"/>
      <c r="F38" s="125"/>
      <c r="G38" s="63">
        <f t="shared" si="4"/>
        <v>0</v>
      </c>
      <c r="H38" s="66">
        <f t="shared" si="5"/>
        <v>0.33333333333333331</v>
      </c>
      <c r="I38" s="64">
        <f t="shared" si="13"/>
        <v>99.999999999999986</v>
      </c>
      <c r="K38" s="42" t="s">
        <v>10</v>
      </c>
      <c r="L38" s="42" t="s">
        <v>286</v>
      </c>
      <c r="M38" s="216" t="s">
        <v>261</v>
      </c>
      <c r="N38" s="124" t="s">
        <v>571</v>
      </c>
      <c r="O38" s="125">
        <v>43672.793055555558</v>
      </c>
      <c r="P38" s="125">
        <v>43672.824999999997</v>
      </c>
      <c r="Q38" s="63">
        <f t="shared" si="7"/>
        <v>3.1944444439432118E-2</v>
      </c>
      <c r="R38" s="66">
        <f t="shared" si="8"/>
        <v>0.3013888888939012</v>
      </c>
      <c r="S38" s="64">
        <f t="shared" si="15"/>
        <v>90.416666668170365</v>
      </c>
      <c r="U38" s="42" t="s">
        <v>10</v>
      </c>
      <c r="V38" s="42" t="s">
        <v>286</v>
      </c>
      <c r="W38" s="216" t="s">
        <v>259</v>
      </c>
      <c r="X38" s="124"/>
      <c r="Y38" s="125"/>
      <c r="Z38" s="125"/>
      <c r="AA38" s="63">
        <f t="shared" si="9"/>
        <v>0</v>
      </c>
      <c r="AB38" s="66">
        <f t="shared" si="10"/>
        <v>0.33333333333333331</v>
      </c>
      <c r="AC38" s="64">
        <f t="shared" si="14"/>
        <v>99.999999999999986</v>
      </c>
    </row>
    <row r="39" spans="1:29">
      <c r="A39" s="42" t="s">
        <v>10</v>
      </c>
      <c r="B39" s="42" t="s">
        <v>286</v>
      </c>
      <c r="C39" s="216" t="s">
        <v>261</v>
      </c>
      <c r="D39" s="124" t="s">
        <v>571</v>
      </c>
      <c r="E39" s="125">
        <v>43672.385416666664</v>
      </c>
      <c r="F39" s="125">
        <v>43672.395833333336</v>
      </c>
      <c r="G39" s="63">
        <f t="shared" si="4"/>
        <v>1.0416666671517305E-2</v>
      </c>
      <c r="H39" s="66">
        <f t="shared" si="5"/>
        <v>0.32291666666181601</v>
      </c>
      <c r="I39" s="64">
        <f t="shared" ref="I39:I47" si="16">H39*100/$G$2</f>
        <v>96.874999998544794</v>
      </c>
      <c r="K39" s="42" t="s">
        <v>10</v>
      </c>
      <c r="L39" s="42" t="s">
        <v>286</v>
      </c>
      <c r="M39" s="216" t="s">
        <v>262</v>
      </c>
      <c r="N39" s="124"/>
      <c r="O39" s="125"/>
      <c r="P39" s="125"/>
      <c r="Q39" s="63">
        <f t="shared" si="7"/>
        <v>0</v>
      </c>
      <c r="R39" s="66">
        <f t="shared" si="8"/>
        <v>0.33333333333333331</v>
      </c>
      <c r="S39" s="64">
        <f t="shared" si="15"/>
        <v>99.999999999999986</v>
      </c>
      <c r="U39" s="42" t="s">
        <v>10</v>
      </c>
      <c r="V39" s="42" t="s">
        <v>286</v>
      </c>
      <c r="W39" s="216" t="s">
        <v>260</v>
      </c>
      <c r="X39" s="124"/>
      <c r="Y39" s="125"/>
      <c r="Z39" s="125"/>
      <c r="AA39" s="63">
        <f t="shared" si="9"/>
        <v>0</v>
      </c>
      <c r="AB39" s="66">
        <f t="shared" si="10"/>
        <v>0.33333333333333331</v>
      </c>
      <c r="AC39" s="64">
        <f t="shared" si="14"/>
        <v>99.999999999999986</v>
      </c>
    </row>
    <row r="40" spans="1:29">
      <c r="A40" s="42" t="s">
        <v>10</v>
      </c>
      <c r="B40" s="42" t="s">
        <v>286</v>
      </c>
      <c r="C40" s="216" t="s">
        <v>262</v>
      </c>
      <c r="D40" s="124"/>
      <c r="E40" s="125"/>
      <c r="F40" s="125"/>
      <c r="G40" s="63">
        <f t="shared" si="4"/>
        <v>0</v>
      </c>
      <c r="H40" s="66">
        <f t="shared" si="5"/>
        <v>0.33333333333333331</v>
      </c>
      <c r="I40" s="64">
        <f t="shared" si="16"/>
        <v>99.999999999999986</v>
      </c>
      <c r="K40" s="42" t="s">
        <v>10</v>
      </c>
      <c r="L40" s="42" t="s">
        <v>286</v>
      </c>
      <c r="M40" s="216" t="s">
        <v>263</v>
      </c>
      <c r="N40" s="124"/>
      <c r="O40" s="125"/>
      <c r="P40" s="125"/>
      <c r="Q40" s="63">
        <f t="shared" si="7"/>
        <v>0</v>
      </c>
      <c r="R40" s="66">
        <f t="shared" si="8"/>
        <v>0.33333333333333331</v>
      </c>
      <c r="S40" s="64">
        <f t="shared" ref="S40:S69" si="17">R40*100/$G$2</f>
        <v>99.999999999999986</v>
      </c>
      <c r="U40" s="42" t="s">
        <v>10</v>
      </c>
      <c r="V40" s="42" t="s">
        <v>286</v>
      </c>
      <c r="W40" s="216" t="s">
        <v>261</v>
      </c>
      <c r="X40" s="124"/>
      <c r="Y40" s="125"/>
      <c r="Z40" s="125"/>
      <c r="AA40" s="63">
        <f t="shared" si="9"/>
        <v>0</v>
      </c>
      <c r="AB40" s="66">
        <f t="shared" si="10"/>
        <v>0.33333333333333331</v>
      </c>
      <c r="AC40" s="64">
        <f t="shared" si="14"/>
        <v>99.999999999999986</v>
      </c>
    </row>
    <row r="41" spans="1:29">
      <c r="A41" s="42" t="s">
        <v>10</v>
      </c>
      <c r="B41" s="42" t="s">
        <v>286</v>
      </c>
      <c r="C41" s="216" t="s">
        <v>263</v>
      </c>
      <c r="D41" s="124"/>
      <c r="E41" s="125"/>
      <c r="F41" s="125"/>
      <c r="G41" s="63">
        <f t="shared" si="4"/>
        <v>0</v>
      </c>
      <c r="H41" s="66">
        <f t="shared" si="5"/>
        <v>0.33333333333333331</v>
      </c>
      <c r="I41" s="64">
        <f t="shared" si="16"/>
        <v>99.999999999999986</v>
      </c>
      <c r="K41" s="42" t="s">
        <v>10</v>
      </c>
      <c r="L41" s="42" t="s">
        <v>286</v>
      </c>
      <c r="M41" s="216" t="s">
        <v>264</v>
      </c>
      <c r="N41" s="124"/>
      <c r="O41" s="125"/>
      <c r="P41" s="125"/>
      <c r="Q41" s="63">
        <f t="shared" si="7"/>
        <v>0</v>
      </c>
      <c r="R41" s="66">
        <f t="shared" si="8"/>
        <v>0.33333333333333331</v>
      </c>
      <c r="S41" s="64">
        <f t="shared" si="17"/>
        <v>99.999999999999986</v>
      </c>
      <c r="U41" s="42" t="s">
        <v>10</v>
      </c>
      <c r="V41" s="42" t="s">
        <v>286</v>
      </c>
      <c r="W41" s="216" t="s">
        <v>262</v>
      </c>
      <c r="X41" s="124"/>
      <c r="Y41" s="125"/>
      <c r="Z41" s="125"/>
      <c r="AA41" s="63">
        <f t="shared" si="9"/>
        <v>0</v>
      </c>
      <c r="AB41" s="66">
        <f t="shared" si="10"/>
        <v>0.33333333333333331</v>
      </c>
      <c r="AC41" s="64">
        <f t="shared" si="14"/>
        <v>99.999999999999986</v>
      </c>
    </row>
    <row r="42" spans="1:29">
      <c r="A42" s="42" t="s">
        <v>10</v>
      </c>
      <c r="B42" s="42" t="s">
        <v>286</v>
      </c>
      <c r="C42" s="216" t="s">
        <v>264</v>
      </c>
      <c r="D42" s="124"/>
      <c r="E42" s="125"/>
      <c r="F42" s="125"/>
      <c r="G42" s="63">
        <f t="shared" si="4"/>
        <v>0</v>
      </c>
      <c r="H42" s="66">
        <f t="shared" si="5"/>
        <v>0.33333333333333331</v>
      </c>
      <c r="I42" s="64">
        <f t="shared" si="16"/>
        <v>99.999999999999986</v>
      </c>
      <c r="K42" s="42" t="s">
        <v>10</v>
      </c>
      <c r="L42" s="42" t="s">
        <v>286</v>
      </c>
      <c r="M42" s="216" t="s">
        <v>266</v>
      </c>
      <c r="N42" s="124"/>
      <c r="O42" s="125"/>
      <c r="P42" s="125"/>
      <c r="Q42" s="63">
        <f t="shared" si="7"/>
        <v>0</v>
      </c>
      <c r="R42" s="66">
        <f t="shared" si="8"/>
        <v>0.33333333333333331</v>
      </c>
      <c r="S42" s="64">
        <f t="shared" si="17"/>
        <v>99.999999999999986</v>
      </c>
      <c r="U42" s="42" t="s">
        <v>10</v>
      </c>
      <c r="V42" s="42" t="s">
        <v>286</v>
      </c>
      <c r="W42" s="216" t="s">
        <v>263</v>
      </c>
      <c r="X42" s="124" t="s">
        <v>571</v>
      </c>
      <c r="Y42" s="125">
        <v>43673.066666666666</v>
      </c>
      <c r="Z42" s="125">
        <v>43673.085416666669</v>
      </c>
      <c r="AA42" s="63">
        <f t="shared" si="9"/>
        <v>1.8750000002910383E-2</v>
      </c>
      <c r="AB42" s="66">
        <f t="shared" si="10"/>
        <v>0.31458333333042293</v>
      </c>
      <c r="AC42" s="64">
        <f t="shared" si="14"/>
        <v>94.374999999126885</v>
      </c>
    </row>
    <row r="43" spans="1:29">
      <c r="A43" s="42" t="s">
        <v>10</v>
      </c>
      <c r="B43" s="42" t="s">
        <v>286</v>
      </c>
      <c r="C43" s="216" t="s">
        <v>266</v>
      </c>
      <c r="D43" s="124"/>
      <c r="E43" s="125"/>
      <c r="F43" s="125"/>
      <c r="G43" s="63">
        <f t="shared" si="4"/>
        <v>0</v>
      </c>
      <c r="H43" s="66">
        <f t="shared" si="5"/>
        <v>0.33333333333333331</v>
      </c>
      <c r="I43" s="64">
        <f t="shared" si="16"/>
        <v>99.999999999999986</v>
      </c>
      <c r="K43" s="42" t="s">
        <v>10</v>
      </c>
      <c r="L43" s="42" t="s">
        <v>286</v>
      </c>
      <c r="M43" s="216" t="s">
        <v>267</v>
      </c>
      <c r="N43" s="124" t="s">
        <v>571</v>
      </c>
      <c r="O43" s="125">
        <v>43672.758333333331</v>
      </c>
      <c r="P43" s="125">
        <v>43672.782638888886</v>
      </c>
      <c r="Q43" s="63">
        <f t="shared" si="7"/>
        <v>2.4305555554747116E-2</v>
      </c>
      <c r="R43" s="66">
        <f t="shared" si="8"/>
        <v>0.3090277777785862</v>
      </c>
      <c r="S43" s="64">
        <f t="shared" si="17"/>
        <v>92.708333333575865</v>
      </c>
      <c r="U43" s="42" t="s">
        <v>10</v>
      </c>
      <c r="V43" s="42" t="s">
        <v>286</v>
      </c>
      <c r="W43" s="216" t="s">
        <v>264</v>
      </c>
      <c r="X43" s="124"/>
      <c r="Y43" s="125"/>
      <c r="Z43" s="125"/>
      <c r="AA43" s="63">
        <f t="shared" si="9"/>
        <v>0</v>
      </c>
      <c r="AB43" s="66">
        <f t="shared" si="10"/>
        <v>0.33333333333333331</v>
      </c>
      <c r="AC43" s="64">
        <f t="shared" si="14"/>
        <v>99.999999999999986</v>
      </c>
    </row>
    <row r="44" spans="1:29">
      <c r="A44" s="42" t="s">
        <v>10</v>
      </c>
      <c r="B44" s="42" t="s">
        <v>286</v>
      </c>
      <c r="C44" s="216" t="s">
        <v>267</v>
      </c>
      <c r="D44" s="124"/>
      <c r="E44" s="125"/>
      <c r="F44" s="125"/>
      <c r="G44" s="63">
        <f t="shared" si="4"/>
        <v>0</v>
      </c>
      <c r="H44" s="66">
        <f t="shared" si="5"/>
        <v>0.33333333333333331</v>
      </c>
      <c r="I44" s="64">
        <f t="shared" si="16"/>
        <v>99.999999999999986</v>
      </c>
      <c r="K44" s="42" t="s">
        <v>10</v>
      </c>
      <c r="L44" s="42" t="s">
        <v>286</v>
      </c>
      <c r="M44" s="216" t="s">
        <v>268</v>
      </c>
      <c r="N44" s="124"/>
      <c r="O44" s="125"/>
      <c r="P44" s="125"/>
      <c r="Q44" s="63">
        <f t="shared" si="7"/>
        <v>0</v>
      </c>
      <c r="R44" s="66">
        <f t="shared" si="8"/>
        <v>0.33333333333333331</v>
      </c>
      <c r="S44" s="64">
        <f t="shared" si="17"/>
        <v>99.999999999999986</v>
      </c>
      <c r="U44" s="42" t="s">
        <v>10</v>
      </c>
      <c r="V44" s="42" t="s">
        <v>286</v>
      </c>
      <c r="W44" s="216" t="s">
        <v>266</v>
      </c>
      <c r="X44" s="124"/>
      <c r="Y44" s="125"/>
      <c r="Z44" s="125"/>
      <c r="AA44" s="63">
        <f t="shared" si="9"/>
        <v>0</v>
      </c>
      <c r="AB44" s="66">
        <f t="shared" si="10"/>
        <v>0.33333333333333331</v>
      </c>
      <c r="AC44" s="64">
        <f t="shared" si="14"/>
        <v>99.999999999999986</v>
      </c>
    </row>
    <row r="45" spans="1:29">
      <c r="A45" s="42" t="s">
        <v>10</v>
      </c>
      <c r="B45" s="42" t="s">
        <v>286</v>
      </c>
      <c r="C45" s="216" t="s">
        <v>268</v>
      </c>
      <c r="D45" s="124"/>
      <c r="E45" s="125"/>
      <c r="F45" s="125"/>
      <c r="G45" s="63">
        <f t="shared" si="4"/>
        <v>0</v>
      </c>
      <c r="H45" s="66">
        <f t="shared" si="5"/>
        <v>0.33333333333333331</v>
      </c>
      <c r="I45" s="64">
        <f t="shared" si="16"/>
        <v>99.999999999999986</v>
      </c>
      <c r="K45" s="42" t="s">
        <v>10</v>
      </c>
      <c r="L45" s="42" t="s">
        <v>286</v>
      </c>
      <c r="M45" s="216" t="s">
        <v>269</v>
      </c>
      <c r="N45" s="124"/>
      <c r="O45" s="125"/>
      <c r="P45" s="125"/>
      <c r="Q45" s="63">
        <f t="shared" si="7"/>
        <v>0</v>
      </c>
      <c r="R45" s="66">
        <f t="shared" si="8"/>
        <v>0.33333333333333331</v>
      </c>
      <c r="S45" s="64">
        <f t="shared" si="17"/>
        <v>99.999999999999986</v>
      </c>
      <c r="U45" s="42" t="s">
        <v>10</v>
      </c>
      <c r="V45" s="42" t="s">
        <v>286</v>
      </c>
      <c r="W45" s="216" t="s">
        <v>267</v>
      </c>
      <c r="X45" s="124"/>
      <c r="Y45" s="125"/>
      <c r="Z45" s="125"/>
      <c r="AA45" s="63">
        <f t="shared" si="9"/>
        <v>0</v>
      </c>
      <c r="AB45" s="66">
        <f t="shared" si="10"/>
        <v>0.33333333333333331</v>
      </c>
      <c r="AC45" s="64">
        <f t="shared" si="14"/>
        <v>99.999999999999986</v>
      </c>
    </row>
    <row r="46" spans="1:29">
      <c r="A46" s="42" t="s">
        <v>10</v>
      </c>
      <c r="B46" s="42" t="s">
        <v>286</v>
      </c>
      <c r="C46" s="216" t="s">
        <v>269</v>
      </c>
      <c r="D46" s="124"/>
      <c r="E46" s="125"/>
      <c r="F46" s="125"/>
      <c r="G46" s="63">
        <f t="shared" si="4"/>
        <v>0</v>
      </c>
      <c r="H46" s="66">
        <f t="shared" si="5"/>
        <v>0.33333333333333331</v>
      </c>
      <c r="I46" s="64">
        <f t="shared" si="16"/>
        <v>99.999999999999986</v>
      </c>
      <c r="K46" s="42" t="s">
        <v>10</v>
      </c>
      <c r="L46" s="42" t="s">
        <v>286</v>
      </c>
      <c r="M46" s="216" t="s">
        <v>274</v>
      </c>
      <c r="N46" s="124"/>
      <c r="O46" s="125"/>
      <c r="P46" s="125"/>
      <c r="Q46" s="63">
        <f t="shared" si="7"/>
        <v>0</v>
      </c>
      <c r="R46" s="66">
        <f t="shared" si="8"/>
        <v>0.33333333333333331</v>
      </c>
      <c r="S46" s="64">
        <f t="shared" si="17"/>
        <v>99.999999999999986</v>
      </c>
      <c r="U46" s="42" t="s">
        <v>10</v>
      </c>
      <c r="V46" s="42" t="s">
        <v>286</v>
      </c>
      <c r="W46" s="216" t="s">
        <v>268</v>
      </c>
      <c r="X46" s="124"/>
      <c r="Y46" s="125"/>
      <c r="Z46" s="125"/>
      <c r="AA46" s="63">
        <f t="shared" si="9"/>
        <v>0</v>
      </c>
      <c r="AB46" s="66">
        <f t="shared" si="10"/>
        <v>0.33333333333333331</v>
      </c>
      <c r="AC46" s="64">
        <f t="shared" si="14"/>
        <v>99.999999999999986</v>
      </c>
    </row>
    <row r="47" spans="1:29">
      <c r="A47" s="42" t="s">
        <v>10</v>
      </c>
      <c r="B47" s="42" t="s">
        <v>286</v>
      </c>
      <c r="C47" s="216" t="s">
        <v>274</v>
      </c>
      <c r="D47" s="124"/>
      <c r="E47" s="125"/>
      <c r="F47" s="125"/>
      <c r="G47" s="63">
        <f t="shared" si="4"/>
        <v>0</v>
      </c>
      <c r="H47" s="66">
        <f t="shared" si="5"/>
        <v>0.33333333333333331</v>
      </c>
      <c r="I47" s="64">
        <f t="shared" si="16"/>
        <v>99.999999999999986</v>
      </c>
      <c r="K47" s="42" t="s">
        <v>10</v>
      </c>
      <c r="L47" s="42" t="s">
        <v>286</v>
      </c>
      <c r="M47" s="216" t="s">
        <v>273</v>
      </c>
      <c r="N47" s="124"/>
      <c r="O47" s="125"/>
      <c r="P47" s="125"/>
      <c r="Q47" s="63">
        <f t="shared" si="7"/>
        <v>0</v>
      </c>
      <c r="R47" s="66">
        <f t="shared" si="8"/>
        <v>0.33333333333333331</v>
      </c>
      <c r="S47" s="64">
        <f t="shared" si="17"/>
        <v>99.999999999999986</v>
      </c>
      <c r="U47" s="42" t="s">
        <v>10</v>
      </c>
      <c r="V47" s="42" t="s">
        <v>286</v>
      </c>
      <c r="W47" s="216" t="s">
        <v>269</v>
      </c>
      <c r="X47" s="124"/>
      <c r="Y47" s="125"/>
      <c r="Z47" s="125"/>
      <c r="AA47" s="63">
        <f t="shared" si="9"/>
        <v>0</v>
      </c>
      <c r="AB47" s="66">
        <f t="shared" si="10"/>
        <v>0.33333333333333331</v>
      </c>
      <c r="AC47" s="64">
        <f t="shared" si="14"/>
        <v>99.999999999999986</v>
      </c>
    </row>
    <row r="48" spans="1:29">
      <c r="A48" s="42" t="s">
        <v>10</v>
      </c>
      <c r="B48" s="42" t="s">
        <v>286</v>
      </c>
      <c r="C48" s="216" t="s">
        <v>273</v>
      </c>
      <c r="D48" s="124" t="s">
        <v>571</v>
      </c>
      <c r="E48" s="125">
        <v>43672.333333333336</v>
      </c>
      <c r="F48" s="125">
        <v>43672.385416666664</v>
      </c>
      <c r="G48" s="63">
        <f t="shared" si="4"/>
        <v>5.2083333328482695E-2</v>
      </c>
      <c r="H48" s="66">
        <f t="shared" si="5"/>
        <v>0.28125000000485062</v>
      </c>
      <c r="I48" s="64">
        <f t="shared" ref="I48:I65" si="18">H48*100/$G$2</f>
        <v>84.375000001455192</v>
      </c>
      <c r="K48" s="42" t="s">
        <v>10</v>
      </c>
      <c r="L48" s="42" t="s">
        <v>286</v>
      </c>
      <c r="M48" s="216" t="s">
        <v>272</v>
      </c>
      <c r="N48" s="124"/>
      <c r="O48" s="125"/>
      <c r="P48" s="125"/>
      <c r="Q48" s="63">
        <f t="shared" si="7"/>
        <v>0</v>
      </c>
      <c r="R48" s="66">
        <f t="shared" si="8"/>
        <v>0.33333333333333331</v>
      </c>
      <c r="S48" s="64">
        <f t="shared" si="17"/>
        <v>99.999999999999986</v>
      </c>
      <c r="U48" s="42" t="s">
        <v>10</v>
      </c>
      <c r="V48" s="42" t="s">
        <v>286</v>
      </c>
      <c r="W48" s="216" t="s">
        <v>274</v>
      </c>
      <c r="X48" s="124"/>
      <c r="Y48" s="125"/>
      <c r="Z48" s="125"/>
      <c r="AA48" s="63">
        <f t="shared" si="9"/>
        <v>0</v>
      </c>
      <c r="AB48" s="66">
        <f t="shared" si="10"/>
        <v>0.33333333333333331</v>
      </c>
      <c r="AC48" s="64">
        <f t="shared" si="14"/>
        <v>99.999999999999986</v>
      </c>
    </row>
    <row r="49" spans="1:29">
      <c r="A49" s="42" t="s">
        <v>10</v>
      </c>
      <c r="B49" s="42" t="s">
        <v>286</v>
      </c>
      <c r="C49" s="216" t="s">
        <v>272</v>
      </c>
      <c r="D49" s="124"/>
      <c r="E49" s="125"/>
      <c r="F49" s="125"/>
      <c r="G49" s="63">
        <f t="shared" si="4"/>
        <v>0</v>
      </c>
      <c r="H49" s="66">
        <f t="shared" si="5"/>
        <v>0.33333333333333331</v>
      </c>
      <c r="I49" s="64">
        <f t="shared" si="18"/>
        <v>99.999999999999986</v>
      </c>
      <c r="K49" s="42" t="s">
        <v>10</v>
      </c>
      <c r="L49" s="42" t="s">
        <v>286</v>
      </c>
      <c r="M49" s="216" t="s">
        <v>271</v>
      </c>
      <c r="N49" s="124" t="s">
        <v>571</v>
      </c>
      <c r="O49" s="125">
        <v>43672.716666666667</v>
      </c>
      <c r="P49" s="125">
        <v>43673.736111111109</v>
      </c>
      <c r="Q49" s="63">
        <f t="shared" si="7"/>
        <v>1.9444444442342501E-2</v>
      </c>
      <c r="R49" s="66">
        <f t="shared" si="8"/>
        <v>0.31388888889099081</v>
      </c>
      <c r="S49" s="64">
        <f t="shared" si="17"/>
        <v>94.16666666729725</v>
      </c>
      <c r="U49" s="42" t="s">
        <v>10</v>
      </c>
      <c r="V49" s="42" t="s">
        <v>286</v>
      </c>
      <c r="W49" s="216" t="s">
        <v>273</v>
      </c>
      <c r="X49" s="124"/>
      <c r="Y49" s="125"/>
      <c r="Z49" s="125"/>
      <c r="AA49" s="63">
        <f t="shared" si="9"/>
        <v>0</v>
      </c>
      <c r="AB49" s="66">
        <f t="shared" si="10"/>
        <v>0.33333333333333331</v>
      </c>
      <c r="AC49" s="64">
        <f t="shared" si="14"/>
        <v>99.999999999999986</v>
      </c>
    </row>
    <row r="50" spans="1:29">
      <c r="A50" s="42" t="s">
        <v>10</v>
      </c>
      <c r="B50" s="42" t="s">
        <v>286</v>
      </c>
      <c r="C50" s="216" t="s">
        <v>271</v>
      </c>
      <c r="D50" s="124"/>
      <c r="E50" s="125"/>
      <c r="F50" s="125"/>
      <c r="G50" s="63">
        <f t="shared" si="4"/>
        <v>0</v>
      </c>
      <c r="H50" s="66">
        <f t="shared" si="5"/>
        <v>0.33333333333333331</v>
      </c>
      <c r="I50" s="64">
        <f t="shared" si="18"/>
        <v>99.999999999999986</v>
      </c>
      <c r="K50" s="42" t="s">
        <v>10</v>
      </c>
      <c r="L50" s="42" t="s">
        <v>286</v>
      </c>
      <c r="M50" s="216" t="s">
        <v>270</v>
      </c>
      <c r="N50" s="124"/>
      <c r="O50" s="125"/>
      <c r="P50" s="125"/>
      <c r="Q50" s="63">
        <f t="shared" si="7"/>
        <v>0</v>
      </c>
      <c r="R50" s="66">
        <f t="shared" si="8"/>
        <v>0.33333333333333331</v>
      </c>
      <c r="S50" s="64">
        <f t="shared" si="17"/>
        <v>99.999999999999986</v>
      </c>
      <c r="U50" s="42" t="s">
        <v>10</v>
      </c>
      <c r="V50" s="42" t="s">
        <v>286</v>
      </c>
      <c r="W50" s="216" t="s">
        <v>272</v>
      </c>
      <c r="X50" s="124"/>
      <c r="Y50" s="125"/>
      <c r="Z50" s="125"/>
      <c r="AA50" s="63">
        <f t="shared" si="9"/>
        <v>0</v>
      </c>
      <c r="AB50" s="66">
        <f t="shared" si="10"/>
        <v>0.33333333333333331</v>
      </c>
      <c r="AC50" s="64">
        <f t="shared" si="14"/>
        <v>99.999999999999986</v>
      </c>
    </row>
    <row r="51" spans="1:29">
      <c r="A51" s="42" t="s">
        <v>10</v>
      </c>
      <c r="B51" s="42" t="s">
        <v>286</v>
      </c>
      <c r="C51" s="216" t="s">
        <v>270</v>
      </c>
      <c r="D51" s="124"/>
      <c r="E51" s="125"/>
      <c r="F51" s="125"/>
      <c r="G51" s="63">
        <f t="shared" si="4"/>
        <v>0</v>
      </c>
      <c r="H51" s="66">
        <f t="shared" si="5"/>
        <v>0.33333333333333331</v>
      </c>
      <c r="I51" s="64">
        <f t="shared" si="18"/>
        <v>99.999999999999986</v>
      </c>
      <c r="K51" s="42" t="s">
        <v>10</v>
      </c>
      <c r="L51" s="42" t="s">
        <v>286</v>
      </c>
      <c r="M51" s="216" t="s">
        <v>284</v>
      </c>
      <c r="N51" s="124"/>
      <c r="O51" s="125"/>
      <c r="P51" s="125"/>
      <c r="Q51" s="63">
        <f t="shared" si="7"/>
        <v>0</v>
      </c>
      <c r="R51" s="66">
        <f t="shared" si="8"/>
        <v>0.33333333333333331</v>
      </c>
      <c r="S51" s="64">
        <f t="shared" si="17"/>
        <v>99.999999999999986</v>
      </c>
      <c r="U51" s="42" t="s">
        <v>10</v>
      </c>
      <c r="V51" s="42" t="s">
        <v>286</v>
      </c>
      <c r="W51" s="216" t="s">
        <v>271</v>
      </c>
      <c r="X51" s="124"/>
      <c r="Y51" s="125"/>
      <c r="Z51" s="125"/>
      <c r="AA51" s="63">
        <f t="shared" si="9"/>
        <v>0</v>
      </c>
      <c r="AB51" s="66">
        <f t="shared" si="10"/>
        <v>0.33333333333333331</v>
      </c>
      <c r="AC51" s="64">
        <f t="shared" si="14"/>
        <v>99.999999999999986</v>
      </c>
    </row>
    <row r="52" spans="1:29">
      <c r="A52" s="42" t="s">
        <v>10</v>
      </c>
      <c r="B52" s="42" t="s">
        <v>286</v>
      </c>
      <c r="C52" s="216" t="s">
        <v>284</v>
      </c>
      <c r="D52" s="124"/>
      <c r="E52" s="125"/>
      <c r="F52" s="125"/>
      <c r="G52" s="63">
        <f t="shared" si="4"/>
        <v>0</v>
      </c>
      <c r="H52" s="66">
        <f t="shared" si="5"/>
        <v>0.33333333333333331</v>
      </c>
      <c r="I52" s="64">
        <f t="shared" si="18"/>
        <v>99.999999999999986</v>
      </c>
      <c r="K52" s="42" t="s">
        <v>10</v>
      </c>
      <c r="L52" s="42" t="s">
        <v>286</v>
      </c>
      <c r="M52" s="216" t="s">
        <v>330</v>
      </c>
      <c r="N52" s="124"/>
      <c r="O52" s="125"/>
      <c r="P52" s="125"/>
      <c r="Q52" s="63">
        <f t="shared" si="7"/>
        <v>0</v>
      </c>
      <c r="R52" s="66">
        <f t="shared" si="8"/>
        <v>0.33333333333333331</v>
      </c>
      <c r="S52" s="64">
        <f t="shared" si="17"/>
        <v>99.999999999999986</v>
      </c>
      <c r="U52" s="42" t="s">
        <v>10</v>
      </c>
      <c r="V52" s="42" t="s">
        <v>286</v>
      </c>
      <c r="W52" s="216" t="s">
        <v>270</v>
      </c>
      <c r="X52" s="124"/>
      <c r="Y52" s="125"/>
      <c r="Z52" s="125"/>
      <c r="AA52" s="63">
        <f t="shared" si="9"/>
        <v>0</v>
      </c>
      <c r="AB52" s="66">
        <f t="shared" si="10"/>
        <v>0.33333333333333331</v>
      </c>
      <c r="AC52" s="64">
        <f t="shared" si="14"/>
        <v>99.999999999999986</v>
      </c>
    </row>
    <row r="53" spans="1:29">
      <c r="A53" s="42" t="s">
        <v>10</v>
      </c>
      <c r="B53" s="42" t="s">
        <v>286</v>
      </c>
      <c r="C53" s="216" t="s">
        <v>330</v>
      </c>
      <c r="D53" s="124"/>
      <c r="E53" s="125"/>
      <c r="F53" s="125"/>
      <c r="G53" s="63">
        <f t="shared" si="4"/>
        <v>0</v>
      </c>
      <c r="H53" s="66">
        <f t="shared" si="5"/>
        <v>0.33333333333333331</v>
      </c>
      <c r="I53" s="64">
        <f t="shared" si="18"/>
        <v>99.999999999999986</v>
      </c>
      <c r="K53" s="42" t="s">
        <v>10</v>
      </c>
      <c r="L53" s="42" t="s">
        <v>286</v>
      </c>
      <c r="M53" s="216" t="s">
        <v>331</v>
      </c>
      <c r="N53" s="124"/>
      <c r="O53" s="125"/>
      <c r="P53" s="125"/>
      <c r="Q53" s="63">
        <f t="shared" si="7"/>
        <v>0</v>
      </c>
      <c r="R53" s="66">
        <f t="shared" si="8"/>
        <v>0.33333333333333331</v>
      </c>
      <c r="S53" s="64">
        <f t="shared" si="17"/>
        <v>99.999999999999986</v>
      </c>
      <c r="U53" s="42" t="s">
        <v>10</v>
      </c>
      <c r="V53" s="42" t="s">
        <v>286</v>
      </c>
      <c r="W53" s="216" t="s">
        <v>284</v>
      </c>
      <c r="X53" s="124" t="s">
        <v>571</v>
      </c>
      <c r="Y53" s="125">
        <v>43673.072916666664</v>
      </c>
      <c r="Z53" s="125">
        <v>43673.114583333336</v>
      </c>
      <c r="AA53" s="63">
        <f t="shared" si="9"/>
        <v>4.1666666671517305E-2</v>
      </c>
      <c r="AB53" s="66">
        <f t="shared" si="10"/>
        <v>0.29166666666181601</v>
      </c>
      <c r="AC53" s="64">
        <f t="shared" si="14"/>
        <v>87.499999998544808</v>
      </c>
    </row>
    <row r="54" spans="1:29">
      <c r="A54" s="42" t="s">
        <v>10</v>
      </c>
      <c r="B54" s="42" t="s">
        <v>286</v>
      </c>
      <c r="C54" s="216" t="s">
        <v>331</v>
      </c>
      <c r="D54" s="124" t="s">
        <v>572</v>
      </c>
      <c r="E54" s="125">
        <v>43672.333333333336</v>
      </c>
      <c r="F54" s="125">
        <v>43672.365277777775</v>
      </c>
      <c r="G54" s="63">
        <f t="shared" si="4"/>
        <v>3.1944444439432118E-2</v>
      </c>
      <c r="H54" s="66">
        <f t="shared" si="5"/>
        <v>0.3013888888939012</v>
      </c>
      <c r="I54" s="64">
        <f t="shared" si="18"/>
        <v>90.416666668170365</v>
      </c>
      <c r="K54" s="42" t="s">
        <v>10</v>
      </c>
      <c r="L54" s="42" t="s">
        <v>286</v>
      </c>
      <c r="M54" s="216" t="s">
        <v>340</v>
      </c>
      <c r="N54" s="124"/>
      <c r="O54" s="125"/>
      <c r="P54" s="125"/>
      <c r="Q54" s="63">
        <f t="shared" si="7"/>
        <v>0</v>
      </c>
      <c r="R54" s="66">
        <f t="shared" si="8"/>
        <v>0.33333333333333331</v>
      </c>
      <c r="S54" s="64">
        <f t="shared" si="17"/>
        <v>99.999999999999986</v>
      </c>
      <c r="U54" s="42" t="s">
        <v>10</v>
      </c>
      <c r="V54" s="42" t="s">
        <v>286</v>
      </c>
      <c r="W54" s="216" t="s">
        <v>330</v>
      </c>
      <c r="X54" s="124"/>
      <c r="Y54" s="125"/>
      <c r="Z54" s="125"/>
      <c r="AA54" s="63">
        <f t="shared" si="9"/>
        <v>0</v>
      </c>
      <c r="AB54" s="66">
        <f t="shared" si="10"/>
        <v>0.33333333333333331</v>
      </c>
      <c r="AC54" s="64">
        <f t="shared" si="14"/>
        <v>99.999999999999986</v>
      </c>
    </row>
    <row r="55" spans="1:29">
      <c r="A55" s="42" t="s">
        <v>10</v>
      </c>
      <c r="B55" s="42" t="s">
        <v>286</v>
      </c>
      <c r="C55" s="216" t="s">
        <v>340</v>
      </c>
      <c r="D55" s="124"/>
      <c r="E55" s="125"/>
      <c r="F55" s="125"/>
      <c r="G55" s="63">
        <f t="shared" si="4"/>
        <v>0</v>
      </c>
      <c r="H55" s="66">
        <f t="shared" si="5"/>
        <v>0.33333333333333331</v>
      </c>
      <c r="I55" s="64">
        <f t="shared" si="18"/>
        <v>99.999999999999986</v>
      </c>
      <c r="K55" s="42" t="s">
        <v>10</v>
      </c>
      <c r="L55" s="42" t="s">
        <v>286</v>
      </c>
      <c r="M55" s="216" t="s">
        <v>341</v>
      </c>
      <c r="N55" s="124"/>
      <c r="O55" s="125"/>
      <c r="P55" s="125"/>
      <c r="Q55" s="63">
        <f t="shared" si="7"/>
        <v>0</v>
      </c>
      <c r="R55" s="66">
        <f t="shared" si="8"/>
        <v>0.33333333333333331</v>
      </c>
      <c r="S55" s="64">
        <f t="shared" si="17"/>
        <v>99.999999999999986</v>
      </c>
      <c r="U55" s="42" t="s">
        <v>10</v>
      </c>
      <c r="V55" s="42" t="s">
        <v>286</v>
      </c>
      <c r="W55" s="216" t="s">
        <v>331</v>
      </c>
      <c r="X55" s="124"/>
      <c r="Y55" s="125"/>
      <c r="Z55" s="125"/>
      <c r="AA55" s="63">
        <f t="shared" si="9"/>
        <v>0</v>
      </c>
      <c r="AB55" s="66">
        <f t="shared" si="10"/>
        <v>0.33333333333333331</v>
      </c>
      <c r="AC55" s="64">
        <f t="shared" si="14"/>
        <v>99.999999999999986</v>
      </c>
    </row>
    <row r="56" spans="1:29">
      <c r="A56" s="42" t="s">
        <v>10</v>
      </c>
      <c r="B56" s="42" t="s">
        <v>286</v>
      </c>
      <c r="C56" s="216" t="s">
        <v>341</v>
      </c>
      <c r="D56" s="124"/>
      <c r="E56" s="125"/>
      <c r="F56" s="125"/>
      <c r="G56" s="63">
        <f t="shared" si="4"/>
        <v>0</v>
      </c>
      <c r="H56" s="66">
        <f t="shared" si="5"/>
        <v>0.33333333333333331</v>
      </c>
      <c r="I56" s="64">
        <f t="shared" si="18"/>
        <v>99.999999999999986</v>
      </c>
      <c r="K56" s="42" t="s">
        <v>10</v>
      </c>
      <c r="L56" s="42" t="s">
        <v>286</v>
      </c>
      <c r="M56" s="216" t="s">
        <v>342</v>
      </c>
      <c r="N56" s="124"/>
      <c r="O56" s="125"/>
      <c r="P56" s="125"/>
      <c r="Q56" s="63">
        <f t="shared" si="7"/>
        <v>0</v>
      </c>
      <c r="R56" s="66">
        <f t="shared" si="8"/>
        <v>0.33333333333333331</v>
      </c>
      <c r="S56" s="64">
        <f t="shared" si="17"/>
        <v>99.999999999999986</v>
      </c>
      <c r="U56" s="42" t="s">
        <v>10</v>
      </c>
      <c r="V56" s="42" t="s">
        <v>286</v>
      </c>
      <c r="W56" s="216" t="s">
        <v>340</v>
      </c>
      <c r="X56" s="124" t="s">
        <v>571</v>
      </c>
      <c r="Y56" s="125">
        <v>43673.033333333333</v>
      </c>
      <c r="Z56" s="125">
        <v>43673.048611111109</v>
      </c>
      <c r="AA56" s="63">
        <f t="shared" si="9"/>
        <v>1.5277777776645962E-2</v>
      </c>
      <c r="AB56" s="66">
        <f t="shared" si="10"/>
        <v>0.31805555555668735</v>
      </c>
      <c r="AC56" s="64">
        <f t="shared" si="14"/>
        <v>95.416666667006211</v>
      </c>
    </row>
    <row r="57" spans="1:29">
      <c r="A57" s="42" t="s">
        <v>10</v>
      </c>
      <c r="B57" s="42" t="s">
        <v>286</v>
      </c>
      <c r="C57" s="216" t="s">
        <v>342</v>
      </c>
      <c r="D57" s="124"/>
      <c r="E57" s="125"/>
      <c r="F57" s="125"/>
      <c r="G57" s="63">
        <f t="shared" si="4"/>
        <v>0</v>
      </c>
      <c r="H57" s="66">
        <f t="shared" si="5"/>
        <v>0.33333333333333331</v>
      </c>
      <c r="I57" s="64">
        <f t="shared" si="18"/>
        <v>99.999999999999986</v>
      </c>
      <c r="K57" s="42" t="s">
        <v>10</v>
      </c>
      <c r="L57" s="42" t="s">
        <v>286</v>
      </c>
      <c r="M57" s="216" t="s">
        <v>343</v>
      </c>
      <c r="N57" s="124"/>
      <c r="O57" s="125"/>
      <c r="P57" s="125"/>
      <c r="Q57" s="63">
        <f t="shared" si="7"/>
        <v>0</v>
      </c>
      <c r="R57" s="66">
        <f t="shared" si="8"/>
        <v>0.33333333333333331</v>
      </c>
      <c r="S57" s="64">
        <f t="shared" si="17"/>
        <v>99.999999999999986</v>
      </c>
      <c r="U57" s="42" t="s">
        <v>10</v>
      </c>
      <c r="V57" s="42" t="s">
        <v>286</v>
      </c>
      <c r="W57" s="216" t="s">
        <v>341</v>
      </c>
      <c r="X57" s="124"/>
      <c r="Y57" s="125"/>
      <c r="Z57" s="125"/>
      <c r="AA57" s="63">
        <f t="shared" si="9"/>
        <v>0</v>
      </c>
      <c r="AB57" s="66">
        <f t="shared" si="10"/>
        <v>0.33333333333333331</v>
      </c>
      <c r="AC57" s="64">
        <f t="shared" si="14"/>
        <v>99.999999999999986</v>
      </c>
    </row>
    <row r="58" spans="1:29">
      <c r="A58" s="42" t="s">
        <v>10</v>
      </c>
      <c r="B58" s="42" t="s">
        <v>286</v>
      </c>
      <c r="C58" s="216" t="s">
        <v>343</v>
      </c>
      <c r="D58" s="124"/>
      <c r="E58" s="125"/>
      <c r="F58" s="125"/>
      <c r="G58" s="63">
        <f t="shared" si="4"/>
        <v>0</v>
      </c>
      <c r="H58" s="66">
        <f t="shared" si="5"/>
        <v>0.33333333333333331</v>
      </c>
      <c r="I58" s="64">
        <f t="shared" si="18"/>
        <v>99.999999999999986</v>
      </c>
      <c r="K58" s="42" t="s">
        <v>10</v>
      </c>
      <c r="L58" s="42" t="s">
        <v>286</v>
      </c>
      <c r="M58" s="216" t="s">
        <v>344</v>
      </c>
      <c r="N58" s="124"/>
      <c r="O58" s="125"/>
      <c r="P58" s="125"/>
      <c r="Q58" s="63">
        <f t="shared" si="7"/>
        <v>0</v>
      </c>
      <c r="R58" s="66">
        <f t="shared" si="8"/>
        <v>0.33333333333333331</v>
      </c>
      <c r="S58" s="64">
        <f t="shared" si="17"/>
        <v>99.999999999999986</v>
      </c>
      <c r="U58" s="42" t="s">
        <v>10</v>
      </c>
      <c r="V58" s="42" t="s">
        <v>286</v>
      </c>
      <c r="W58" s="216" t="s">
        <v>342</v>
      </c>
      <c r="X58" s="124"/>
      <c r="Y58" s="125"/>
      <c r="Z58" s="125"/>
      <c r="AA58" s="63">
        <f t="shared" si="9"/>
        <v>0</v>
      </c>
      <c r="AB58" s="66">
        <f t="shared" si="10"/>
        <v>0.33333333333333331</v>
      </c>
      <c r="AC58" s="64">
        <f t="shared" si="14"/>
        <v>99.999999999999986</v>
      </c>
    </row>
    <row r="59" spans="1:29">
      <c r="A59" s="42" t="s">
        <v>10</v>
      </c>
      <c r="B59" s="42" t="s">
        <v>286</v>
      </c>
      <c r="C59" s="216" t="s">
        <v>344</v>
      </c>
      <c r="D59" s="124"/>
      <c r="E59" s="125"/>
      <c r="F59" s="125"/>
      <c r="G59" s="63">
        <f t="shared" si="4"/>
        <v>0</v>
      </c>
      <c r="H59" s="66">
        <f t="shared" si="5"/>
        <v>0.33333333333333331</v>
      </c>
      <c r="I59" s="64">
        <f t="shared" si="18"/>
        <v>99.999999999999986</v>
      </c>
      <c r="K59" s="42" t="s">
        <v>10</v>
      </c>
      <c r="L59" s="42" t="s">
        <v>286</v>
      </c>
      <c r="M59" s="216" t="s">
        <v>345</v>
      </c>
      <c r="N59" s="124"/>
      <c r="O59" s="125"/>
      <c r="P59" s="125"/>
      <c r="Q59" s="63">
        <f t="shared" si="7"/>
        <v>0</v>
      </c>
      <c r="R59" s="66">
        <f t="shared" si="8"/>
        <v>0.33333333333333331</v>
      </c>
      <c r="S59" s="64">
        <f t="shared" si="17"/>
        <v>99.999999999999986</v>
      </c>
      <c r="U59" s="42" t="s">
        <v>10</v>
      </c>
      <c r="V59" s="42" t="s">
        <v>286</v>
      </c>
      <c r="W59" s="216" t="s">
        <v>343</v>
      </c>
      <c r="X59" s="124"/>
      <c r="Y59" s="125"/>
      <c r="Z59" s="125"/>
      <c r="AA59" s="63">
        <f t="shared" si="9"/>
        <v>0</v>
      </c>
      <c r="AB59" s="66">
        <f t="shared" si="10"/>
        <v>0.33333333333333331</v>
      </c>
      <c r="AC59" s="64">
        <f t="shared" si="14"/>
        <v>99.999999999999986</v>
      </c>
    </row>
    <row r="60" spans="1:29">
      <c r="A60" s="42" t="s">
        <v>10</v>
      </c>
      <c r="B60" s="42" t="s">
        <v>286</v>
      </c>
      <c r="C60" s="216" t="s">
        <v>345</v>
      </c>
      <c r="D60" s="124"/>
      <c r="E60" s="125"/>
      <c r="F60" s="125"/>
      <c r="G60" s="63">
        <f t="shared" si="4"/>
        <v>0</v>
      </c>
      <c r="H60" s="66">
        <f t="shared" si="5"/>
        <v>0.33333333333333331</v>
      </c>
      <c r="I60" s="64">
        <f t="shared" si="18"/>
        <v>99.999999999999986</v>
      </c>
      <c r="K60" s="42" t="s">
        <v>10</v>
      </c>
      <c r="L60" s="42" t="s">
        <v>286</v>
      </c>
      <c r="M60" s="216" t="s">
        <v>346</v>
      </c>
      <c r="N60" s="124"/>
      <c r="O60" s="125"/>
      <c r="P60" s="125"/>
      <c r="Q60" s="63">
        <f t="shared" si="7"/>
        <v>0</v>
      </c>
      <c r="R60" s="66">
        <f t="shared" si="8"/>
        <v>0.33333333333333331</v>
      </c>
      <c r="S60" s="64">
        <f t="shared" si="17"/>
        <v>99.999999999999986</v>
      </c>
      <c r="U60" s="42" t="s">
        <v>10</v>
      </c>
      <c r="V60" s="42" t="s">
        <v>286</v>
      </c>
      <c r="W60" s="216" t="s">
        <v>344</v>
      </c>
      <c r="X60" s="124"/>
      <c r="Y60" s="125"/>
      <c r="Z60" s="125"/>
      <c r="AA60" s="63">
        <f t="shared" si="9"/>
        <v>0</v>
      </c>
      <c r="AB60" s="66">
        <f t="shared" si="10"/>
        <v>0.33333333333333331</v>
      </c>
      <c r="AC60" s="64">
        <f t="shared" si="14"/>
        <v>99.999999999999986</v>
      </c>
    </row>
    <row r="61" spans="1:29">
      <c r="A61" s="42" t="s">
        <v>10</v>
      </c>
      <c r="B61" s="42" t="s">
        <v>286</v>
      </c>
      <c r="C61" s="216" t="s">
        <v>346</v>
      </c>
      <c r="D61" s="124"/>
      <c r="E61" s="125"/>
      <c r="F61" s="125"/>
      <c r="G61" s="63">
        <f t="shared" si="4"/>
        <v>0</v>
      </c>
      <c r="H61" s="66">
        <f t="shared" si="5"/>
        <v>0.33333333333333331</v>
      </c>
      <c r="I61" s="64">
        <f t="shared" si="18"/>
        <v>99.999999999999986</v>
      </c>
      <c r="K61" s="42" t="s">
        <v>10</v>
      </c>
      <c r="L61" s="42" t="s">
        <v>286</v>
      </c>
      <c r="M61" s="216" t="s">
        <v>347</v>
      </c>
      <c r="N61" s="124"/>
      <c r="O61" s="125"/>
      <c r="P61" s="125"/>
      <c r="Q61" s="63">
        <f t="shared" si="7"/>
        <v>0</v>
      </c>
      <c r="R61" s="66">
        <f t="shared" si="8"/>
        <v>0.33333333333333331</v>
      </c>
      <c r="S61" s="64">
        <f t="shared" si="17"/>
        <v>99.999999999999986</v>
      </c>
      <c r="U61" s="42" t="s">
        <v>10</v>
      </c>
      <c r="V61" s="42" t="s">
        <v>286</v>
      </c>
      <c r="W61" s="216" t="s">
        <v>345</v>
      </c>
      <c r="X61" s="124"/>
      <c r="Y61" s="125"/>
      <c r="Z61" s="125"/>
      <c r="AA61" s="63">
        <f t="shared" si="9"/>
        <v>0</v>
      </c>
      <c r="AB61" s="66">
        <f t="shared" si="10"/>
        <v>0.33333333333333331</v>
      </c>
      <c r="AC61" s="64">
        <f t="shared" si="14"/>
        <v>99.999999999999986</v>
      </c>
    </row>
    <row r="62" spans="1:29">
      <c r="A62" s="42" t="s">
        <v>10</v>
      </c>
      <c r="B62" s="42" t="s">
        <v>286</v>
      </c>
      <c r="C62" s="216" t="s">
        <v>347</v>
      </c>
      <c r="D62" s="124"/>
      <c r="E62" s="125"/>
      <c r="F62" s="125"/>
      <c r="G62" s="63">
        <f t="shared" si="4"/>
        <v>0</v>
      </c>
      <c r="H62" s="66">
        <f t="shared" si="5"/>
        <v>0.33333333333333331</v>
      </c>
      <c r="I62" s="64">
        <f t="shared" si="18"/>
        <v>99.999999999999986</v>
      </c>
      <c r="K62" s="42" t="s">
        <v>10</v>
      </c>
      <c r="L62" s="42" t="s">
        <v>286</v>
      </c>
      <c r="M62" s="216" t="s">
        <v>349</v>
      </c>
      <c r="N62" s="124" t="s">
        <v>573</v>
      </c>
      <c r="O62" s="125">
        <v>43672.666666666664</v>
      </c>
      <c r="P62" s="125">
        <v>43672.717361111114</v>
      </c>
      <c r="Q62" s="63">
        <f t="shared" si="7"/>
        <v>5.0694444449618459E-2</v>
      </c>
      <c r="R62" s="66">
        <f t="shared" si="8"/>
        <v>0.28263888888371486</v>
      </c>
      <c r="S62" s="64">
        <f t="shared" si="17"/>
        <v>84.791666665114462</v>
      </c>
      <c r="U62" s="42" t="s">
        <v>10</v>
      </c>
      <c r="V62" s="42" t="s">
        <v>286</v>
      </c>
      <c r="W62" s="216" t="s">
        <v>346</v>
      </c>
      <c r="X62" s="124"/>
      <c r="Y62" s="125"/>
      <c r="Z62" s="125"/>
      <c r="AA62" s="63">
        <f t="shared" si="9"/>
        <v>0</v>
      </c>
      <c r="AB62" s="66">
        <f t="shared" si="10"/>
        <v>0.33333333333333331</v>
      </c>
      <c r="AC62" s="64">
        <f t="shared" si="14"/>
        <v>99.999999999999986</v>
      </c>
    </row>
    <row r="63" spans="1:29">
      <c r="A63" s="42" t="s">
        <v>10</v>
      </c>
      <c r="B63" s="42" t="s">
        <v>286</v>
      </c>
      <c r="C63" s="216" t="s">
        <v>349</v>
      </c>
      <c r="D63" s="124"/>
      <c r="E63" s="97"/>
      <c r="F63" s="97"/>
      <c r="G63" s="63">
        <f t="shared" si="4"/>
        <v>0</v>
      </c>
      <c r="H63" s="66">
        <f t="shared" si="5"/>
        <v>0.33333333333333331</v>
      </c>
      <c r="I63" s="64">
        <f t="shared" si="18"/>
        <v>99.999999999999986</v>
      </c>
      <c r="K63" s="42" t="s">
        <v>10</v>
      </c>
      <c r="L63" s="42" t="s">
        <v>286</v>
      </c>
      <c r="M63" s="216" t="s">
        <v>350</v>
      </c>
      <c r="N63" s="124"/>
      <c r="O63" s="125"/>
      <c r="P63" s="125"/>
      <c r="Q63" s="63">
        <f t="shared" si="7"/>
        <v>0</v>
      </c>
      <c r="R63" s="66">
        <f t="shared" si="8"/>
        <v>0.33333333333333331</v>
      </c>
      <c r="S63" s="64">
        <f t="shared" si="17"/>
        <v>99.999999999999986</v>
      </c>
      <c r="U63" s="42" t="s">
        <v>10</v>
      </c>
      <c r="V63" s="42" t="s">
        <v>286</v>
      </c>
      <c r="W63" s="216" t="s">
        <v>347</v>
      </c>
      <c r="X63" s="124"/>
      <c r="Y63" s="125"/>
      <c r="Z63" s="125"/>
      <c r="AA63" s="63">
        <f t="shared" si="9"/>
        <v>0</v>
      </c>
      <c r="AB63" s="66">
        <f t="shared" si="10"/>
        <v>0.33333333333333331</v>
      </c>
      <c r="AC63" s="64">
        <f t="shared" si="14"/>
        <v>99.999999999999986</v>
      </c>
    </row>
    <row r="64" spans="1:29">
      <c r="A64" s="42" t="s">
        <v>10</v>
      </c>
      <c r="B64" s="42" t="s">
        <v>286</v>
      </c>
      <c r="C64" s="216" t="s">
        <v>350</v>
      </c>
      <c r="D64" s="124"/>
      <c r="E64" s="97"/>
      <c r="F64" s="97"/>
      <c r="G64" s="63">
        <f t="shared" si="4"/>
        <v>0</v>
      </c>
      <c r="H64" s="66">
        <f t="shared" si="5"/>
        <v>0.33333333333333331</v>
      </c>
      <c r="I64" s="64">
        <f t="shared" si="18"/>
        <v>99.999999999999986</v>
      </c>
      <c r="K64" s="42" t="s">
        <v>10</v>
      </c>
      <c r="L64" s="42" t="s">
        <v>286</v>
      </c>
      <c r="M64" s="216" t="s">
        <v>351</v>
      </c>
      <c r="N64" s="124"/>
      <c r="O64" s="125"/>
      <c r="P64" s="125"/>
      <c r="Q64" s="63">
        <f t="shared" si="7"/>
        <v>0</v>
      </c>
      <c r="R64" s="66">
        <f t="shared" si="8"/>
        <v>0.33333333333333331</v>
      </c>
      <c r="S64" s="64">
        <f t="shared" si="17"/>
        <v>99.999999999999986</v>
      </c>
      <c r="T64" s="127"/>
      <c r="U64" s="42" t="s">
        <v>10</v>
      </c>
      <c r="V64" s="42" t="s">
        <v>286</v>
      </c>
      <c r="W64" s="216" t="s">
        <v>349</v>
      </c>
      <c r="X64" s="124"/>
      <c r="Y64" s="97"/>
      <c r="Z64" s="97"/>
      <c r="AA64" s="63">
        <f t="shared" si="9"/>
        <v>0</v>
      </c>
      <c r="AB64" s="66">
        <f t="shared" si="10"/>
        <v>0.33333333333333331</v>
      </c>
      <c r="AC64" s="64">
        <f t="shared" si="14"/>
        <v>99.999999999999986</v>
      </c>
    </row>
    <row r="65" spans="1:33">
      <c r="A65" s="42" t="s">
        <v>10</v>
      </c>
      <c r="B65" s="42" t="s">
        <v>286</v>
      </c>
      <c r="C65" s="216" t="s">
        <v>351</v>
      </c>
      <c r="D65" s="124"/>
      <c r="E65" s="125"/>
      <c r="F65" s="125"/>
      <c r="G65" s="63">
        <f t="shared" si="4"/>
        <v>0</v>
      </c>
      <c r="H65" s="66">
        <f t="shared" si="5"/>
        <v>0.33333333333333331</v>
      </c>
      <c r="I65" s="64">
        <f t="shared" si="18"/>
        <v>99.999999999999986</v>
      </c>
      <c r="K65" s="42" t="s">
        <v>10</v>
      </c>
      <c r="L65" s="42" t="s">
        <v>286</v>
      </c>
      <c r="M65" s="216" t="s">
        <v>352</v>
      </c>
      <c r="N65" s="124"/>
      <c r="O65" s="125"/>
      <c r="P65" s="125"/>
      <c r="Q65" s="63">
        <f t="shared" si="7"/>
        <v>0</v>
      </c>
      <c r="R65" s="66">
        <f t="shared" si="8"/>
        <v>0.33333333333333331</v>
      </c>
      <c r="S65" s="64">
        <f t="shared" si="17"/>
        <v>99.999999999999986</v>
      </c>
      <c r="T65" s="127"/>
      <c r="U65" s="42" t="s">
        <v>10</v>
      </c>
      <c r="V65" s="42" t="s">
        <v>286</v>
      </c>
      <c r="W65" s="216" t="s">
        <v>350</v>
      </c>
      <c r="X65" s="124"/>
      <c r="Y65" s="97"/>
      <c r="Z65" s="97"/>
      <c r="AA65" s="63">
        <f t="shared" si="9"/>
        <v>0</v>
      </c>
      <c r="AB65" s="66">
        <f t="shared" si="10"/>
        <v>0.33333333333333331</v>
      </c>
      <c r="AC65" s="64">
        <f t="shared" si="14"/>
        <v>99.999999999999986</v>
      </c>
    </row>
    <row r="66" spans="1:33">
      <c r="A66" s="42" t="s">
        <v>10</v>
      </c>
      <c r="B66" s="42" t="s">
        <v>286</v>
      </c>
      <c r="C66" s="216" t="s">
        <v>352</v>
      </c>
      <c r="D66" s="124"/>
      <c r="E66" s="97"/>
      <c r="F66" s="97"/>
      <c r="G66" s="63">
        <f t="shared" si="4"/>
        <v>0</v>
      </c>
      <c r="H66" s="66">
        <f t="shared" si="5"/>
        <v>0.33333333333333331</v>
      </c>
      <c r="I66" s="64">
        <f t="shared" ref="I66:I94" si="19">H66*100/$G$2</f>
        <v>99.999999999999986</v>
      </c>
      <c r="K66" s="42" t="s">
        <v>10</v>
      </c>
      <c r="L66" s="42" t="s">
        <v>286</v>
      </c>
      <c r="M66" s="216" t="s">
        <v>353</v>
      </c>
      <c r="N66" s="124"/>
      <c r="O66" s="125"/>
      <c r="P66" s="125"/>
      <c r="Q66" s="63">
        <f t="shared" si="7"/>
        <v>0</v>
      </c>
      <c r="R66" s="66">
        <f t="shared" si="8"/>
        <v>0.33333333333333331</v>
      </c>
      <c r="S66" s="64">
        <f t="shared" si="17"/>
        <v>99.999999999999986</v>
      </c>
      <c r="U66" s="42" t="s">
        <v>10</v>
      </c>
      <c r="V66" s="42" t="s">
        <v>286</v>
      </c>
      <c r="W66" s="216" t="s">
        <v>351</v>
      </c>
      <c r="X66" s="124"/>
      <c r="Y66" s="125"/>
      <c r="Z66" s="125"/>
      <c r="AA66" s="63">
        <f t="shared" si="9"/>
        <v>0</v>
      </c>
      <c r="AB66" s="66">
        <f t="shared" si="10"/>
        <v>0.33333333333333331</v>
      </c>
      <c r="AC66" s="64">
        <f t="shared" si="14"/>
        <v>99.999999999999986</v>
      </c>
    </row>
    <row r="67" spans="1:33">
      <c r="A67" s="42" t="s">
        <v>10</v>
      </c>
      <c r="B67" s="42" t="s">
        <v>286</v>
      </c>
      <c r="C67" s="216" t="s">
        <v>353</v>
      </c>
      <c r="D67" s="124"/>
      <c r="E67" s="97"/>
      <c r="F67" s="97"/>
      <c r="G67" s="63">
        <f t="shared" si="4"/>
        <v>0</v>
      </c>
      <c r="H67" s="66">
        <f t="shared" si="5"/>
        <v>0.33333333333333331</v>
      </c>
      <c r="I67" s="64">
        <f t="shared" si="19"/>
        <v>99.999999999999986</v>
      </c>
      <c r="K67" s="42" t="s">
        <v>10</v>
      </c>
      <c r="L67" s="42" t="s">
        <v>286</v>
      </c>
      <c r="M67" s="216" t="s">
        <v>354</v>
      </c>
      <c r="N67" s="124"/>
      <c r="O67" s="125"/>
      <c r="P67" s="125"/>
      <c r="Q67" s="63">
        <f t="shared" si="7"/>
        <v>0</v>
      </c>
      <c r="R67" s="66">
        <f t="shared" si="8"/>
        <v>0.33333333333333331</v>
      </c>
      <c r="S67" s="64">
        <f t="shared" si="17"/>
        <v>99.999999999999986</v>
      </c>
      <c r="U67" s="42" t="s">
        <v>10</v>
      </c>
      <c r="V67" s="42" t="s">
        <v>286</v>
      </c>
      <c r="W67" s="216" t="s">
        <v>352</v>
      </c>
      <c r="X67" s="124"/>
      <c r="Y67" s="97"/>
      <c r="Z67" s="97"/>
      <c r="AA67" s="63">
        <f t="shared" si="9"/>
        <v>0</v>
      </c>
      <c r="AB67" s="66">
        <f t="shared" si="10"/>
        <v>0.33333333333333331</v>
      </c>
      <c r="AC67" s="64">
        <f t="shared" si="14"/>
        <v>99.999999999999986</v>
      </c>
      <c r="AD67" s="107"/>
    </row>
    <row r="68" spans="1:33">
      <c r="A68" s="42" t="s">
        <v>10</v>
      </c>
      <c r="B68" s="42" t="s">
        <v>286</v>
      </c>
      <c r="C68" s="216" t="s">
        <v>354</v>
      </c>
      <c r="D68" s="124"/>
      <c r="E68" s="97"/>
      <c r="F68" s="97"/>
      <c r="G68" s="63">
        <f t="shared" si="4"/>
        <v>0</v>
      </c>
      <c r="H68" s="66">
        <f t="shared" si="5"/>
        <v>0.33333333333333331</v>
      </c>
      <c r="I68" s="64">
        <f t="shared" si="19"/>
        <v>99.999999999999986</v>
      </c>
      <c r="K68" s="42" t="s">
        <v>10</v>
      </c>
      <c r="L68" s="42" t="s">
        <v>286</v>
      </c>
      <c r="M68" s="216" t="s">
        <v>382</v>
      </c>
      <c r="N68" s="124"/>
      <c r="O68" s="125"/>
      <c r="P68" s="125"/>
      <c r="Q68" s="63">
        <f t="shared" si="7"/>
        <v>0</v>
      </c>
      <c r="R68" s="66">
        <f t="shared" si="8"/>
        <v>0.33333333333333331</v>
      </c>
      <c r="S68" s="64">
        <f t="shared" si="17"/>
        <v>99.999999999999986</v>
      </c>
      <c r="U68" s="42" t="s">
        <v>10</v>
      </c>
      <c r="V68" s="42" t="s">
        <v>286</v>
      </c>
      <c r="W68" s="216" t="s">
        <v>353</v>
      </c>
      <c r="X68" s="124"/>
      <c r="Y68" s="97"/>
      <c r="Z68" s="97"/>
      <c r="AA68" s="63">
        <f t="shared" si="9"/>
        <v>0</v>
      </c>
      <c r="AB68" s="66">
        <f t="shared" si="10"/>
        <v>0.33333333333333331</v>
      </c>
      <c r="AC68" s="64">
        <f t="shared" si="14"/>
        <v>99.999999999999986</v>
      </c>
      <c r="AD68" s="107"/>
    </row>
    <row r="69" spans="1:33">
      <c r="A69" s="42" t="s">
        <v>10</v>
      </c>
      <c r="B69" s="42" t="s">
        <v>286</v>
      </c>
      <c r="C69" s="216" t="s">
        <v>382</v>
      </c>
      <c r="D69" s="124"/>
      <c r="E69" s="97"/>
      <c r="F69" s="97"/>
      <c r="G69" s="63">
        <f t="shared" si="4"/>
        <v>0</v>
      </c>
      <c r="H69" s="66">
        <f t="shared" si="5"/>
        <v>0.33333333333333331</v>
      </c>
      <c r="I69" s="64">
        <f t="shared" si="19"/>
        <v>99.999999999999986</v>
      </c>
      <c r="K69" s="42" t="s">
        <v>10</v>
      </c>
      <c r="L69" s="42" t="s">
        <v>286</v>
      </c>
      <c r="M69" s="216" t="s">
        <v>355</v>
      </c>
      <c r="N69" s="124"/>
      <c r="O69" s="125"/>
      <c r="P69" s="125"/>
      <c r="Q69" s="63">
        <f t="shared" si="7"/>
        <v>0</v>
      </c>
      <c r="R69" s="66">
        <f t="shared" si="8"/>
        <v>0.33333333333333331</v>
      </c>
      <c r="S69" s="64">
        <f t="shared" si="17"/>
        <v>99.999999999999986</v>
      </c>
      <c r="U69" s="42" t="s">
        <v>10</v>
      </c>
      <c r="V69" s="42" t="s">
        <v>286</v>
      </c>
      <c r="W69" s="216" t="s">
        <v>354</v>
      </c>
      <c r="X69" s="124"/>
      <c r="Y69" s="97"/>
      <c r="Z69" s="97"/>
      <c r="AA69" s="63">
        <f t="shared" si="9"/>
        <v>0</v>
      </c>
      <c r="AB69" s="66">
        <f t="shared" si="10"/>
        <v>0.33333333333333331</v>
      </c>
      <c r="AC69" s="64">
        <f t="shared" ref="AC69:AC99" si="20">AB69*100/$AA$2</f>
        <v>99.999999999999986</v>
      </c>
    </row>
    <row r="70" spans="1:33">
      <c r="A70" s="42" t="s">
        <v>10</v>
      </c>
      <c r="B70" s="42" t="s">
        <v>286</v>
      </c>
      <c r="C70" s="216" t="s">
        <v>355</v>
      </c>
      <c r="D70" s="124"/>
      <c r="E70" s="97"/>
      <c r="F70" s="97"/>
      <c r="G70" s="63">
        <f t="shared" ref="G70:G111" si="21">MOD(F70-E70,1)</f>
        <v>0</v>
      </c>
      <c r="H70" s="66">
        <f t="shared" ref="H70:H111" si="22">MOD($G$2-G70,1)</f>
        <v>0.33333333333333331</v>
      </c>
      <c r="I70" s="64">
        <f t="shared" si="19"/>
        <v>99.999999999999986</v>
      </c>
      <c r="K70" s="42" t="s">
        <v>10</v>
      </c>
      <c r="L70" s="42" t="s">
        <v>286</v>
      </c>
      <c r="M70" s="216" t="s">
        <v>356</v>
      </c>
      <c r="N70" s="124"/>
      <c r="O70" s="125"/>
      <c r="P70" s="125"/>
      <c r="Q70" s="63">
        <f t="shared" ref="Q70:Q111" si="23">MOD(P70-O70,1)</f>
        <v>0</v>
      </c>
      <c r="R70" s="66">
        <f t="shared" ref="R70:R111" si="24">MOD($G$2-Q70,1)</f>
        <v>0.33333333333333331</v>
      </c>
      <c r="S70" s="64">
        <f t="shared" ref="S70:S104" si="25">R70*100/$G$2</f>
        <v>99.999999999999986</v>
      </c>
      <c r="U70" s="42" t="s">
        <v>10</v>
      </c>
      <c r="V70" s="42" t="s">
        <v>286</v>
      </c>
      <c r="W70" s="216" t="s">
        <v>382</v>
      </c>
      <c r="X70" s="124"/>
      <c r="Y70" s="97"/>
      <c r="Z70" s="97"/>
      <c r="AA70" s="63">
        <f t="shared" ref="AA70:AA113" si="26">MOD(Z70-Y70,1)</f>
        <v>0</v>
      </c>
      <c r="AB70" s="66">
        <f t="shared" ref="AB70:AB113" si="27">$Q$2-AA70</f>
        <v>0.33333333333333331</v>
      </c>
      <c r="AC70" s="64">
        <f t="shared" si="20"/>
        <v>99.999999999999986</v>
      </c>
    </row>
    <row r="71" spans="1:33">
      <c r="A71" s="42" t="s">
        <v>10</v>
      </c>
      <c r="B71" s="42" t="s">
        <v>286</v>
      </c>
      <c r="C71" s="216" t="s">
        <v>356</v>
      </c>
      <c r="D71" s="124"/>
      <c r="E71" s="97"/>
      <c r="F71" s="97"/>
      <c r="G71" s="63">
        <f t="shared" si="21"/>
        <v>0</v>
      </c>
      <c r="H71" s="66">
        <f t="shared" si="22"/>
        <v>0.33333333333333331</v>
      </c>
      <c r="I71" s="64">
        <f t="shared" si="19"/>
        <v>99.999999999999986</v>
      </c>
      <c r="K71" s="42" t="s">
        <v>10</v>
      </c>
      <c r="L71" s="42" t="s">
        <v>286</v>
      </c>
      <c r="M71" s="216" t="s">
        <v>357</v>
      </c>
      <c r="N71" s="124"/>
      <c r="O71" s="125"/>
      <c r="P71" s="125"/>
      <c r="Q71" s="63">
        <f t="shared" si="23"/>
        <v>0</v>
      </c>
      <c r="R71" s="66">
        <f t="shared" si="24"/>
        <v>0.33333333333333331</v>
      </c>
      <c r="S71" s="64">
        <f t="shared" si="25"/>
        <v>99.999999999999986</v>
      </c>
      <c r="U71" s="42" t="s">
        <v>10</v>
      </c>
      <c r="V71" s="42" t="s">
        <v>286</v>
      </c>
      <c r="W71" s="216" t="s">
        <v>355</v>
      </c>
      <c r="X71" s="124"/>
      <c r="Y71" s="97"/>
      <c r="Z71" s="97"/>
      <c r="AA71" s="63">
        <f t="shared" si="26"/>
        <v>0</v>
      </c>
      <c r="AB71" s="66">
        <f t="shared" si="27"/>
        <v>0.33333333333333331</v>
      </c>
      <c r="AC71" s="64">
        <f t="shared" si="20"/>
        <v>99.999999999999986</v>
      </c>
    </row>
    <row r="72" spans="1:33">
      <c r="A72" s="42" t="s">
        <v>10</v>
      </c>
      <c r="B72" s="42" t="s">
        <v>286</v>
      </c>
      <c r="C72" s="216" t="s">
        <v>357</v>
      </c>
      <c r="D72" s="124"/>
      <c r="E72" s="97"/>
      <c r="F72" s="97"/>
      <c r="G72" s="63">
        <f t="shared" si="21"/>
        <v>0</v>
      </c>
      <c r="H72" s="66">
        <f t="shared" si="22"/>
        <v>0.33333333333333331</v>
      </c>
      <c r="I72" s="64">
        <f t="shared" si="19"/>
        <v>99.999999999999986</v>
      </c>
      <c r="K72" s="42" t="s">
        <v>10</v>
      </c>
      <c r="L72" s="42" t="s">
        <v>286</v>
      </c>
      <c r="M72" s="216" t="s">
        <v>358</v>
      </c>
      <c r="N72" s="124"/>
      <c r="O72" s="125"/>
      <c r="P72" s="125"/>
      <c r="Q72" s="63">
        <f t="shared" si="23"/>
        <v>0</v>
      </c>
      <c r="R72" s="66">
        <f t="shared" si="24"/>
        <v>0.33333333333333331</v>
      </c>
      <c r="S72" s="64">
        <f t="shared" si="25"/>
        <v>99.999999999999986</v>
      </c>
      <c r="U72" s="42" t="s">
        <v>10</v>
      </c>
      <c r="V72" s="42" t="s">
        <v>286</v>
      </c>
      <c r="W72" s="216" t="s">
        <v>356</v>
      </c>
      <c r="X72" s="124"/>
      <c r="Y72" s="97"/>
      <c r="Z72" s="97"/>
      <c r="AA72" s="63">
        <f t="shared" si="26"/>
        <v>0</v>
      </c>
      <c r="AB72" s="66">
        <f t="shared" si="27"/>
        <v>0.33333333333333331</v>
      </c>
      <c r="AC72" s="64">
        <f t="shared" si="20"/>
        <v>99.999999999999986</v>
      </c>
    </row>
    <row r="73" spans="1:33">
      <c r="A73" s="42" t="s">
        <v>10</v>
      </c>
      <c r="B73" s="42" t="s">
        <v>286</v>
      </c>
      <c r="C73" s="216" t="s">
        <v>358</v>
      </c>
      <c r="D73" s="124"/>
      <c r="E73" s="97"/>
      <c r="F73" s="97"/>
      <c r="G73" s="63">
        <f t="shared" si="21"/>
        <v>0</v>
      </c>
      <c r="H73" s="66">
        <f t="shared" si="22"/>
        <v>0.33333333333333331</v>
      </c>
      <c r="I73" s="64">
        <f t="shared" si="19"/>
        <v>99.999999999999986</v>
      </c>
      <c r="K73" s="42" t="s">
        <v>10</v>
      </c>
      <c r="L73" s="42" t="s">
        <v>286</v>
      </c>
      <c r="M73" s="216" t="s">
        <v>359</v>
      </c>
      <c r="N73" s="124"/>
      <c r="O73" s="125"/>
      <c r="P73" s="125"/>
      <c r="Q73" s="63">
        <f t="shared" si="23"/>
        <v>0</v>
      </c>
      <c r="R73" s="66">
        <f t="shared" si="24"/>
        <v>0.33333333333333331</v>
      </c>
      <c r="S73" s="64">
        <f t="shared" si="25"/>
        <v>99.999999999999986</v>
      </c>
      <c r="U73" s="42" t="s">
        <v>10</v>
      </c>
      <c r="V73" s="42" t="s">
        <v>286</v>
      </c>
      <c r="W73" s="216" t="s">
        <v>357</v>
      </c>
      <c r="X73" s="124"/>
      <c r="Y73" s="97"/>
      <c r="Z73" s="97"/>
      <c r="AA73" s="63">
        <f t="shared" si="26"/>
        <v>0</v>
      </c>
      <c r="AB73" s="66">
        <f t="shared" si="27"/>
        <v>0.33333333333333331</v>
      </c>
      <c r="AC73" s="64">
        <f t="shared" si="20"/>
        <v>99.999999999999986</v>
      </c>
    </row>
    <row r="74" spans="1:33">
      <c r="A74" s="42" t="s">
        <v>10</v>
      </c>
      <c r="B74" s="42" t="s">
        <v>286</v>
      </c>
      <c r="C74" s="216" t="s">
        <v>359</v>
      </c>
      <c r="D74" s="124"/>
      <c r="E74" s="97"/>
      <c r="F74" s="97"/>
      <c r="G74" s="63">
        <f t="shared" si="21"/>
        <v>0</v>
      </c>
      <c r="H74" s="66">
        <f t="shared" si="22"/>
        <v>0.33333333333333331</v>
      </c>
      <c r="I74" s="64">
        <f t="shared" si="19"/>
        <v>99.999999999999986</v>
      </c>
      <c r="K74" s="42" t="s">
        <v>10</v>
      </c>
      <c r="L74" s="42" t="s">
        <v>286</v>
      </c>
      <c r="M74" s="216" t="s">
        <v>360</v>
      </c>
      <c r="N74" s="124"/>
      <c r="O74" s="125"/>
      <c r="P74" s="125"/>
      <c r="Q74" s="63">
        <f t="shared" si="23"/>
        <v>0</v>
      </c>
      <c r="R74" s="66">
        <f t="shared" si="24"/>
        <v>0.33333333333333331</v>
      </c>
      <c r="S74" s="64">
        <f t="shared" si="25"/>
        <v>99.999999999999986</v>
      </c>
      <c r="U74" s="42" t="s">
        <v>10</v>
      </c>
      <c r="V74" s="42" t="s">
        <v>286</v>
      </c>
      <c r="W74" s="216" t="s">
        <v>358</v>
      </c>
      <c r="X74" s="124" t="s">
        <v>571</v>
      </c>
      <c r="Y74" s="97">
        <v>43673.009722222225</v>
      </c>
      <c r="Z74" s="97">
        <v>43673.057638888888</v>
      </c>
      <c r="AA74" s="63">
        <f t="shared" si="26"/>
        <v>4.7916666662786156E-2</v>
      </c>
      <c r="AB74" s="66">
        <f t="shared" si="27"/>
        <v>0.28541666667054716</v>
      </c>
      <c r="AC74" s="64">
        <f t="shared" si="20"/>
        <v>85.625000001164153</v>
      </c>
    </row>
    <row r="75" spans="1:33">
      <c r="A75" s="42" t="s">
        <v>10</v>
      </c>
      <c r="B75" s="42" t="s">
        <v>286</v>
      </c>
      <c r="C75" s="216" t="s">
        <v>360</v>
      </c>
      <c r="D75" s="124"/>
      <c r="E75" s="125"/>
      <c r="F75" s="125"/>
      <c r="G75" s="63">
        <f t="shared" si="21"/>
        <v>0</v>
      </c>
      <c r="H75" s="66">
        <f t="shared" si="22"/>
        <v>0.33333333333333331</v>
      </c>
      <c r="I75" s="64">
        <f t="shared" si="19"/>
        <v>99.999999999999986</v>
      </c>
      <c r="K75" s="42" t="s">
        <v>10</v>
      </c>
      <c r="L75" s="42" t="s">
        <v>286</v>
      </c>
      <c r="M75" s="216" t="s">
        <v>361</v>
      </c>
      <c r="N75" s="124"/>
      <c r="O75" s="125"/>
      <c r="P75" s="125"/>
      <c r="Q75" s="63">
        <f t="shared" si="23"/>
        <v>0</v>
      </c>
      <c r="R75" s="66">
        <f t="shared" si="24"/>
        <v>0.33333333333333331</v>
      </c>
      <c r="S75" s="64">
        <f t="shared" si="25"/>
        <v>99.999999999999986</v>
      </c>
      <c r="U75" s="42" t="s">
        <v>10</v>
      </c>
      <c r="V75" s="42" t="s">
        <v>286</v>
      </c>
      <c r="W75" s="216" t="s">
        <v>359</v>
      </c>
      <c r="X75" s="124"/>
      <c r="Y75" s="97"/>
      <c r="Z75" s="97"/>
      <c r="AA75" s="63">
        <f t="shared" si="26"/>
        <v>0</v>
      </c>
      <c r="AB75" s="66">
        <f t="shared" si="27"/>
        <v>0.33333333333333331</v>
      </c>
      <c r="AC75" s="64">
        <f t="shared" si="20"/>
        <v>99.999999999999986</v>
      </c>
    </row>
    <row r="76" spans="1:33">
      <c r="A76" s="42" t="s">
        <v>10</v>
      </c>
      <c r="B76" s="42" t="s">
        <v>286</v>
      </c>
      <c r="C76" s="216" t="s">
        <v>361</v>
      </c>
      <c r="D76" s="124"/>
      <c r="E76" s="125"/>
      <c r="F76" s="125"/>
      <c r="G76" s="63">
        <f t="shared" si="21"/>
        <v>0</v>
      </c>
      <c r="H76" s="66">
        <f t="shared" si="22"/>
        <v>0.33333333333333331</v>
      </c>
      <c r="I76" s="64">
        <f t="shared" si="19"/>
        <v>99.999999999999986</v>
      </c>
      <c r="K76" s="42" t="s">
        <v>10</v>
      </c>
      <c r="L76" s="42" t="s">
        <v>286</v>
      </c>
      <c r="M76" s="216" t="s">
        <v>383</v>
      </c>
      <c r="N76" s="124"/>
      <c r="O76" s="125"/>
      <c r="P76" s="125"/>
      <c r="Q76" s="63">
        <f t="shared" si="23"/>
        <v>0</v>
      </c>
      <c r="R76" s="66">
        <f t="shared" si="24"/>
        <v>0.33333333333333331</v>
      </c>
      <c r="S76" s="64">
        <f t="shared" si="25"/>
        <v>99.999999999999986</v>
      </c>
      <c r="U76" s="42" t="s">
        <v>10</v>
      </c>
      <c r="V76" s="42" t="s">
        <v>286</v>
      </c>
      <c r="W76" s="216" t="s">
        <v>360</v>
      </c>
      <c r="X76" s="124"/>
      <c r="Y76" s="125"/>
      <c r="Z76" s="125"/>
      <c r="AA76" s="63">
        <f t="shared" si="26"/>
        <v>0</v>
      </c>
      <c r="AB76" s="66">
        <f t="shared" si="27"/>
        <v>0.33333333333333331</v>
      </c>
      <c r="AC76" s="64">
        <f t="shared" si="20"/>
        <v>99.999999999999986</v>
      </c>
    </row>
    <row r="77" spans="1:33">
      <c r="A77" s="42" t="s">
        <v>10</v>
      </c>
      <c r="B77" s="42" t="s">
        <v>286</v>
      </c>
      <c r="C77" s="216" t="s">
        <v>383</v>
      </c>
      <c r="D77" s="124"/>
      <c r="E77" s="97"/>
      <c r="F77" s="97"/>
      <c r="G77" s="63">
        <f t="shared" si="21"/>
        <v>0</v>
      </c>
      <c r="H77" s="66">
        <f t="shared" si="22"/>
        <v>0.33333333333333331</v>
      </c>
      <c r="I77" s="64">
        <f t="shared" si="19"/>
        <v>99.999999999999986</v>
      </c>
      <c r="K77" s="42" t="s">
        <v>10</v>
      </c>
      <c r="L77" s="42" t="s">
        <v>286</v>
      </c>
      <c r="M77" s="216" t="s">
        <v>384</v>
      </c>
      <c r="N77" s="124"/>
      <c r="O77" s="125"/>
      <c r="P77" s="125"/>
      <c r="Q77" s="63">
        <f t="shared" si="23"/>
        <v>0</v>
      </c>
      <c r="R77" s="66">
        <f t="shared" si="24"/>
        <v>0.33333333333333331</v>
      </c>
      <c r="S77" s="64">
        <f t="shared" si="25"/>
        <v>99.999999999999986</v>
      </c>
      <c r="U77" s="42" t="s">
        <v>10</v>
      </c>
      <c r="V77" s="42" t="s">
        <v>286</v>
      </c>
      <c r="W77" s="216" t="s">
        <v>361</v>
      </c>
      <c r="X77" s="124"/>
      <c r="Y77" s="125"/>
      <c r="Z77" s="125"/>
      <c r="AA77" s="63">
        <f t="shared" si="26"/>
        <v>0</v>
      </c>
      <c r="AB77" s="66">
        <f t="shared" si="27"/>
        <v>0.33333333333333331</v>
      </c>
      <c r="AC77" s="64">
        <f t="shared" si="20"/>
        <v>99.999999999999986</v>
      </c>
    </row>
    <row r="78" spans="1:33">
      <c r="A78" s="42" t="s">
        <v>10</v>
      </c>
      <c r="B78" s="42" t="s">
        <v>286</v>
      </c>
      <c r="C78" s="216" t="s">
        <v>384</v>
      </c>
      <c r="D78" s="124"/>
      <c r="E78" s="97"/>
      <c r="F78" s="97"/>
      <c r="G78" s="63">
        <f t="shared" si="21"/>
        <v>0</v>
      </c>
      <c r="H78" s="66">
        <f t="shared" si="22"/>
        <v>0.33333333333333331</v>
      </c>
      <c r="I78" s="64">
        <f t="shared" si="19"/>
        <v>99.999999999999986</v>
      </c>
      <c r="K78" s="42" t="s">
        <v>10</v>
      </c>
      <c r="L78" s="42" t="s">
        <v>286</v>
      </c>
      <c r="M78" s="216" t="s">
        <v>385</v>
      </c>
      <c r="N78" s="124"/>
      <c r="O78" s="125"/>
      <c r="P78" s="125"/>
      <c r="Q78" s="63">
        <f t="shared" si="23"/>
        <v>0</v>
      </c>
      <c r="R78" s="66">
        <f t="shared" si="24"/>
        <v>0.33333333333333331</v>
      </c>
      <c r="S78" s="64">
        <f t="shared" si="25"/>
        <v>99.999999999999986</v>
      </c>
      <c r="U78" s="42" t="s">
        <v>10</v>
      </c>
      <c r="V78" s="42" t="s">
        <v>286</v>
      </c>
      <c r="W78" s="216" t="s">
        <v>383</v>
      </c>
      <c r="X78" s="124" t="s">
        <v>571</v>
      </c>
      <c r="Y78" s="97">
        <v>43673.052083333336</v>
      </c>
      <c r="Z78" s="97">
        <v>43673.073611111111</v>
      </c>
      <c r="AA78" s="63">
        <f t="shared" si="26"/>
        <v>2.1527777775190771E-2</v>
      </c>
      <c r="AB78" s="66">
        <f t="shared" si="27"/>
        <v>0.31180555555814254</v>
      </c>
      <c r="AC78" s="64">
        <f t="shared" si="20"/>
        <v>93.541666667442769</v>
      </c>
    </row>
    <row r="79" spans="1:33">
      <c r="A79" s="42" t="s">
        <v>10</v>
      </c>
      <c r="B79" s="42" t="s">
        <v>286</v>
      </c>
      <c r="C79" s="216" t="s">
        <v>385</v>
      </c>
      <c r="D79" s="124"/>
      <c r="E79" s="125"/>
      <c r="F79" s="125"/>
      <c r="G79" s="63">
        <f t="shared" si="21"/>
        <v>0</v>
      </c>
      <c r="H79" s="66">
        <f t="shared" si="22"/>
        <v>0.33333333333333331</v>
      </c>
      <c r="I79" s="64">
        <f t="shared" si="19"/>
        <v>99.999999999999986</v>
      </c>
      <c r="K79" s="42" t="s">
        <v>10</v>
      </c>
      <c r="L79" s="42" t="s">
        <v>286</v>
      </c>
      <c r="M79" s="216" t="s">
        <v>386</v>
      </c>
      <c r="N79" s="124"/>
      <c r="O79" s="125"/>
      <c r="P79" s="125"/>
      <c r="Q79" s="63">
        <f t="shared" si="23"/>
        <v>0</v>
      </c>
      <c r="R79" s="66">
        <f t="shared" si="24"/>
        <v>0.33333333333333331</v>
      </c>
      <c r="S79" s="64">
        <f t="shared" si="25"/>
        <v>99.999999999999986</v>
      </c>
      <c r="U79" s="42" t="s">
        <v>10</v>
      </c>
      <c r="V79" s="42" t="s">
        <v>286</v>
      </c>
      <c r="W79" s="216" t="s">
        <v>384</v>
      </c>
      <c r="X79" s="124"/>
      <c r="Y79" s="97"/>
      <c r="Z79" s="97"/>
      <c r="AA79" s="63">
        <f t="shared" si="26"/>
        <v>0</v>
      </c>
      <c r="AB79" s="66">
        <f t="shared" si="27"/>
        <v>0.33333333333333331</v>
      </c>
      <c r="AC79" s="64">
        <f t="shared" si="20"/>
        <v>99.999999999999986</v>
      </c>
    </row>
    <row r="80" spans="1:33">
      <c r="A80" s="42" t="s">
        <v>10</v>
      </c>
      <c r="B80" s="42" t="s">
        <v>286</v>
      </c>
      <c r="C80" s="216" t="s">
        <v>386</v>
      </c>
      <c r="D80" s="124"/>
      <c r="E80" s="97"/>
      <c r="F80" s="97"/>
      <c r="G80" s="63">
        <f t="shared" si="21"/>
        <v>0</v>
      </c>
      <c r="H80" s="66">
        <f t="shared" si="22"/>
        <v>0.33333333333333331</v>
      </c>
      <c r="I80" s="64">
        <f t="shared" si="19"/>
        <v>99.999999999999986</v>
      </c>
      <c r="K80" s="246" t="s">
        <v>10</v>
      </c>
      <c r="L80" s="246" t="s">
        <v>286</v>
      </c>
      <c r="M80" s="248" t="s">
        <v>387</v>
      </c>
      <c r="N80" s="124"/>
      <c r="O80" s="97"/>
      <c r="P80" s="97"/>
      <c r="Q80" s="63">
        <f t="shared" si="23"/>
        <v>0</v>
      </c>
      <c r="R80" s="66">
        <f t="shared" si="24"/>
        <v>0.33333333333333331</v>
      </c>
      <c r="S80" s="64">
        <f t="shared" si="25"/>
        <v>99.999999999999986</v>
      </c>
      <c r="U80" s="42" t="s">
        <v>10</v>
      </c>
      <c r="V80" s="42" t="s">
        <v>286</v>
      </c>
      <c r="W80" s="216" t="s">
        <v>385</v>
      </c>
      <c r="X80" s="124"/>
      <c r="Y80" s="125"/>
      <c r="Z80" s="125"/>
      <c r="AA80" s="63">
        <f t="shared" si="26"/>
        <v>0</v>
      </c>
      <c r="AB80" s="66">
        <f t="shared" si="27"/>
        <v>0.33333333333333331</v>
      </c>
      <c r="AC80" s="64">
        <f t="shared" si="20"/>
        <v>99.999999999999986</v>
      </c>
      <c r="AD80" s="210"/>
      <c r="AE80" s="210"/>
      <c r="AF80" s="210"/>
      <c r="AG80" s="210"/>
    </row>
    <row r="81" spans="1:33">
      <c r="A81" s="246" t="s">
        <v>10</v>
      </c>
      <c r="B81" s="246" t="s">
        <v>286</v>
      </c>
      <c r="C81" s="248" t="s">
        <v>387</v>
      </c>
      <c r="D81" s="124"/>
      <c r="E81" s="97"/>
      <c r="F81" s="97"/>
      <c r="G81" s="63">
        <f t="shared" si="21"/>
        <v>0</v>
      </c>
      <c r="H81" s="66">
        <f t="shared" si="22"/>
        <v>0.33333333333333331</v>
      </c>
      <c r="I81" s="64">
        <f t="shared" si="19"/>
        <v>99.999999999999986</v>
      </c>
      <c r="K81" s="42" t="s">
        <v>10</v>
      </c>
      <c r="L81" s="42" t="s">
        <v>162</v>
      </c>
      <c r="M81" s="123" t="s">
        <v>429</v>
      </c>
      <c r="N81" s="124"/>
      <c r="O81" s="97"/>
      <c r="P81" s="97"/>
      <c r="Q81" s="63">
        <f t="shared" si="23"/>
        <v>0</v>
      </c>
      <c r="R81" s="66">
        <f t="shared" si="24"/>
        <v>0.33333333333333331</v>
      </c>
      <c r="S81" s="64">
        <f t="shared" si="25"/>
        <v>99.999999999999986</v>
      </c>
      <c r="U81" s="42" t="s">
        <v>10</v>
      </c>
      <c r="V81" s="42" t="s">
        <v>286</v>
      </c>
      <c r="W81" s="216" t="s">
        <v>386</v>
      </c>
      <c r="X81" s="124"/>
      <c r="Y81" s="97"/>
      <c r="Z81" s="97"/>
      <c r="AA81" s="63">
        <f t="shared" si="26"/>
        <v>0</v>
      </c>
      <c r="AB81" s="66">
        <f t="shared" si="27"/>
        <v>0.33333333333333331</v>
      </c>
      <c r="AC81" s="64">
        <f t="shared" si="20"/>
        <v>99.999999999999986</v>
      </c>
      <c r="AD81" s="210"/>
      <c r="AE81" s="210"/>
      <c r="AF81" s="210"/>
      <c r="AG81" s="210"/>
    </row>
    <row r="82" spans="1:33">
      <c r="A82" s="42" t="s">
        <v>10</v>
      </c>
      <c r="B82" s="42" t="s">
        <v>162</v>
      </c>
      <c r="C82" s="123" t="s">
        <v>429</v>
      </c>
      <c r="D82" s="207"/>
      <c r="E82" s="97"/>
      <c r="F82" s="97"/>
      <c r="G82" s="63">
        <f t="shared" si="21"/>
        <v>0</v>
      </c>
      <c r="H82" s="66">
        <f t="shared" si="22"/>
        <v>0.33333333333333331</v>
      </c>
      <c r="I82" s="64">
        <f t="shared" si="19"/>
        <v>99.999999999999986</v>
      </c>
      <c r="K82" s="42" t="s">
        <v>10</v>
      </c>
      <c r="L82" s="42" t="s">
        <v>162</v>
      </c>
      <c r="M82" s="122" t="s">
        <v>410</v>
      </c>
      <c r="N82" s="124"/>
      <c r="O82" s="97"/>
      <c r="P82" s="97"/>
      <c r="Q82" s="63">
        <f t="shared" si="23"/>
        <v>0</v>
      </c>
      <c r="R82" s="66">
        <f t="shared" si="24"/>
        <v>0.33333333333333331</v>
      </c>
      <c r="S82" s="64">
        <f t="shared" si="25"/>
        <v>99.999999999999986</v>
      </c>
      <c r="U82" s="246" t="s">
        <v>10</v>
      </c>
      <c r="V82" s="246" t="s">
        <v>286</v>
      </c>
      <c r="W82" s="248" t="s">
        <v>387</v>
      </c>
      <c r="X82" s="124"/>
      <c r="Y82" s="97"/>
      <c r="Z82" s="97"/>
      <c r="AA82" s="63">
        <f t="shared" si="26"/>
        <v>0</v>
      </c>
      <c r="AB82" s="66">
        <f t="shared" si="27"/>
        <v>0.33333333333333331</v>
      </c>
      <c r="AC82" s="64">
        <f t="shared" si="20"/>
        <v>99.999999999999986</v>
      </c>
      <c r="AD82" s="210"/>
      <c r="AE82" s="210"/>
      <c r="AF82" s="210"/>
      <c r="AG82" s="210"/>
    </row>
    <row r="83" spans="1:33">
      <c r="A83" s="42" t="s">
        <v>10</v>
      </c>
      <c r="B83" s="42" t="s">
        <v>162</v>
      </c>
      <c r="C83" s="122" t="s">
        <v>410</v>
      </c>
      <c r="D83" s="124"/>
      <c r="E83" s="97"/>
      <c r="F83" s="97"/>
      <c r="G83" s="63">
        <f t="shared" si="21"/>
        <v>0</v>
      </c>
      <c r="H83" s="66">
        <f t="shared" si="22"/>
        <v>0.33333333333333331</v>
      </c>
      <c r="I83" s="64">
        <f t="shared" si="19"/>
        <v>99.999999999999986</v>
      </c>
      <c r="K83" s="42" t="s">
        <v>10</v>
      </c>
      <c r="L83" s="42" t="s">
        <v>162</v>
      </c>
      <c r="M83" s="122" t="s">
        <v>411</v>
      </c>
      <c r="N83" s="124"/>
      <c r="O83" s="97"/>
      <c r="P83" s="97"/>
      <c r="Q83" s="63">
        <f t="shared" si="23"/>
        <v>0</v>
      </c>
      <c r="R83" s="66">
        <f t="shared" si="24"/>
        <v>0.33333333333333331</v>
      </c>
      <c r="S83" s="64">
        <f t="shared" si="25"/>
        <v>99.999999999999986</v>
      </c>
      <c r="U83" s="42" t="s">
        <v>10</v>
      </c>
      <c r="V83" s="42" t="s">
        <v>162</v>
      </c>
      <c r="W83" s="123" t="s">
        <v>429</v>
      </c>
      <c r="X83" s="124"/>
      <c r="Y83" s="97"/>
      <c r="Z83" s="97"/>
      <c r="AA83" s="63">
        <f t="shared" si="26"/>
        <v>0</v>
      </c>
      <c r="AB83" s="66">
        <f t="shared" si="27"/>
        <v>0.33333333333333331</v>
      </c>
      <c r="AC83" s="64">
        <f t="shared" si="20"/>
        <v>99.999999999999986</v>
      </c>
      <c r="AD83" s="210"/>
      <c r="AE83" s="210"/>
      <c r="AF83" s="210"/>
      <c r="AG83" s="210"/>
    </row>
    <row r="84" spans="1:33">
      <c r="A84" s="42" t="s">
        <v>10</v>
      </c>
      <c r="B84" s="42" t="s">
        <v>162</v>
      </c>
      <c r="C84" s="122" t="s">
        <v>411</v>
      </c>
      <c r="D84" s="124"/>
      <c r="E84" s="97"/>
      <c r="F84" s="97"/>
      <c r="G84" s="63">
        <f t="shared" si="21"/>
        <v>0</v>
      </c>
      <c r="H84" s="66">
        <f t="shared" si="22"/>
        <v>0.33333333333333331</v>
      </c>
      <c r="I84" s="64">
        <f t="shared" si="19"/>
        <v>99.999999999999986</v>
      </c>
      <c r="K84" s="42" t="s">
        <v>10</v>
      </c>
      <c r="L84" s="42" t="s">
        <v>162</v>
      </c>
      <c r="M84" s="122" t="s">
        <v>414</v>
      </c>
      <c r="N84" s="124"/>
      <c r="O84" s="97"/>
      <c r="P84" s="97"/>
      <c r="Q84" s="63">
        <f t="shared" si="23"/>
        <v>0</v>
      </c>
      <c r="R84" s="66">
        <f t="shared" si="24"/>
        <v>0.33333333333333331</v>
      </c>
      <c r="S84" s="64">
        <f t="shared" si="25"/>
        <v>99.999999999999986</v>
      </c>
      <c r="U84" s="42" t="s">
        <v>10</v>
      </c>
      <c r="V84" s="42" t="s">
        <v>162</v>
      </c>
      <c r="W84" s="122" t="s">
        <v>410</v>
      </c>
      <c r="X84" s="124"/>
      <c r="Y84" s="97"/>
      <c r="Z84" s="97"/>
      <c r="AA84" s="63">
        <f t="shared" si="26"/>
        <v>0</v>
      </c>
      <c r="AB84" s="66">
        <f t="shared" si="27"/>
        <v>0.33333333333333331</v>
      </c>
      <c r="AC84" s="64">
        <f t="shared" si="20"/>
        <v>99.999999999999986</v>
      </c>
      <c r="AD84" s="210"/>
      <c r="AE84" s="210"/>
      <c r="AF84" s="210"/>
      <c r="AG84" s="210"/>
    </row>
    <row r="85" spans="1:33">
      <c r="A85" s="42" t="s">
        <v>10</v>
      </c>
      <c r="B85" s="42" t="s">
        <v>162</v>
      </c>
      <c r="C85" s="122" t="s">
        <v>414</v>
      </c>
      <c r="D85" s="124" t="s">
        <v>553</v>
      </c>
      <c r="E85" s="97"/>
      <c r="F85" s="97"/>
      <c r="G85" s="63">
        <f t="shared" si="21"/>
        <v>0</v>
      </c>
      <c r="H85" s="66">
        <f t="shared" si="22"/>
        <v>0.33333333333333331</v>
      </c>
      <c r="I85" s="64">
        <f t="shared" si="19"/>
        <v>99.999999999999986</v>
      </c>
      <c r="K85" s="42" t="s">
        <v>10</v>
      </c>
      <c r="L85" s="42" t="s">
        <v>162</v>
      </c>
      <c r="M85" s="122" t="s">
        <v>421</v>
      </c>
      <c r="N85" s="124"/>
      <c r="O85" s="97"/>
      <c r="P85" s="97"/>
      <c r="Q85" s="63">
        <f t="shared" si="23"/>
        <v>0</v>
      </c>
      <c r="R85" s="66">
        <f t="shared" si="24"/>
        <v>0.33333333333333331</v>
      </c>
      <c r="S85" s="64">
        <f t="shared" si="25"/>
        <v>99.999999999999986</v>
      </c>
      <c r="U85" s="42" t="s">
        <v>10</v>
      </c>
      <c r="V85" s="42" t="s">
        <v>162</v>
      </c>
      <c r="W85" s="122" t="s">
        <v>411</v>
      </c>
      <c r="X85" s="124"/>
      <c r="Y85" s="97"/>
      <c r="Z85" s="97"/>
      <c r="AA85" s="63">
        <f t="shared" si="26"/>
        <v>0</v>
      </c>
      <c r="AB85" s="66">
        <f t="shared" si="27"/>
        <v>0.33333333333333331</v>
      </c>
      <c r="AC85" s="64">
        <f>AB85*100/$AA$2</f>
        <v>99.999999999999986</v>
      </c>
      <c r="AD85" s="210"/>
      <c r="AE85" s="210"/>
      <c r="AF85" s="210"/>
      <c r="AG85" s="210"/>
    </row>
    <row r="86" spans="1:33">
      <c r="A86" s="42" t="s">
        <v>10</v>
      </c>
      <c r="B86" s="42" t="s">
        <v>162</v>
      </c>
      <c r="C86" s="122" t="s">
        <v>421</v>
      </c>
      <c r="D86" s="124"/>
      <c r="E86" s="97"/>
      <c r="F86" s="97"/>
      <c r="G86" s="63">
        <f t="shared" si="21"/>
        <v>0</v>
      </c>
      <c r="H86" s="66">
        <f t="shared" si="22"/>
        <v>0.33333333333333331</v>
      </c>
      <c r="I86" s="64">
        <f t="shared" si="19"/>
        <v>99.999999999999986</v>
      </c>
      <c r="K86" s="42" t="s">
        <v>10</v>
      </c>
      <c r="L86" s="42" t="s">
        <v>162</v>
      </c>
      <c r="M86" s="122" t="s">
        <v>432</v>
      </c>
      <c r="N86" s="207"/>
      <c r="O86" s="97"/>
      <c r="P86" s="97"/>
      <c r="Q86" s="63">
        <f t="shared" si="23"/>
        <v>0</v>
      </c>
      <c r="R86" s="66">
        <f t="shared" si="24"/>
        <v>0.33333333333333331</v>
      </c>
      <c r="S86" s="64">
        <f t="shared" si="25"/>
        <v>99.999999999999986</v>
      </c>
      <c r="U86" s="42" t="s">
        <v>10</v>
      </c>
      <c r="V86" s="42" t="s">
        <v>162</v>
      </c>
      <c r="W86" s="122" t="s">
        <v>414</v>
      </c>
      <c r="X86" s="124"/>
      <c r="Y86" s="97"/>
      <c r="Z86" s="97"/>
      <c r="AA86" s="63">
        <f t="shared" si="26"/>
        <v>0</v>
      </c>
      <c r="AB86" s="66">
        <f t="shared" si="27"/>
        <v>0.33333333333333331</v>
      </c>
      <c r="AC86" s="64">
        <f t="shared" si="20"/>
        <v>99.999999999999986</v>
      </c>
      <c r="AD86" s="210"/>
      <c r="AE86" s="210"/>
      <c r="AF86" s="210"/>
      <c r="AG86" s="210"/>
    </row>
    <row r="87" spans="1:33">
      <c r="A87" s="42" t="s">
        <v>10</v>
      </c>
      <c r="B87" s="42" t="s">
        <v>162</v>
      </c>
      <c r="C87" s="122" t="s">
        <v>432</v>
      </c>
      <c r="D87" s="207"/>
      <c r="E87" s="97"/>
      <c r="F87" s="97"/>
      <c r="G87" s="63">
        <f t="shared" si="21"/>
        <v>0</v>
      </c>
      <c r="H87" s="66">
        <f t="shared" si="22"/>
        <v>0.33333333333333331</v>
      </c>
      <c r="I87" s="64">
        <f t="shared" si="19"/>
        <v>99.999999999999986</v>
      </c>
      <c r="K87" s="42" t="s">
        <v>10</v>
      </c>
      <c r="L87" s="42" t="s">
        <v>162</v>
      </c>
      <c r="M87" s="122" t="s">
        <v>427</v>
      </c>
      <c r="N87" s="124"/>
      <c r="O87" s="97"/>
      <c r="P87" s="97"/>
      <c r="Q87" s="63">
        <f t="shared" si="23"/>
        <v>0</v>
      </c>
      <c r="R87" s="66">
        <f t="shared" si="24"/>
        <v>0.33333333333333331</v>
      </c>
      <c r="S87" s="64">
        <f t="shared" si="25"/>
        <v>99.999999999999986</v>
      </c>
      <c r="U87" s="42" t="s">
        <v>10</v>
      </c>
      <c r="V87" s="42" t="s">
        <v>162</v>
      </c>
      <c r="W87" s="122" t="s">
        <v>421</v>
      </c>
      <c r="X87" s="124"/>
      <c r="Y87" s="97"/>
      <c r="Z87" s="97"/>
      <c r="AA87" s="63">
        <f t="shared" si="26"/>
        <v>0</v>
      </c>
      <c r="AB87" s="66">
        <f t="shared" si="27"/>
        <v>0.33333333333333331</v>
      </c>
      <c r="AC87" s="64">
        <f t="shared" si="20"/>
        <v>99.999999999999986</v>
      </c>
      <c r="AD87" s="210"/>
      <c r="AE87" s="210"/>
      <c r="AF87" s="210"/>
      <c r="AG87" s="210"/>
    </row>
    <row r="88" spans="1:33">
      <c r="A88" s="42" t="s">
        <v>10</v>
      </c>
      <c r="B88" s="42" t="s">
        <v>162</v>
      </c>
      <c r="C88" s="122" t="s">
        <v>427</v>
      </c>
      <c r="D88" s="124"/>
      <c r="E88" s="97"/>
      <c r="F88" s="97"/>
      <c r="G88" s="63">
        <f t="shared" si="21"/>
        <v>0</v>
      </c>
      <c r="H88" s="66">
        <f t="shared" si="22"/>
        <v>0.33333333333333331</v>
      </c>
      <c r="I88" s="64">
        <f t="shared" si="19"/>
        <v>99.999999999999986</v>
      </c>
      <c r="K88" s="42" t="s">
        <v>10</v>
      </c>
      <c r="L88" s="42" t="s">
        <v>162</v>
      </c>
      <c r="M88" s="122" t="s">
        <v>422</v>
      </c>
      <c r="N88" s="124"/>
      <c r="O88" s="97"/>
      <c r="P88" s="97"/>
      <c r="Q88" s="63">
        <f t="shared" si="23"/>
        <v>0</v>
      </c>
      <c r="R88" s="66">
        <f t="shared" si="24"/>
        <v>0.33333333333333331</v>
      </c>
      <c r="S88" s="64">
        <f t="shared" si="25"/>
        <v>99.999999999999986</v>
      </c>
      <c r="U88" s="42" t="s">
        <v>10</v>
      </c>
      <c r="V88" s="42" t="s">
        <v>162</v>
      </c>
      <c r="W88" s="122" t="s">
        <v>432</v>
      </c>
      <c r="X88" s="124"/>
      <c r="Y88" s="97"/>
      <c r="Z88" s="97"/>
      <c r="AA88" s="63">
        <f t="shared" si="26"/>
        <v>0</v>
      </c>
      <c r="AB88" s="66">
        <f t="shared" si="27"/>
        <v>0.33333333333333331</v>
      </c>
      <c r="AC88" s="64">
        <f t="shared" si="20"/>
        <v>99.999999999999986</v>
      </c>
      <c r="AD88" s="210"/>
      <c r="AE88" s="210"/>
      <c r="AF88" s="210"/>
      <c r="AG88" s="210"/>
    </row>
    <row r="89" spans="1:33">
      <c r="A89" s="42" t="s">
        <v>10</v>
      </c>
      <c r="B89" s="42" t="s">
        <v>162</v>
      </c>
      <c r="C89" s="122" t="s">
        <v>422</v>
      </c>
      <c r="D89" s="124"/>
      <c r="E89" s="97"/>
      <c r="F89" s="97"/>
      <c r="G89" s="63">
        <f t="shared" si="21"/>
        <v>0</v>
      </c>
      <c r="H89" s="66">
        <f t="shared" si="22"/>
        <v>0.33333333333333331</v>
      </c>
      <c r="I89" s="64">
        <f t="shared" si="19"/>
        <v>99.999999999999986</v>
      </c>
      <c r="K89" s="42" t="s">
        <v>10</v>
      </c>
      <c r="L89" s="42" t="s">
        <v>162</v>
      </c>
      <c r="M89" s="122" t="s">
        <v>433</v>
      </c>
      <c r="N89" s="124"/>
      <c r="O89" s="97"/>
      <c r="P89" s="97"/>
      <c r="Q89" s="63">
        <f t="shared" si="23"/>
        <v>0</v>
      </c>
      <c r="R89" s="66">
        <f t="shared" si="24"/>
        <v>0.33333333333333331</v>
      </c>
      <c r="S89" s="64">
        <f t="shared" si="25"/>
        <v>99.999999999999986</v>
      </c>
      <c r="U89" s="42" t="s">
        <v>10</v>
      </c>
      <c r="V89" s="42" t="s">
        <v>162</v>
      </c>
      <c r="W89" s="122" t="s">
        <v>427</v>
      </c>
      <c r="X89" s="124"/>
      <c r="Y89" s="97"/>
      <c r="Z89" s="97"/>
      <c r="AA89" s="63">
        <f t="shared" si="26"/>
        <v>0</v>
      </c>
      <c r="AB89" s="66">
        <f t="shared" si="27"/>
        <v>0.33333333333333331</v>
      </c>
      <c r="AC89" s="64">
        <f t="shared" si="20"/>
        <v>99.999999999999986</v>
      </c>
      <c r="AD89" s="210"/>
      <c r="AE89" s="210"/>
      <c r="AF89" s="210"/>
      <c r="AG89" s="210"/>
    </row>
    <row r="90" spans="1:33">
      <c r="A90" s="42" t="s">
        <v>10</v>
      </c>
      <c r="B90" s="42" t="s">
        <v>162</v>
      </c>
      <c r="C90" s="122" t="s">
        <v>433</v>
      </c>
      <c r="D90" s="124"/>
      <c r="E90" s="97"/>
      <c r="F90" s="97"/>
      <c r="G90" s="63">
        <f t="shared" si="21"/>
        <v>0</v>
      </c>
      <c r="H90" s="66">
        <f t="shared" si="22"/>
        <v>0.33333333333333331</v>
      </c>
      <c r="I90" s="64">
        <f t="shared" si="19"/>
        <v>99.999999999999986</v>
      </c>
      <c r="K90" s="42" t="s">
        <v>10</v>
      </c>
      <c r="L90" s="42" t="s">
        <v>162</v>
      </c>
      <c r="M90" s="122" t="s">
        <v>428</v>
      </c>
      <c r="N90" s="124"/>
      <c r="O90" s="97"/>
      <c r="P90" s="97"/>
      <c r="Q90" s="63">
        <f t="shared" si="23"/>
        <v>0</v>
      </c>
      <c r="R90" s="66">
        <f t="shared" si="24"/>
        <v>0.33333333333333331</v>
      </c>
      <c r="S90" s="64">
        <f t="shared" si="25"/>
        <v>99.999999999999986</v>
      </c>
      <c r="U90" s="42" t="s">
        <v>10</v>
      </c>
      <c r="V90" s="42" t="s">
        <v>162</v>
      </c>
      <c r="W90" s="122" t="s">
        <v>422</v>
      </c>
      <c r="X90" s="124"/>
      <c r="Y90" s="97"/>
      <c r="Z90" s="97"/>
      <c r="AA90" s="63">
        <f t="shared" si="26"/>
        <v>0</v>
      </c>
      <c r="AB90" s="66">
        <f t="shared" si="27"/>
        <v>0.33333333333333331</v>
      </c>
      <c r="AC90" s="64">
        <f t="shared" si="20"/>
        <v>99.999999999999986</v>
      </c>
      <c r="AD90" s="210"/>
      <c r="AE90" s="210"/>
      <c r="AF90" s="210"/>
      <c r="AG90" s="210"/>
    </row>
    <row r="91" spans="1:33">
      <c r="A91" s="42" t="s">
        <v>10</v>
      </c>
      <c r="B91" s="42" t="s">
        <v>162</v>
      </c>
      <c r="C91" s="122" t="s">
        <v>428</v>
      </c>
      <c r="D91" s="124"/>
      <c r="E91" s="97"/>
      <c r="F91" s="97"/>
      <c r="G91" s="63">
        <f t="shared" si="21"/>
        <v>0</v>
      </c>
      <c r="H91" s="66">
        <f t="shared" si="22"/>
        <v>0.33333333333333331</v>
      </c>
      <c r="I91" s="64">
        <f t="shared" si="19"/>
        <v>99.999999999999986</v>
      </c>
      <c r="K91" s="42" t="s">
        <v>10</v>
      </c>
      <c r="L91" s="42" t="s">
        <v>162</v>
      </c>
      <c r="M91" s="122" t="s">
        <v>412</v>
      </c>
      <c r="N91" s="124"/>
      <c r="O91" s="97"/>
      <c r="P91" s="97"/>
      <c r="Q91" s="63">
        <f t="shared" si="23"/>
        <v>0</v>
      </c>
      <c r="R91" s="66">
        <f t="shared" si="24"/>
        <v>0.33333333333333331</v>
      </c>
      <c r="S91" s="64">
        <f t="shared" si="25"/>
        <v>99.999999999999986</v>
      </c>
      <c r="U91" s="42" t="s">
        <v>10</v>
      </c>
      <c r="V91" s="42" t="s">
        <v>162</v>
      </c>
      <c r="W91" s="122" t="s">
        <v>433</v>
      </c>
      <c r="X91" s="124"/>
      <c r="Y91" s="97"/>
      <c r="Z91" s="97"/>
      <c r="AA91" s="63">
        <f t="shared" si="26"/>
        <v>0</v>
      </c>
      <c r="AB91" s="66">
        <f t="shared" si="27"/>
        <v>0.33333333333333331</v>
      </c>
      <c r="AC91" s="64">
        <f t="shared" si="20"/>
        <v>99.999999999999986</v>
      </c>
      <c r="AD91" s="210"/>
      <c r="AE91" s="210"/>
      <c r="AF91" s="210"/>
      <c r="AG91" s="210"/>
    </row>
    <row r="92" spans="1:33">
      <c r="A92" s="42" t="s">
        <v>10</v>
      </c>
      <c r="B92" s="42" t="s">
        <v>162</v>
      </c>
      <c r="C92" s="122" t="s">
        <v>412</v>
      </c>
      <c r="D92" s="124"/>
      <c r="E92" s="97"/>
      <c r="F92" s="97"/>
      <c r="G92" s="63">
        <f t="shared" si="21"/>
        <v>0</v>
      </c>
      <c r="H92" s="66">
        <f t="shared" si="22"/>
        <v>0.33333333333333331</v>
      </c>
      <c r="I92" s="64">
        <f t="shared" si="19"/>
        <v>99.999999999999986</v>
      </c>
      <c r="K92" s="42" t="s">
        <v>10</v>
      </c>
      <c r="L92" s="42" t="s">
        <v>162</v>
      </c>
      <c r="M92" s="122" t="s">
        <v>431</v>
      </c>
      <c r="N92" s="124"/>
      <c r="O92" s="97"/>
      <c r="P92" s="97"/>
      <c r="Q92" s="63">
        <f t="shared" si="23"/>
        <v>0</v>
      </c>
      <c r="R92" s="66">
        <f t="shared" si="24"/>
        <v>0.33333333333333331</v>
      </c>
      <c r="S92" s="64">
        <f t="shared" si="25"/>
        <v>99.999999999999986</v>
      </c>
      <c r="U92" s="42" t="s">
        <v>10</v>
      </c>
      <c r="V92" s="42" t="s">
        <v>162</v>
      </c>
      <c r="W92" s="122" t="s">
        <v>428</v>
      </c>
      <c r="X92" s="124"/>
      <c r="Y92" s="97"/>
      <c r="Z92" s="97"/>
      <c r="AA92" s="63">
        <f t="shared" si="26"/>
        <v>0</v>
      </c>
      <c r="AB92" s="66">
        <f t="shared" si="27"/>
        <v>0.33333333333333331</v>
      </c>
      <c r="AC92" s="64">
        <f t="shared" si="20"/>
        <v>99.999999999999986</v>
      </c>
      <c r="AD92" s="210"/>
      <c r="AE92" s="210"/>
      <c r="AF92" s="210"/>
      <c r="AG92" s="210"/>
    </row>
    <row r="93" spans="1:33">
      <c r="A93" s="42" t="s">
        <v>10</v>
      </c>
      <c r="B93" s="42" t="s">
        <v>162</v>
      </c>
      <c r="C93" s="122" t="s">
        <v>431</v>
      </c>
      <c r="D93" s="124"/>
      <c r="E93" s="97"/>
      <c r="F93" s="97"/>
      <c r="G93" s="63">
        <f t="shared" si="21"/>
        <v>0</v>
      </c>
      <c r="H93" s="66">
        <f t="shared" si="22"/>
        <v>0.33333333333333331</v>
      </c>
      <c r="I93" s="64">
        <f t="shared" si="19"/>
        <v>99.999999999999986</v>
      </c>
      <c r="K93" s="42" t="s">
        <v>10</v>
      </c>
      <c r="L93" s="42" t="s">
        <v>162</v>
      </c>
      <c r="M93" s="122" t="s">
        <v>406</v>
      </c>
      <c r="N93" s="124"/>
      <c r="O93" s="125"/>
      <c r="P93" s="97"/>
      <c r="Q93" s="63">
        <f t="shared" si="23"/>
        <v>0</v>
      </c>
      <c r="R93" s="66">
        <f t="shared" si="24"/>
        <v>0.33333333333333331</v>
      </c>
      <c r="S93" s="64">
        <f t="shared" si="25"/>
        <v>99.999999999999986</v>
      </c>
      <c r="U93" s="42" t="s">
        <v>10</v>
      </c>
      <c r="V93" s="42" t="s">
        <v>162</v>
      </c>
      <c r="W93" s="122" t="s">
        <v>412</v>
      </c>
      <c r="X93" s="124"/>
      <c r="Y93" s="97"/>
      <c r="Z93" s="97"/>
      <c r="AA93" s="63">
        <f t="shared" si="26"/>
        <v>0</v>
      </c>
      <c r="AB93" s="66">
        <f t="shared" si="27"/>
        <v>0.33333333333333331</v>
      </c>
      <c r="AC93" s="64">
        <f t="shared" si="20"/>
        <v>99.999999999999986</v>
      </c>
      <c r="AD93" s="210"/>
      <c r="AE93" s="210"/>
      <c r="AF93" s="210"/>
      <c r="AG93" s="210"/>
    </row>
    <row r="94" spans="1:33">
      <c r="A94" s="42" t="s">
        <v>10</v>
      </c>
      <c r="B94" s="42" t="s">
        <v>162</v>
      </c>
      <c r="C94" s="122" t="s">
        <v>406</v>
      </c>
      <c r="D94" s="124"/>
      <c r="E94" s="125"/>
      <c r="F94" s="97"/>
      <c r="G94" s="63">
        <f t="shared" si="21"/>
        <v>0</v>
      </c>
      <c r="H94" s="66">
        <f t="shared" si="22"/>
        <v>0.33333333333333331</v>
      </c>
      <c r="I94" s="64">
        <f t="shared" si="19"/>
        <v>99.999999999999986</v>
      </c>
      <c r="K94" s="42" t="s">
        <v>10</v>
      </c>
      <c r="L94" s="42" t="s">
        <v>162</v>
      </c>
      <c r="M94" s="122" t="s">
        <v>408</v>
      </c>
      <c r="N94" s="124"/>
      <c r="O94" s="97"/>
      <c r="P94" s="97"/>
      <c r="Q94" s="63">
        <f t="shared" si="23"/>
        <v>0</v>
      </c>
      <c r="R94" s="66">
        <f t="shared" si="24"/>
        <v>0.33333333333333331</v>
      </c>
      <c r="S94" s="64">
        <f t="shared" si="25"/>
        <v>99.999999999999986</v>
      </c>
      <c r="U94" s="42" t="s">
        <v>10</v>
      </c>
      <c r="V94" s="42" t="s">
        <v>162</v>
      </c>
      <c r="W94" s="122" t="s">
        <v>431</v>
      </c>
      <c r="X94" s="124"/>
      <c r="Y94" s="97"/>
      <c r="Z94" s="97"/>
      <c r="AA94" s="63">
        <f t="shared" si="26"/>
        <v>0</v>
      </c>
      <c r="AB94" s="66">
        <f t="shared" si="27"/>
        <v>0.33333333333333331</v>
      </c>
      <c r="AC94" s="64">
        <f t="shared" si="20"/>
        <v>99.999999999999986</v>
      </c>
      <c r="AD94" s="210"/>
      <c r="AE94" s="210"/>
      <c r="AF94" s="210"/>
      <c r="AG94" s="210"/>
    </row>
    <row r="95" spans="1:33">
      <c r="A95" s="42" t="s">
        <v>10</v>
      </c>
      <c r="B95" s="42" t="s">
        <v>162</v>
      </c>
      <c r="C95" s="122" t="s">
        <v>408</v>
      </c>
      <c r="D95" s="124"/>
      <c r="E95" s="97"/>
      <c r="F95" s="97"/>
      <c r="G95" s="63">
        <f t="shared" si="21"/>
        <v>0</v>
      </c>
      <c r="H95" s="66">
        <f t="shared" si="22"/>
        <v>0.33333333333333331</v>
      </c>
      <c r="I95" s="64">
        <f t="shared" ref="I95:I106" si="28">H95*100/$G$2</f>
        <v>99.999999999999986</v>
      </c>
      <c r="K95" s="42" t="s">
        <v>10</v>
      </c>
      <c r="L95" s="42" t="s">
        <v>162</v>
      </c>
      <c r="M95" s="122" t="s">
        <v>409</v>
      </c>
      <c r="N95" s="124"/>
      <c r="O95" s="97"/>
      <c r="P95" s="97"/>
      <c r="Q95" s="63">
        <f t="shared" si="23"/>
        <v>0</v>
      </c>
      <c r="R95" s="66">
        <f t="shared" si="24"/>
        <v>0.33333333333333331</v>
      </c>
      <c r="S95" s="64">
        <f t="shared" si="25"/>
        <v>99.999999999999986</v>
      </c>
      <c r="U95" s="42" t="s">
        <v>10</v>
      </c>
      <c r="V95" s="42" t="s">
        <v>162</v>
      </c>
      <c r="W95" s="122" t="s">
        <v>406</v>
      </c>
      <c r="X95" s="124"/>
      <c r="Y95" s="125"/>
      <c r="Z95" s="125"/>
      <c r="AA95" s="63">
        <f t="shared" si="26"/>
        <v>0</v>
      </c>
      <c r="AB95" s="66">
        <f t="shared" si="27"/>
        <v>0.33333333333333331</v>
      </c>
      <c r="AC95" s="64">
        <f t="shared" si="20"/>
        <v>99.999999999999986</v>
      </c>
      <c r="AD95" s="210"/>
      <c r="AE95" s="210"/>
      <c r="AF95" s="210"/>
      <c r="AG95" s="210"/>
    </row>
    <row r="96" spans="1:33">
      <c r="A96" s="42" t="s">
        <v>10</v>
      </c>
      <c r="B96" s="42" t="s">
        <v>162</v>
      </c>
      <c r="C96" s="122" t="s">
        <v>409</v>
      </c>
      <c r="D96" s="124"/>
      <c r="E96" s="97"/>
      <c r="F96" s="97"/>
      <c r="G96" s="63">
        <f t="shared" si="21"/>
        <v>0</v>
      </c>
      <c r="H96" s="66">
        <f t="shared" si="22"/>
        <v>0.33333333333333331</v>
      </c>
      <c r="I96" s="64">
        <f t="shared" si="28"/>
        <v>99.999999999999986</v>
      </c>
      <c r="K96" s="42" t="s">
        <v>10</v>
      </c>
      <c r="L96" s="42" t="s">
        <v>162</v>
      </c>
      <c r="M96" s="122" t="s">
        <v>430</v>
      </c>
      <c r="N96" s="124"/>
      <c r="O96" s="97"/>
      <c r="P96" s="97"/>
      <c r="Q96" s="63">
        <f t="shared" si="23"/>
        <v>0</v>
      </c>
      <c r="R96" s="66">
        <f t="shared" si="24"/>
        <v>0.33333333333333331</v>
      </c>
      <c r="S96" s="64">
        <f t="shared" si="25"/>
        <v>99.999999999999986</v>
      </c>
      <c r="U96" s="42" t="s">
        <v>10</v>
      </c>
      <c r="V96" s="42" t="s">
        <v>162</v>
      </c>
      <c r="W96" s="122" t="s">
        <v>408</v>
      </c>
      <c r="X96" s="124"/>
      <c r="Y96" s="97"/>
      <c r="Z96" s="97"/>
      <c r="AA96" s="63">
        <f t="shared" si="26"/>
        <v>0</v>
      </c>
      <c r="AB96" s="66">
        <f t="shared" si="27"/>
        <v>0.33333333333333331</v>
      </c>
      <c r="AC96" s="64">
        <f t="shared" si="20"/>
        <v>99.999999999999986</v>
      </c>
      <c r="AD96" s="210"/>
      <c r="AE96" s="210"/>
      <c r="AF96" s="210"/>
      <c r="AG96" s="210"/>
    </row>
    <row r="97" spans="1:35">
      <c r="A97" s="42" t="s">
        <v>10</v>
      </c>
      <c r="B97" s="42" t="s">
        <v>162</v>
      </c>
      <c r="C97" s="122" t="s">
        <v>430</v>
      </c>
      <c r="D97" s="124"/>
      <c r="E97" s="125"/>
      <c r="F97" s="125"/>
      <c r="G97" s="63">
        <f t="shared" si="21"/>
        <v>0</v>
      </c>
      <c r="H97" s="66">
        <f t="shared" si="22"/>
        <v>0.33333333333333331</v>
      </c>
      <c r="I97" s="64">
        <f t="shared" si="28"/>
        <v>99.999999999999986</v>
      </c>
      <c r="K97" s="42" t="s">
        <v>10</v>
      </c>
      <c r="L97" s="42" t="s">
        <v>162</v>
      </c>
      <c r="M97" s="122" t="s">
        <v>416</v>
      </c>
      <c r="N97" s="124"/>
      <c r="O97" s="97"/>
      <c r="P97" s="97"/>
      <c r="Q97" s="63">
        <f t="shared" si="23"/>
        <v>0</v>
      </c>
      <c r="R97" s="66">
        <f t="shared" si="24"/>
        <v>0.33333333333333331</v>
      </c>
      <c r="S97" s="64">
        <f t="shared" si="25"/>
        <v>99.999999999999986</v>
      </c>
      <c r="U97" s="42" t="s">
        <v>10</v>
      </c>
      <c r="V97" s="42" t="s">
        <v>162</v>
      </c>
      <c r="W97" s="122" t="s">
        <v>409</v>
      </c>
      <c r="X97" s="124"/>
      <c r="Y97" s="97"/>
      <c r="Z97" s="97"/>
      <c r="AA97" s="63">
        <f t="shared" si="26"/>
        <v>0</v>
      </c>
      <c r="AB97" s="66">
        <f t="shared" si="27"/>
        <v>0.33333333333333331</v>
      </c>
      <c r="AC97" s="64">
        <f t="shared" si="20"/>
        <v>99.999999999999986</v>
      </c>
      <c r="AD97" s="210"/>
      <c r="AE97" s="210"/>
      <c r="AF97" s="210"/>
      <c r="AG97" s="210"/>
    </row>
    <row r="98" spans="1:35">
      <c r="A98" s="42" t="s">
        <v>10</v>
      </c>
      <c r="B98" s="42" t="s">
        <v>162</v>
      </c>
      <c r="C98" s="122" t="s">
        <v>416</v>
      </c>
      <c r="D98" s="124"/>
      <c r="E98" s="97"/>
      <c r="F98" s="97"/>
      <c r="G98" s="63">
        <f t="shared" si="21"/>
        <v>0</v>
      </c>
      <c r="H98" s="66">
        <f t="shared" si="22"/>
        <v>0.33333333333333331</v>
      </c>
      <c r="I98" s="64">
        <f t="shared" si="28"/>
        <v>99.999999999999986</v>
      </c>
      <c r="K98" s="42" t="s">
        <v>10</v>
      </c>
      <c r="L98" s="42" t="s">
        <v>162</v>
      </c>
      <c r="M98" s="122" t="s">
        <v>413</v>
      </c>
      <c r="N98" s="124"/>
      <c r="O98" s="97"/>
      <c r="P98" s="97"/>
      <c r="Q98" s="63">
        <f t="shared" si="23"/>
        <v>0</v>
      </c>
      <c r="R98" s="66">
        <f t="shared" si="24"/>
        <v>0.33333333333333331</v>
      </c>
      <c r="S98" s="64">
        <f t="shared" si="25"/>
        <v>99.999999999999986</v>
      </c>
      <c r="U98" s="42" t="s">
        <v>10</v>
      </c>
      <c r="V98" s="42" t="s">
        <v>162</v>
      </c>
      <c r="W98" s="122" t="s">
        <v>430</v>
      </c>
      <c r="X98" s="124"/>
      <c r="Y98" s="97"/>
      <c r="Z98" s="97"/>
      <c r="AA98" s="63">
        <f t="shared" si="26"/>
        <v>0</v>
      </c>
      <c r="AB98" s="66">
        <f t="shared" si="27"/>
        <v>0.33333333333333331</v>
      </c>
      <c r="AC98" s="64">
        <f t="shared" si="20"/>
        <v>99.999999999999986</v>
      </c>
      <c r="AD98" s="210"/>
      <c r="AE98" s="210"/>
      <c r="AF98" s="210"/>
      <c r="AG98" s="210"/>
    </row>
    <row r="99" spans="1:35">
      <c r="A99" s="42" t="s">
        <v>10</v>
      </c>
      <c r="B99" s="42" t="s">
        <v>162</v>
      </c>
      <c r="C99" s="122" t="s">
        <v>413</v>
      </c>
      <c r="D99" s="124"/>
      <c r="E99" s="97"/>
      <c r="F99" s="97"/>
      <c r="G99" s="63">
        <f t="shared" si="21"/>
        <v>0</v>
      </c>
      <c r="H99" s="66">
        <f t="shared" si="22"/>
        <v>0.33333333333333331</v>
      </c>
      <c r="I99" s="64">
        <f t="shared" si="28"/>
        <v>99.999999999999986</v>
      </c>
      <c r="K99" s="42" t="s">
        <v>10</v>
      </c>
      <c r="L99" s="42" t="s">
        <v>162</v>
      </c>
      <c r="M99" s="122" t="s">
        <v>423</v>
      </c>
      <c r="N99" s="124"/>
      <c r="O99" s="97"/>
      <c r="P99" s="97"/>
      <c r="Q99" s="63">
        <f t="shared" si="23"/>
        <v>0</v>
      </c>
      <c r="R99" s="66">
        <f t="shared" si="24"/>
        <v>0.33333333333333331</v>
      </c>
      <c r="S99" s="64">
        <f t="shared" si="25"/>
        <v>99.999999999999986</v>
      </c>
      <c r="U99" s="42" t="s">
        <v>10</v>
      </c>
      <c r="V99" s="42" t="s">
        <v>162</v>
      </c>
      <c r="W99" s="122" t="s">
        <v>416</v>
      </c>
      <c r="X99" s="124"/>
      <c r="Y99" s="97"/>
      <c r="Z99" s="97"/>
      <c r="AA99" s="63">
        <f t="shared" si="26"/>
        <v>0</v>
      </c>
      <c r="AB99" s="66">
        <f t="shared" si="27"/>
        <v>0.33333333333333331</v>
      </c>
      <c r="AC99" s="326">
        <f t="shared" si="20"/>
        <v>99.999999999999986</v>
      </c>
      <c r="AD99" s="210"/>
      <c r="AE99" s="210"/>
      <c r="AF99" s="210"/>
      <c r="AG99" s="210"/>
    </row>
    <row r="100" spans="1:35">
      <c r="A100" s="42" t="s">
        <v>10</v>
      </c>
      <c r="B100" s="42" t="s">
        <v>162</v>
      </c>
      <c r="C100" s="122" t="s">
        <v>423</v>
      </c>
      <c r="D100" s="124"/>
      <c r="E100" s="97"/>
      <c r="F100" s="97"/>
      <c r="G100" s="63">
        <f t="shared" si="21"/>
        <v>0</v>
      </c>
      <c r="H100" s="66">
        <f t="shared" si="22"/>
        <v>0.33333333333333331</v>
      </c>
      <c r="I100" s="64">
        <f t="shared" si="28"/>
        <v>99.999999999999986</v>
      </c>
      <c r="K100" s="42" t="s">
        <v>10</v>
      </c>
      <c r="L100" s="42" t="s">
        <v>162</v>
      </c>
      <c r="M100" s="122" t="s">
        <v>415</v>
      </c>
      <c r="N100" s="124"/>
      <c r="O100" s="97"/>
      <c r="P100" s="97"/>
      <c r="Q100" s="63">
        <f t="shared" si="23"/>
        <v>0</v>
      </c>
      <c r="R100" s="66">
        <f t="shared" si="24"/>
        <v>0.33333333333333331</v>
      </c>
      <c r="S100" s="64">
        <f t="shared" si="25"/>
        <v>99.999999999999986</v>
      </c>
      <c r="U100" s="42" t="s">
        <v>10</v>
      </c>
      <c r="V100" s="42" t="s">
        <v>162</v>
      </c>
      <c r="W100" s="122" t="s">
        <v>413</v>
      </c>
      <c r="X100" s="124"/>
      <c r="Y100" s="97"/>
      <c r="Z100" s="97"/>
      <c r="AA100" s="63">
        <f t="shared" si="26"/>
        <v>0</v>
      </c>
      <c r="AB100" s="66">
        <f t="shared" si="27"/>
        <v>0.33333333333333331</v>
      </c>
      <c r="AC100" s="64">
        <f t="shared" ref="AC100:AC103" si="29">AB100*100/$AA$2</f>
        <v>99.999999999999986</v>
      </c>
      <c r="AD100" s="210"/>
      <c r="AE100" s="210"/>
      <c r="AF100" s="210"/>
      <c r="AG100" s="210"/>
    </row>
    <row r="101" spans="1:35">
      <c r="A101" s="42" t="s">
        <v>10</v>
      </c>
      <c r="B101" s="42" t="s">
        <v>162</v>
      </c>
      <c r="C101" s="122" t="s">
        <v>415</v>
      </c>
      <c r="D101" s="124"/>
      <c r="E101" s="97"/>
      <c r="F101" s="97"/>
      <c r="G101" s="63">
        <f t="shared" si="21"/>
        <v>0</v>
      </c>
      <c r="H101" s="66">
        <f t="shared" si="22"/>
        <v>0.33333333333333331</v>
      </c>
      <c r="I101" s="64">
        <f t="shared" si="28"/>
        <v>99.999999999999986</v>
      </c>
      <c r="K101" s="42" t="s">
        <v>10</v>
      </c>
      <c r="L101" s="42" t="s">
        <v>162</v>
      </c>
      <c r="M101" s="122" t="s">
        <v>417</v>
      </c>
      <c r="N101" s="124"/>
      <c r="O101" s="97"/>
      <c r="P101" s="97"/>
      <c r="Q101" s="63">
        <f t="shared" si="23"/>
        <v>0</v>
      </c>
      <c r="R101" s="66">
        <f t="shared" si="24"/>
        <v>0.33333333333333331</v>
      </c>
      <c r="S101" s="64">
        <f t="shared" si="25"/>
        <v>99.999999999999986</v>
      </c>
      <c r="U101" s="42" t="s">
        <v>10</v>
      </c>
      <c r="V101" s="42" t="s">
        <v>162</v>
      </c>
      <c r="W101" s="122" t="s">
        <v>423</v>
      </c>
      <c r="X101" s="124" t="s">
        <v>571</v>
      </c>
      <c r="Y101" s="97">
        <v>43673.017361111109</v>
      </c>
      <c r="Z101" s="97">
        <v>43673.038888888892</v>
      </c>
      <c r="AA101" s="63">
        <f t="shared" si="26"/>
        <v>2.1527777782466728E-2</v>
      </c>
      <c r="AB101" s="66">
        <f t="shared" si="27"/>
        <v>0.31180555555086659</v>
      </c>
      <c r="AC101" s="64">
        <f t="shared" si="29"/>
        <v>93.541666665259982</v>
      </c>
      <c r="AD101" s="210"/>
      <c r="AE101" s="210"/>
      <c r="AF101" s="210"/>
      <c r="AG101" s="210"/>
    </row>
    <row r="102" spans="1:35">
      <c r="A102" s="42" t="s">
        <v>10</v>
      </c>
      <c r="B102" s="42" t="s">
        <v>162</v>
      </c>
      <c r="C102" s="122" t="s">
        <v>417</v>
      </c>
      <c r="D102" s="124"/>
      <c r="E102" s="97"/>
      <c r="F102" s="97"/>
      <c r="G102" s="63">
        <f t="shared" si="21"/>
        <v>0</v>
      </c>
      <c r="H102" s="66">
        <f t="shared" si="22"/>
        <v>0.33333333333333331</v>
      </c>
      <c r="I102" s="64">
        <f t="shared" si="28"/>
        <v>99.999999999999986</v>
      </c>
      <c r="K102" s="42" t="s">
        <v>10</v>
      </c>
      <c r="L102" s="42" t="s">
        <v>162</v>
      </c>
      <c r="M102" s="122" t="s">
        <v>407</v>
      </c>
      <c r="N102" s="124"/>
      <c r="O102" s="97"/>
      <c r="P102" s="97"/>
      <c r="Q102" s="63">
        <f t="shared" si="23"/>
        <v>0</v>
      </c>
      <c r="R102" s="66">
        <f t="shared" si="24"/>
        <v>0.33333333333333331</v>
      </c>
      <c r="S102" s="326">
        <f t="shared" si="25"/>
        <v>99.999999999999986</v>
      </c>
      <c r="U102" s="42" t="s">
        <v>10</v>
      </c>
      <c r="V102" s="42" t="s">
        <v>162</v>
      </c>
      <c r="W102" s="122" t="s">
        <v>415</v>
      </c>
      <c r="X102" s="124"/>
      <c r="Y102" s="97"/>
      <c r="Z102" s="97"/>
      <c r="AA102" s="63">
        <f t="shared" si="26"/>
        <v>0</v>
      </c>
      <c r="AB102" s="66">
        <f t="shared" si="27"/>
        <v>0.33333333333333331</v>
      </c>
      <c r="AC102" s="64">
        <f t="shared" si="29"/>
        <v>99.999999999999986</v>
      </c>
      <c r="AD102" s="210"/>
      <c r="AE102" s="210"/>
      <c r="AF102" s="210"/>
      <c r="AG102" s="210"/>
    </row>
    <row r="103" spans="1:35">
      <c r="A103" s="42" t="s">
        <v>10</v>
      </c>
      <c r="B103" s="42" t="s">
        <v>162</v>
      </c>
      <c r="C103" s="122" t="s">
        <v>407</v>
      </c>
      <c r="D103" s="124"/>
      <c r="E103" s="97"/>
      <c r="F103" s="97"/>
      <c r="G103" s="63">
        <f t="shared" si="21"/>
        <v>0</v>
      </c>
      <c r="H103" s="66">
        <f t="shared" si="22"/>
        <v>0.33333333333333331</v>
      </c>
      <c r="I103" s="64">
        <f t="shared" si="28"/>
        <v>99.999999999999986</v>
      </c>
      <c r="K103" s="42" t="s">
        <v>10</v>
      </c>
      <c r="L103" s="42" t="s">
        <v>162</v>
      </c>
      <c r="M103" s="122" t="s">
        <v>435</v>
      </c>
      <c r="N103" s="124"/>
      <c r="O103" s="125"/>
      <c r="P103" s="125"/>
      <c r="Q103" s="63">
        <f t="shared" si="23"/>
        <v>0</v>
      </c>
      <c r="R103" s="66">
        <f t="shared" si="24"/>
        <v>0.33333333333333331</v>
      </c>
      <c r="S103" s="64">
        <f t="shared" si="25"/>
        <v>99.999999999999986</v>
      </c>
      <c r="U103" s="42" t="s">
        <v>10</v>
      </c>
      <c r="V103" s="42" t="s">
        <v>162</v>
      </c>
      <c r="W103" s="122" t="s">
        <v>417</v>
      </c>
      <c r="X103" s="124"/>
      <c r="Y103" s="97"/>
      <c r="Z103" s="97"/>
      <c r="AA103" s="63">
        <f t="shared" si="26"/>
        <v>0</v>
      </c>
      <c r="AB103" s="66">
        <f t="shared" si="27"/>
        <v>0.33333333333333331</v>
      </c>
      <c r="AC103" s="64">
        <f t="shared" si="29"/>
        <v>99.999999999999986</v>
      </c>
      <c r="AD103" s="210"/>
      <c r="AE103" s="210"/>
      <c r="AF103" s="210"/>
      <c r="AG103" s="210"/>
    </row>
    <row r="104" spans="1:35">
      <c r="A104" s="42" t="s">
        <v>10</v>
      </c>
      <c r="B104" s="42" t="s">
        <v>162</v>
      </c>
      <c r="C104" s="122" t="s">
        <v>435</v>
      </c>
      <c r="D104" s="124"/>
      <c r="E104" s="125"/>
      <c r="F104" s="125"/>
      <c r="G104" s="63">
        <f t="shared" si="21"/>
        <v>0</v>
      </c>
      <c r="H104" s="66">
        <f t="shared" si="22"/>
        <v>0.33333333333333331</v>
      </c>
      <c r="I104" s="64">
        <f t="shared" si="28"/>
        <v>99.999999999999986</v>
      </c>
      <c r="K104" s="42" t="s">
        <v>10</v>
      </c>
      <c r="L104" s="42" t="s">
        <v>162</v>
      </c>
      <c r="M104" s="122" t="s">
        <v>442</v>
      </c>
      <c r="N104" s="124"/>
      <c r="O104" s="97"/>
      <c r="P104" s="97"/>
      <c r="Q104" s="63">
        <f t="shared" si="23"/>
        <v>0</v>
      </c>
      <c r="R104" s="66">
        <f t="shared" si="24"/>
        <v>0.33333333333333331</v>
      </c>
      <c r="S104" s="64">
        <f t="shared" si="25"/>
        <v>99.999999999999986</v>
      </c>
      <c r="U104" s="42" t="s">
        <v>10</v>
      </c>
      <c r="V104" s="42" t="s">
        <v>162</v>
      </c>
      <c r="W104" s="122" t="s">
        <v>407</v>
      </c>
      <c r="X104" s="124"/>
      <c r="Y104" s="97"/>
      <c r="Z104" s="97"/>
      <c r="AA104" s="63">
        <f t="shared" si="26"/>
        <v>0</v>
      </c>
      <c r="AB104" s="66">
        <f t="shared" si="27"/>
        <v>0.33333333333333331</v>
      </c>
      <c r="AC104" s="64">
        <f t="shared" ref="AC104:AC106" si="30">AB104*100/$AA$2</f>
        <v>99.999999999999986</v>
      </c>
      <c r="AD104" s="210"/>
      <c r="AE104" s="210"/>
      <c r="AF104" s="210"/>
      <c r="AG104" s="210"/>
    </row>
    <row r="105" spans="1:35">
      <c r="A105" s="42" t="s">
        <v>10</v>
      </c>
      <c r="B105" s="42" t="s">
        <v>162</v>
      </c>
      <c r="C105" s="122" t="s">
        <v>442</v>
      </c>
      <c r="D105" s="124"/>
      <c r="E105" s="97"/>
      <c r="F105" s="97"/>
      <c r="G105" s="63">
        <f t="shared" si="21"/>
        <v>0</v>
      </c>
      <c r="H105" s="66">
        <f t="shared" si="22"/>
        <v>0.33333333333333331</v>
      </c>
      <c r="I105" s="64">
        <f t="shared" si="28"/>
        <v>99.999999999999986</v>
      </c>
      <c r="K105" s="42" t="s">
        <v>10</v>
      </c>
      <c r="L105" s="42" t="s">
        <v>162</v>
      </c>
      <c r="M105" s="122" t="s">
        <v>436</v>
      </c>
      <c r="N105" s="124" t="s">
        <v>568</v>
      </c>
      <c r="O105" s="97">
        <v>43672.7</v>
      </c>
      <c r="P105" s="97">
        <v>43672.857638888891</v>
      </c>
      <c r="Q105" s="63">
        <f t="shared" si="23"/>
        <v>0.15763888889341615</v>
      </c>
      <c r="R105" s="66">
        <f t="shared" si="24"/>
        <v>0.17569444443991716</v>
      </c>
      <c r="S105" s="64">
        <f t="shared" ref="S105:S108" si="31">R105*100/$G$2</f>
        <v>52.708333331975155</v>
      </c>
      <c r="U105" s="42" t="s">
        <v>10</v>
      </c>
      <c r="V105" s="42" t="s">
        <v>162</v>
      </c>
      <c r="W105" s="122" t="s">
        <v>435</v>
      </c>
      <c r="X105" s="124"/>
      <c r="Y105" s="125"/>
      <c r="Z105" s="125"/>
      <c r="AA105" s="63">
        <f t="shared" si="26"/>
        <v>0</v>
      </c>
      <c r="AB105" s="66">
        <f t="shared" si="27"/>
        <v>0.33333333333333331</v>
      </c>
      <c r="AC105" s="64">
        <f t="shared" si="30"/>
        <v>99.999999999999986</v>
      </c>
      <c r="AD105" s="210"/>
      <c r="AE105" s="210"/>
      <c r="AF105" s="210"/>
      <c r="AG105" s="210"/>
    </row>
    <row r="106" spans="1:35">
      <c r="A106" s="42" t="s">
        <v>10</v>
      </c>
      <c r="B106" s="42" t="s">
        <v>162</v>
      </c>
      <c r="C106" s="122" t="s">
        <v>436</v>
      </c>
      <c r="D106" s="124"/>
      <c r="E106" s="97"/>
      <c r="F106" s="97"/>
      <c r="G106" s="63">
        <f t="shared" si="21"/>
        <v>0</v>
      </c>
      <c r="H106" s="66">
        <f t="shared" si="22"/>
        <v>0.33333333333333331</v>
      </c>
      <c r="I106" s="64">
        <f t="shared" si="28"/>
        <v>99.999999999999986</v>
      </c>
      <c r="K106" s="42" t="s">
        <v>10</v>
      </c>
      <c r="L106" s="42" t="s">
        <v>162</v>
      </c>
      <c r="M106" s="122" t="s">
        <v>437</v>
      </c>
      <c r="N106" s="124"/>
      <c r="O106" s="97"/>
      <c r="P106" s="97"/>
      <c r="Q106" s="63">
        <f t="shared" si="23"/>
        <v>0</v>
      </c>
      <c r="R106" s="66">
        <f t="shared" si="24"/>
        <v>0.33333333333333331</v>
      </c>
      <c r="S106" s="64">
        <f t="shared" si="31"/>
        <v>99.999999999999986</v>
      </c>
      <c r="U106" s="42" t="s">
        <v>10</v>
      </c>
      <c r="V106" s="42" t="s">
        <v>162</v>
      </c>
      <c r="W106" s="122" t="s">
        <v>442</v>
      </c>
      <c r="X106" s="124" t="s">
        <v>571</v>
      </c>
      <c r="Y106" s="97">
        <v>43673.043055555558</v>
      </c>
      <c r="Z106" s="97">
        <v>43673.075694444444</v>
      </c>
      <c r="AA106" s="63">
        <f t="shared" si="26"/>
        <v>3.2638888886140194E-2</v>
      </c>
      <c r="AB106" s="66">
        <f t="shared" si="27"/>
        <v>0.30069444444719312</v>
      </c>
      <c r="AC106" s="64">
        <f t="shared" si="30"/>
        <v>90.208333334157942</v>
      </c>
      <c r="AD106" s="210"/>
      <c r="AE106" s="210"/>
      <c r="AF106" s="210"/>
      <c r="AG106" s="210"/>
    </row>
    <row r="107" spans="1:35">
      <c r="A107" s="42" t="s">
        <v>10</v>
      </c>
      <c r="B107" s="42" t="s">
        <v>162</v>
      </c>
      <c r="C107" s="122" t="s">
        <v>437</v>
      </c>
      <c r="D107" s="124"/>
      <c r="E107" s="97"/>
      <c r="F107" s="97"/>
      <c r="G107" s="63">
        <f t="shared" si="21"/>
        <v>0</v>
      </c>
      <c r="H107" s="66">
        <f t="shared" si="22"/>
        <v>0.33333333333333331</v>
      </c>
      <c r="I107" s="64">
        <f t="shared" ref="I107:I108" si="32">H107*100/$G$2</f>
        <v>99.999999999999986</v>
      </c>
      <c r="K107" s="42" t="s">
        <v>10</v>
      </c>
      <c r="L107" s="42" t="s">
        <v>162</v>
      </c>
      <c r="M107" s="122" t="s">
        <v>438</v>
      </c>
      <c r="N107" s="124"/>
      <c r="O107" s="97"/>
      <c r="P107" s="97"/>
      <c r="Q107" s="63">
        <f t="shared" si="23"/>
        <v>0</v>
      </c>
      <c r="R107" s="66">
        <f t="shared" si="24"/>
        <v>0.33333333333333331</v>
      </c>
      <c r="S107" s="64">
        <f t="shared" si="31"/>
        <v>99.999999999999986</v>
      </c>
      <c r="U107" s="42" t="s">
        <v>10</v>
      </c>
      <c r="V107" s="42" t="s">
        <v>162</v>
      </c>
      <c r="W107" s="122" t="s">
        <v>436</v>
      </c>
      <c r="X107" s="124"/>
      <c r="Y107" s="97"/>
      <c r="Z107" s="97"/>
      <c r="AA107" s="63">
        <f t="shared" si="26"/>
        <v>0</v>
      </c>
      <c r="AB107" s="66">
        <f t="shared" si="27"/>
        <v>0.33333333333333331</v>
      </c>
      <c r="AC107" s="64">
        <f t="shared" ref="AC107:AC108" si="33">AB107*100/$AA$2</f>
        <v>99.999999999999986</v>
      </c>
      <c r="AD107" s="210"/>
      <c r="AE107" s="210"/>
      <c r="AF107" s="210"/>
      <c r="AG107" s="210"/>
    </row>
    <row r="108" spans="1:35">
      <c r="A108" s="42" t="s">
        <v>10</v>
      </c>
      <c r="B108" s="42" t="s">
        <v>162</v>
      </c>
      <c r="C108" s="122" t="s">
        <v>438</v>
      </c>
      <c r="D108" s="124"/>
      <c r="E108" s="97"/>
      <c r="F108" s="97"/>
      <c r="G108" s="63">
        <f t="shared" si="21"/>
        <v>0</v>
      </c>
      <c r="H108" s="66">
        <f t="shared" si="22"/>
        <v>0.33333333333333331</v>
      </c>
      <c r="I108" s="64">
        <f t="shared" si="32"/>
        <v>99.999999999999986</v>
      </c>
      <c r="K108" s="42" t="s">
        <v>10</v>
      </c>
      <c r="L108" s="42" t="s">
        <v>162</v>
      </c>
      <c r="M108" s="122" t="s">
        <v>443</v>
      </c>
      <c r="N108" s="124"/>
      <c r="O108" s="97"/>
      <c r="P108" s="97"/>
      <c r="Q108" s="63">
        <f t="shared" si="23"/>
        <v>0</v>
      </c>
      <c r="R108" s="66">
        <f t="shared" si="24"/>
        <v>0.33333333333333331</v>
      </c>
      <c r="S108" s="64">
        <f t="shared" si="31"/>
        <v>99.999999999999986</v>
      </c>
      <c r="U108" s="42" t="s">
        <v>10</v>
      </c>
      <c r="V108" s="42" t="s">
        <v>162</v>
      </c>
      <c r="W108" s="122" t="s">
        <v>437</v>
      </c>
      <c r="X108" s="124"/>
      <c r="Y108" s="97"/>
      <c r="Z108" s="97"/>
      <c r="AA108" s="63">
        <f t="shared" si="26"/>
        <v>0</v>
      </c>
      <c r="AB108" s="66">
        <f t="shared" si="27"/>
        <v>0.33333333333333331</v>
      </c>
      <c r="AC108" s="64">
        <f t="shared" si="33"/>
        <v>99.999999999999986</v>
      </c>
      <c r="AD108" s="210"/>
      <c r="AE108" s="210"/>
      <c r="AF108" s="210"/>
      <c r="AG108" s="210"/>
      <c r="AH108" s="210"/>
      <c r="AI108" s="210"/>
    </row>
    <row r="109" spans="1:35">
      <c r="A109" s="42" t="s">
        <v>10</v>
      </c>
      <c r="B109" s="42" t="s">
        <v>162</v>
      </c>
      <c r="C109" s="122" t="s">
        <v>443</v>
      </c>
      <c r="D109" s="124"/>
      <c r="E109" s="97"/>
      <c r="F109" s="97"/>
      <c r="G109" s="63">
        <f t="shared" si="21"/>
        <v>0</v>
      </c>
      <c r="H109" s="66">
        <f t="shared" si="22"/>
        <v>0.33333333333333331</v>
      </c>
      <c r="I109" s="64">
        <f t="shared" ref="I109:I110" si="34">H109*100/$G$2</f>
        <v>99.999999999999986</v>
      </c>
      <c r="K109" s="42" t="s">
        <v>10</v>
      </c>
      <c r="L109" s="42" t="s">
        <v>162</v>
      </c>
      <c r="M109" s="122" t="s">
        <v>440</v>
      </c>
      <c r="N109" s="124" t="s">
        <v>564</v>
      </c>
      <c r="O109" s="125">
        <v>43672.821527777778</v>
      </c>
      <c r="P109" s="125">
        <v>43672.857638888891</v>
      </c>
      <c r="Q109" s="63">
        <f t="shared" si="23"/>
        <v>3.6111111112404615E-2</v>
      </c>
      <c r="R109" s="66">
        <f t="shared" si="24"/>
        <v>0.2972222222209287</v>
      </c>
      <c r="S109" s="64">
        <f t="shared" ref="S109:S110" si="35">R109*100/$G$2</f>
        <v>89.166666666278616</v>
      </c>
      <c r="U109" s="42" t="s">
        <v>10</v>
      </c>
      <c r="V109" s="42" t="s">
        <v>162</v>
      </c>
      <c r="W109" s="122" t="s">
        <v>438</v>
      </c>
      <c r="X109" s="124"/>
      <c r="Y109" s="97"/>
      <c r="Z109" s="97"/>
      <c r="AA109" s="63">
        <f t="shared" si="26"/>
        <v>0</v>
      </c>
      <c r="AB109" s="66">
        <f t="shared" si="27"/>
        <v>0.33333333333333331</v>
      </c>
      <c r="AC109" s="64">
        <f t="shared" ref="AC109:AC110" si="36">AB109*100/$AA$2</f>
        <v>99.999999999999986</v>
      </c>
      <c r="AD109" s="210"/>
      <c r="AE109" s="210"/>
      <c r="AF109" s="210"/>
      <c r="AG109" s="210"/>
      <c r="AH109" s="210"/>
      <c r="AI109" s="210"/>
    </row>
    <row r="110" spans="1:35">
      <c r="A110" s="42" t="s">
        <v>10</v>
      </c>
      <c r="B110" s="42" t="s">
        <v>162</v>
      </c>
      <c r="C110" s="122" t="s">
        <v>440</v>
      </c>
      <c r="D110" s="124"/>
      <c r="E110" s="125"/>
      <c r="F110" s="125"/>
      <c r="G110" s="63">
        <f t="shared" si="21"/>
        <v>0</v>
      </c>
      <c r="H110" s="66">
        <f t="shared" si="22"/>
        <v>0.33333333333333331</v>
      </c>
      <c r="I110" s="64">
        <f t="shared" si="34"/>
        <v>99.999999999999986</v>
      </c>
      <c r="K110" s="42" t="s">
        <v>10</v>
      </c>
      <c r="L110" s="42" t="s">
        <v>162</v>
      </c>
      <c r="M110" s="122" t="s">
        <v>441</v>
      </c>
      <c r="N110" s="124"/>
      <c r="O110" s="97"/>
      <c r="P110" s="97"/>
      <c r="Q110" s="63">
        <f t="shared" si="23"/>
        <v>0</v>
      </c>
      <c r="R110" s="66">
        <f t="shared" si="24"/>
        <v>0.33333333333333331</v>
      </c>
      <c r="S110" s="64">
        <f t="shared" si="35"/>
        <v>99.999999999999986</v>
      </c>
      <c r="U110" s="42" t="s">
        <v>10</v>
      </c>
      <c r="V110" s="42" t="s">
        <v>162</v>
      </c>
      <c r="W110" s="122" t="s">
        <v>443</v>
      </c>
      <c r="X110" s="124"/>
      <c r="Y110" s="97"/>
      <c r="Z110" s="97"/>
      <c r="AA110" s="63">
        <f t="shared" si="26"/>
        <v>0</v>
      </c>
      <c r="AB110" s="66">
        <f t="shared" si="27"/>
        <v>0.33333333333333331</v>
      </c>
      <c r="AC110" s="64">
        <f t="shared" si="36"/>
        <v>99.999999999999986</v>
      </c>
      <c r="AD110" s="210"/>
      <c r="AE110" s="210"/>
      <c r="AF110" s="210"/>
      <c r="AG110" s="210"/>
      <c r="AH110" s="210"/>
      <c r="AI110" s="210"/>
    </row>
    <row r="111" spans="1:35">
      <c r="A111" s="42" t="s">
        <v>10</v>
      </c>
      <c r="B111" s="42" t="s">
        <v>162</v>
      </c>
      <c r="C111" s="122" t="s">
        <v>441</v>
      </c>
      <c r="D111" s="124"/>
      <c r="E111" s="97"/>
      <c r="F111" s="97"/>
      <c r="G111" s="63">
        <f t="shared" si="21"/>
        <v>0</v>
      </c>
      <c r="H111" s="66">
        <f t="shared" si="22"/>
        <v>0.33333333333333331</v>
      </c>
      <c r="I111" s="64">
        <f t="shared" ref="I111:I112" si="37">H111*100/$G$2</f>
        <v>99.999999999999986</v>
      </c>
      <c r="K111" s="42" t="s">
        <v>10</v>
      </c>
      <c r="L111" s="42" t="s">
        <v>162</v>
      </c>
      <c r="M111" s="122" t="s">
        <v>444</v>
      </c>
      <c r="N111" s="124"/>
      <c r="O111" s="97"/>
      <c r="P111" s="97"/>
      <c r="Q111" s="63">
        <f t="shared" si="23"/>
        <v>0</v>
      </c>
      <c r="R111" s="66">
        <f t="shared" si="24"/>
        <v>0.33333333333333331</v>
      </c>
      <c r="S111" s="64">
        <f t="shared" ref="S111" si="38">R111*100/$G$2</f>
        <v>99.999999999999986</v>
      </c>
      <c r="U111" s="42" t="s">
        <v>10</v>
      </c>
      <c r="V111" s="42" t="s">
        <v>162</v>
      </c>
      <c r="W111" s="122" t="s">
        <v>440</v>
      </c>
      <c r="X111" s="124" t="s">
        <v>571</v>
      </c>
      <c r="Y111" s="125">
        <v>43673</v>
      </c>
      <c r="Z111" s="125">
        <v>43673.031944444447</v>
      </c>
      <c r="AA111" s="63">
        <f t="shared" si="26"/>
        <v>3.1944444446708076E-2</v>
      </c>
      <c r="AB111" s="66">
        <f t="shared" si="27"/>
        <v>0.30138888888662524</v>
      </c>
      <c r="AC111" s="64">
        <f t="shared" ref="AC111:AC113" si="39">AB111*100/$AA$2</f>
        <v>90.416666665987577</v>
      </c>
      <c r="AD111" s="210"/>
      <c r="AE111" s="210"/>
      <c r="AF111" s="210"/>
      <c r="AG111" s="210"/>
      <c r="AH111" s="210"/>
      <c r="AI111" s="210"/>
    </row>
    <row r="112" spans="1:35">
      <c r="A112" s="42" t="s">
        <v>10</v>
      </c>
      <c r="B112" s="42" t="s">
        <v>162</v>
      </c>
      <c r="C112" s="122" t="s">
        <v>444</v>
      </c>
      <c r="D112" s="124" t="s">
        <v>557</v>
      </c>
      <c r="E112" s="97">
        <v>43672.5625</v>
      </c>
      <c r="F112" s="97"/>
      <c r="G112" s="63">
        <f>MOD(G$2-H112,1)</f>
        <v>0.10416666666909197</v>
      </c>
      <c r="H112" s="66">
        <f>MOD(E112-G$2,1)</f>
        <v>0.22916666666424135</v>
      </c>
      <c r="I112" s="64">
        <f t="shared" si="37"/>
        <v>68.749999999272404</v>
      </c>
      <c r="K112" s="259"/>
      <c r="L112" s="259"/>
      <c r="M112" s="249"/>
      <c r="N112" s="121"/>
      <c r="O112" s="260"/>
      <c r="P112" s="260"/>
      <c r="Q112" s="261"/>
      <c r="R112" s="262"/>
      <c r="S112" s="263"/>
      <c r="U112" s="42" t="s">
        <v>10</v>
      </c>
      <c r="V112" s="42" t="s">
        <v>162</v>
      </c>
      <c r="W112" s="122" t="s">
        <v>441</v>
      </c>
      <c r="X112" s="124"/>
      <c r="Y112" s="97"/>
      <c r="Z112" s="97"/>
      <c r="AA112" s="63">
        <f t="shared" si="26"/>
        <v>0</v>
      </c>
      <c r="AB112" s="66">
        <f t="shared" si="27"/>
        <v>0.33333333333333331</v>
      </c>
      <c r="AC112" s="64">
        <f t="shared" si="39"/>
        <v>99.999999999999986</v>
      </c>
      <c r="AD112" s="210"/>
      <c r="AE112" s="210"/>
      <c r="AF112" s="210"/>
      <c r="AG112" s="210"/>
      <c r="AH112" s="210"/>
      <c r="AI112" s="210"/>
    </row>
    <row r="113" spans="1:35">
      <c r="A113" s="259"/>
      <c r="B113" s="259"/>
      <c r="C113" s="249"/>
      <c r="D113" s="121"/>
      <c r="E113" s="260"/>
      <c r="F113" s="260"/>
      <c r="G113" s="261"/>
      <c r="H113" s="262"/>
      <c r="I113" s="263"/>
      <c r="K113" s="259"/>
      <c r="L113" s="259"/>
      <c r="M113" s="249"/>
      <c r="N113" s="121"/>
      <c r="O113" s="260"/>
      <c r="P113" s="260"/>
      <c r="Q113" s="261"/>
      <c r="R113" s="262"/>
      <c r="S113" s="263"/>
      <c r="U113" s="42" t="s">
        <v>10</v>
      </c>
      <c r="V113" s="42" t="s">
        <v>162</v>
      </c>
      <c r="W113" s="122" t="s">
        <v>444</v>
      </c>
      <c r="X113" s="124"/>
      <c r="Y113" s="97"/>
      <c r="Z113" s="97"/>
      <c r="AA113" s="63">
        <f t="shared" si="26"/>
        <v>0</v>
      </c>
      <c r="AB113" s="66">
        <f t="shared" si="27"/>
        <v>0.33333333333333331</v>
      </c>
      <c r="AC113" s="64">
        <f t="shared" si="39"/>
        <v>99.999999999999986</v>
      </c>
      <c r="AD113" s="210"/>
      <c r="AE113" s="210"/>
      <c r="AF113" s="210"/>
      <c r="AG113" s="210"/>
      <c r="AH113" s="210"/>
      <c r="AI113" s="210"/>
    </row>
    <row r="114" spans="1:35">
      <c r="A114" s="259"/>
      <c r="B114" s="259"/>
      <c r="C114" s="249"/>
      <c r="D114" s="121"/>
      <c r="E114" s="260"/>
      <c r="F114" s="260"/>
      <c r="G114" s="261"/>
      <c r="H114" s="262"/>
      <c r="I114" s="263"/>
      <c r="K114" s="259"/>
      <c r="L114" s="259"/>
      <c r="M114" s="249"/>
      <c r="N114" s="121"/>
      <c r="O114" s="260"/>
      <c r="P114" s="260"/>
      <c r="Q114" s="261"/>
      <c r="R114" s="262"/>
      <c r="S114" s="263"/>
      <c r="U114" s="259"/>
      <c r="V114" s="259"/>
      <c r="W114" s="249"/>
      <c r="X114" s="121"/>
      <c r="Y114" s="260"/>
      <c r="Z114" s="260"/>
      <c r="AA114" s="261"/>
      <c r="AB114" s="262"/>
      <c r="AC114" s="263"/>
      <c r="AD114" s="210"/>
      <c r="AE114" s="210"/>
      <c r="AF114" s="210"/>
      <c r="AG114" s="210"/>
      <c r="AH114" s="210"/>
      <c r="AI114" s="210"/>
    </row>
    <row r="115" spans="1:35">
      <c r="A115" s="259"/>
      <c r="B115" s="259"/>
      <c r="C115" s="249"/>
      <c r="D115" s="121"/>
      <c r="E115" s="260"/>
      <c r="F115" s="260"/>
      <c r="G115" s="261"/>
      <c r="H115" s="262"/>
      <c r="I115" s="263"/>
      <c r="K115" s="259"/>
      <c r="L115" s="259"/>
      <c r="M115" s="249"/>
      <c r="N115" s="121"/>
      <c r="O115" s="260"/>
      <c r="P115" s="260"/>
      <c r="Q115" s="261"/>
      <c r="R115" s="262"/>
      <c r="S115" s="263"/>
      <c r="U115" s="259"/>
      <c r="V115" s="259"/>
      <c r="W115" s="249"/>
      <c r="X115" s="121"/>
      <c r="Y115" s="260"/>
      <c r="Z115" s="260"/>
      <c r="AA115" s="261"/>
      <c r="AB115" s="262"/>
      <c r="AC115" s="263"/>
      <c r="AD115" s="210"/>
      <c r="AE115" s="210"/>
      <c r="AF115" s="210"/>
      <c r="AG115" s="210"/>
      <c r="AH115" s="210"/>
      <c r="AI115" s="210"/>
    </row>
    <row r="116" spans="1:35">
      <c r="A116" s="259"/>
      <c r="B116" s="259"/>
      <c r="C116" s="249"/>
      <c r="D116" s="121"/>
      <c r="E116" s="260"/>
      <c r="F116" s="260"/>
      <c r="G116" s="261"/>
      <c r="H116" s="262"/>
      <c r="I116" s="263"/>
      <c r="K116" s="259"/>
      <c r="L116" s="259"/>
      <c r="M116" s="249"/>
      <c r="N116" s="121"/>
      <c r="O116" s="260"/>
      <c r="P116" s="260"/>
      <c r="Q116" s="261"/>
      <c r="R116" s="262"/>
      <c r="S116" s="263"/>
      <c r="U116" s="259"/>
      <c r="V116" s="259"/>
      <c r="W116" s="249"/>
      <c r="X116" s="121"/>
      <c r="Y116" s="260"/>
      <c r="Z116" s="260"/>
      <c r="AA116" s="261"/>
      <c r="AB116" s="262"/>
      <c r="AC116" s="263"/>
      <c r="AD116" s="210"/>
      <c r="AE116" s="210"/>
      <c r="AF116" s="210"/>
      <c r="AG116" s="210"/>
      <c r="AH116" s="210"/>
      <c r="AI116" s="210"/>
    </row>
    <row r="117" spans="1:35">
      <c r="A117" s="259"/>
      <c r="B117" s="259"/>
      <c r="C117" s="249"/>
      <c r="D117" s="121"/>
      <c r="E117" s="260"/>
      <c r="F117" s="260"/>
      <c r="G117" s="261"/>
      <c r="H117" s="262"/>
      <c r="I117" s="263"/>
      <c r="K117" s="259"/>
      <c r="L117" s="259"/>
      <c r="M117" s="249"/>
      <c r="N117" s="121"/>
      <c r="O117" s="260"/>
      <c r="P117" s="260"/>
      <c r="Q117" s="261"/>
      <c r="R117" s="262"/>
      <c r="S117" s="263"/>
      <c r="U117" s="259"/>
      <c r="V117" s="259"/>
      <c r="W117" s="249"/>
      <c r="X117" s="121"/>
      <c r="Y117" s="260"/>
      <c r="Z117" s="260"/>
      <c r="AA117" s="261"/>
      <c r="AB117" s="262"/>
      <c r="AC117" s="263"/>
      <c r="AD117" s="210"/>
      <c r="AE117" s="210"/>
      <c r="AF117" s="210"/>
      <c r="AG117" s="210"/>
      <c r="AH117" s="210"/>
      <c r="AI117" s="210"/>
    </row>
    <row r="118" spans="1:35">
      <c r="A118" s="259"/>
      <c r="B118" s="259"/>
      <c r="C118" s="249"/>
      <c r="D118" s="121"/>
      <c r="E118" s="260"/>
      <c r="F118" s="260"/>
      <c r="G118" s="261"/>
      <c r="H118" s="262"/>
      <c r="I118" s="263"/>
      <c r="K118" s="259"/>
      <c r="L118" s="259"/>
      <c r="M118" s="249"/>
      <c r="N118" s="121"/>
      <c r="O118" s="260"/>
      <c r="P118" s="260"/>
      <c r="Q118" s="261"/>
      <c r="R118" s="262"/>
      <c r="S118" s="263"/>
      <c r="U118" s="259"/>
      <c r="V118" s="259"/>
      <c r="W118" s="249"/>
      <c r="X118" s="121"/>
      <c r="Y118" s="260"/>
      <c r="Z118" s="260"/>
      <c r="AA118" s="261"/>
      <c r="AB118" s="262"/>
      <c r="AC118" s="263"/>
      <c r="AD118" s="210"/>
      <c r="AE118" s="210"/>
      <c r="AF118" s="210"/>
      <c r="AG118" s="210"/>
      <c r="AH118" s="210"/>
      <c r="AI118" s="210"/>
    </row>
    <row r="119" spans="1:35">
      <c r="A119" s="259"/>
      <c r="B119" s="259"/>
      <c r="C119" s="249"/>
      <c r="D119" s="121"/>
      <c r="E119" s="260"/>
      <c r="F119" s="260"/>
      <c r="G119" s="261"/>
      <c r="H119" s="262"/>
      <c r="I119" s="263"/>
      <c r="K119" s="259"/>
      <c r="L119" s="259"/>
      <c r="M119" s="249"/>
      <c r="N119" s="121"/>
      <c r="O119" s="260"/>
      <c r="P119" s="260"/>
      <c r="Q119" s="261"/>
      <c r="R119" s="262"/>
      <c r="S119" s="263"/>
      <c r="U119" s="259"/>
      <c r="V119" s="259"/>
      <c r="W119" s="249"/>
      <c r="X119" s="121"/>
      <c r="Y119" s="260"/>
      <c r="Z119" s="260"/>
      <c r="AA119" s="261"/>
      <c r="AB119" s="262"/>
      <c r="AC119" s="263"/>
      <c r="AD119" s="210"/>
      <c r="AE119" s="210"/>
      <c r="AF119" s="210"/>
      <c r="AG119" s="210"/>
      <c r="AH119" s="210"/>
      <c r="AI119" s="210"/>
    </row>
    <row r="120" spans="1:35">
      <c r="A120" s="259"/>
      <c r="B120" s="259"/>
      <c r="C120" s="249"/>
      <c r="D120" s="121"/>
      <c r="E120" s="260"/>
      <c r="F120" s="260"/>
      <c r="G120" s="261"/>
      <c r="H120" s="262"/>
      <c r="I120" s="263"/>
      <c r="K120" s="259"/>
      <c r="L120" s="259"/>
      <c r="M120" s="249"/>
      <c r="N120" s="121"/>
      <c r="O120" s="260"/>
      <c r="P120" s="260"/>
      <c r="Q120" s="261"/>
      <c r="R120" s="262"/>
      <c r="S120" s="263"/>
      <c r="U120" s="259"/>
      <c r="V120" s="259"/>
      <c r="W120" s="249"/>
      <c r="X120" s="121"/>
      <c r="Y120" s="260"/>
      <c r="Z120" s="260"/>
      <c r="AA120" s="261"/>
      <c r="AB120" s="262"/>
      <c r="AC120" s="263"/>
      <c r="AD120" s="210"/>
      <c r="AE120" s="210"/>
      <c r="AF120" s="210"/>
      <c r="AG120" s="210"/>
      <c r="AH120" s="210"/>
      <c r="AI120" s="210"/>
    </row>
    <row r="121" spans="1:35">
      <c r="A121" s="259"/>
      <c r="B121" s="259"/>
      <c r="C121" s="249"/>
      <c r="D121" s="121"/>
      <c r="E121" s="260"/>
      <c r="F121" s="260"/>
      <c r="G121" s="261"/>
      <c r="H121" s="262"/>
      <c r="I121" s="263"/>
      <c r="K121" s="259"/>
      <c r="L121" s="259"/>
      <c r="M121" s="249"/>
      <c r="N121" s="121"/>
      <c r="O121" s="260"/>
      <c r="P121" s="260"/>
      <c r="Q121" s="261"/>
      <c r="R121" s="262"/>
      <c r="S121" s="263"/>
      <c r="U121" s="259"/>
      <c r="V121" s="259"/>
      <c r="W121" s="249"/>
      <c r="X121" s="121"/>
      <c r="Y121" s="260"/>
      <c r="Z121" s="260"/>
      <c r="AA121" s="261"/>
      <c r="AB121" s="262"/>
      <c r="AC121" s="263"/>
      <c r="AD121" s="210"/>
      <c r="AE121" s="210"/>
      <c r="AF121" s="210"/>
      <c r="AG121" s="210"/>
      <c r="AH121" s="210"/>
      <c r="AI121" s="210"/>
    </row>
    <row r="122" spans="1:35">
      <c r="A122" s="259"/>
      <c r="B122" s="259"/>
      <c r="C122" s="249"/>
      <c r="D122" s="121"/>
      <c r="E122" s="260"/>
      <c r="F122" s="260"/>
      <c r="G122" s="261"/>
      <c r="H122" s="262"/>
      <c r="I122" s="263"/>
      <c r="K122" s="259"/>
      <c r="L122" s="259"/>
      <c r="M122" s="249"/>
      <c r="N122" s="121"/>
      <c r="O122" s="260"/>
      <c r="P122" s="260"/>
      <c r="Q122" s="261"/>
      <c r="R122" s="262"/>
      <c r="S122" s="263"/>
      <c r="U122" s="259"/>
      <c r="V122" s="259"/>
      <c r="W122" s="249"/>
      <c r="X122" s="121"/>
      <c r="Y122" s="260"/>
      <c r="Z122" s="260"/>
      <c r="AA122" s="261"/>
      <c r="AB122" s="262"/>
      <c r="AC122" s="263"/>
      <c r="AD122" s="210"/>
      <c r="AE122" s="210"/>
      <c r="AF122" s="210"/>
      <c r="AG122" s="210"/>
      <c r="AH122" s="210"/>
      <c r="AI122" s="210"/>
    </row>
    <row r="123" spans="1:35">
      <c r="A123" s="259"/>
      <c r="B123" s="259"/>
      <c r="C123" s="249"/>
      <c r="D123" s="121"/>
      <c r="E123" s="260"/>
      <c r="F123" s="260"/>
      <c r="G123" s="261"/>
      <c r="H123" s="262"/>
      <c r="I123" s="263"/>
      <c r="K123" s="259"/>
      <c r="L123" s="259"/>
      <c r="M123" s="249"/>
      <c r="N123" s="121"/>
      <c r="O123" s="260"/>
      <c r="P123" s="260"/>
      <c r="Q123" s="261"/>
      <c r="R123" s="262"/>
      <c r="S123" s="263"/>
      <c r="U123" s="259"/>
      <c r="V123" s="259"/>
      <c r="W123" s="249"/>
      <c r="X123" s="121"/>
      <c r="Y123" s="260"/>
      <c r="Z123" s="260"/>
      <c r="AA123" s="261"/>
      <c r="AB123" s="262"/>
      <c r="AC123" s="263"/>
      <c r="AD123" s="210"/>
      <c r="AE123" s="210"/>
      <c r="AF123" s="210"/>
      <c r="AG123" s="210"/>
      <c r="AH123" s="210"/>
      <c r="AI123" s="210"/>
    </row>
    <row r="124" spans="1:35">
      <c r="A124" s="259"/>
      <c r="B124" s="259"/>
      <c r="C124" s="249"/>
      <c r="D124" s="121"/>
      <c r="E124" s="260"/>
      <c r="F124" s="260"/>
      <c r="G124" s="261"/>
      <c r="H124" s="262"/>
      <c r="I124" s="263"/>
      <c r="K124" s="259"/>
      <c r="L124" s="259"/>
      <c r="M124" s="249"/>
      <c r="N124" s="121"/>
      <c r="O124" s="260"/>
      <c r="P124" s="260"/>
      <c r="Q124" s="261"/>
      <c r="R124" s="262"/>
      <c r="S124" s="263"/>
      <c r="U124" s="259"/>
      <c r="V124" s="259"/>
      <c r="W124" s="249"/>
      <c r="X124" s="121"/>
      <c r="Y124" s="260"/>
      <c r="Z124" s="260"/>
      <c r="AA124" s="261"/>
      <c r="AB124" s="262"/>
      <c r="AC124" s="263"/>
      <c r="AD124" s="210"/>
      <c r="AE124" s="210"/>
      <c r="AF124" s="210"/>
      <c r="AG124" s="210"/>
      <c r="AH124" s="210"/>
      <c r="AI124" s="210"/>
    </row>
    <row r="125" spans="1:35">
      <c r="A125" s="259"/>
      <c r="B125" s="259"/>
      <c r="C125" s="249"/>
      <c r="D125" s="121"/>
      <c r="E125" s="260"/>
      <c r="F125" s="260"/>
      <c r="G125" s="261"/>
      <c r="H125" s="262"/>
      <c r="I125" s="263"/>
      <c r="K125" s="259"/>
      <c r="L125" s="259"/>
      <c r="M125" s="249"/>
      <c r="N125" s="121"/>
      <c r="O125" s="260"/>
      <c r="P125" s="260"/>
      <c r="Q125" s="261"/>
      <c r="R125" s="262"/>
      <c r="S125" s="263"/>
      <c r="U125" s="259"/>
      <c r="V125" s="259"/>
      <c r="W125" s="249"/>
      <c r="X125" s="121"/>
      <c r="Y125" s="260"/>
      <c r="Z125" s="260"/>
      <c r="AA125" s="261"/>
      <c r="AB125" s="262"/>
      <c r="AC125" s="263"/>
      <c r="AD125" s="210"/>
      <c r="AE125" s="210"/>
      <c r="AF125" s="210"/>
      <c r="AG125" s="210"/>
      <c r="AH125" s="210"/>
      <c r="AI125" s="210"/>
    </row>
    <row r="126" spans="1:35">
      <c r="A126" s="259"/>
      <c r="B126" s="259"/>
      <c r="C126" s="249"/>
      <c r="D126" s="121"/>
      <c r="E126" s="260"/>
      <c r="F126" s="260"/>
      <c r="G126" s="261"/>
      <c r="H126" s="262"/>
      <c r="I126" s="263"/>
      <c r="K126" s="259"/>
      <c r="L126" s="259"/>
      <c r="M126" s="249"/>
      <c r="N126" s="121"/>
      <c r="O126" s="260"/>
      <c r="P126" s="260"/>
      <c r="Q126" s="261"/>
      <c r="R126" s="262"/>
      <c r="S126" s="263"/>
      <c r="U126" s="259"/>
      <c r="V126" s="259"/>
      <c r="W126" s="249"/>
      <c r="X126" s="121"/>
      <c r="Y126" s="260"/>
      <c r="Z126" s="260"/>
      <c r="AA126" s="261"/>
      <c r="AB126" s="262"/>
      <c r="AC126" s="263"/>
      <c r="AD126" s="210"/>
      <c r="AE126" s="210"/>
      <c r="AF126" s="210"/>
      <c r="AG126" s="210"/>
      <c r="AH126" s="210"/>
      <c r="AI126" s="210"/>
    </row>
    <row r="127" spans="1:35">
      <c r="A127" s="259"/>
      <c r="B127" s="259"/>
      <c r="C127" s="249"/>
      <c r="D127" s="121"/>
      <c r="E127" s="260"/>
      <c r="F127" s="260"/>
      <c r="G127" s="261"/>
      <c r="H127" s="262"/>
      <c r="I127" s="263"/>
      <c r="K127" s="259"/>
      <c r="L127" s="259"/>
      <c r="M127" s="249"/>
      <c r="N127" s="121"/>
      <c r="O127" s="260"/>
      <c r="P127" s="260"/>
      <c r="Q127" s="261"/>
      <c r="R127" s="262"/>
      <c r="S127" s="263"/>
      <c r="U127" s="259"/>
      <c r="V127" s="259"/>
      <c r="W127" s="249"/>
      <c r="X127" s="121"/>
      <c r="Y127" s="260"/>
      <c r="Z127" s="260"/>
      <c r="AA127" s="261"/>
      <c r="AB127" s="262"/>
      <c r="AC127" s="263"/>
      <c r="AD127" s="210"/>
      <c r="AE127" s="210"/>
      <c r="AF127" s="210"/>
      <c r="AG127" s="210"/>
      <c r="AH127" s="210"/>
      <c r="AI127" s="210"/>
    </row>
    <row r="128" spans="1:35">
      <c r="A128" s="259"/>
      <c r="B128" s="259"/>
      <c r="C128" s="249"/>
      <c r="D128" s="121"/>
      <c r="E128" s="260"/>
      <c r="F128" s="260"/>
      <c r="G128" s="261"/>
      <c r="H128" s="262"/>
      <c r="I128" s="263"/>
      <c r="K128" s="259"/>
      <c r="L128" s="259"/>
      <c r="M128" s="249"/>
      <c r="N128" s="121"/>
      <c r="O128" s="260"/>
      <c r="P128" s="260"/>
      <c r="Q128" s="261"/>
      <c r="R128" s="262"/>
      <c r="S128" s="263"/>
      <c r="U128" s="259"/>
      <c r="V128" s="259"/>
      <c r="W128" s="249"/>
      <c r="X128" s="121"/>
      <c r="Y128" s="260"/>
      <c r="Z128" s="260"/>
      <c r="AA128" s="261"/>
      <c r="AB128" s="262"/>
      <c r="AC128" s="263"/>
      <c r="AD128" s="210"/>
    </row>
    <row r="129" spans="1:30">
      <c r="A129" s="259"/>
      <c r="B129" s="259"/>
      <c r="C129" s="249"/>
      <c r="D129" s="121"/>
      <c r="E129" s="260"/>
      <c r="F129" s="260"/>
      <c r="G129" s="261"/>
      <c r="H129" s="262"/>
      <c r="I129" s="263"/>
      <c r="K129" s="259"/>
      <c r="L129" s="259"/>
      <c r="M129" s="249"/>
      <c r="N129" s="121"/>
      <c r="O129" s="260"/>
      <c r="P129" s="260"/>
      <c r="Q129" s="261"/>
      <c r="R129" s="262"/>
      <c r="S129" s="263"/>
      <c r="U129" s="259"/>
      <c r="V129" s="259"/>
      <c r="W129" s="249"/>
      <c r="X129" s="121"/>
      <c r="Y129" s="260"/>
      <c r="Z129" s="260"/>
      <c r="AA129" s="261"/>
      <c r="AB129" s="262"/>
      <c r="AC129" s="263"/>
      <c r="AD129" s="210"/>
    </row>
    <row r="130" spans="1:30">
      <c r="A130" s="259"/>
      <c r="B130" s="259"/>
      <c r="C130" s="249"/>
      <c r="D130" s="121"/>
      <c r="E130" s="260"/>
      <c r="F130" s="260"/>
      <c r="G130" s="261"/>
      <c r="H130" s="262"/>
      <c r="I130" s="263"/>
      <c r="K130" s="259"/>
      <c r="L130" s="259"/>
      <c r="M130" s="249"/>
      <c r="N130" s="121"/>
      <c r="O130" s="260"/>
      <c r="P130" s="260"/>
      <c r="Q130" s="261"/>
      <c r="R130" s="262"/>
      <c r="S130" s="263"/>
      <c r="U130" s="259"/>
      <c r="V130" s="259"/>
      <c r="W130" s="249"/>
      <c r="X130" s="121"/>
      <c r="Y130" s="260"/>
      <c r="Z130" s="260"/>
      <c r="AA130" s="261"/>
      <c r="AB130" s="262"/>
      <c r="AC130" s="263"/>
      <c r="AD130" s="210"/>
    </row>
    <row r="131" spans="1:30">
      <c r="A131" s="259"/>
      <c r="B131" s="259"/>
      <c r="C131" s="249"/>
      <c r="D131" s="121"/>
      <c r="E131" s="260"/>
      <c r="F131" s="260"/>
      <c r="G131" s="261"/>
      <c r="H131" s="262"/>
      <c r="I131" s="263"/>
      <c r="K131" s="259"/>
      <c r="L131" s="259"/>
      <c r="M131" s="249"/>
      <c r="N131" s="121"/>
      <c r="O131" s="260"/>
      <c r="P131" s="260"/>
      <c r="Q131" s="261"/>
      <c r="R131" s="262"/>
      <c r="S131" s="263"/>
      <c r="U131" s="259"/>
      <c r="V131" s="259"/>
      <c r="W131" s="249"/>
      <c r="X131" s="121"/>
      <c r="Y131" s="260"/>
      <c r="Z131" s="260"/>
      <c r="AA131" s="261"/>
      <c r="AB131" s="262"/>
      <c r="AC131" s="263"/>
      <c r="AD131" s="210"/>
    </row>
    <row r="132" spans="1:30">
      <c r="A132" s="259"/>
      <c r="B132" s="259"/>
      <c r="C132" s="249"/>
      <c r="D132" s="121"/>
      <c r="E132" s="260"/>
      <c r="F132" s="260"/>
      <c r="G132" s="261"/>
      <c r="H132" s="262"/>
      <c r="I132" s="263"/>
      <c r="K132" s="259"/>
      <c r="L132" s="259"/>
      <c r="M132" s="249"/>
      <c r="N132" s="121"/>
      <c r="O132" s="260"/>
      <c r="P132" s="260"/>
      <c r="Q132" s="261"/>
      <c r="R132" s="262"/>
      <c r="S132" s="263"/>
      <c r="U132" s="259"/>
      <c r="V132" s="259"/>
      <c r="W132" s="249"/>
      <c r="X132" s="121"/>
      <c r="Y132" s="260"/>
      <c r="Z132" s="260"/>
      <c r="AA132" s="261"/>
      <c r="AB132" s="262"/>
      <c r="AC132" s="263"/>
      <c r="AD132" s="210"/>
    </row>
    <row r="133" spans="1:30">
      <c r="A133" s="259"/>
      <c r="B133" s="259"/>
      <c r="C133" s="249"/>
      <c r="D133" s="121"/>
      <c r="E133" s="260"/>
      <c r="F133" s="260"/>
      <c r="G133" s="261"/>
      <c r="H133" s="262"/>
      <c r="I133" s="263"/>
      <c r="K133" s="259"/>
      <c r="L133" s="259"/>
      <c r="M133" s="249"/>
      <c r="N133" s="121"/>
      <c r="O133" s="260"/>
      <c r="P133" s="260"/>
      <c r="Q133" s="261"/>
      <c r="R133" s="262"/>
      <c r="S133" s="263"/>
      <c r="U133" s="259"/>
      <c r="V133" s="259"/>
      <c r="W133" s="249"/>
      <c r="X133" s="121"/>
      <c r="Y133" s="260"/>
      <c r="Z133" s="260"/>
      <c r="AA133" s="261"/>
      <c r="AB133" s="262"/>
      <c r="AC133" s="263"/>
    </row>
    <row r="134" spans="1:30">
      <c r="A134" s="259"/>
      <c r="B134" s="259"/>
      <c r="C134" s="249"/>
      <c r="D134" s="121"/>
      <c r="E134" s="260"/>
      <c r="F134" s="260"/>
      <c r="G134" s="261"/>
      <c r="H134" s="262"/>
      <c r="I134" s="263"/>
      <c r="K134" s="259"/>
      <c r="L134" s="259"/>
      <c r="M134" s="249"/>
      <c r="N134" s="121"/>
      <c r="O134" s="260"/>
      <c r="P134" s="260"/>
      <c r="Q134" s="261"/>
      <c r="R134" s="262"/>
      <c r="S134" s="263"/>
      <c r="U134" s="259"/>
      <c r="V134" s="259"/>
      <c r="W134" s="249"/>
      <c r="X134" s="121"/>
      <c r="Y134" s="260"/>
      <c r="Z134" s="121"/>
      <c r="AA134" s="261"/>
      <c r="AB134" s="262"/>
      <c r="AC134" s="263"/>
    </row>
    <row r="135" spans="1:30">
      <c r="A135" s="259"/>
      <c r="B135" s="259"/>
      <c r="C135" s="249"/>
      <c r="D135" s="121"/>
      <c r="E135" s="260"/>
      <c r="F135" s="260"/>
      <c r="G135" s="261"/>
      <c r="H135" s="262"/>
      <c r="I135" s="263"/>
      <c r="K135" s="259"/>
      <c r="L135" s="259"/>
      <c r="M135" s="249"/>
      <c r="N135" s="121"/>
      <c r="O135" s="260"/>
      <c r="P135" s="260"/>
      <c r="Q135" s="261"/>
      <c r="R135" s="262"/>
      <c r="S135" s="263"/>
      <c r="U135" s="259"/>
      <c r="V135" s="259"/>
      <c r="W135" s="249"/>
      <c r="X135" s="121"/>
      <c r="Y135" s="260"/>
      <c r="Z135" s="121"/>
      <c r="AA135" s="261"/>
      <c r="AB135" s="262"/>
      <c r="AC135" s="263"/>
    </row>
    <row r="136" spans="1:30">
      <c r="A136" s="259"/>
      <c r="B136" s="259"/>
      <c r="C136" s="249"/>
      <c r="D136" s="121"/>
      <c r="E136" s="260"/>
      <c r="F136" s="260"/>
      <c r="G136" s="261"/>
      <c r="H136" s="262"/>
      <c r="I136" s="263"/>
      <c r="K136" s="259"/>
      <c r="L136" s="259"/>
      <c r="M136" s="249"/>
      <c r="N136" s="121"/>
      <c r="O136" s="260"/>
      <c r="P136" s="260"/>
      <c r="Q136" s="261"/>
      <c r="R136" s="262"/>
      <c r="S136" s="263"/>
      <c r="U136" s="259"/>
      <c r="V136" s="259"/>
      <c r="W136" s="249"/>
      <c r="X136" s="121"/>
      <c r="Y136" s="260"/>
      <c r="Z136" s="121"/>
      <c r="AA136" s="261"/>
      <c r="AB136" s="262"/>
      <c r="AC136" s="263"/>
    </row>
    <row r="137" spans="1:30">
      <c r="A137" s="259"/>
      <c r="B137" s="259"/>
      <c r="C137" s="249"/>
      <c r="D137" s="121"/>
      <c r="E137" s="260"/>
      <c r="F137" s="260"/>
      <c r="G137" s="261"/>
      <c r="H137" s="262"/>
      <c r="I137" s="263"/>
      <c r="K137" s="259"/>
      <c r="L137" s="259"/>
      <c r="M137" s="249"/>
      <c r="N137" s="121"/>
      <c r="O137" s="260"/>
      <c r="P137" s="260"/>
      <c r="Q137" s="261"/>
      <c r="R137" s="262"/>
      <c r="S137" s="263"/>
      <c r="U137" s="259"/>
      <c r="V137" s="259"/>
      <c r="W137" s="249"/>
      <c r="X137" s="121"/>
      <c r="Y137" s="260"/>
      <c r="Z137" s="121"/>
      <c r="AA137" s="261"/>
      <c r="AB137" s="262"/>
      <c r="AC137" s="263"/>
    </row>
    <row r="138" spans="1:30">
      <c r="A138" s="259"/>
      <c r="B138" s="259"/>
      <c r="C138" s="249"/>
      <c r="D138" s="121"/>
      <c r="E138" s="260"/>
      <c r="F138" s="121"/>
      <c r="G138" s="261"/>
      <c r="H138" s="262"/>
      <c r="I138" s="263"/>
      <c r="K138" s="259"/>
      <c r="L138" s="259"/>
      <c r="M138" s="249"/>
      <c r="N138" s="121"/>
      <c r="O138" s="260"/>
      <c r="P138" s="260"/>
      <c r="Q138" s="261"/>
      <c r="R138" s="262"/>
      <c r="S138" s="263"/>
      <c r="U138" s="259"/>
      <c r="V138" s="259"/>
      <c r="W138" s="249"/>
      <c r="X138" s="121"/>
      <c r="Y138" s="260"/>
      <c r="Z138" s="121"/>
      <c r="AA138" s="261"/>
      <c r="AB138" s="262"/>
      <c r="AC138" s="263"/>
    </row>
    <row r="139" spans="1:30">
      <c r="A139" s="259"/>
      <c r="B139" s="259"/>
      <c r="C139" s="249"/>
      <c r="D139" s="121"/>
      <c r="E139" s="260"/>
      <c r="F139" s="121"/>
      <c r="G139" s="261"/>
      <c r="H139" s="262"/>
      <c r="I139" s="263"/>
      <c r="K139" s="259"/>
      <c r="L139" s="259"/>
      <c r="M139" s="249"/>
      <c r="N139" s="121"/>
      <c r="O139" s="260"/>
      <c r="P139" s="260"/>
      <c r="Q139" s="261"/>
      <c r="R139" s="262"/>
      <c r="S139" s="263"/>
      <c r="U139" s="259"/>
      <c r="V139" s="259"/>
      <c r="W139" s="249"/>
      <c r="X139" s="121"/>
      <c r="Y139" s="260"/>
      <c r="Z139" s="121"/>
      <c r="AA139" s="261"/>
      <c r="AB139" s="262"/>
      <c r="AC139" s="263"/>
    </row>
    <row r="140" spans="1:30">
      <c r="A140" s="259"/>
      <c r="B140" s="259"/>
      <c r="C140" s="249"/>
      <c r="D140" s="121"/>
      <c r="E140" s="260"/>
      <c r="F140" s="121"/>
      <c r="G140" s="261"/>
      <c r="H140" s="262"/>
      <c r="I140" s="263"/>
      <c r="K140" s="259"/>
      <c r="L140" s="259"/>
      <c r="M140" s="249"/>
      <c r="N140" s="121"/>
      <c r="O140" s="260"/>
      <c r="P140" s="260"/>
      <c r="Q140" s="261"/>
      <c r="R140" s="262"/>
      <c r="S140" s="263"/>
      <c r="U140" s="259"/>
      <c r="V140" s="259"/>
      <c r="W140" s="249"/>
      <c r="X140" s="121"/>
      <c r="Y140" s="260"/>
      <c r="Z140" s="121"/>
      <c r="AA140" s="261"/>
      <c r="AB140" s="262"/>
      <c r="AC140" s="263"/>
    </row>
    <row r="141" spans="1:30">
      <c r="A141" s="259"/>
      <c r="B141" s="259"/>
      <c r="C141" s="249"/>
      <c r="D141" s="121"/>
      <c r="E141" s="260"/>
      <c r="F141" s="121"/>
      <c r="G141" s="261"/>
      <c r="H141" s="262"/>
      <c r="I141" s="263"/>
      <c r="K141" s="259"/>
      <c r="L141" s="259"/>
      <c r="M141" s="249"/>
      <c r="N141" s="121"/>
      <c r="O141" s="260"/>
      <c r="P141" s="260"/>
      <c r="Q141" s="261"/>
      <c r="R141" s="262"/>
      <c r="S141" s="263"/>
      <c r="U141" s="259"/>
      <c r="V141" s="259"/>
      <c r="W141" s="249"/>
      <c r="X141" s="121"/>
      <c r="Y141" s="260"/>
      <c r="Z141" s="121"/>
      <c r="AA141" s="261"/>
      <c r="AB141" s="262"/>
      <c r="AC141" s="263"/>
    </row>
    <row r="142" spans="1:30">
      <c r="A142" s="259"/>
      <c r="B142" s="259"/>
      <c r="C142" s="249"/>
      <c r="D142" s="121"/>
      <c r="E142" s="260"/>
      <c r="F142" s="121"/>
      <c r="G142" s="261"/>
      <c r="H142" s="262"/>
      <c r="I142" s="263"/>
      <c r="K142" s="259"/>
      <c r="L142" s="259"/>
      <c r="M142" s="249"/>
      <c r="N142" s="121"/>
      <c r="O142" s="260"/>
      <c r="P142" s="260"/>
      <c r="Q142" s="261"/>
      <c r="R142" s="262"/>
      <c r="S142" s="263"/>
      <c r="U142" s="259"/>
      <c r="V142" s="259"/>
      <c r="W142" s="249"/>
      <c r="X142" s="121"/>
      <c r="Y142" s="260"/>
      <c r="Z142" s="121"/>
      <c r="AA142" s="261"/>
      <c r="AB142" s="262"/>
      <c r="AC142" s="263"/>
    </row>
    <row r="143" spans="1:30">
      <c r="A143" s="259"/>
      <c r="B143" s="259"/>
      <c r="C143" s="249"/>
      <c r="D143" s="121"/>
      <c r="E143" s="260"/>
      <c r="F143" s="121"/>
      <c r="G143" s="261"/>
      <c r="H143" s="262"/>
      <c r="I143" s="263"/>
      <c r="K143" s="259"/>
      <c r="L143" s="259"/>
      <c r="M143" s="249"/>
      <c r="N143" s="121"/>
      <c r="O143" s="260"/>
      <c r="P143" s="260"/>
      <c r="Q143" s="261"/>
      <c r="R143" s="262"/>
      <c r="S143" s="263"/>
      <c r="U143" s="259"/>
      <c r="V143" s="259"/>
      <c r="W143" s="249"/>
      <c r="X143" s="121"/>
      <c r="Y143" s="260"/>
      <c r="Z143" s="121"/>
      <c r="AA143" s="261"/>
      <c r="AB143" s="262"/>
      <c r="AC143" s="263"/>
    </row>
    <row r="144" spans="1:30">
      <c r="A144" s="259"/>
      <c r="B144" s="259"/>
      <c r="C144" s="249"/>
      <c r="D144" s="121"/>
      <c r="E144" s="260"/>
      <c r="F144" s="121"/>
      <c r="G144" s="261"/>
      <c r="H144" s="262"/>
      <c r="I144" s="263"/>
      <c r="K144" s="259"/>
      <c r="L144" s="259"/>
      <c r="M144" s="249"/>
      <c r="N144" s="121"/>
      <c r="O144" s="260"/>
      <c r="P144" s="260"/>
      <c r="Q144" s="261"/>
      <c r="R144" s="262"/>
      <c r="S144" s="263"/>
      <c r="U144" s="210"/>
      <c r="V144" s="210"/>
      <c r="W144" s="210"/>
      <c r="X144" s="210"/>
      <c r="Y144" s="210"/>
      <c r="Z144" s="210"/>
      <c r="AA144" s="210"/>
      <c r="AB144" s="210"/>
      <c r="AC144" s="210"/>
    </row>
    <row r="145" spans="1:29">
      <c r="A145" s="259"/>
      <c r="B145" s="259"/>
      <c r="C145" s="249"/>
      <c r="D145" s="121"/>
      <c r="E145" s="260"/>
      <c r="F145" s="121"/>
      <c r="G145" s="261"/>
      <c r="H145" s="262"/>
      <c r="I145" s="263"/>
      <c r="K145" s="259"/>
      <c r="L145" s="259"/>
      <c r="M145" s="249"/>
      <c r="N145" s="121"/>
      <c r="O145" s="260"/>
      <c r="P145" s="260"/>
      <c r="Q145" s="261"/>
      <c r="R145" s="262"/>
      <c r="S145" s="263"/>
      <c r="U145" s="210"/>
      <c r="V145" s="210"/>
      <c r="W145" s="210"/>
      <c r="X145" s="210"/>
      <c r="Y145" s="210"/>
      <c r="Z145" s="210"/>
      <c r="AA145" s="210"/>
      <c r="AB145" s="210"/>
      <c r="AC145" s="210"/>
    </row>
    <row r="146" spans="1:29">
      <c r="K146" s="259"/>
      <c r="L146" s="259"/>
      <c r="M146" s="249"/>
      <c r="N146" s="121"/>
      <c r="O146" s="260"/>
      <c r="P146" s="260"/>
      <c r="Q146" s="261"/>
      <c r="R146" s="262"/>
      <c r="S146" s="263"/>
      <c r="U146" s="210"/>
      <c r="V146" s="210"/>
      <c r="W146" s="210"/>
      <c r="X146" s="210"/>
      <c r="Y146" s="210"/>
      <c r="Z146" s="210"/>
      <c r="AA146" s="210"/>
      <c r="AB146" s="266"/>
      <c r="AC146" s="210"/>
    </row>
    <row r="147" spans="1:29">
      <c r="K147" s="259"/>
      <c r="L147" s="259"/>
      <c r="M147" s="249"/>
      <c r="N147" s="121"/>
      <c r="O147" s="260"/>
      <c r="P147" s="260"/>
      <c r="Q147" s="261"/>
      <c r="R147" s="262"/>
      <c r="S147" s="263"/>
      <c r="U147" s="210"/>
      <c r="V147" s="210"/>
      <c r="W147" s="210"/>
      <c r="X147" s="210"/>
      <c r="Y147" s="210"/>
      <c r="Z147" s="210"/>
      <c r="AA147" s="210"/>
      <c r="AB147" s="266"/>
      <c r="AC147" s="210"/>
    </row>
    <row r="148" spans="1:29">
      <c r="U148" s="210"/>
      <c r="V148" s="210"/>
      <c r="W148" s="210"/>
      <c r="X148" s="210"/>
      <c r="Y148" s="210"/>
      <c r="Z148" s="210"/>
      <c r="AA148" s="210"/>
      <c r="AB148" s="266"/>
      <c r="AC148" s="210"/>
    </row>
    <row r="149" spans="1:29">
      <c r="U149" s="210"/>
      <c r="V149" s="210"/>
      <c r="W149" s="210"/>
      <c r="X149" s="210"/>
      <c r="Y149" s="210"/>
      <c r="Z149" s="210"/>
      <c r="AA149" s="210"/>
      <c r="AB149" s="266"/>
      <c r="AC149" s="210"/>
    </row>
    <row r="150" spans="1:29">
      <c r="U150" s="210"/>
      <c r="V150" s="210"/>
      <c r="W150" s="210"/>
      <c r="X150" s="210"/>
      <c r="Y150" s="210"/>
      <c r="Z150" s="210"/>
      <c r="AA150" s="210"/>
      <c r="AB150" s="266"/>
      <c r="AC150" s="210"/>
    </row>
    <row r="151" spans="1:29">
      <c r="U151" s="210"/>
      <c r="V151" s="210"/>
      <c r="W151" s="210"/>
      <c r="X151" s="210"/>
      <c r="Y151" s="210"/>
      <c r="Z151" s="210"/>
      <c r="AA151" s="210"/>
      <c r="AB151" s="266"/>
      <c r="AC151" s="210"/>
    </row>
    <row r="152" spans="1:29">
      <c r="U152" s="210"/>
      <c r="V152" s="210"/>
      <c r="W152" s="210"/>
      <c r="X152" s="210"/>
      <c r="Y152" s="210"/>
      <c r="Z152" s="210"/>
      <c r="AA152" s="210"/>
      <c r="AB152" s="266"/>
      <c r="AC152" s="210"/>
    </row>
    <row r="153" spans="1:29">
      <c r="U153" s="210"/>
      <c r="V153" s="210"/>
      <c r="W153" s="210"/>
      <c r="X153" s="210"/>
      <c r="Y153" s="210"/>
      <c r="Z153" s="210"/>
      <c r="AA153" s="210"/>
      <c r="AB153" s="266"/>
      <c r="AC153" s="210"/>
    </row>
    <row r="154" spans="1:29">
      <c r="U154" s="210"/>
      <c r="V154" s="210"/>
      <c r="W154" s="210"/>
      <c r="X154" s="210"/>
      <c r="Y154" s="210"/>
      <c r="Z154" s="210"/>
      <c r="AA154" s="210"/>
      <c r="AB154" s="266"/>
      <c r="AC154" s="210"/>
    </row>
    <row r="155" spans="1:29">
      <c r="U155" s="210"/>
      <c r="V155" s="210"/>
      <c r="W155" s="210"/>
      <c r="X155" s="210"/>
      <c r="Y155" s="210"/>
      <c r="Z155" s="210"/>
      <c r="AA155" s="210"/>
      <c r="AB155" s="266"/>
      <c r="AC155" s="210"/>
    </row>
    <row r="156" spans="1:29">
      <c r="U156" s="210"/>
      <c r="V156" s="210"/>
      <c r="W156" s="210"/>
      <c r="X156" s="210"/>
      <c r="Y156" s="210"/>
      <c r="Z156" s="210"/>
      <c r="AA156" s="210"/>
      <c r="AB156" s="266"/>
      <c r="AC156" s="210"/>
    </row>
    <row r="157" spans="1:29">
      <c r="U157" s="210"/>
      <c r="V157" s="210"/>
      <c r="W157" s="210"/>
      <c r="X157" s="210"/>
      <c r="Y157" s="210"/>
      <c r="Z157" s="210"/>
      <c r="AA157" s="210"/>
      <c r="AB157" s="266"/>
      <c r="AC157" s="210"/>
    </row>
    <row r="158" spans="1:29">
      <c r="U158" s="210"/>
      <c r="V158" s="210"/>
      <c r="W158" s="210"/>
      <c r="X158" s="210"/>
      <c r="Y158" s="210"/>
      <c r="Z158" s="210"/>
      <c r="AA158" s="210"/>
      <c r="AB158" s="266"/>
      <c r="AC158" s="210"/>
    </row>
    <row r="159" spans="1:29">
      <c r="U159" s="210"/>
      <c r="V159" s="210"/>
      <c r="W159" s="210"/>
      <c r="X159" s="210"/>
      <c r="Y159" s="210"/>
      <c r="Z159" s="210"/>
      <c r="AA159" s="210"/>
      <c r="AB159" s="266"/>
      <c r="AC159" s="210"/>
    </row>
    <row r="160" spans="1:29">
      <c r="U160" s="210"/>
      <c r="V160" s="210"/>
      <c r="W160" s="210"/>
      <c r="X160" s="210"/>
      <c r="Y160" s="210"/>
      <c r="Z160" s="210"/>
      <c r="AA160" s="210"/>
      <c r="AB160" s="266"/>
      <c r="AC160" s="210"/>
    </row>
    <row r="161" spans="21:29">
      <c r="U161" s="210"/>
      <c r="V161" s="210"/>
      <c r="W161" s="210"/>
      <c r="X161" s="210"/>
      <c r="Y161" s="210"/>
      <c r="Z161" s="210"/>
      <c r="AA161" s="210"/>
      <c r="AB161" s="266"/>
      <c r="AC161" s="210"/>
    </row>
  </sheetData>
  <mergeCells count="4">
    <mergeCell ref="A1:AC1"/>
    <mergeCell ref="K3:S3"/>
    <mergeCell ref="U3:AC3"/>
    <mergeCell ref="A3:I3"/>
  </mergeCells>
  <conditionalFormatting sqref="D6">
    <cfRule type="containsText" dxfId="92" priority="18" operator="containsText" text="Accidenté">
      <formula>NOT(ISERROR(SEARCH("Accidenté",D6)))</formula>
    </cfRule>
  </conditionalFormatting>
  <conditionalFormatting sqref="D39">
    <cfRule type="containsText" dxfId="91" priority="17" operator="containsText" text="Accidenté">
      <formula>NOT(ISERROR(SEARCH("Accidenté",D39)))</formula>
    </cfRule>
  </conditionalFormatting>
  <conditionalFormatting sqref="D38">
    <cfRule type="containsText" dxfId="90" priority="16" operator="containsText" text="Accidenté">
      <formula>NOT(ISERROR(SEARCH("Accidenté",D38)))</formula>
    </cfRule>
  </conditionalFormatting>
  <conditionalFormatting sqref="D36">
    <cfRule type="containsText" dxfId="89" priority="15" operator="containsText" text="Accidenté">
      <formula>NOT(ISERROR(SEARCH("Accidenté",D36)))</formula>
    </cfRule>
  </conditionalFormatting>
  <conditionalFormatting sqref="D37">
    <cfRule type="containsText" dxfId="88" priority="14" operator="containsText" text="Accidenté">
      <formula>NOT(ISERROR(SEARCH("Accidenté",D37)))</formula>
    </cfRule>
  </conditionalFormatting>
  <conditionalFormatting sqref="N6">
    <cfRule type="containsText" dxfId="87" priority="13" operator="containsText" text="Accidenté">
      <formula>NOT(ISERROR(SEARCH("Accidenté",N6)))</formula>
    </cfRule>
  </conditionalFormatting>
  <conditionalFormatting sqref="N38">
    <cfRule type="containsText" dxfId="86" priority="12" operator="containsText" text="Accidenté">
      <formula>NOT(ISERROR(SEARCH("Accidenté",N38)))</formula>
    </cfRule>
  </conditionalFormatting>
  <conditionalFormatting sqref="N36">
    <cfRule type="containsText" dxfId="85" priority="11" operator="containsText" text="Accidenté">
      <formula>NOT(ISERROR(SEARCH("Accidenté",N36)))</formula>
    </cfRule>
  </conditionalFormatting>
  <conditionalFormatting sqref="N37">
    <cfRule type="containsText" dxfId="84" priority="10" operator="containsText" text="Accidenté">
      <formula>NOT(ISERROR(SEARCH("Accidenté",N37)))</formula>
    </cfRule>
  </conditionalFormatting>
  <conditionalFormatting sqref="N39 N44:N46 N42 N75:N79 N72 N70 N52:N68 N48:N50">
    <cfRule type="containsText" dxfId="83" priority="9" operator="containsText" text="Accidenté">
      <formula>NOT(ISERROR(SEARCH("Accidenté",N39)))</formula>
    </cfRule>
  </conditionalFormatting>
  <conditionalFormatting sqref="N51">
    <cfRule type="containsText" dxfId="82" priority="8" operator="containsText" text="Accidenté">
      <formula>NOT(ISERROR(SEARCH("Accidenté",N51)))</formula>
    </cfRule>
  </conditionalFormatting>
  <conditionalFormatting sqref="X6">
    <cfRule type="containsText" dxfId="81" priority="7" operator="containsText" text="Accidenté">
      <formula>NOT(ISERROR(SEARCH("Accidenté",X6)))</formula>
    </cfRule>
  </conditionalFormatting>
  <conditionalFormatting sqref="X39">
    <cfRule type="containsText" dxfId="80" priority="6" operator="containsText" text="Accidenté">
      <formula>NOT(ISERROR(SEARCH("Accidenté",X39)))</formula>
    </cfRule>
  </conditionalFormatting>
  <conditionalFormatting sqref="X38">
    <cfRule type="containsText" dxfId="79" priority="5" operator="containsText" text="Accidenté">
      <formula>NOT(ISERROR(SEARCH("Accidenté",X38)))</formula>
    </cfRule>
  </conditionalFormatting>
  <conditionalFormatting sqref="X40">
    <cfRule type="containsText" dxfId="78" priority="4" operator="containsText" text="Accidenté">
      <formula>NOT(ISERROR(SEARCH("Accidenté",X40)))</formula>
    </cfRule>
  </conditionalFormatting>
  <conditionalFormatting sqref="X45">
    <cfRule type="containsText" dxfId="77" priority="3" operator="containsText" text="Accidenté">
      <formula>NOT(ISERROR(SEARCH("Accidenté",X45)))</formula>
    </cfRule>
  </conditionalFormatting>
  <conditionalFormatting sqref="X41">
    <cfRule type="containsText" dxfId="76" priority="2" operator="containsText" text="Accidenté">
      <formula>NOT(ISERROR(SEARCH("Accidenté",X41)))</formula>
    </cfRule>
  </conditionalFormatting>
  <conditionalFormatting sqref="X54">
    <cfRule type="containsText" dxfId="75" priority="1" operator="containsText" text="Accidenté">
      <formula>NOT(ISERROR(SEARCH("Accidenté",X54)))</formula>
    </cfRule>
  </conditionalFormatting>
  <dataValidations disablePrompts="1" count="1">
    <dataValidation type="list" allowBlank="1" showInputMessage="1" sqref="Z134:Z143 F138:F145">
      <formula1>"Garage UMS, Garage SINOTRUK, Garage RENAULT, TMH, Port, Mines, Route Port, Route Mines"</formula1>
    </dataValidation>
  </dataValidations>
  <pageMargins left="0.7" right="0.7" top="0.75" bottom="0.75" header="0.3" footer="0.3"/>
  <pageSetup paperSize="9" orientation="portrait" r:id="rId1"/>
  <ignoredErrors>
    <ignoredError sqref="I18 G24:H24 G28:H28 G14:H14 G10:H10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>
    <tabColor rgb="FF00B050"/>
  </sheetPr>
  <dimension ref="A1:O124"/>
  <sheetViews>
    <sheetView topLeftCell="A116" zoomScaleNormal="100" workbookViewId="0">
      <selection activeCell="K16" sqref="K16:N124"/>
    </sheetView>
  </sheetViews>
  <sheetFormatPr baseColWidth="10" defaultColWidth="11.42578125" defaultRowHeight="15"/>
  <cols>
    <col min="1" max="1" width="10.140625" bestFit="1" customWidth="1"/>
    <col min="2" max="2" width="15" bestFit="1" customWidth="1"/>
    <col min="3" max="3" width="15" customWidth="1"/>
    <col min="4" max="4" width="7.7109375" customWidth="1"/>
    <col min="5" max="5" width="14.5703125" style="76" customWidth="1"/>
    <col min="6" max="6" width="11.28515625" customWidth="1"/>
    <col min="7" max="7" width="12.7109375" customWidth="1"/>
    <col min="8" max="8" width="15" customWidth="1"/>
    <col min="9" max="9" width="7.7109375" customWidth="1"/>
    <col min="10" max="10" width="15.7109375" style="76" customWidth="1"/>
    <col min="11" max="11" width="10" customWidth="1"/>
    <col min="12" max="12" width="13.85546875" bestFit="1" customWidth="1"/>
    <col min="13" max="13" width="15" customWidth="1"/>
    <col min="14" max="14" width="8.140625" customWidth="1"/>
    <col min="15" max="15" width="14.5703125" customWidth="1"/>
  </cols>
  <sheetData>
    <row r="1" spans="1:15" ht="17.25" hidden="1">
      <c r="B1" s="355" t="s">
        <v>23</v>
      </c>
      <c r="C1" s="355"/>
      <c r="G1" s="356" t="s">
        <v>24</v>
      </c>
      <c r="H1" s="356"/>
      <c r="L1" s="357" t="s">
        <v>25</v>
      </c>
      <c r="M1" s="357"/>
    </row>
    <row r="2" spans="1:15" hidden="1">
      <c r="B2" s="3" t="s">
        <v>12</v>
      </c>
      <c r="C2" t="s">
        <v>176</v>
      </c>
      <c r="G2" s="3" t="s">
        <v>12</v>
      </c>
      <c r="H2" t="s">
        <v>176</v>
      </c>
      <c r="L2" s="3" t="s">
        <v>12</v>
      </c>
      <c r="M2" t="s">
        <v>176</v>
      </c>
      <c r="O2" s="2"/>
    </row>
    <row r="3" spans="1:15" hidden="1"/>
    <row r="4" spans="1:15" hidden="1">
      <c r="B4" s="3" t="s">
        <v>30</v>
      </c>
      <c r="C4" t="s">
        <v>8</v>
      </c>
      <c r="G4" s="3" t="s">
        <v>30</v>
      </c>
      <c r="H4" t="s">
        <v>8</v>
      </c>
      <c r="L4" s="3" t="s">
        <v>30</v>
      </c>
      <c r="M4" t="s">
        <v>8</v>
      </c>
    </row>
    <row r="5" spans="1:15" hidden="1">
      <c r="B5" s="1" t="s">
        <v>10</v>
      </c>
      <c r="C5" s="4"/>
      <c r="G5" s="1" t="s">
        <v>10</v>
      </c>
      <c r="H5" s="4">
        <v>20</v>
      </c>
      <c r="L5" s="1" t="s">
        <v>10</v>
      </c>
      <c r="M5" s="4">
        <v>32</v>
      </c>
    </row>
    <row r="6" spans="1:15" hidden="1">
      <c r="B6" s="204" t="s">
        <v>162</v>
      </c>
      <c r="C6" s="4">
        <v>2</v>
      </c>
      <c r="G6" s="1" t="s">
        <v>31</v>
      </c>
      <c r="H6" s="4">
        <v>40</v>
      </c>
      <c r="L6" s="1" t="s">
        <v>31</v>
      </c>
      <c r="M6" s="4">
        <v>32</v>
      </c>
    </row>
    <row r="7" spans="1:15" hidden="1">
      <c r="B7" s="204" t="s">
        <v>145</v>
      </c>
      <c r="C7" s="4">
        <v>17</v>
      </c>
      <c r="G7" s="1" t="s">
        <v>175</v>
      </c>
      <c r="H7" s="4">
        <v>60</v>
      </c>
      <c r="L7" s="1" t="s">
        <v>175</v>
      </c>
      <c r="M7" s="4">
        <v>64</v>
      </c>
    </row>
    <row r="8" spans="1:15" hidden="1">
      <c r="B8" s="1" t="s">
        <v>174</v>
      </c>
      <c r="C8" s="4">
        <v>19</v>
      </c>
    </row>
    <row r="9" spans="1:15" hidden="1">
      <c r="B9" s="1" t="s">
        <v>31</v>
      </c>
      <c r="C9" s="4">
        <v>24</v>
      </c>
    </row>
    <row r="10" spans="1:15" hidden="1">
      <c r="B10" s="1" t="s">
        <v>175</v>
      </c>
      <c r="C10" s="4">
        <v>43</v>
      </c>
    </row>
    <row r="11" spans="1:15">
      <c r="F11" s="1"/>
      <c r="G11" s="4"/>
      <c r="K11" s="1"/>
      <c r="L11" s="4"/>
    </row>
    <row r="12" spans="1:15">
      <c r="F12" s="1"/>
      <c r="G12" s="4"/>
      <c r="K12" s="1"/>
      <c r="L12" s="4"/>
    </row>
    <row r="15" spans="1:15" s="81" customFormat="1" ht="60">
      <c r="A15" s="3" t="s">
        <v>13</v>
      </c>
      <c r="B15" s="3" t="s">
        <v>144</v>
      </c>
      <c r="C15" s="3" t="s">
        <v>12</v>
      </c>
      <c r="D15" s="9" t="s">
        <v>166</v>
      </c>
      <c r="E15" s="76"/>
      <c r="F15" s="3" t="s">
        <v>13</v>
      </c>
      <c r="G15" s="3" t="s">
        <v>144</v>
      </c>
      <c r="H15" s="3" t="s">
        <v>12</v>
      </c>
      <c r="I15" s="9" t="s">
        <v>166</v>
      </c>
      <c r="J15" s="76"/>
      <c r="K15" s="3" t="s">
        <v>13</v>
      </c>
      <c r="L15" s="3" t="s">
        <v>144</v>
      </c>
      <c r="M15" s="3" t="s">
        <v>12</v>
      </c>
      <c r="N15" s="9" t="s">
        <v>166</v>
      </c>
      <c r="O15"/>
    </row>
    <row r="16" spans="1:15">
      <c r="A16" t="s">
        <v>10</v>
      </c>
      <c r="B16" t="s">
        <v>145</v>
      </c>
      <c r="C16" t="s">
        <v>111</v>
      </c>
      <c r="D16" s="251">
        <v>0.33333333333333331</v>
      </c>
      <c r="F16" t="s">
        <v>10</v>
      </c>
      <c r="G16" t="s">
        <v>162</v>
      </c>
      <c r="H16" t="s">
        <v>117</v>
      </c>
      <c r="I16" s="91">
        <v>0.33333333333333331</v>
      </c>
      <c r="K16" t="s">
        <v>10</v>
      </c>
      <c r="L16" s="228" t="s">
        <v>162</v>
      </c>
      <c r="M16" t="s">
        <v>119</v>
      </c>
      <c r="N16" s="252">
        <v>0.33333333333333331</v>
      </c>
    </row>
    <row r="17" spans="1:14">
      <c r="A17" t="s">
        <v>10</v>
      </c>
      <c r="B17" t="s">
        <v>145</v>
      </c>
      <c r="C17" t="s">
        <v>126</v>
      </c>
      <c r="D17" s="251">
        <v>0.31527777777777777</v>
      </c>
      <c r="F17" t="s">
        <v>10</v>
      </c>
      <c r="G17" t="s">
        <v>162</v>
      </c>
      <c r="H17" t="s">
        <v>119</v>
      </c>
      <c r="I17" s="91">
        <v>0.33333333333333331</v>
      </c>
      <c r="K17" t="s">
        <v>10</v>
      </c>
      <c r="L17" s="228" t="s">
        <v>162</v>
      </c>
      <c r="M17" t="s">
        <v>117</v>
      </c>
      <c r="N17" s="252">
        <v>0.33333333333333331</v>
      </c>
    </row>
    <row r="18" spans="1:14">
      <c r="A18" t="s">
        <v>10</v>
      </c>
      <c r="B18" t="s">
        <v>145</v>
      </c>
      <c r="C18" t="s">
        <v>100</v>
      </c>
      <c r="D18" s="251">
        <v>0.33333333333333331</v>
      </c>
      <c r="F18" t="s">
        <v>10</v>
      </c>
      <c r="G18" t="s">
        <v>162</v>
      </c>
      <c r="H18" t="s">
        <v>236</v>
      </c>
      <c r="I18" s="91">
        <v>0.33333333333333331</v>
      </c>
      <c r="K18" t="s">
        <v>10</v>
      </c>
      <c r="L18" s="228" t="s">
        <v>162</v>
      </c>
      <c r="M18" t="s">
        <v>236</v>
      </c>
      <c r="N18" s="252">
        <v>0.33333333333333331</v>
      </c>
    </row>
    <row r="19" spans="1:14">
      <c r="A19" t="s">
        <v>10</v>
      </c>
      <c r="B19" t="s">
        <v>145</v>
      </c>
      <c r="C19" t="s">
        <v>107</v>
      </c>
      <c r="D19" s="251">
        <v>0.18819444444444444</v>
      </c>
      <c r="F19" t="s">
        <v>10</v>
      </c>
      <c r="G19" t="s">
        <v>162</v>
      </c>
      <c r="H19" t="s">
        <v>410</v>
      </c>
      <c r="I19" s="91">
        <v>0.33333333333333331</v>
      </c>
      <c r="K19" t="s">
        <v>10</v>
      </c>
      <c r="L19" s="228" t="s">
        <v>162</v>
      </c>
      <c r="M19" t="s">
        <v>410</v>
      </c>
      <c r="N19" s="252">
        <v>0.33333333333333331</v>
      </c>
    </row>
    <row r="20" spans="1:14">
      <c r="A20" t="s">
        <v>10</v>
      </c>
      <c r="B20" t="s">
        <v>145</v>
      </c>
      <c r="C20" t="s">
        <v>121</v>
      </c>
      <c r="D20" s="251">
        <v>0.33333333333333331</v>
      </c>
      <c r="F20" t="s">
        <v>10</v>
      </c>
      <c r="G20" t="s">
        <v>162</v>
      </c>
      <c r="H20" t="s">
        <v>411</v>
      </c>
      <c r="I20" s="91">
        <v>0.33333333333333331</v>
      </c>
      <c r="K20" t="s">
        <v>10</v>
      </c>
      <c r="L20" s="228" t="s">
        <v>162</v>
      </c>
      <c r="M20" t="s">
        <v>411</v>
      </c>
      <c r="N20" s="252">
        <v>0.33333333333333331</v>
      </c>
    </row>
    <row r="21" spans="1:14">
      <c r="A21" t="s">
        <v>10</v>
      </c>
      <c r="B21" t="s">
        <v>145</v>
      </c>
      <c r="C21" t="s">
        <v>116</v>
      </c>
      <c r="D21" s="251">
        <v>0.21527777777777779</v>
      </c>
      <c r="F21" t="s">
        <v>10</v>
      </c>
      <c r="G21" t="s">
        <v>162</v>
      </c>
      <c r="H21" t="s">
        <v>414</v>
      </c>
      <c r="I21" s="91">
        <v>0.33333333333333331</v>
      </c>
      <c r="K21" t="s">
        <v>10</v>
      </c>
      <c r="L21" s="228" t="s">
        <v>162</v>
      </c>
      <c r="M21" t="s">
        <v>414</v>
      </c>
      <c r="N21" s="252">
        <v>0.33333333333333331</v>
      </c>
    </row>
    <row r="22" spans="1:14">
      <c r="A22" t="s">
        <v>10</v>
      </c>
      <c r="B22" t="s">
        <v>145</v>
      </c>
      <c r="C22" t="s">
        <v>123</v>
      </c>
      <c r="D22" s="251">
        <v>0.33333333333333331</v>
      </c>
      <c r="F22" t="s">
        <v>10</v>
      </c>
      <c r="G22" t="s">
        <v>162</v>
      </c>
      <c r="H22" t="s">
        <v>421</v>
      </c>
      <c r="I22" s="91">
        <v>0.33333333333333331</v>
      </c>
      <c r="K22" t="s">
        <v>10</v>
      </c>
      <c r="L22" s="228" t="s">
        <v>162</v>
      </c>
      <c r="M22" t="s">
        <v>421</v>
      </c>
      <c r="N22" s="252">
        <v>0.33333333333333331</v>
      </c>
    </row>
    <row r="23" spans="1:14">
      <c r="A23" t="s">
        <v>10</v>
      </c>
      <c r="B23" t="s">
        <v>145</v>
      </c>
      <c r="C23" t="s">
        <v>112</v>
      </c>
      <c r="D23" s="251">
        <v>0.29444444444444445</v>
      </c>
      <c r="F23" t="s">
        <v>10</v>
      </c>
      <c r="G23" t="s">
        <v>162</v>
      </c>
      <c r="H23" t="s">
        <v>422</v>
      </c>
      <c r="I23" s="91">
        <v>0.33333333333333331</v>
      </c>
      <c r="K23" t="s">
        <v>10</v>
      </c>
      <c r="L23" s="228" t="s">
        <v>162</v>
      </c>
      <c r="M23" t="s">
        <v>422</v>
      </c>
      <c r="N23" s="252">
        <v>0.33333333333333331</v>
      </c>
    </row>
    <row r="24" spans="1:14">
      <c r="A24" t="s">
        <v>10</v>
      </c>
      <c r="B24" t="s">
        <v>145</v>
      </c>
      <c r="C24" t="s">
        <v>124</v>
      </c>
      <c r="D24" s="251">
        <v>0.21944444444444444</v>
      </c>
      <c r="F24" t="s">
        <v>10</v>
      </c>
      <c r="G24" t="s">
        <v>162</v>
      </c>
      <c r="H24" t="s">
        <v>412</v>
      </c>
      <c r="I24" s="91">
        <v>0.33333333333333331</v>
      </c>
      <c r="K24" t="s">
        <v>10</v>
      </c>
      <c r="L24" s="228" t="s">
        <v>162</v>
      </c>
      <c r="M24" t="s">
        <v>409</v>
      </c>
      <c r="N24" s="252">
        <v>0.33333333333333331</v>
      </c>
    </row>
    <row r="25" spans="1:14">
      <c r="A25" t="s">
        <v>10</v>
      </c>
      <c r="B25" t="s">
        <v>145</v>
      </c>
      <c r="C25" t="s">
        <v>115</v>
      </c>
      <c r="D25" s="251">
        <v>0.33333333333333331</v>
      </c>
      <c r="F25" t="s">
        <v>10</v>
      </c>
      <c r="G25" t="s">
        <v>162</v>
      </c>
      <c r="H25" t="s">
        <v>406</v>
      </c>
      <c r="I25" s="91">
        <v>0.33333333333333331</v>
      </c>
      <c r="K25" t="s">
        <v>10</v>
      </c>
      <c r="L25" s="228" t="s">
        <v>162</v>
      </c>
      <c r="M25" t="s">
        <v>413</v>
      </c>
      <c r="N25" s="252">
        <v>0.33333333333333331</v>
      </c>
    </row>
    <row r="26" spans="1:14">
      <c r="A26" t="s">
        <v>10</v>
      </c>
      <c r="B26" t="s">
        <v>145</v>
      </c>
      <c r="C26" t="s">
        <v>290</v>
      </c>
      <c r="D26" s="251">
        <v>0.30138888888888887</v>
      </c>
      <c r="F26" t="s">
        <v>10</v>
      </c>
      <c r="G26" t="s">
        <v>162</v>
      </c>
      <c r="H26" t="s">
        <v>409</v>
      </c>
      <c r="I26" s="91">
        <v>0.33333333333333331</v>
      </c>
      <c r="K26" t="s">
        <v>10</v>
      </c>
      <c r="L26" s="228" t="s">
        <v>162</v>
      </c>
      <c r="M26" t="s">
        <v>423</v>
      </c>
      <c r="N26" s="252">
        <v>0.31180555555555556</v>
      </c>
    </row>
    <row r="27" spans="1:14">
      <c r="A27" t="s">
        <v>10</v>
      </c>
      <c r="B27" t="s">
        <v>145</v>
      </c>
      <c r="C27" t="s">
        <v>293</v>
      </c>
      <c r="D27" s="251">
        <v>0.33333333333333331</v>
      </c>
      <c r="F27" t="s">
        <v>10</v>
      </c>
      <c r="G27" t="s">
        <v>162</v>
      </c>
      <c r="H27" t="s">
        <v>416</v>
      </c>
      <c r="I27" s="91">
        <v>0.33333333333333331</v>
      </c>
      <c r="K27" t="s">
        <v>10</v>
      </c>
      <c r="L27" s="228" t="s">
        <v>162</v>
      </c>
      <c r="M27" t="s">
        <v>415</v>
      </c>
      <c r="N27" s="252">
        <v>0.33333333333333331</v>
      </c>
    </row>
    <row r="28" spans="1:14">
      <c r="A28" t="s">
        <v>10</v>
      </c>
      <c r="B28" t="s">
        <v>145</v>
      </c>
      <c r="C28" t="s">
        <v>108</v>
      </c>
      <c r="D28" s="251">
        <v>0.33333333333333331</v>
      </c>
      <c r="F28" t="s">
        <v>10</v>
      </c>
      <c r="G28" t="s">
        <v>162</v>
      </c>
      <c r="H28" t="s">
        <v>413</v>
      </c>
      <c r="I28" s="91">
        <v>0.33333333333333331</v>
      </c>
      <c r="K28" t="s">
        <v>10</v>
      </c>
      <c r="L28" s="228" t="s">
        <v>162</v>
      </c>
      <c r="M28" t="s">
        <v>417</v>
      </c>
      <c r="N28" s="252">
        <v>0.33333333333333331</v>
      </c>
    </row>
    <row r="29" spans="1:14">
      <c r="A29" t="s">
        <v>10</v>
      </c>
      <c r="B29" t="s">
        <v>145</v>
      </c>
      <c r="C29" t="s">
        <v>109</v>
      </c>
      <c r="D29" s="251">
        <v>0.33333333333333331</v>
      </c>
      <c r="F29" t="s">
        <v>10</v>
      </c>
      <c r="G29" t="s">
        <v>162</v>
      </c>
      <c r="H29" t="s">
        <v>423</v>
      </c>
      <c r="I29" s="91">
        <v>0.33333333333333331</v>
      </c>
      <c r="K29" t="s">
        <v>10</v>
      </c>
      <c r="L29" s="228" t="s">
        <v>162</v>
      </c>
      <c r="M29" t="s">
        <v>407</v>
      </c>
      <c r="N29" s="252">
        <v>0.33333333333333331</v>
      </c>
    </row>
    <row r="30" spans="1:14">
      <c r="A30" t="s">
        <v>10</v>
      </c>
      <c r="B30" t="s">
        <v>145</v>
      </c>
      <c r="C30" t="s">
        <v>299</v>
      </c>
      <c r="D30" s="251">
        <v>0.25</v>
      </c>
      <c r="F30" t="s">
        <v>10</v>
      </c>
      <c r="G30" t="s">
        <v>162</v>
      </c>
      <c r="H30" t="s">
        <v>415</v>
      </c>
      <c r="I30" s="91">
        <v>0.33333333333333331</v>
      </c>
      <c r="K30" t="s">
        <v>10</v>
      </c>
      <c r="L30" s="228" t="s">
        <v>162</v>
      </c>
      <c r="M30" t="s">
        <v>427</v>
      </c>
      <c r="N30" s="252">
        <v>0.33333333333333331</v>
      </c>
    </row>
    <row r="31" spans="1:14">
      <c r="A31" t="s">
        <v>10</v>
      </c>
      <c r="B31" t="s">
        <v>145</v>
      </c>
      <c r="C31" t="s">
        <v>301</v>
      </c>
      <c r="D31" s="251">
        <v>0.30208333333333331</v>
      </c>
      <c r="F31" t="s">
        <v>10</v>
      </c>
      <c r="G31" t="s">
        <v>162</v>
      </c>
      <c r="H31" t="s">
        <v>417</v>
      </c>
      <c r="I31" s="91">
        <v>0.33333333333333331</v>
      </c>
      <c r="K31" t="s">
        <v>10</v>
      </c>
      <c r="L31" s="228" t="s">
        <v>162</v>
      </c>
      <c r="M31" t="s">
        <v>428</v>
      </c>
      <c r="N31" s="252">
        <v>0.33333333333333331</v>
      </c>
    </row>
    <row r="32" spans="1:14">
      <c r="A32" t="s">
        <v>10</v>
      </c>
      <c r="B32" t="s">
        <v>145</v>
      </c>
      <c r="C32" t="s">
        <v>300</v>
      </c>
      <c r="D32" s="251">
        <v>0.33333333333333331</v>
      </c>
      <c r="F32" t="s">
        <v>10</v>
      </c>
      <c r="G32" t="s">
        <v>162</v>
      </c>
      <c r="H32" t="s">
        <v>407</v>
      </c>
      <c r="I32" s="91">
        <v>0.33333333333333331</v>
      </c>
      <c r="K32" t="s">
        <v>10</v>
      </c>
      <c r="L32" s="228" t="s">
        <v>162</v>
      </c>
      <c r="M32" t="s">
        <v>412</v>
      </c>
      <c r="N32" s="252">
        <v>0.33333333333333331</v>
      </c>
    </row>
    <row r="33" spans="1:14">
      <c r="A33" t="s">
        <v>10</v>
      </c>
      <c r="B33" t="s">
        <v>145</v>
      </c>
      <c r="C33" t="s">
        <v>302</v>
      </c>
      <c r="D33" s="251">
        <v>0.33333333333333331</v>
      </c>
      <c r="F33" t="s">
        <v>10</v>
      </c>
      <c r="G33" t="s">
        <v>162</v>
      </c>
      <c r="H33" t="s">
        <v>429</v>
      </c>
      <c r="I33" s="91">
        <v>0.33333333333333331</v>
      </c>
      <c r="K33" t="s">
        <v>10</v>
      </c>
      <c r="L33" s="228" t="s">
        <v>162</v>
      </c>
      <c r="M33" t="s">
        <v>431</v>
      </c>
      <c r="N33" s="252">
        <v>0.33333333333333331</v>
      </c>
    </row>
    <row r="34" spans="1:14">
      <c r="A34" t="s">
        <v>10</v>
      </c>
      <c r="B34" t="s">
        <v>145</v>
      </c>
      <c r="C34" t="s">
        <v>303</v>
      </c>
      <c r="D34" s="251">
        <v>0.33333333333333331</v>
      </c>
      <c r="F34" t="s">
        <v>10</v>
      </c>
      <c r="G34" t="s">
        <v>162</v>
      </c>
      <c r="H34" t="s">
        <v>427</v>
      </c>
      <c r="I34" s="91">
        <v>0.33333333333333331</v>
      </c>
      <c r="K34" t="s">
        <v>10</v>
      </c>
      <c r="L34" s="228" t="s">
        <v>162</v>
      </c>
      <c r="M34" t="s">
        <v>406</v>
      </c>
      <c r="N34" s="252">
        <v>0.33333333333333331</v>
      </c>
    </row>
    <row r="35" spans="1:14">
      <c r="A35" t="s">
        <v>10</v>
      </c>
      <c r="B35" t="s">
        <v>145</v>
      </c>
      <c r="C35" t="s">
        <v>122</v>
      </c>
      <c r="D35" s="251">
        <v>0.2638888888888889</v>
      </c>
      <c r="F35" t="s">
        <v>10</v>
      </c>
      <c r="G35" t="s">
        <v>162</v>
      </c>
      <c r="H35" t="s">
        <v>428</v>
      </c>
      <c r="I35" s="91">
        <v>0.33333333333333331</v>
      </c>
      <c r="K35" t="s">
        <v>10</v>
      </c>
      <c r="L35" s="228" t="s">
        <v>162</v>
      </c>
      <c r="M35" t="s">
        <v>408</v>
      </c>
      <c r="N35" s="252">
        <v>0.33333333333333331</v>
      </c>
    </row>
    <row r="36" spans="1:14">
      <c r="A36" t="s">
        <v>10</v>
      </c>
      <c r="B36" t="s">
        <v>145</v>
      </c>
      <c r="C36" t="s">
        <v>363</v>
      </c>
      <c r="D36" s="251">
        <v>0.33333333333333331</v>
      </c>
      <c r="F36" t="s">
        <v>10</v>
      </c>
      <c r="G36" t="s">
        <v>162</v>
      </c>
      <c r="H36" t="s">
        <v>432</v>
      </c>
      <c r="I36" s="91">
        <v>0.33333333333333331</v>
      </c>
      <c r="K36" t="s">
        <v>10</v>
      </c>
      <c r="L36" s="228" t="s">
        <v>162</v>
      </c>
      <c r="M36" t="s">
        <v>430</v>
      </c>
      <c r="N36" s="252">
        <v>0.33333333333333331</v>
      </c>
    </row>
    <row r="37" spans="1:14">
      <c r="A37" t="s">
        <v>10</v>
      </c>
      <c r="B37" t="s">
        <v>145</v>
      </c>
      <c r="C37" t="s">
        <v>114</v>
      </c>
      <c r="D37" s="251">
        <v>0.33333333333333331</v>
      </c>
      <c r="F37" t="s">
        <v>10</v>
      </c>
      <c r="G37" t="s">
        <v>162</v>
      </c>
      <c r="H37" t="s">
        <v>433</v>
      </c>
      <c r="I37" s="91">
        <v>0.33333333333333331</v>
      </c>
      <c r="K37" t="s">
        <v>10</v>
      </c>
      <c r="L37" s="228" t="s">
        <v>162</v>
      </c>
      <c r="M37" t="s">
        <v>416</v>
      </c>
      <c r="N37" s="252">
        <v>0.33333333333333331</v>
      </c>
    </row>
    <row r="38" spans="1:14">
      <c r="A38" t="s">
        <v>10</v>
      </c>
      <c r="B38" t="s">
        <v>145</v>
      </c>
      <c r="C38" t="s">
        <v>348</v>
      </c>
      <c r="D38" s="251">
        <v>0.33333333333333331</v>
      </c>
      <c r="F38" t="s">
        <v>10</v>
      </c>
      <c r="G38" t="s">
        <v>162</v>
      </c>
      <c r="H38" t="s">
        <v>431</v>
      </c>
      <c r="I38" s="91">
        <v>0.33333333333333331</v>
      </c>
      <c r="K38" t="s">
        <v>10</v>
      </c>
      <c r="L38" s="228" t="s">
        <v>162</v>
      </c>
      <c r="M38" t="s">
        <v>429</v>
      </c>
      <c r="N38" s="252">
        <v>0.33333333333333331</v>
      </c>
    </row>
    <row r="39" spans="1:14">
      <c r="A39" t="s">
        <v>10</v>
      </c>
      <c r="B39" t="s">
        <v>145</v>
      </c>
      <c r="C39" t="s">
        <v>91</v>
      </c>
      <c r="D39" s="251">
        <v>0.33333333333333331</v>
      </c>
      <c r="F39" t="s">
        <v>10</v>
      </c>
      <c r="G39" t="s">
        <v>162</v>
      </c>
      <c r="H39" t="s">
        <v>408</v>
      </c>
      <c r="I39" s="91">
        <v>0.33333333333333331</v>
      </c>
      <c r="K39" t="s">
        <v>10</v>
      </c>
      <c r="L39" s="228" t="s">
        <v>162</v>
      </c>
      <c r="M39" t="s">
        <v>432</v>
      </c>
      <c r="N39" s="252">
        <v>0.33333333333333331</v>
      </c>
    </row>
    <row r="40" spans="1:14">
      <c r="A40" t="s">
        <v>10</v>
      </c>
      <c r="B40" t="s">
        <v>145</v>
      </c>
      <c r="C40" t="s">
        <v>113</v>
      </c>
      <c r="D40" s="251">
        <v>0.33333333333333331</v>
      </c>
      <c r="F40" t="s">
        <v>10</v>
      </c>
      <c r="G40" t="s">
        <v>162</v>
      </c>
      <c r="H40" t="s">
        <v>430</v>
      </c>
      <c r="I40" s="91">
        <v>0.33333333333333331</v>
      </c>
      <c r="K40" t="s">
        <v>10</v>
      </c>
      <c r="L40" s="228" t="s">
        <v>162</v>
      </c>
      <c r="M40" t="s">
        <v>433</v>
      </c>
      <c r="N40" s="252">
        <v>0.33333333333333331</v>
      </c>
    </row>
    <row r="41" spans="1:14">
      <c r="A41" t="s">
        <v>10</v>
      </c>
      <c r="B41" t="s">
        <v>162</v>
      </c>
      <c r="C41" t="s">
        <v>117</v>
      </c>
      <c r="D41" s="251">
        <v>0.33333333333333331</v>
      </c>
      <c r="F41" t="s">
        <v>10</v>
      </c>
      <c r="G41" t="s">
        <v>162</v>
      </c>
      <c r="H41" t="s">
        <v>435</v>
      </c>
      <c r="I41" s="91">
        <v>0.33333333333333331</v>
      </c>
      <c r="K41" t="s">
        <v>10</v>
      </c>
      <c r="L41" s="228" t="s">
        <v>162</v>
      </c>
      <c r="M41" t="s">
        <v>435</v>
      </c>
      <c r="N41" s="252">
        <v>0.33333333333333331</v>
      </c>
    </row>
    <row r="42" spans="1:14">
      <c r="A42" t="s">
        <v>10</v>
      </c>
      <c r="B42" t="s">
        <v>162</v>
      </c>
      <c r="C42" t="s">
        <v>236</v>
      </c>
      <c r="D42" s="251">
        <v>0.33333333333333331</v>
      </c>
      <c r="F42" t="s">
        <v>10</v>
      </c>
      <c r="G42" t="s">
        <v>162</v>
      </c>
      <c r="H42" t="s">
        <v>436</v>
      </c>
      <c r="I42" s="91">
        <v>0.17569444444444446</v>
      </c>
      <c r="K42" t="s">
        <v>10</v>
      </c>
      <c r="L42" s="228" t="s">
        <v>162</v>
      </c>
      <c r="M42" t="s">
        <v>436</v>
      </c>
      <c r="N42" s="252">
        <v>0.33333333333333331</v>
      </c>
    </row>
    <row r="43" spans="1:14">
      <c r="A43" t="s">
        <v>10</v>
      </c>
      <c r="B43" t="s">
        <v>162</v>
      </c>
      <c r="C43" t="s">
        <v>119</v>
      </c>
      <c r="D43" s="251">
        <v>0.33333333333333331</v>
      </c>
      <c r="F43" t="s">
        <v>10</v>
      </c>
      <c r="G43" t="s">
        <v>162</v>
      </c>
      <c r="H43" t="s">
        <v>438</v>
      </c>
      <c r="I43" s="91">
        <v>0.33333333333333331</v>
      </c>
      <c r="K43" t="s">
        <v>10</v>
      </c>
      <c r="L43" s="228" t="s">
        <v>162</v>
      </c>
      <c r="M43" t="s">
        <v>438</v>
      </c>
      <c r="N43" s="252">
        <v>0.33333333333333331</v>
      </c>
    </row>
    <row r="44" spans="1:14">
      <c r="A44" t="s">
        <v>10</v>
      </c>
      <c r="B44" t="s">
        <v>162</v>
      </c>
      <c r="C44" t="s">
        <v>410</v>
      </c>
      <c r="D44" s="251">
        <v>0.33333333333333331</v>
      </c>
      <c r="F44" t="s">
        <v>10</v>
      </c>
      <c r="G44" t="s">
        <v>162</v>
      </c>
      <c r="H44" t="s">
        <v>440</v>
      </c>
      <c r="I44" s="91">
        <v>0.29722222222222222</v>
      </c>
      <c r="K44" t="s">
        <v>10</v>
      </c>
      <c r="L44" s="228" t="s">
        <v>162</v>
      </c>
      <c r="M44" t="s">
        <v>440</v>
      </c>
      <c r="N44" s="252">
        <v>0.30138888888888887</v>
      </c>
    </row>
    <row r="45" spans="1:14">
      <c r="A45" t="s">
        <v>10</v>
      </c>
      <c r="B45" t="s">
        <v>162</v>
      </c>
      <c r="C45" t="s">
        <v>411</v>
      </c>
      <c r="D45" s="251">
        <v>0.33333333333333331</v>
      </c>
      <c r="F45" t="s">
        <v>10</v>
      </c>
      <c r="G45" t="s">
        <v>162</v>
      </c>
      <c r="H45" t="s">
        <v>441</v>
      </c>
      <c r="I45" s="91">
        <v>0.33333333333333331</v>
      </c>
      <c r="K45" t="s">
        <v>10</v>
      </c>
      <c r="L45" s="228" t="s">
        <v>162</v>
      </c>
      <c r="M45" t="s">
        <v>441</v>
      </c>
      <c r="N45" s="252">
        <v>0.33333333333333331</v>
      </c>
    </row>
    <row r="46" spans="1:14">
      <c r="A46" t="s">
        <v>10</v>
      </c>
      <c r="B46" t="s">
        <v>162</v>
      </c>
      <c r="C46" t="s">
        <v>414</v>
      </c>
      <c r="D46" s="251">
        <v>0.33333333333333331</v>
      </c>
      <c r="F46" t="s">
        <v>10</v>
      </c>
      <c r="G46" t="s">
        <v>162</v>
      </c>
      <c r="H46" t="s">
        <v>442</v>
      </c>
      <c r="I46" s="91">
        <v>0.33333333333333331</v>
      </c>
      <c r="K46" t="s">
        <v>10</v>
      </c>
      <c r="L46" s="228" t="s">
        <v>162</v>
      </c>
      <c r="M46" t="s">
        <v>442</v>
      </c>
      <c r="N46" s="252">
        <v>0.30069444444444443</v>
      </c>
    </row>
    <row r="47" spans="1:14">
      <c r="A47" t="s">
        <v>10</v>
      </c>
      <c r="B47" t="s">
        <v>162</v>
      </c>
      <c r="C47" t="s">
        <v>421</v>
      </c>
      <c r="D47" s="251">
        <v>0.33333333333333331</v>
      </c>
      <c r="F47" t="s">
        <v>10</v>
      </c>
      <c r="G47" t="s">
        <v>162</v>
      </c>
      <c r="H47" t="s">
        <v>437</v>
      </c>
      <c r="I47" s="91">
        <v>0.33333333333333331</v>
      </c>
      <c r="K47" t="s">
        <v>10</v>
      </c>
      <c r="L47" s="228" t="s">
        <v>162</v>
      </c>
      <c r="M47" t="s">
        <v>437</v>
      </c>
      <c r="N47" s="252">
        <v>0.33333333333333331</v>
      </c>
    </row>
    <row r="48" spans="1:14">
      <c r="A48" t="s">
        <v>10</v>
      </c>
      <c r="B48" t="s">
        <v>162</v>
      </c>
      <c r="C48" t="s">
        <v>422</v>
      </c>
      <c r="D48" s="251">
        <v>0.33333333333333331</v>
      </c>
      <c r="F48" t="s">
        <v>10</v>
      </c>
      <c r="G48" t="s">
        <v>162</v>
      </c>
      <c r="H48" t="s">
        <v>443</v>
      </c>
      <c r="I48" s="91">
        <v>0.33333333333333331</v>
      </c>
      <c r="K48" t="s">
        <v>10</v>
      </c>
      <c r="L48" s="228" t="s">
        <v>162</v>
      </c>
      <c r="M48" t="s">
        <v>443</v>
      </c>
      <c r="N48" s="252">
        <v>0.33333333333333331</v>
      </c>
    </row>
    <row r="49" spans="1:14">
      <c r="A49" t="s">
        <v>10</v>
      </c>
      <c r="B49" t="s">
        <v>162</v>
      </c>
      <c r="C49" t="s">
        <v>412</v>
      </c>
      <c r="D49" s="251">
        <v>0.33333333333333331</v>
      </c>
      <c r="F49" t="s">
        <v>10</v>
      </c>
      <c r="G49" t="s">
        <v>162</v>
      </c>
      <c r="H49" t="s">
        <v>444</v>
      </c>
      <c r="I49" s="91">
        <v>0.33333333333333331</v>
      </c>
      <c r="K49" t="s">
        <v>10</v>
      </c>
      <c r="L49" s="228" t="s">
        <v>162</v>
      </c>
      <c r="M49" t="s">
        <v>444</v>
      </c>
      <c r="N49" s="252">
        <v>0.33333333333333331</v>
      </c>
    </row>
    <row r="50" spans="1:14">
      <c r="A50" t="s">
        <v>10</v>
      </c>
      <c r="B50" t="s">
        <v>162</v>
      </c>
      <c r="C50" t="s">
        <v>406</v>
      </c>
      <c r="D50" s="251">
        <v>0.33333333333333331</v>
      </c>
      <c r="F50" t="s">
        <v>10</v>
      </c>
      <c r="G50" t="s">
        <v>286</v>
      </c>
      <c r="H50" t="s">
        <v>255</v>
      </c>
      <c r="I50" s="91">
        <v>0.33333333333333331</v>
      </c>
      <c r="K50" t="s">
        <v>10</v>
      </c>
      <c r="L50" s="228" t="s">
        <v>286</v>
      </c>
      <c r="M50" t="s">
        <v>255</v>
      </c>
      <c r="N50" s="252">
        <v>0.33333333333333331</v>
      </c>
    </row>
    <row r="51" spans="1:14">
      <c r="A51" t="s">
        <v>10</v>
      </c>
      <c r="B51" t="s">
        <v>162</v>
      </c>
      <c r="C51" t="s">
        <v>408</v>
      </c>
      <c r="D51" s="251">
        <v>0.33333333333333331</v>
      </c>
      <c r="F51" t="s">
        <v>10</v>
      </c>
      <c r="G51" t="s">
        <v>286</v>
      </c>
      <c r="H51" t="s">
        <v>256</v>
      </c>
      <c r="I51" s="91">
        <v>0.33333333333333331</v>
      </c>
      <c r="K51" t="s">
        <v>10</v>
      </c>
      <c r="L51" s="228" t="s">
        <v>286</v>
      </c>
      <c r="M51" t="s">
        <v>256</v>
      </c>
      <c r="N51" s="252">
        <v>0.33333333333333331</v>
      </c>
    </row>
    <row r="52" spans="1:14">
      <c r="A52" t="s">
        <v>10</v>
      </c>
      <c r="B52" t="s">
        <v>162</v>
      </c>
      <c r="C52" t="s">
        <v>409</v>
      </c>
      <c r="D52" s="251">
        <v>0.33333333333333331</v>
      </c>
      <c r="F52" t="s">
        <v>10</v>
      </c>
      <c r="G52" t="s">
        <v>286</v>
      </c>
      <c r="H52" t="s">
        <v>257</v>
      </c>
      <c r="I52" s="91">
        <v>0.33333333333333331</v>
      </c>
      <c r="K52" t="s">
        <v>10</v>
      </c>
      <c r="L52" s="228" t="s">
        <v>286</v>
      </c>
      <c r="M52" t="s">
        <v>257</v>
      </c>
      <c r="N52" s="252">
        <v>0.33333333333333331</v>
      </c>
    </row>
    <row r="53" spans="1:14">
      <c r="A53" t="s">
        <v>10</v>
      </c>
      <c r="B53" t="s">
        <v>162</v>
      </c>
      <c r="C53" t="s">
        <v>416</v>
      </c>
      <c r="D53" s="251">
        <v>0.33333333333333331</v>
      </c>
      <c r="F53" t="s">
        <v>10</v>
      </c>
      <c r="G53" t="s">
        <v>286</v>
      </c>
      <c r="H53" t="s">
        <v>258</v>
      </c>
      <c r="I53" s="91">
        <v>0.33333333333333331</v>
      </c>
      <c r="K53" t="s">
        <v>10</v>
      </c>
      <c r="L53" s="228" t="s">
        <v>286</v>
      </c>
      <c r="M53" t="s">
        <v>258</v>
      </c>
      <c r="N53" s="252">
        <v>0.31319444444444444</v>
      </c>
    </row>
    <row r="54" spans="1:14">
      <c r="A54" t="s">
        <v>10</v>
      </c>
      <c r="B54" t="s">
        <v>162</v>
      </c>
      <c r="C54" t="s">
        <v>413</v>
      </c>
      <c r="D54" s="251">
        <v>0.33333333333333331</v>
      </c>
      <c r="F54" t="s">
        <v>10</v>
      </c>
      <c r="G54" t="s">
        <v>286</v>
      </c>
      <c r="H54" t="s">
        <v>259</v>
      </c>
      <c r="I54" s="91">
        <v>0.33333333333333331</v>
      </c>
      <c r="K54" t="s">
        <v>10</v>
      </c>
      <c r="L54" s="228" t="s">
        <v>286</v>
      </c>
      <c r="M54" t="s">
        <v>259</v>
      </c>
      <c r="N54" s="252">
        <v>0.33333333333333331</v>
      </c>
    </row>
    <row r="55" spans="1:14">
      <c r="A55" t="s">
        <v>10</v>
      </c>
      <c r="B55" t="s">
        <v>162</v>
      </c>
      <c r="C55" t="s">
        <v>423</v>
      </c>
      <c r="D55" s="251">
        <v>0.33333333333333331</v>
      </c>
      <c r="F55" t="s">
        <v>10</v>
      </c>
      <c r="G55" t="s">
        <v>286</v>
      </c>
      <c r="H55" t="s">
        <v>260</v>
      </c>
      <c r="I55" s="91">
        <v>0.33333333333333331</v>
      </c>
      <c r="K55" t="s">
        <v>10</v>
      </c>
      <c r="L55" s="228" t="s">
        <v>286</v>
      </c>
      <c r="M55" t="s">
        <v>260</v>
      </c>
      <c r="N55" s="252">
        <v>0.33333333333333331</v>
      </c>
    </row>
    <row r="56" spans="1:14">
      <c r="A56" t="s">
        <v>10</v>
      </c>
      <c r="B56" t="s">
        <v>162</v>
      </c>
      <c r="C56" t="s">
        <v>415</v>
      </c>
      <c r="D56" s="251">
        <v>0.33333333333333331</v>
      </c>
      <c r="F56" t="s">
        <v>10</v>
      </c>
      <c r="G56" t="s">
        <v>286</v>
      </c>
      <c r="H56" t="s">
        <v>261</v>
      </c>
      <c r="I56" s="91">
        <v>0.30138888888888887</v>
      </c>
      <c r="K56" t="s">
        <v>10</v>
      </c>
      <c r="L56" s="228" t="s">
        <v>286</v>
      </c>
      <c r="M56" t="s">
        <v>261</v>
      </c>
      <c r="N56" s="252">
        <v>0.33333333333333331</v>
      </c>
    </row>
    <row r="57" spans="1:14">
      <c r="A57" t="s">
        <v>10</v>
      </c>
      <c r="B57" t="s">
        <v>162</v>
      </c>
      <c r="C57" t="s">
        <v>417</v>
      </c>
      <c r="D57" s="251">
        <v>0.33333333333333331</v>
      </c>
      <c r="F57" t="s">
        <v>10</v>
      </c>
      <c r="G57" t="s">
        <v>286</v>
      </c>
      <c r="H57" t="s">
        <v>262</v>
      </c>
      <c r="I57" s="91">
        <v>0.33333333333333331</v>
      </c>
      <c r="K57" t="s">
        <v>10</v>
      </c>
      <c r="L57" s="228" t="s">
        <v>286</v>
      </c>
      <c r="M57" t="s">
        <v>262</v>
      </c>
      <c r="N57" s="252">
        <v>0.33333333333333331</v>
      </c>
    </row>
    <row r="58" spans="1:14">
      <c r="A58" t="s">
        <v>10</v>
      </c>
      <c r="B58" t="s">
        <v>162</v>
      </c>
      <c r="C58" t="s">
        <v>407</v>
      </c>
      <c r="D58" s="251">
        <v>0.33333333333333331</v>
      </c>
      <c r="F58" t="s">
        <v>10</v>
      </c>
      <c r="G58" t="s">
        <v>286</v>
      </c>
      <c r="H58" t="s">
        <v>263</v>
      </c>
      <c r="I58" s="91">
        <v>0.33333333333333331</v>
      </c>
      <c r="K58" t="s">
        <v>10</v>
      </c>
      <c r="L58" s="228" t="s">
        <v>286</v>
      </c>
      <c r="M58" t="s">
        <v>263</v>
      </c>
      <c r="N58" s="252">
        <v>0.31458333333333333</v>
      </c>
    </row>
    <row r="59" spans="1:14">
      <c r="A59" t="s">
        <v>10</v>
      </c>
      <c r="B59" t="s">
        <v>162</v>
      </c>
      <c r="C59" t="s">
        <v>427</v>
      </c>
      <c r="D59" s="251">
        <v>0.33333333333333331</v>
      </c>
      <c r="F59" t="s">
        <v>10</v>
      </c>
      <c r="G59" t="s">
        <v>286</v>
      </c>
      <c r="H59" t="s">
        <v>264</v>
      </c>
      <c r="I59" s="91">
        <v>0.33333333333333331</v>
      </c>
      <c r="K59" t="s">
        <v>10</v>
      </c>
      <c r="L59" s="228" t="s">
        <v>286</v>
      </c>
      <c r="M59" t="s">
        <v>264</v>
      </c>
      <c r="N59" s="252">
        <v>0.33333333333333331</v>
      </c>
    </row>
    <row r="60" spans="1:14">
      <c r="A60" t="s">
        <v>10</v>
      </c>
      <c r="B60" t="s">
        <v>162</v>
      </c>
      <c r="C60" t="s">
        <v>431</v>
      </c>
      <c r="D60" s="251">
        <v>0.33333333333333331</v>
      </c>
      <c r="F60" t="s">
        <v>10</v>
      </c>
      <c r="G60" t="s">
        <v>286</v>
      </c>
      <c r="H60" t="s">
        <v>266</v>
      </c>
      <c r="I60" s="91">
        <v>0.33333333333333331</v>
      </c>
      <c r="K60" t="s">
        <v>10</v>
      </c>
      <c r="L60" s="228" t="s">
        <v>286</v>
      </c>
      <c r="M60" t="s">
        <v>266</v>
      </c>
      <c r="N60" s="252">
        <v>0.33333333333333331</v>
      </c>
    </row>
    <row r="61" spans="1:14">
      <c r="A61" t="s">
        <v>10</v>
      </c>
      <c r="B61" t="s">
        <v>162</v>
      </c>
      <c r="C61" t="s">
        <v>429</v>
      </c>
      <c r="D61" s="251">
        <v>0.33333333333333331</v>
      </c>
      <c r="F61" t="s">
        <v>10</v>
      </c>
      <c r="G61" t="s">
        <v>286</v>
      </c>
      <c r="H61" t="s">
        <v>267</v>
      </c>
      <c r="I61" s="91">
        <v>0.30902777777777779</v>
      </c>
      <c r="K61" t="s">
        <v>10</v>
      </c>
      <c r="L61" s="228" t="s">
        <v>286</v>
      </c>
      <c r="M61" t="s">
        <v>267</v>
      </c>
      <c r="N61" s="252">
        <v>0.33333333333333331</v>
      </c>
    </row>
    <row r="62" spans="1:14">
      <c r="A62" t="s">
        <v>10</v>
      </c>
      <c r="B62" t="s">
        <v>162</v>
      </c>
      <c r="C62" t="s">
        <v>432</v>
      </c>
      <c r="D62" s="251">
        <v>0.33333333333333331</v>
      </c>
      <c r="F62" t="s">
        <v>10</v>
      </c>
      <c r="G62" t="s">
        <v>286</v>
      </c>
      <c r="H62" t="s">
        <v>268</v>
      </c>
      <c r="I62" s="91">
        <v>0.33333333333333331</v>
      </c>
      <c r="K62" t="s">
        <v>10</v>
      </c>
      <c r="L62" s="228" t="s">
        <v>286</v>
      </c>
      <c r="M62" t="s">
        <v>268</v>
      </c>
      <c r="N62" s="252">
        <v>0.33333333333333331</v>
      </c>
    </row>
    <row r="63" spans="1:14">
      <c r="A63" t="s">
        <v>10</v>
      </c>
      <c r="B63" t="s">
        <v>162</v>
      </c>
      <c r="C63" t="s">
        <v>433</v>
      </c>
      <c r="D63" s="251">
        <v>0.33333333333333331</v>
      </c>
      <c r="F63" t="s">
        <v>10</v>
      </c>
      <c r="G63" t="s">
        <v>286</v>
      </c>
      <c r="H63" t="s">
        <v>269</v>
      </c>
      <c r="I63" s="91">
        <v>0.33333333333333331</v>
      </c>
      <c r="K63" t="s">
        <v>10</v>
      </c>
      <c r="L63" s="228" t="s">
        <v>286</v>
      </c>
      <c r="M63" t="s">
        <v>269</v>
      </c>
      <c r="N63" s="252">
        <v>0.33333333333333331</v>
      </c>
    </row>
    <row r="64" spans="1:14">
      <c r="A64" t="s">
        <v>10</v>
      </c>
      <c r="B64" t="s">
        <v>162</v>
      </c>
      <c r="C64" t="s">
        <v>428</v>
      </c>
      <c r="D64" s="251">
        <v>0.33333333333333331</v>
      </c>
      <c r="F64" t="s">
        <v>10</v>
      </c>
      <c r="G64" t="s">
        <v>286</v>
      </c>
      <c r="H64" t="s">
        <v>274</v>
      </c>
      <c r="I64" s="91">
        <v>0.33333333333333331</v>
      </c>
      <c r="K64" t="s">
        <v>10</v>
      </c>
      <c r="L64" s="228" t="s">
        <v>286</v>
      </c>
      <c r="M64" t="s">
        <v>274</v>
      </c>
      <c r="N64" s="252">
        <v>0.33333333333333331</v>
      </c>
    </row>
    <row r="65" spans="1:14">
      <c r="A65" t="s">
        <v>10</v>
      </c>
      <c r="B65" t="s">
        <v>162</v>
      </c>
      <c r="C65" t="s">
        <v>430</v>
      </c>
      <c r="D65" s="251">
        <v>0.33333333333333331</v>
      </c>
      <c r="F65" t="s">
        <v>10</v>
      </c>
      <c r="G65" t="s">
        <v>286</v>
      </c>
      <c r="H65" t="s">
        <v>273</v>
      </c>
      <c r="I65" s="91">
        <v>0.33333333333333331</v>
      </c>
      <c r="K65" t="s">
        <v>10</v>
      </c>
      <c r="L65" s="228" t="s">
        <v>286</v>
      </c>
      <c r="M65" t="s">
        <v>273</v>
      </c>
      <c r="N65" s="252">
        <v>0.33333333333333331</v>
      </c>
    </row>
    <row r="66" spans="1:14">
      <c r="A66" t="s">
        <v>10</v>
      </c>
      <c r="B66" t="s">
        <v>162</v>
      </c>
      <c r="C66" t="s">
        <v>435</v>
      </c>
      <c r="D66" s="251">
        <v>0.33333333333333331</v>
      </c>
      <c r="F66" t="s">
        <v>10</v>
      </c>
      <c r="G66" t="s">
        <v>286</v>
      </c>
      <c r="H66" t="s">
        <v>272</v>
      </c>
      <c r="I66" s="91">
        <v>0.33333333333333331</v>
      </c>
      <c r="K66" t="s">
        <v>10</v>
      </c>
      <c r="L66" s="228" t="s">
        <v>286</v>
      </c>
      <c r="M66" t="s">
        <v>272</v>
      </c>
      <c r="N66" s="252">
        <v>0.33333333333333331</v>
      </c>
    </row>
    <row r="67" spans="1:14">
      <c r="A67" t="s">
        <v>10</v>
      </c>
      <c r="B67" t="s">
        <v>162</v>
      </c>
      <c r="C67" t="s">
        <v>436</v>
      </c>
      <c r="D67" s="251">
        <v>0.33333333333333331</v>
      </c>
      <c r="F67" t="s">
        <v>10</v>
      </c>
      <c r="G67" t="s">
        <v>286</v>
      </c>
      <c r="H67" t="s">
        <v>271</v>
      </c>
      <c r="I67" s="91">
        <v>0.31388888888888888</v>
      </c>
      <c r="K67" t="s">
        <v>10</v>
      </c>
      <c r="L67" s="228" t="s">
        <v>286</v>
      </c>
      <c r="M67" t="s">
        <v>271</v>
      </c>
      <c r="N67" s="252">
        <v>0.33333333333333331</v>
      </c>
    </row>
    <row r="68" spans="1:14">
      <c r="A68" t="s">
        <v>10</v>
      </c>
      <c r="B68" t="s">
        <v>162</v>
      </c>
      <c r="C68" t="s">
        <v>437</v>
      </c>
      <c r="D68" s="251">
        <v>0.33333333333333331</v>
      </c>
      <c r="F68" t="s">
        <v>10</v>
      </c>
      <c r="G68" t="s">
        <v>286</v>
      </c>
      <c r="H68" t="s">
        <v>270</v>
      </c>
      <c r="I68" s="91">
        <v>0.33333333333333331</v>
      </c>
      <c r="K68" t="s">
        <v>10</v>
      </c>
      <c r="L68" s="228" t="s">
        <v>286</v>
      </c>
      <c r="M68" t="s">
        <v>270</v>
      </c>
      <c r="N68" s="252">
        <v>0.33333333333333331</v>
      </c>
    </row>
    <row r="69" spans="1:14">
      <c r="A69" t="s">
        <v>10</v>
      </c>
      <c r="B69" t="s">
        <v>162</v>
      </c>
      <c r="C69" t="s">
        <v>438</v>
      </c>
      <c r="D69" s="251">
        <v>0.33333333333333331</v>
      </c>
      <c r="F69" t="s">
        <v>10</v>
      </c>
      <c r="G69" t="s">
        <v>286</v>
      </c>
      <c r="H69" t="s">
        <v>284</v>
      </c>
      <c r="I69" s="91">
        <v>0.33333333333333331</v>
      </c>
      <c r="K69" t="s">
        <v>10</v>
      </c>
      <c r="L69" s="228" t="s">
        <v>286</v>
      </c>
      <c r="M69" t="s">
        <v>284</v>
      </c>
      <c r="N69" s="252">
        <v>0.29166666666666669</v>
      </c>
    </row>
    <row r="70" spans="1:14">
      <c r="A70" t="s">
        <v>10</v>
      </c>
      <c r="B70" t="s">
        <v>162</v>
      </c>
      <c r="C70" t="s">
        <v>440</v>
      </c>
      <c r="D70" s="251">
        <v>0.33333333333333331</v>
      </c>
      <c r="F70" t="s">
        <v>10</v>
      </c>
      <c r="G70" t="s">
        <v>286</v>
      </c>
      <c r="H70" t="s">
        <v>330</v>
      </c>
      <c r="I70" s="91">
        <v>0.33333333333333331</v>
      </c>
      <c r="K70" t="s">
        <v>10</v>
      </c>
      <c r="L70" s="228" t="s">
        <v>286</v>
      </c>
      <c r="M70" t="s">
        <v>330</v>
      </c>
      <c r="N70" s="252">
        <v>0.33333333333333331</v>
      </c>
    </row>
    <row r="71" spans="1:14">
      <c r="A71" t="s">
        <v>10</v>
      </c>
      <c r="B71" t="s">
        <v>162</v>
      </c>
      <c r="C71" t="s">
        <v>441</v>
      </c>
      <c r="D71" s="251">
        <v>0.33333333333333331</v>
      </c>
      <c r="F71" t="s">
        <v>10</v>
      </c>
      <c r="G71" t="s">
        <v>286</v>
      </c>
      <c r="H71" t="s">
        <v>331</v>
      </c>
      <c r="I71" s="91">
        <v>0.33333333333333331</v>
      </c>
      <c r="K71" t="s">
        <v>10</v>
      </c>
      <c r="L71" s="228" t="s">
        <v>286</v>
      </c>
      <c r="M71" t="s">
        <v>331</v>
      </c>
      <c r="N71" s="252">
        <v>0.33333333333333331</v>
      </c>
    </row>
    <row r="72" spans="1:14">
      <c r="A72" t="s">
        <v>10</v>
      </c>
      <c r="B72" t="s">
        <v>162</v>
      </c>
      <c r="C72" t="s">
        <v>442</v>
      </c>
      <c r="D72" s="251">
        <v>0.33333333333333331</v>
      </c>
      <c r="F72" t="s">
        <v>10</v>
      </c>
      <c r="G72" t="s">
        <v>286</v>
      </c>
      <c r="H72" t="s">
        <v>340</v>
      </c>
      <c r="I72" s="91">
        <v>0.33333333333333331</v>
      </c>
      <c r="K72" t="s">
        <v>10</v>
      </c>
      <c r="L72" s="228" t="s">
        <v>286</v>
      </c>
      <c r="M72" t="s">
        <v>340</v>
      </c>
      <c r="N72" s="252">
        <v>0.31805555555555554</v>
      </c>
    </row>
    <row r="73" spans="1:14">
      <c r="A73" t="s">
        <v>10</v>
      </c>
      <c r="B73" t="s">
        <v>162</v>
      </c>
      <c r="C73" t="s">
        <v>443</v>
      </c>
      <c r="D73" s="251">
        <v>0.33333333333333331</v>
      </c>
      <c r="F73" t="s">
        <v>10</v>
      </c>
      <c r="G73" t="s">
        <v>286</v>
      </c>
      <c r="H73" t="s">
        <v>341</v>
      </c>
      <c r="I73" s="91">
        <v>0.33333333333333331</v>
      </c>
      <c r="K73" t="s">
        <v>10</v>
      </c>
      <c r="L73" s="228" t="s">
        <v>286</v>
      </c>
      <c r="M73" t="s">
        <v>341</v>
      </c>
      <c r="N73" s="252">
        <v>0.33333333333333331</v>
      </c>
    </row>
    <row r="74" spans="1:14">
      <c r="A74" t="s">
        <v>10</v>
      </c>
      <c r="B74" t="s">
        <v>162</v>
      </c>
      <c r="C74" t="s">
        <v>444</v>
      </c>
      <c r="D74" s="251">
        <v>0.22916666666666666</v>
      </c>
      <c r="F74" t="s">
        <v>10</v>
      </c>
      <c r="G74" t="s">
        <v>286</v>
      </c>
      <c r="H74" t="s">
        <v>342</v>
      </c>
      <c r="I74" s="91">
        <v>0.33333333333333331</v>
      </c>
      <c r="K74" t="s">
        <v>10</v>
      </c>
      <c r="L74" s="228" t="s">
        <v>286</v>
      </c>
      <c r="M74" t="s">
        <v>342</v>
      </c>
      <c r="N74" s="252">
        <v>0.33333333333333331</v>
      </c>
    </row>
    <row r="75" spans="1:14">
      <c r="A75" t="s">
        <v>10</v>
      </c>
      <c r="B75" t="s">
        <v>286</v>
      </c>
      <c r="C75" t="s">
        <v>255</v>
      </c>
      <c r="D75" s="251">
        <v>0.33333333333333331</v>
      </c>
      <c r="F75" t="s">
        <v>10</v>
      </c>
      <c r="G75" t="s">
        <v>286</v>
      </c>
      <c r="H75" t="s">
        <v>343</v>
      </c>
      <c r="I75" s="91">
        <v>0.33333333333333331</v>
      </c>
      <c r="K75" t="s">
        <v>10</v>
      </c>
      <c r="L75" s="228" t="s">
        <v>286</v>
      </c>
      <c r="M75" t="s">
        <v>343</v>
      </c>
      <c r="N75" s="252">
        <v>0.33333333333333331</v>
      </c>
    </row>
    <row r="76" spans="1:14">
      <c r="A76" t="s">
        <v>10</v>
      </c>
      <c r="B76" t="s">
        <v>286</v>
      </c>
      <c r="C76" t="s">
        <v>256</v>
      </c>
      <c r="D76" s="251">
        <v>0.33333333333333331</v>
      </c>
      <c r="F76" t="s">
        <v>10</v>
      </c>
      <c r="G76" t="s">
        <v>286</v>
      </c>
      <c r="H76" t="s">
        <v>344</v>
      </c>
      <c r="I76" s="91">
        <v>0.33333333333333331</v>
      </c>
      <c r="K76" t="s">
        <v>10</v>
      </c>
      <c r="L76" s="228" t="s">
        <v>286</v>
      </c>
      <c r="M76" t="s">
        <v>344</v>
      </c>
      <c r="N76" s="252">
        <v>0.33333333333333331</v>
      </c>
    </row>
    <row r="77" spans="1:14">
      <c r="A77" t="s">
        <v>10</v>
      </c>
      <c r="B77" t="s">
        <v>286</v>
      </c>
      <c r="C77" t="s">
        <v>258</v>
      </c>
      <c r="D77" s="251">
        <v>0.28125</v>
      </c>
      <c r="F77" t="s">
        <v>10</v>
      </c>
      <c r="G77" t="s">
        <v>286</v>
      </c>
      <c r="H77" t="s">
        <v>345</v>
      </c>
      <c r="I77" s="91">
        <v>0.33333333333333331</v>
      </c>
      <c r="K77" t="s">
        <v>10</v>
      </c>
      <c r="L77" s="228" t="s">
        <v>286</v>
      </c>
      <c r="M77" t="s">
        <v>345</v>
      </c>
      <c r="N77" s="252">
        <v>0.33333333333333331</v>
      </c>
    </row>
    <row r="78" spans="1:14">
      <c r="A78" t="s">
        <v>10</v>
      </c>
      <c r="B78" t="s">
        <v>286</v>
      </c>
      <c r="C78" t="s">
        <v>259</v>
      </c>
      <c r="D78" s="251">
        <v>0.33333333333333331</v>
      </c>
      <c r="F78" t="s">
        <v>10</v>
      </c>
      <c r="G78" t="s">
        <v>286</v>
      </c>
      <c r="H78" t="s">
        <v>346</v>
      </c>
      <c r="I78" s="91">
        <v>0.33333333333333331</v>
      </c>
      <c r="K78" t="s">
        <v>10</v>
      </c>
      <c r="L78" s="228" t="s">
        <v>286</v>
      </c>
      <c r="M78" t="s">
        <v>346</v>
      </c>
      <c r="N78" s="252">
        <v>0.33333333333333331</v>
      </c>
    </row>
    <row r="79" spans="1:14">
      <c r="A79" t="s">
        <v>10</v>
      </c>
      <c r="B79" t="s">
        <v>286</v>
      </c>
      <c r="C79" t="s">
        <v>260</v>
      </c>
      <c r="D79" s="251">
        <v>0.33333333333333331</v>
      </c>
      <c r="F79" t="s">
        <v>10</v>
      </c>
      <c r="G79" t="s">
        <v>286</v>
      </c>
      <c r="H79" t="s">
        <v>347</v>
      </c>
      <c r="I79" s="91">
        <v>0.33333333333333331</v>
      </c>
      <c r="K79" t="s">
        <v>10</v>
      </c>
      <c r="L79" s="228" t="s">
        <v>286</v>
      </c>
      <c r="M79" t="s">
        <v>347</v>
      </c>
      <c r="N79" s="252">
        <v>0.33333333333333331</v>
      </c>
    </row>
    <row r="80" spans="1:14">
      <c r="A80" t="s">
        <v>10</v>
      </c>
      <c r="B80" t="s">
        <v>286</v>
      </c>
      <c r="C80" t="s">
        <v>261</v>
      </c>
      <c r="D80" s="251">
        <v>0.32291666666666669</v>
      </c>
      <c r="F80" t="s">
        <v>10</v>
      </c>
      <c r="G80" t="s">
        <v>286</v>
      </c>
      <c r="H80" t="s">
        <v>349</v>
      </c>
      <c r="I80" s="91">
        <v>0.28263888888888888</v>
      </c>
      <c r="K80" t="s">
        <v>10</v>
      </c>
      <c r="L80" s="228" t="s">
        <v>286</v>
      </c>
      <c r="M80" t="s">
        <v>349</v>
      </c>
      <c r="N80" s="252">
        <v>0.33333333333333331</v>
      </c>
    </row>
    <row r="81" spans="1:14">
      <c r="A81" t="s">
        <v>10</v>
      </c>
      <c r="B81" t="s">
        <v>286</v>
      </c>
      <c r="C81" t="s">
        <v>262</v>
      </c>
      <c r="D81" s="251">
        <v>0.33333333333333331</v>
      </c>
      <c r="F81" t="s">
        <v>10</v>
      </c>
      <c r="G81" t="s">
        <v>286</v>
      </c>
      <c r="H81" t="s">
        <v>350</v>
      </c>
      <c r="I81" s="91">
        <v>0.33333333333333331</v>
      </c>
      <c r="K81" t="s">
        <v>10</v>
      </c>
      <c r="L81" s="228" t="s">
        <v>286</v>
      </c>
      <c r="M81" t="s">
        <v>350</v>
      </c>
      <c r="N81" s="252">
        <v>0.33333333333333331</v>
      </c>
    </row>
    <row r="82" spans="1:14">
      <c r="A82" t="s">
        <v>10</v>
      </c>
      <c r="B82" t="s">
        <v>286</v>
      </c>
      <c r="C82" t="s">
        <v>263</v>
      </c>
      <c r="D82" s="251">
        <v>0.33333333333333331</v>
      </c>
      <c r="F82" t="s">
        <v>10</v>
      </c>
      <c r="G82" t="s">
        <v>286</v>
      </c>
      <c r="H82" t="s">
        <v>351</v>
      </c>
      <c r="I82" s="91">
        <v>0.33333333333333331</v>
      </c>
      <c r="K82" t="s">
        <v>10</v>
      </c>
      <c r="L82" s="228" t="s">
        <v>286</v>
      </c>
      <c r="M82" t="s">
        <v>351</v>
      </c>
      <c r="N82" s="252">
        <v>0.33333333333333331</v>
      </c>
    </row>
    <row r="83" spans="1:14">
      <c r="A83" t="s">
        <v>10</v>
      </c>
      <c r="B83" t="s">
        <v>286</v>
      </c>
      <c r="C83" t="s">
        <v>266</v>
      </c>
      <c r="D83" s="251">
        <v>0.33333333333333331</v>
      </c>
      <c r="F83" t="s">
        <v>10</v>
      </c>
      <c r="G83" t="s">
        <v>286</v>
      </c>
      <c r="H83" t="s">
        <v>352</v>
      </c>
      <c r="I83" s="91">
        <v>0.33333333333333331</v>
      </c>
      <c r="K83" t="s">
        <v>10</v>
      </c>
      <c r="L83" s="228" t="s">
        <v>286</v>
      </c>
      <c r="M83" t="s">
        <v>352</v>
      </c>
      <c r="N83" s="252">
        <v>0.33333333333333331</v>
      </c>
    </row>
    <row r="84" spans="1:14">
      <c r="A84" t="s">
        <v>10</v>
      </c>
      <c r="B84" t="s">
        <v>286</v>
      </c>
      <c r="C84" t="s">
        <v>267</v>
      </c>
      <c r="D84" s="251">
        <v>0.33333333333333331</v>
      </c>
      <c r="F84" t="s">
        <v>10</v>
      </c>
      <c r="G84" t="s">
        <v>286</v>
      </c>
      <c r="H84" t="s">
        <v>353</v>
      </c>
      <c r="I84" s="91">
        <v>0.33333333333333331</v>
      </c>
      <c r="K84" t="s">
        <v>10</v>
      </c>
      <c r="L84" s="228" t="s">
        <v>286</v>
      </c>
      <c r="M84" t="s">
        <v>353</v>
      </c>
      <c r="N84" s="252">
        <v>0.33333333333333331</v>
      </c>
    </row>
    <row r="85" spans="1:14">
      <c r="A85" t="s">
        <v>10</v>
      </c>
      <c r="B85" t="s">
        <v>286</v>
      </c>
      <c r="C85" t="s">
        <v>268</v>
      </c>
      <c r="D85" s="251">
        <v>0.33333333333333331</v>
      </c>
      <c r="F85" t="s">
        <v>10</v>
      </c>
      <c r="G85" t="s">
        <v>286</v>
      </c>
      <c r="H85" t="s">
        <v>354</v>
      </c>
      <c r="I85" s="91">
        <v>0.33333333333333331</v>
      </c>
      <c r="K85" t="s">
        <v>10</v>
      </c>
      <c r="L85" s="228" t="s">
        <v>286</v>
      </c>
      <c r="M85" t="s">
        <v>354</v>
      </c>
      <c r="N85" s="252">
        <v>0.33333333333333331</v>
      </c>
    </row>
    <row r="86" spans="1:14">
      <c r="A86" t="s">
        <v>10</v>
      </c>
      <c r="B86" t="s">
        <v>286</v>
      </c>
      <c r="C86" t="s">
        <v>269</v>
      </c>
      <c r="D86" s="251">
        <v>0.33333333333333331</v>
      </c>
      <c r="F86" t="s">
        <v>10</v>
      </c>
      <c r="G86" t="s">
        <v>286</v>
      </c>
      <c r="H86" t="s">
        <v>355</v>
      </c>
      <c r="I86" s="91">
        <v>0.33333333333333331</v>
      </c>
      <c r="K86" t="s">
        <v>10</v>
      </c>
      <c r="L86" s="228" t="s">
        <v>286</v>
      </c>
      <c r="M86" t="s">
        <v>355</v>
      </c>
      <c r="N86" s="252">
        <v>0.33333333333333331</v>
      </c>
    </row>
    <row r="87" spans="1:14">
      <c r="A87" t="s">
        <v>10</v>
      </c>
      <c r="B87" t="s">
        <v>286</v>
      </c>
      <c r="C87" t="s">
        <v>274</v>
      </c>
      <c r="D87" s="251">
        <v>0.33333333333333331</v>
      </c>
      <c r="F87" t="s">
        <v>10</v>
      </c>
      <c r="G87" t="s">
        <v>286</v>
      </c>
      <c r="H87" t="s">
        <v>356</v>
      </c>
      <c r="I87" s="91">
        <v>0.33333333333333331</v>
      </c>
      <c r="K87" t="s">
        <v>10</v>
      </c>
      <c r="L87" s="228" t="s">
        <v>286</v>
      </c>
      <c r="M87" t="s">
        <v>356</v>
      </c>
      <c r="N87" s="252">
        <v>0.33333333333333331</v>
      </c>
    </row>
    <row r="88" spans="1:14">
      <c r="A88" t="s">
        <v>10</v>
      </c>
      <c r="B88" t="s">
        <v>286</v>
      </c>
      <c r="C88" t="s">
        <v>272</v>
      </c>
      <c r="D88" s="251">
        <v>0.33333333333333331</v>
      </c>
      <c r="F88" t="s">
        <v>10</v>
      </c>
      <c r="G88" t="s">
        <v>286</v>
      </c>
      <c r="H88" t="s">
        <v>357</v>
      </c>
      <c r="I88" s="91">
        <v>0.33333333333333331</v>
      </c>
      <c r="K88" t="s">
        <v>10</v>
      </c>
      <c r="L88" s="228" t="s">
        <v>286</v>
      </c>
      <c r="M88" t="s">
        <v>357</v>
      </c>
      <c r="N88" s="252">
        <v>0.33333333333333331</v>
      </c>
    </row>
    <row r="89" spans="1:14">
      <c r="A89" t="s">
        <v>10</v>
      </c>
      <c r="B89" t="s">
        <v>286</v>
      </c>
      <c r="C89" t="s">
        <v>271</v>
      </c>
      <c r="D89" s="251">
        <v>0.33333333333333331</v>
      </c>
      <c r="F89" t="s">
        <v>10</v>
      </c>
      <c r="G89" t="s">
        <v>286</v>
      </c>
      <c r="H89" t="s">
        <v>358</v>
      </c>
      <c r="I89" s="91">
        <v>0.33333333333333331</v>
      </c>
      <c r="K89" t="s">
        <v>10</v>
      </c>
      <c r="L89" s="228" t="s">
        <v>286</v>
      </c>
      <c r="M89" t="s">
        <v>358</v>
      </c>
      <c r="N89" s="252">
        <v>0.28541666666666665</v>
      </c>
    </row>
    <row r="90" spans="1:14">
      <c r="A90" t="s">
        <v>10</v>
      </c>
      <c r="B90" t="s">
        <v>286</v>
      </c>
      <c r="C90" t="s">
        <v>270</v>
      </c>
      <c r="D90" s="251">
        <v>0.33333333333333331</v>
      </c>
      <c r="F90" t="s">
        <v>10</v>
      </c>
      <c r="G90" t="s">
        <v>286</v>
      </c>
      <c r="H90" t="s">
        <v>359</v>
      </c>
      <c r="I90" s="91">
        <v>0.33333333333333331</v>
      </c>
      <c r="K90" t="s">
        <v>10</v>
      </c>
      <c r="L90" s="228" t="s">
        <v>286</v>
      </c>
      <c r="M90" t="s">
        <v>359</v>
      </c>
      <c r="N90" s="252">
        <v>0.33333333333333331</v>
      </c>
    </row>
    <row r="91" spans="1:14">
      <c r="A91" t="s">
        <v>10</v>
      </c>
      <c r="B91" t="s">
        <v>286</v>
      </c>
      <c r="C91" t="s">
        <v>284</v>
      </c>
      <c r="D91" s="251">
        <v>0.33333333333333331</v>
      </c>
      <c r="F91" t="s">
        <v>10</v>
      </c>
      <c r="G91" t="s">
        <v>286</v>
      </c>
      <c r="H91" t="s">
        <v>360</v>
      </c>
      <c r="I91" s="91">
        <v>0.33333333333333331</v>
      </c>
      <c r="K91" t="s">
        <v>10</v>
      </c>
      <c r="L91" s="228" t="s">
        <v>286</v>
      </c>
      <c r="M91" t="s">
        <v>360</v>
      </c>
      <c r="N91" s="252">
        <v>0.33333333333333331</v>
      </c>
    </row>
    <row r="92" spans="1:14">
      <c r="A92" t="s">
        <v>10</v>
      </c>
      <c r="B92" t="s">
        <v>286</v>
      </c>
      <c r="C92" t="s">
        <v>330</v>
      </c>
      <c r="D92" s="251">
        <v>0.33333333333333331</v>
      </c>
      <c r="F92" t="s">
        <v>10</v>
      </c>
      <c r="G92" t="s">
        <v>286</v>
      </c>
      <c r="H92" t="s">
        <v>361</v>
      </c>
      <c r="I92" s="91">
        <v>0.33333333333333331</v>
      </c>
      <c r="K92" t="s">
        <v>10</v>
      </c>
      <c r="L92" s="228" t="s">
        <v>286</v>
      </c>
      <c r="M92" t="s">
        <v>361</v>
      </c>
      <c r="N92" s="252">
        <v>0.33333333333333331</v>
      </c>
    </row>
    <row r="93" spans="1:14">
      <c r="A93" t="s">
        <v>10</v>
      </c>
      <c r="B93" t="s">
        <v>286</v>
      </c>
      <c r="C93" t="s">
        <v>331</v>
      </c>
      <c r="D93" s="251">
        <v>0.30138888888888887</v>
      </c>
      <c r="F93" t="s">
        <v>10</v>
      </c>
      <c r="G93" t="s">
        <v>286</v>
      </c>
      <c r="H93" t="s">
        <v>382</v>
      </c>
      <c r="I93" s="91">
        <v>0.33333333333333331</v>
      </c>
      <c r="K93" t="s">
        <v>10</v>
      </c>
      <c r="L93" s="228" t="s">
        <v>286</v>
      </c>
      <c r="M93" t="s">
        <v>382</v>
      </c>
      <c r="N93" s="252">
        <v>0.33333333333333331</v>
      </c>
    </row>
    <row r="94" spans="1:14">
      <c r="A94" t="s">
        <v>10</v>
      </c>
      <c r="B94" t="s">
        <v>286</v>
      </c>
      <c r="C94" t="s">
        <v>340</v>
      </c>
      <c r="D94" s="251">
        <v>0.33333333333333331</v>
      </c>
      <c r="F94" t="s">
        <v>10</v>
      </c>
      <c r="G94" t="s">
        <v>286</v>
      </c>
      <c r="H94" t="s">
        <v>383</v>
      </c>
      <c r="I94" s="91">
        <v>0.33333333333333331</v>
      </c>
      <c r="K94" t="s">
        <v>10</v>
      </c>
      <c r="L94" s="228" t="s">
        <v>286</v>
      </c>
      <c r="M94" t="s">
        <v>383</v>
      </c>
      <c r="N94" s="252">
        <v>0.31180555555555556</v>
      </c>
    </row>
    <row r="95" spans="1:14">
      <c r="A95" t="s">
        <v>10</v>
      </c>
      <c r="B95" t="s">
        <v>286</v>
      </c>
      <c r="C95" t="s">
        <v>341</v>
      </c>
      <c r="D95" s="251">
        <v>0.33333333333333331</v>
      </c>
      <c r="F95" t="s">
        <v>10</v>
      </c>
      <c r="G95" t="s">
        <v>286</v>
      </c>
      <c r="H95" t="s">
        <v>384</v>
      </c>
      <c r="I95" s="91">
        <v>0.33333333333333331</v>
      </c>
      <c r="K95" t="s">
        <v>10</v>
      </c>
      <c r="L95" s="228" t="s">
        <v>286</v>
      </c>
      <c r="M95" t="s">
        <v>384</v>
      </c>
      <c r="N95" s="252">
        <v>0.33333333333333331</v>
      </c>
    </row>
    <row r="96" spans="1:14">
      <c r="A96" t="s">
        <v>10</v>
      </c>
      <c r="B96" t="s">
        <v>286</v>
      </c>
      <c r="C96" t="s">
        <v>342</v>
      </c>
      <c r="D96" s="251">
        <v>0.33333333333333331</v>
      </c>
      <c r="F96" t="s">
        <v>10</v>
      </c>
      <c r="G96" t="s">
        <v>286</v>
      </c>
      <c r="H96" t="s">
        <v>385</v>
      </c>
      <c r="I96" s="91">
        <v>0.33333333333333331</v>
      </c>
      <c r="K96" t="s">
        <v>10</v>
      </c>
      <c r="L96" s="228" t="s">
        <v>286</v>
      </c>
      <c r="M96" t="s">
        <v>385</v>
      </c>
      <c r="N96" s="252">
        <v>0.33333333333333331</v>
      </c>
    </row>
    <row r="97" spans="1:14">
      <c r="A97" t="s">
        <v>10</v>
      </c>
      <c r="B97" t="s">
        <v>286</v>
      </c>
      <c r="C97" t="s">
        <v>343</v>
      </c>
      <c r="D97" s="251">
        <v>0.33333333333333331</v>
      </c>
      <c r="F97" t="s">
        <v>10</v>
      </c>
      <c r="G97" t="s">
        <v>286</v>
      </c>
      <c r="H97" t="s">
        <v>386</v>
      </c>
      <c r="I97" s="91">
        <v>0.33333333333333331</v>
      </c>
      <c r="K97" t="s">
        <v>10</v>
      </c>
      <c r="L97" s="228" t="s">
        <v>286</v>
      </c>
      <c r="M97" t="s">
        <v>386</v>
      </c>
      <c r="N97" s="252">
        <v>0.33333333333333331</v>
      </c>
    </row>
    <row r="98" spans="1:14">
      <c r="A98" t="s">
        <v>10</v>
      </c>
      <c r="B98" t="s">
        <v>286</v>
      </c>
      <c r="C98" t="s">
        <v>344</v>
      </c>
      <c r="D98" s="251">
        <v>0.33333333333333331</v>
      </c>
      <c r="F98" t="s">
        <v>10</v>
      </c>
      <c r="G98" t="s">
        <v>286</v>
      </c>
      <c r="H98" t="s">
        <v>387</v>
      </c>
      <c r="I98" s="91">
        <v>0.33333333333333331</v>
      </c>
      <c r="K98" t="s">
        <v>10</v>
      </c>
      <c r="L98" s="228" t="s">
        <v>286</v>
      </c>
      <c r="M98" t="s">
        <v>387</v>
      </c>
      <c r="N98" s="252">
        <v>0.33333333333333331</v>
      </c>
    </row>
    <row r="99" spans="1:14">
      <c r="A99" t="s">
        <v>10</v>
      </c>
      <c r="B99" t="s">
        <v>286</v>
      </c>
      <c r="C99" t="s">
        <v>345</v>
      </c>
      <c r="D99" s="251">
        <v>0.33333333333333331</v>
      </c>
      <c r="F99" t="s">
        <v>10</v>
      </c>
      <c r="G99" t="s">
        <v>145</v>
      </c>
      <c r="H99" t="s">
        <v>112</v>
      </c>
      <c r="I99" s="91">
        <v>0.33333333333333331</v>
      </c>
      <c r="K99" t="s">
        <v>10</v>
      </c>
      <c r="L99" s="228" t="s">
        <v>145</v>
      </c>
      <c r="M99" t="s">
        <v>111</v>
      </c>
      <c r="N99" s="252">
        <v>0.33333333333333331</v>
      </c>
    </row>
    <row r="100" spans="1:14">
      <c r="A100" t="s">
        <v>10</v>
      </c>
      <c r="B100" t="s">
        <v>286</v>
      </c>
      <c r="C100" t="s">
        <v>346</v>
      </c>
      <c r="D100" s="251">
        <v>0.33333333333333331</v>
      </c>
      <c r="F100" t="s">
        <v>10</v>
      </c>
      <c r="G100" t="s">
        <v>145</v>
      </c>
      <c r="H100" t="s">
        <v>113</v>
      </c>
      <c r="I100" s="91">
        <v>0.30138888888888887</v>
      </c>
      <c r="K100" t="s">
        <v>10</v>
      </c>
      <c r="L100" s="228" t="s">
        <v>145</v>
      </c>
      <c r="M100" t="s">
        <v>113</v>
      </c>
      <c r="N100" s="252">
        <v>0.33333333333333331</v>
      </c>
    </row>
    <row r="101" spans="1:14">
      <c r="A101" t="s">
        <v>10</v>
      </c>
      <c r="B101" t="s">
        <v>286</v>
      </c>
      <c r="C101" t="s">
        <v>347</v>
      </c>
      <c r="D101" s="251">
        <v>0.33333333333333331</v>
      </c>
      <c r="F101" t="s">
        <v>10</v>
      </c>
      <c r="G101" t="s">
        <v>145</v>
      </c>
      <c r="H101" t="s">
        <v>115</v>
      </c>
      <c r="I101" s="91">
        <v>0.33333333333333331</v>
      </c>
      <c r="K101" t="s">
        <v>10</v>
      </c>
      <c r="L101" s="228" t="s">
        <v>145</v>
      </c>
      <c r="M101" t="s">
        <v>121</v>
      </c>
      <c r="N101" s="252">
        <v>0.33333333333333331</v>
      </c>
    </row>
    <row r="102" spans="1:14">
      <c r="A102" t="s">
        <v>10</v>
      </c>
      <c r="B102" t="s">
        <v>286</v>
      </c>
      <c r="C102" t="s">
        <v>349</v>
      </c>
      <c r="D102" s="251">
        <v>0.33333333333333331</v>
      </c>
      <c r="F102" t="s">
        <v>10</v>
      </c>
      <c r="G102" t="s">
        <v>145</v>
      </c>
      <c r="H102" t="s">
        <v>124</v>
      </c>
      <c r="I102" s="91">
        <v>0.30972222222222223</v>
      </c>
      <c r="K102" t="s">
        <v>10</v>
      </c>
      <c r="L102" s="228" t="s">
        <v>145</v>
      </c>
      <c r="M102" t="s">
        <v>128</v>
      </c>
      <c r="N102" s="252">
        <v>0.3</v>
      </c>
    </row>
    <row r="103" spans="1:14">
      <c r="A103" t="s">
        <v>10</v>
      </c>
      <c r="B103" t="s">
        <v>286</v>
      </c>
      <c r="C103" t="s">
        <v>350</v>
      </c>
      <c r="D103" s="251">
        <v>0.33333333333333331</v>
      </c>
      <c r="F103" t="s">
        <v>10</v>
      </c>
      <c r="G103" t="s">
        <v>145</v>
      </c>
      <c r="H103" t="s">
        <v>126</v>
      </c>
      <c r="I103" s="91">
        <v>0.33333333333333331</v>
      </c>
      <c r="K103" t="s">
        <v>10</v>
      </c>
      <c r="L103" s="228" t="s">
        <v>145</v>
      </c>
      <c r="M103" t="s">
        <v>91</v>
      </c>
      <c r="N103" s="252">
        <v>0.30694444444444441</v>
      </c>
    </row>
    <row r="104" spans="1:14">
      <c r="A104" t="s">
        <v>10</v>
      </c>
      <c r="B104" t="s">
        <v>286</v>
      </c>
      <c r="C104" t="s">
        <v>352</v>
      </c>
      <c r="D104" s="251">
        <v>0.33333333333333331</v>
      </c>
      <c r="F104" t="s">
        <v>10</v>
      </c>
      <c r="G104" t="s">
        <v>145</v>
      </c>
      <c r="H104" t="s">
        <v>128</v>
      </c>
      <c r="I104" s="91">
        <v>0.14861111111111111</v>
      </c>
      <c r="K104" t="s">
        <v>10</v>
      </c>
      <c r="L104" s="228" t="s">
        <v>145</v>
      </c>
      <c r="M104" t="s">
        <v>100</v>
      </c>
      <c r="N104" s="252">
        <v>0.33333333333333331</v>
      </c>
    </row>
    <row r="105" spans="1:14">
      <c r="A105" t="s">
        <v>10</v>
      </c>
      <c r="B105" t="s">
        <v>286</v>
      </c>
      <c r="C105" t="s">
        <v>353</v>
      </c>
      <c r="D105" s="251">
        <v>0.33333333333333331</v>
      </c>
      <c r="F105" t="s">
        <v>10</v>
      </c>
      <c r="G105" t="s">
        <v>145</v>
      </c>
      <c r="H105" t="s">
        <v>91</v>
      </c>
      <c r="I105" s="91">
        <v>0.33333333333333331</v>
      </c>
      <c r="K105" t="s">
        <v>10</v>
      </c>
      <c r="L105" s="228" t="s">
        <v>145</v>
      </c>
      <c r="M105" t="s">
        <v>126</v>
      </c>
      <c r="N105" s="252">
        <v>0.33333333333333331</v>
      </c>
    </row>
    <row r="106" spans="1:14">
      <c r="A106" t="s">
        <v>10</v>
      </c>
      <c r="B106" t="s">
        <v>286</v>
      </c>
      <c r="C106" t="s">
        <v>354</v>
      </c>
      <c r="D106" s="251">
        <v>0.33333333333333331</v>
      </c>
      <c r="F106" t="s">
        <v>10</v>
      </c>
      <c r="G106" t="s">
        <v>145</v>
      </c>
      <c r="H106" t="s">
        <v>100</v>
      </c>
      <c r="I106" s="91">
        <v>0.33333333333333331</v>
      </c>
      <c r="K106" t="s">
        <v>10</v>
      </c>
      <c r="L106" s="228" t="s">
        <v>145</v>
      </c>
      <c r="M106" t="s">
        <v>114</v>
      </c>
      <c r="N106" s="252">
        <v>0.33333333333333331</v>
      </c>
    </row>
    <row r="107" spans="1:14">
      <c r="A107" t="s">
        <v>10</v>
      </c>
      <c r="B107" t="s">
        <v>286</v>
      </c>
      <c r="C107" t="s">
        <v>355</v>
      </c>
      <c r="D107" s="251">
        <v>0.33333333333333331</v>
      </c>
      <c r="F107" t="s">
        <v>10</v>
      </c>
      <c r="G107" t="s">
        <v>145</v>
      </c>
      <c r="H107" t="s">
        <v>109</v>
      </c>
      <c r="I107" s="91">
        <v>0.33333333333333331</v>
      </c>
      <c r="K107" t="s">
        <v>10</v>
      </c>
      <c r="L107" s="228" t="s">
        <v>145</v>
      </c>
      <c r="M107" t="s">
        <v>107</v>
      </c>
      <c r="N107" s="252">
        <v>0.15833333333333333</v>
      </c>
    </row>
    <row r="108" spans="1:14">
      <c r="A108" t="s">
        <v>10</v>
      </c>
      <c r="B108" t="s">
        <v>286</v>
      </c>
      <c r="C108" t="s">
        <v>356</v>
      </c>
      <c r="D108" s="251">
        <v>0.33333333333333331</v>
      </c>
      <c r="F108" t="s">
        <v>10</v>
      </c>
      <c r="G108" t="s">
        <v>145</v>
      </c>
      <c r="H108" t="s">
        <v>108</v>
      </c>
      <c r="I108" s="91">
        <v>0.19444444444444445</v>
      </c>
      <c r="K108" t="s">
        <v>10</v>
      </c>
      <c r="L108" s="228" t="s">
        <v>145</v>
      </c>
      <c r="M108" t="s">
        <v>122</v>
      </c>
      <c r="N108" s="252">
        <v>0.19791666666666666</v>
      </c>
    </row>
    <row r="109" spans="1:14">
      <c r="A109" t="s">
        <v>10</v>
      </c>
      <c r="B109" t="s">
        <v>286</v>
      </c>
      <c r="C109" t="s">
        <v>357</v>
      </c>
      <c r="D109" s="251">
        <v>0.33333333333333331</v>
      </c>
      <c r="F109" t="s">
        <v>10</v>
      </c>
      <c r="G109" t="s">
        <v>145</v>
      </c>
      <c r="H109" t="s">
        <v>111</v>
      </c>
      <c r="I109" s="91">
        <v>0.33333333333333331</v>
      </c>
      <c r="K109" t="s">
        <v>10</v>
      </c>
      <c r="L109" s="228" t="s">
        <v>145</v>
      </c>
      <c r="M109" t="s">
        <v>116</v>
      </c>
      <c r="N109" s="252">
        <v>0.33333333333333331</v>
      </c>
    </row>
    <row r="110" spans="1:14">
      <c r="A110" t="s">
        <v>10</v>
      </c>
      <c r="B110" t="s">
        <v>286</v>
      </c>
      <c r="C110" t="s">
        <v>358</v>
      </c>
      <c r="D110" s="251">
        <v>0.33333333333333331</v>
      </c>
      <c r="F110" t="s">
        <v>10</v>
      </c>
      <c r="G110" t="s">
        <v>145</v>
      </c>
      <c r="H110" t="s">
        <v>114</v>
      </c>
      <c r="I110" s="91">
        <v>0.33333333333333331</v>
      </c>
      <c r="K110" t="s">
        <v>10</v>
      </c>
      <c r="L110" s="228" t="s">
        <v>145</v>
      </c>
      <c r="M110" t="s">
        <v>123</v>
      </c>
      <c r="N110" s="252">
        <v>0.33333333333333331</v>
      </c>
    </row>
    <row r="111" spans="1:14">
      <c r="A111" t="s">
        <v>10</v>
      </c>
      <c r="B111" t="s">
        <v>286</v>
      </c>
      <c r="C111" t="s">
        <v>359</v>
      </c>
      <c r="D111" s="251">
        <v>0.33333333333333331</v>
      </c>
      <c r="F111" t="s">
        <v>10</v>
      </c>
      <c r="G111" t="s">
        <v>145</v>
      </c>
      <c r="H111" t="s">
        <v>123</v>
      </c>
      <c r="I111" s="91">
        <v>0.33333333333333331</v>
      </c>
      <c r="K111" t="s">
        <v>10</v>
      </c>
      <c r="L111" s="228" t="s">
        <v>145</v>
      </c>
      <c r="M111" t="s">
        <v>112</v>
      </c>
      <c r="N111" s="252">
        <v>0.31597222222222221</v>
      </c>
    </row>
    <row r="112" spans="1:14">
      <c r="A112" t="s">
        <v>10</v>
      </c>
      <c r="B112" t="s">
        <v>286</v>
      </c>
      <c r="C112" t="s">
        <v>360</v>
      </c>
      <c r="D112" s="251">
        <v>0.33333333333333331</v>
      </c>
      <c r="F112" t="s">
        <v>10</v>
      </c>
      <c r="G112" t="s">
        <v>145</v>
      </c>
      <c r="H112" t="s">
        <v>121</v>
      </c>
      <c r="I112" s="91">
        <v>0.33333333333333331</v>
      </c>
      <c r="K112" t="s">
        <v>10</v>
      </c>
      <c r="L112" s="228" t="s">
        <v>145</v>
      </c>
      <c r="M112" t="s">
        <v>109</v>
      </c>
      <c r="N112" s="252">
        <v>0.33333333333333331</v>
      </c>
    </row>
    <row r="113" spans="1:14">
      <c r="A113" t="s">
        <v>10</v>
      </c>
      <c r="B113" t="s">
        <v>286</v>
      </c>
      <c r="C113" t="s">
        <v>361</v>
      </c>
      <c r="D113" s="251">
        <v>0.33333333333333331</v>
      </c>
      <c r="F113" t="s">
        <v>10</v>
      </c>
      <c r="G113" t="s">
        <v>145</v>
      </c>
      <c r="H113" t="s">
        <v>107</v>
      </c>
      <c r="I113" s="91">
        <v>7.6388888888888895E-2</v>
      </c>
      <c r="K113" t="s">
        <v>10</v>
      </c>
      <c r="L113" s="228" t="s">
        <v>145</v>
      </c>
      <c r="M113" t="s">
        <v>124</v>
      </c>
      <c r="N113" s="252">
        <v>0.30972222222222223</v>
      </c>
    </row>
    <row r="114" spans="1:14">
      <c r="A114" t="s">
        <v>10</v>
      </c>
      <c r="B114" t="s">
        <v>286</v>
      </c>
      <c r="C114" t="s">
        <v>382</v>
      </c>
      <c r="D114" s="251">
        <v>0.33333333333333331</v>
      </c>
      <c r="F114" t="s">
        <v>10</v>
      </c>
      <c r="G114" t="s">
        <v>145</v>
      </c>
      <c r="H114" t="s">
        <v>116</v>
      </c>
      <c r="I114" s="91">
        <v>0.15486111111111112</v>
      </c>
      <c r="K114" t="s">
        <v>10</v>
      </c>
      <c r="L114" s="228" t="s">
        <v>145</v>
      </c>
      <c r="M114" t="s">
        <v>108</v>
      </c>
      <c r="N114" s="252">
        <v>0.33333333333333331</v>
      </c>
    </row>
    <row r="115" spans="1:14">
      <c r="A115" t="s">
        <v>10</v>
      </c>
      <c r="B115" t="s">
        <v>286</v>
      </c>
      <c r="C115" t="s">
        <v>383</v>
      </c>
      <c r="D115" s="251">
        <v>0.33333333333333331</v>
      </c>
      <c r="F115" t="s">
        <v>10</v>
      </c>
      <c r="G115" t="s">
        <v>145</v>
      </c>
      <c r="H115" t="s">
        <v>290</v>
      </c>
      <c r="I115" s="91">
        <v>6.25E-2</v>
      </c>
      <c r="K115" t="s">
        <v>10</v>
      </c>
      <c r="L115" s="228" t="s">
        <v>145</v>
      </c>
      <c r="M115" t="s">
        <v>115</v>
      </c>
      <c r="N115" s="252">
        <v>0.33333333333333331</v>
      </c>
    </row>
    <row r="116" spans="1:14">
      <c r="A116" t="s">
        <v>10</v>
      </c>
      <c r="B116" t="s">
        <v>286</v>
      </c>
      <c r="C116" t="s">
        <v>384</v>
      </c>
      <c r="D116" s="251">
        <v>0.33333333333333331</v>
      </c>
      <c r="F116" t="s">
        <v>10</v>
      </c>
      <c r="G116" t="s">
        <v>145</v>
      </c>
      <c r="H116" t="s">
        <v>293</v>
      </c>
      <c r="I116" s="91">
        <v>0.33333333333333331</v>
      </c>
      <c r="K116" t="s">
        <v>10</v>
      </c>
      <c r="L116" s="228" t="s">
        <v>145</v>
      </c>
      <c r="M116" t="s">
        <v>290</v>
      </c>
      <c r="N116" s="252">
        <v>0.33333333333333331</v>
      </c>
    </row>
    <row r="117" spans="1:14">
      <c r="A117" t="s">
        <v>10</v>
      </c>
      <c r="B117" t="s">
        <v>286</v>
      </c>
      <c r="C117" t="s">
        <v>385</v>
      </c>
      <c r="D117" s="251">
        <v>0.33333333333333331</v>
      </c>
      <c r="F117" t="s">
        <v>10</v>
      </c>
      <c r="G117" t="s">
        <v>145</v>
      </c>
      <c r="H117" t="s">
        <v>301</v>
      </c>
      <c r="I117" s="91">
        <v>0.30694444444444441</v>
      </c>
      <c r="K117" t="s">
        <v>10</v>
      </c>
      <c r="L117" s="228" t="s">
        <v>145</v>
      </c>
      <c r="M117" t="s">
        <v>293</v>
      </c>
      <c r="N117" s="252">
        <v>0.33333333333333331</v>
      </c>
    </row>
    <row r="118" spans="1:14">
      <c r="A118" t="s">
        <v>10</v>
      </c>
      <c r="B118" t="s">
        <v>286</v>
      </c>
      <c r="C118" t="s">
        <v>386</v>
      </c>
      <c r="D118" s="251">
        <v>0.33333333333333331</v>
      </c>
      <c r="F118" t="s">
        <v>10</v>
      </c>
      <c r="G118" t="s">
        <v>145</v>
      </c>
      <c r="H118" t="s">
        <v>300</v>
      </c>
      <c r="I118" s="91">
        <v>0.33333333333333331</v>
      </c>
      <c r="K118" t="s">
        <v>10</v>
      </c>
      <c r="L118" s="228" t="s">
        <v>145</v>
      </c>
      <c r="M118" t="s">
        <v>299</v>
      </c>
      <c r="N118" s="252">
        <v>0.10833333333333334</v>
      </c>
    </row>
    <row r="119" spans="1:14">
      <c r="A119" t="s">
        <v>10</v>
      </c>
      <c r="B119" t="s">
        <v>286</v>
      </c>
      <c r="C119" t="s">
        <v>387</v>
      </c>
      <c r="D119" s="251">
        <v>0.33333333333333331</v>
      </c>
      <c r="F119" t="s">
        <v>10</v>
      </c>
      <c r="G119" t="s">
        <v>145</v>
      </c>
      <c r="H119" t="s">
        <v>302</v>
      </c>
      <c r="I119" s="91">
        <v>0.33333333333333331</v>
      </c>
      <c r="K119" t="s">
        <v>10</v>
      </c>
      <c r="L119" s="228" t="s">
        <v>145</v>
      </c>
      <c r="M119" t="s">
        <v>301</v>
      </c>
      <c r="N119" s="252">
        <v>0.33333333333333331</v>
      </c>
    </row>
    <row r="120" spans="1:14">
      <c r="A120" t="s">
        <v>10</v>
      </c>
      <c r="B120" t="s">
        <v>286</v>
      </c>
      <c r="C120" t="s">
        <v>264</v>
      </c>
      <c r="D120" s="251">
        <v>0.33333333333333331</v>
      </c>
      <c r="F120" t="s">
        <v>10</v>
      </c>
      <c r="G120" t="s">
        <v>145</v>
      </c>
      <c r="H120" t="s">
        <v>303</v>
      </c>
      <c r="I120" s="91">
        <v>0.33333333333333331</v>
      </c>
      <c r="K120" t="s">
        <v>10</v>
      </c>
      <c r="L120" s="228" t="s">
        <v>145</v>
      </c>
      <c r="M120" t="s">
        <v>300</v>
      </c>
      <c r="N120" s="252">
        <v>0.33333333333333331</v>
      </c>
    </row>
    <row r="121" spans="1:14">
      <c r="A121" t="s">
        <v>10</v>
      </c>
      <c r="B121" t="s">
        <v>286</v>
      </c>
      <c r="C121" t="s">
        <v>257</v>
      </c>
      <c r="D121" s="251">
        <v>0.33333333333333331</v>
      </c>
      <c r="F121" t="s">
        <v>10</v>
      </c>
      <c r="G121" t="s">
        <v>145</v>
      </c>
      <c r="H121" t="s">
        <v>348</v>
      </c>
      <c r="I121" s="91">
        <v>0.33333333333333331</v>
      </c>
      <c r="K121" t="s">
        <v>10</v>
      </c>
      <c r="L121" s="228" t="s">
        <v>145</v>
      </c>
      <c r="M121" t="s">
        <v>302</v>
      </c>
      <c r="N121" s="252">
        <v>0.31458333333333333</v>
      </c>
    </row>
    <row r="122" spans="1:14">
      <c r="A122" t="s">
        <v>10</v>
      </c>
      <c r="B122" t="s">
        <v>286</v>
      </c>
      <c r="C122" t="s">
        <v>273</v>
      </c>
      <c r="D122" s="251">
        <v>0.28125</v>
      </c>
      <c r="F122" t="s">
        <v>10</v>
      </c>
      <c r="G122" t="s">
        <v>145</v>
      </c>
      <c r="H122" t="s">
        <v>363</v>
      </c>
      <c r="I122" s="91">
        <v>0.33333333333333331</v>
      </c>
      <c r="K122" t="s">
        <v>10</v>
      </c>
      <c r="L122" s="228" t="s">
        <v>145</v>
      </c>
      <c r="M122" t="s">
        <v>303</v>
      </c>
      <c r="N122" s="252">
        <v>0.33333333333333331</v>
      </c>
    </row>
    <row r="123" spans="1:14">
      <c r="A123" t="s">
        <v>10</v>
      </c>
      <c r="B123" t="s">
        <v>286</v>
      </c>
      <c r="C123" t="s">
        <v>351</v>
      </c>
      <c r="D123" s="251">
        <v>0.33333333333333331</v>
      </c>
      <c r="K123" t="s">
        <v>10</v>
      </c>
      <c r="L123" s="228" t="s">
        <v>145</v>
      </c>
      <c r="M123" t="s">
        <v>348</v>
      </c>
      <c r="N123" s="252">
        <v>0.33333333333333331</v>
      </c>
    </row>
    <row r="124" spans="1:14">
      <c r="K124" t="s">
        <v>10</v>
      </c>
      <c r="L124" s="228" t="s">
        <v>145</v>
      </c>
      <c r="M124" t="s">
        <v>363</v>
      </c>
      <c r="N124" s="252">
        <v>0.33333333333333331</v>
      </c>
    </row>
  </sheetData>
  <mergeCells count="3">
    <mergeCell ref="B1:C1"/>
    <mergeCell ref="G1:H1"/>
    <mergeCell ref="L1:M1"/>
  </mergeCells>
  <pageMargins left="0.7" right="0.7" top="0.75" bottom="0.75" header="0.3" footer="0.3"/>
  <pageSetup paperSize="9" orientation="portrait" r:id="rId7"/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>
    <tabColor theme="6"/>
  </sheetPr>
  <dimension ref="A1:AA613"/>
  <sheetViews>
    <sheetView topLeftCell="M1" zoomScaleNormal="100" workbookViewId="0">
      <selection activeCell="S17" sqref="S17"/>
    </sheetView>
  </sheetViews>
  <sheetFormatPr baseColWidth="10" defaultColWidth="11.42578125" defaultRowHeight="15"/>
  <cols>
    <col min="1" max="1" width="8.85546875" customWidth="1"/>
    <col min="2" max="2" width="13.5703125" customWidth="1"/>
    <col min="3" max="3" width="12" customWidth="1"/>
    <col min="4" max="4" width="15.85546875" customWidth="1"/>
    <col min="5" max="5" width="4.7109375" style="76" customWidth="1"/>
    <col min="6" max="6" width="13.5703125" customWidth="1"/>
    <col min="7" max="7" width="18.28515625" customWidth="1"/>
    <col min="8" max="8" width="15" customWidth="1"/>
    <col min="9" max="9" width="11.42578125" style="91" customWidth="1"/>
    <col min="10" max="10" width="4.28515625" style="76" customWidth="1"/>
    <col min="11" max="11" width="4" bestFit="1" customWidth="1"/>
    <col min="12" max="12" width="10.140625" bestFit="1" customWidth="1"/>
    <col min="13" max="13" width="13.7109375" bestFit="1" customWidth="1"/>
    <col min="14" max="14" width="10.28515625" customWidth="1"/>
    <col min="15" max="15" width="11.85546875" customWidth="1"/>
    <col min="16" max="16" width="12.28515625" customWidth="1"/>
    <col min="17" max="17" width="3.5703125" customWidth="1"/>
    <col min="18" max="18" width="3.85546875" style="73" customWidth="1"/>
    <col min="19" max="19" width="9.7109375" customWidth="1"/>
    <col min="20" max="20" width="16.5703125" customWidth="1"/>
    <col min="21" max="21" width="13.42578125" customWidth="1"/>
    <col min="22" max="22" width="11.7109375" customWidth="1"/>
    <col min="23" max="23" width="13.140625" customWidth="1"/>
    <col min="24" max="24" width="12" customWidth="1"/>
    <col min="25" max="25" width="10.85546875" customWidth="1"/>
    <col min="26" max="26" width="13.7109375" customWidth="1"/>
  </cols>
  <sheetData>
    <row r="1" spans="1:27" ht="23.25">
      <c r="B1" s="62"/>
      <c r="C1" s="62"/>
      <c r="D1" s="62"/>
      <c r="E1" s="85"/>
      <c r="H1" s="62"/>
      <c r="I1" s="172" t="s">
        <v>173</v>
      </c>
      <c r="J1" s="85"/>
      <c r="K1" s="351" t="s">
        <v>160</v>
      </c>
      <c r="L1" s="351"/>
      <c r="M1" s="351"/>
      <c r="N1" s="351"/>
      <c r="O1" s="351"/>
      <c r="P1" s="351"/>
      <c r="Q1" s="351"/>
      <c r="R1" s="351"/>
      <c r="S1" s="351"/>
      <c r="T1" s="351"/>
      <c r="U1" s="351"/>
      <c r="V1" s="351"/>
      <c r="W1" s="351"/>
      <c r="X1" s="351"/>
      <c r="Y1" s="351"/>
      <c r="Z1" s="351"/>
    </row>
    <row r="2" spans="1:27">
      <c r="O2" s="69" t="s">
        <v>5</v>
      </c>
      <c r="P2" s="70">
        <v>1</v>
      </c>
      <c r="R2" s="358" t="s">
        <v>234</v>
      </c>
      <c r="S2" s="358"/>
      <c r="T2" s="358"/>
      <c r="U2" s="74">
        <f>'DTQ (Poste2)'!G5</f>
        <v>43672</v>
      </c>
    </row>
    <row r="3" spans="1:27" ht="75">
      <c r="A3" s="68" t="s">
        <v>30</v>
      </c>
      <c r="B3" s="68" t="s">
        <v>155</v>
      </c>
      <c r="C3" s="68" t="s">
        <v>12</v>
      </c>
      <c r="D3" s="68" t="s">
        <v>167</v>
      </c>
      <c r="E3" s="82"/>
      <c r="F3" s="3" t="s">
        <v>30</v>
      </c>
      <c r="G3" s="3" t="s">
        <v>155</v>
      </c>
      <c r="H3" s="3" t="s">
        <v>12</v>
      </c>
      <c r="I3" s="173" t="s">
        <v>168</v>
      </c>
      <c r="J3" s="83"/>
      <c r="K3" s="67" t="s">
        <v>0</v>
      </c>
      <c r="L3" s="67" t="s">
        <v>30</v>
      </c>
      <c r="M3" s="67" t="s">
        <v>155</v>
      </c>
      <c r="N3" s="67" t="s">
        <v>12</v>
      </c>
      <c r="O3" s="67" t="s">
        <v>150</v>
      </c>
      <c r="P3" s="67" t="s">
        <v>151</v>
      </c>
      <c r="Q3" s="370" t="s">
        <v>226</v>
      </c>
      <c r="R3" s="67" t="s">
        <v>0</v>
      </c>
      <c r="S3" s="67" t="s">
        <v>30</v>
      </c>
      <c r="T3" s="67" t="s">
        <v>144</v>
      </c>
      <c r="U3" s="67" t="s">
        <v>169</v>
      </c>
      <c r="V3" s="67" t="s">
        <v>170</v>
      </c>
      <c r="W3" s="67" t="s">
        <v>182</v>
      </c>
      <c r="X3" s="67" t="s">
        <v>161</v>
      </c>
      <c r="Y3" s="67" t="s">
        <v>172</v>
      </c>
      <c r="Z3" s="67" t="s">
        <v>171</v>
      </c>
    </row>
    <row r="4" spans="1:27">
      <c r="A4" s="220" t="s">
        <v>10</v>
      </c>
      <c r="B4" s="77" t="s">
        <v>145</v>
      </c>
      <c r="C4" s="221" t="s">
        <v>111</v>
      </c>
      <c r="D4" s="222">
        <v>0.33333333333333331</v>
      </c>
      <c r="F4" t="s">
        <v>10</v>
      </c>
      <c r="G4" t="s">
        <v>145</v>
      </c>
      <c r="H4" t="s">
        <v>111</v>
      </c>
      <c r="I4" s="91">
        <v>1</v>
      </c>
      <c r="J4" s="84"/>
      <c r="K4" s="177">
        <v>1</v>
      </c>
      <c r="L4" s="255" t="s">
        <v>10</v>
      </c>
      <c r="M4" s="255" t="s">
        <v>145</v>
      </c>
      <c r="N4" s="256" t="s">
        <v>111</v>
      </c>
      <c r="O4" s="257">
        <v>1</v>
      </c>
      <c r="P4" s="61">
        <f>O4/$P$2</f>
        <v>1</v>
      </c>
      <c r="Q4" s="371"/>
      <c r="R4" s="135">
        <v>1</v>
      </c>
      <c r="S4" s="135" t="s">
        <v>10</v>
      </c>
      <c r="T4" s="201" t="s">
        <v>287</v>
      </c>
      <c r="U4" s="297">
        <f>SUM(O4:O29)</f>
        <v>22.583333333333332</v>
      </c>
      <c r="V4" s="136">
        <f>Y4*24</f>
        <v>696</v>
      </c>
      <c r="W4" s="137">
        <f>U4*24/V4</f>
        <v>0.77873563218390807</v>
      </c>
      <c r="X4" s="144">
        <f>COUNTIF(M:M,"KERAX K440")</f>
        <v>26</v>
      </c>
      <c r="Y4" s="145">
        <v>29</v>
      </c>
      <c r="Z4" s="138">
        <f>X4/Y4</f>
        <v>0.89655172413793105</v>
      </c>
    </row>
    <row r="5" spans="1:27">
      <c r="A5" s="220" t="s">
        <v>10</v>
      </c>
      <c r="B5" s="77" t="s">
        <v>145</v>
      </c>
      <c r="C5" s="221" t="s">
        <v>126</v>
      </c>
      <c r="D5" s="222">
        <v>0.31527777777777777</v>
      </c>
      <c r="F5" t="s">
        <v>10</v>
      </c>
      <c r="G5" t="s">
        <v>145</v>
      </c>
      <c r="H5" t="s">
        <v>112</v>
      </c>
      <c r="I5" s="91">
        <v>0.94374999999999998</v>
      </c>
      <c r="J5" s="84"/>
      <c r="K5" s="177">
        <v>2</v>
      </c>
      <c r="L5" s="255" t="s">
        <v>10</v>
      </c>
      <c r="M5" s="255" t="s">
        <v>145</v>
      </c>
      <c r="N5" s="256" t="s">
        <v>112</v>
      </c>
      <c r="O5" s="257">
        <v>0.94374999999999998</v>
      </c>
      <c r="P5" s="61">
        <f>O5/$P$2</f>
        <v>0.94374999999999998</v>
      </c>
      <c r="Q5" s="371"/>
      <c r="R5" s="135">
        <v>2</v>
      </c>
      <c r="S5" s="135" t="s">
        <v>10</v>
      </c>
      <c r="T5" s="202" t="s">
        <v>288</v>
      </c>
      <c r="U5" s="297">
        <f>SUM(O30:O63)</f>
        <v>33.615972222222219</v>
      </c>
      <c r="V5" s="136">
        <f>Y5*24</f>
        <v>864</v>
      </c>
      <c r="W5" s="137">
        <f>U5*24/V5</f>
        <v>0.93377700617283943</v>
      </c>
      <c r="X5" s="144">
        <f>COUNTIF(M:M,"KERAX 500")</f>
        <v>34</v>
      </c>
      <c r="Y5" s="145">
        <v>36</v>
      </c>
      <c r="Z5" s="138">
        <f>X5/Y5</f>
        <v>0.94444444444444442</v>
      </c>
    </row>
    <row r="6" spans="1:27">
      <c r="A6" s="220" t="s">
        <v>10</v>
      </c>
      <c r="B6" s="77" t="s">
        <v>145</v>
      </c>
      <c r="C6" s="221" t="s">
        <v>100</v>
      </c>
      <c r="D6" s="222">
        <v>0.33333333333333331</v>
      </c>
      <c r="F6" t="s">
        <v>10</v>
      </c>
      <c r="G6" t="s">
        <v>145</v>
      </c>
      <c r="H6" t="s">
        <v>113</v>
      </c>
      <c r="I6" s="91">
        <v>0.96805555555555545</v>
      </c>
      <c r="J6" s="84"/>
      <c r="K6" s="177">
        <v>3</v>
      </c>
      <c r="L6" s="255" t="s">
        <v>10</v>
      </c>
      <c r="M6" s="255" t="s">
        <v>145</v>
      </c>
      <c r="N6" s="256" t="s">
        <v>113</v>
      </c>
      <c r="O6" s="257">
        <v>0.96805555555555545</v>
      </c>
      <c r="P6" s="61">
        <f>O6/$P$2</f>
        <v>0.96805555555555545</v>
      </c>
      <c r="Q6" s="371"/>
      <c r="R6" s="135">
        <v>3</v>
      </c>
      <c r="S6" s="135" t="s">
        <v>10</v>
      </c>
      <c r="T6" s="202" t="s">
        <v>289</v>
      </c>
      <c r="U6" s="297">
        <f>SUM(O64:O112)</f>
        <v>48.561805555555551</v>
      </c>
      <c r="V6" s="136">
        <f>Y6*24</f>
        <v>1176</v>
      </c>
      <c r="W6" s="137">
        <f>U6*24/V6</f>
        <v>0.99105725623582752</v>
      </c>
      <c r="X6" s="144">
        <f>COUNTIF(M:M,"KERAX 500 8x4")</f>
        <v>49</v>
      </c>
      <c r="Y6" s="145">
        <v>49</v>
      </c>
      <c r="Z6" s="138">
        <f>X6/Y6</f>
        <v>1</v>
      </c>
    </row>
    <row r="7" spans="1:27">
      <c r="A7" s="220" t="s">
        <v>10</v>
      </c>
      <c r="B7" s="77" t="s">
        <v>145</v>
      </c>
      <c r="C7" s="221" t="s">
        <v>107</v>
      </c>
      <c r="D7" s="222">
        <v>0.18819444444444444</v>
      </c>
      <c r="F7" t="s">
        <v>10</v>
      </c>
      <c r="G7" t="s">
        <v>145</v>
      </c>
      <c r="H7" t="s">
        <v>114</v>
      </c>
      <c r="I7" s="91">
        <v>1</v>
      </c>
      <c r="J7" s="84"/>
      <c r="K7" s="177">
        <v>4</v>
      </c>
      <c r="L7" s="255" t="s">
        <v>10</v>
      </c>
      <c r="M7" s="255" t="s">
        <v>145</v>
      </c>
      <c r="N7" s="256" t="s">
        <v>114</v>
      </c>
      <c r="O7" s="257">
        <v>1</v>
      </c>
      <c r="P7" s="61">
        <f t="shared" ref="P7:P23" si="0">O7/$P$2</f>
        <v>1</v>
      </c>
      <c r="Q7" s="371"/>
      <c r="R7" s="135">
        <v>4</v>
      </c>
      <c r="S7" s="135" t="s">
        <v>10</v>
      </c>
      <c r="T7" s="202" t="s">
        <v>298</v>
      </c>
      <c r="U7" s="309">
        <f>SUM(O127)</f>
        <v>0</v>
      </c>
      <c r="V7" s="136">
        <f>Y7*24</f>
        <v>24</v>
      </c>
      <c r="W7" s="137">
        <f>U7*24/V7</f>
        <v>0</v>
      </c>
      <c r="X7" s="144">
        <f>COUNTIF(M:M,"KERAX Dxi")</f>
        <v>0</v>
      </c>
      <c r="Y7" s="145">
        <v>1</v>
      </c>
      <c r="Z7" s="138">
        <f>X7/Y7</f>
        <v>0</v>
      </c>
    </row>
    <row r="8" spans="1:27">
      <c r="A8" s="220" t="s">
        <v>10</v>
      </c>
      <c r="B8" s="77" t="s">
        <v>145</v>
      </c>
      <c r="C8" s="221" t="s">
        <v>121</v>
      </c>
      <c r="D8" s="222">
        <v>0.33333333333333331</v>
      </c>
      <c r="F8" t="s">
        <v>10</v>
      </c>
      <c r="G8" t="s">
        <v>145</v>
      </c>
      <c r="H8" t="s">
        <v>115</v>
      </c>
      <c r="I8" s="91">
        <v>1</v>
      </c>
      <c r="J8" s="84"/>
      <c r="K8" s="177">
        <v>5</v>
      </c>
      <c r="L8" s="255" t="s">
        <v>10</v>
      </c>
      <c r="M8" s="255" t="s">
        <v>145</v>
      </c>
      <c r="N8" s="256" t="s">
        <v>115</v>
      </c>
      <c r="O8" s="257">
        <v>1</v>
      </c>
      <c r="P8" s="61">
        <f t="shared" si="0"/>
        <v>1</v>
      </c>
      <c r="Q8" s="371"/>
      <c r="R8" s="167"/>
      <c r="S8" s="168"/>
      <c r="T8" s="168"/>
      <c r="U8" s="215" t="s">
        <v>548</v>
      </c>
      <c r="V8" s="168"/>
      <c r="W8" s="168"/>
      <c r="X8" s="144">
        <f>SUM(X4:X7)</f>
        <v>109</v>
      </c>
      <c r="Y8" s="269">
        <f>SUM(Y4:Y7)</f>
        <v>115</v>
      </c>
      <c r="Z8" s="168"/>
      <c r="AA8" s="86"/>
    </row>
    <row r="9" spans="1:27" ht="16.5" customHeight="1">
      <c r="A9" s="220" t="s">
        <v>10</v>
      </c>
      <c r="B9" s="77" t="s">
        <v>145</v>
      </c>
      <c r="C9" s="221" t="s">
        <v>116</v>
      </c>
      <c r="D9" s="222">
        <v>0.21527777777777779</v>
      </c>
      <c r="F9" t="s">
        <v>10</v>
      </c>
      <c r="G9" t="s">
        <v>145</v>
      </c>
      <c r="H9" t="s">
        <v>116</v>
      </c>
      <c r="I9" s="91">
        <v>0.70347222222222228</v>
      </c>
      <c r="J9" s="84"/>
      <c r="K9" s="177">
        <v>6</v>
      </c>
      <c r="L9" s="255" t="s">
        <v>10</v>
      </c>
      <c r="M9" s="255" t="s">
        <v>145</v>
      </c>
      <c r="N9" s="256" t="s">
        <v>116</v>
      </c>
      <c r="O9" s="257">
        <v>0.70347222222222228</v>
      </c>
      <c r="P9" s="61">
        <f t="shared" si="0"/>
        <v>0.70347222222222228</v>
      </c>
      <c r="Q9" s="371"/>
      <c r="R9" s="364" t="s">
        <v>233</v>
      </c>
      <c r="S9" s="365"/>
      <c r="T9" s="365"/>
      <c r="U9" s="365"/>
      <c r="V9" s="365"/>
      <c r="W9" s="365"/>
      <c r="X9" s="365"/>
      <c r="Y9" s="365"/>
      <c r="Z9" s="366"/>
      <c r="AA9" s="166"/>
    </row>
    <row r="10" spans="1:27">
      <c r="A10" s="220" t="s">
        <v>10</v>
      </c>
      <c r="B10" s="77" t="s">
        <v>145</v>
      </c>
      <c r="C10" s="221" t="s">
        <v>123</v>
      </c>
      <c r="D10" s="222">
        <v>0.33333333333333331</v>
      </c>
      <c r="F10" t="s">
        <v>10</v>
      </c>
      <c r="G10" t="s">
        <v>145</v>
      </c>
      <c r="H10" t="s">
        <v>121</v>
      </c>
      <c r="I10" s="91">
        <v>1</v>
      </c>
      <c r="J10" s="84"/>
      <c r="K10" s="177">
        <v>7</v>
      </c>
      <c r="L10" s="255" t="s">
        <v>10</v>
      </c>
      <c r="M10" s="255" t="s">
        <v>145</v>
      </c>
      <c r="N10" s="256" t="s">
        <v>121</v>
      </c>
      <c r="O10" s="257">
        <v>1</v>
      </c>
      <c r="P10" s="61">
        <f t="shared" si="0"/>
        <v>1</v>
      </c>
      <c r="Q10" s="371"/>
      <c r="R10" s="367"/>
      <c r="S10" s="368"/>
      <c r="T10" s="368"/>
      <c r="U10" s="368"/>
      <c r="V10" s="368"/>
      <c r="W10" s="368"/>
      <c r="X10" s="368"/>
      <c r="Y10" s="368"/>
      <c r="Z10" s="369"/>
      <c r="AA10" s="166"/>
    </row>
    <row r="11" spans="1:27" ht="15" customHeight="1">
      <c r="A11" s="220" t="s">
        <v>10</v>
      </c>
      <c r="B11" s="77" t="s">
        <v>145</v>
      </c>
      <c r="C11" s="221" t="s">
        <v>112</v>
      </c>
      <c r="D11" s="222">
        <v>0.29444444444444445</v>
      </c>
      <c r="F11" t="s">
        <v>10</v>
      </c>
      <c r="G11" t="s">
        <v>145</v>
      </c>
      <c r="H11" t="s">
        <v>122</v>
      </c>
      <c r="I11" s="91">
        <v>0.46180555555555558</v>
      </c>
      <c r="J11" s="84"/>
      <c r="K11" s="177">
        <v>8</v>
      </c>
      <c r="L11" s="255" t="s">
        <v>10</v>
      </c>
      <c r="M11" s="255" t="s">
        <v>145</v>
      </c>
      <c r="N11" s="256" t="s">
        <v>122</v>
      </c>
      <c r="O11" s="257">
        <v>0.46180555555555558</v>
      </c>
      <c r="P11" s="61">
        <f t="shared" si="0"/>
        <v>0.46180555555555558</v>
      </c>
      <c r="Q11" s="371"/>
      <c r="R11" s="361" t="s">
        <v>231</v>
      </c>
      <c r="S11" s="362"/>
      <c r="T11" s="362"/>
      <c r="U11" s="362"/>
      <c r="V11" s="363"/>
      <c r="W11" s="359">
        <f>SUM(T20:T22)</f>
        <v>0</v>
      </c>
      <c r="X11" s="359"/>
      <c r="Y11" s="359"/>
      <c r="Z11" s="359"/>
      <c r="AA11" s="86"/>
    </row>
    <row r="12" spans="1:27" ht="15" customHeight="1">
      <c r="A12" s="220" t="s">
        <v>10</v>
      </c>
      <c r="B12" s="77" t="s">
        <v>145</v>
      </c>
      <c r="C12" s="221" t="s">
        <v>124</v>
      </c>
      <c r="D12" s="222">
        <v>0.21944444444444444</v>
      </c>
      <c r="F12" t="s">
        <v>10</v>
      </c>
      <c r="G12" t="s">
        <v>145</v>
      </c>
      <c r="H12" t="s">
        <v>123</v>
      </c>
      <c r="I12" s="91">
        <v>1</v>
      </c>
      <c r="J12" s="84"/>
      <c r="K12" s="177">
        <v>9</v>
      </c>
      <c r="L12" s="255" t="s">
        <v>10</v>
      </c>
      <c r="M12" s="255" t="s">
        <v>145</v>
      </c>
      <c r="N12" s="256" t="s">
        <v>123</v>
      </c>
      <c r="O12" s="257">
        <v>1</v>
      </c>
      <c r="P12" s="61">
        <f t="shared" si="0"/>
        <v>1</v>
      </c>
      <c r="Q12" s="371"/>
      <c r="R12" s="361" t="s">
        <v>232</v>
      </c>
      <c r="S12" s="362"/>
      <c r="T12" s="362"/>
      <c r="U12" s="362"/>
      <c r="V12" s="363"/>
      <c r="W12" s="360">
        <f>SUM(U20:U22)</f>
        <v>0</v>
      </c>
      <c r="X12" s="360"/>
      <c r="Y12" s="360"/>
      <c r="Z12" s="360"/>
      <c r="AA12" s="86"/>
    </row>
    <row r="13" spans="1:27">
      <c r="A13" s="220" t="s">
        <v>10</v>
      </c>
      <c r="B13" s="77" t="s">
        <v>145</v>
      </c>
      <c r="C13" s="221" t="s">
        <v>115</v>
      </c>
      <c r="D13" s="222">
        <v>0.33333333333333331</v>
      </c>
      <c r="F13" t="s">
        <v>10</v>
      </c>
      <c r="G13" t="s">
        <v>145</v>
      </c>
      <c r="H13" t="s">
        <v>124</v>
      </c>
      <c r="I13" s="91">
        <v>0.83888888888888891</v>
      </c>
      <c r="J13" s="84"/>
      <c r="K13" s="177">
        <v>10</v>
      </c>
      <c r="L13" s="255" t="s">
        <v>10</v>
      </c>
      <c r="M13" s="255" t="s">
        <v>145</v>
      </c>
      <c r="N13" s="256" t="s">
        <v>124</v>
      </c>
      <c r="O13" s="257">
        <v>0.83888888888888891</v>
      </c>
      <c r="P13" s="61">
        <f t="shared" si="0"/>
        <v>0.83888888888888891</v>
      </c>
      <c r="T13" s="120"/>
      <c r="V13" s="86"/>
      <c r="AA13" s="86"/>
    </row>
    <row r="14" spans="1:27">
      <c r="A14" s="220" t="s">
        <v>10</v>
      </c>
      <c r="B14" s="77" t="s">
        <v>145</v>
      </c>
      <c r="C14" s="221" t="s">
        <v>290</v>
      </c>
      <c r="D14" s="222">
        <v>0.30138888888888887</v>
      </c>
      <c r="F14" t="s">
        <v>10</v>
      </c>
      <c r="G14" t="s">
        <v>145</v>
      </c>
      <c r="H14" t="s">
        <v>126</v>
      </c>
      <c r="I14" s="91">
        <v>0.98194444444444429</v>
      </c>
      <c r="J14" s="84"/>
      <c r="K14" s="177">
        <v>11</v>
      </c>
      <c r="L14" s="255" t="s">
        <v>10</v>
      </c>
      <c r="M14" s="255" t="s">
        <v>145</v>
      </c>
      <c r="N14" s="256" t="s">
        <v>126</v>
      </c>
      <c r="O14" s="257">
        <v>0.98194444444444429</v>
      </c>
      <c r="P14" s="61">
        <f t="shared" si="0"/>
        <v>0.98194444444444429</v>
      </c>
      <c r="Q14" s="120"/>
      <c r="T14" s="120"/>
      <c r="U14" s="73"/>
      <c r="AA14" s="86"/>
    </row>
    <row r="15" spans="1:27">
      <c r="A15" s="220" t="s">
        <v>10</v>
      </c>
      <c r="B15" s="77" t="s">
        <v>145</v>
      </c>
      <c r="C15" s="221" t="s">
        <v>293</v>
      </c>
      <c r="D15" s="222">
        <v>0.33333333333333331</v>
      </c>
      <c r="F15" t="s">
        <v>10</v>
      </c>
      <c r="G15" t="s">
        <v>145</v>
      </c>
      <c r="H15" t="s">
        <v>128</v>
      </c>
      <c r="I15" s="91">
        <v>0.44861111111111107</v>
      </c>
      <c r="J15" s="84"/>
      <c r="K15" s="177">
        <v>12</v>
      </c>
      <c r="L15" s="255" t="s">
        <v>10</v>
      </c>
      <c r="M15" s="255" t="s">
        <v>145</v>
      </c>
      <c r="N15" s="256" t="s">
        <v>128</v>
      </c>
      <c r="O15" s="257">
        <v>0.44861111111111107</v>
      </c>
      <c r="P15" s="61">
        <f t="shared" si="0"/>
        <v>0.44861111111111107</v>
      </c>
      <c r="Q15" s="120"/>
      <c r="S15" s="149"/>
      <c r="T15" s="149"/>
      <c r="U15" s="149">
        <v>0</v>
      </c>
      <c r="V15" s="149"/>
      <c r="W15" s="270"/>
      <c r="X15" s="271"/>
    </row>
    <row r="16" spans="1:27">
      <c r="A16" s="220" t="s">
        <v>10</v>
      </c>
      <c r="B16" s="77" t="s">
        <v>145</v>
      </c>
      <c r="C16" s="221" t="s">
        <v>108</v>
      </c>
      <c r="D16" s="222">
        <v>0.33333333333333331</v>
      </c>
      <c r="F16" t="s">
        <v>10</v>
      </c>
      <c r="G16" t="s">
        <v>145</v>
      </c>
      <c r="H16" t="s">
        <v>91</v>
      </c>
      <c r="I16" s="91">
        <v>0.97361111111111098</v>
      </c>
      <c r="J16" s="84"/>
      <c r="K16" s="177">
        <v>13</v>
      </c>
      <c r="L16" s="255" t="s">
        <v>10</v>
      </c>
      <c r="M16" s="255" t="s">
        <v>145</v>
      </c>
      <c r="N16" s="256" t="s">
        <v>91</v>
      </c>
      <c r="O16" s="257">
        <v>0.97361111111111098</v>
      </c>
      <c r="P16" s="61">
        <f t="shared" si="0"/>
        <v>0.97361111111111098</v>
      </c>
      <c r="Q16" s="120"/>
      <c r="S16" s="149"/>
      <c r="T16" s="149" t="s">
        <v>226</v>
      </c>
      <c r="U16" s="149"/>
      <c r="V16" s="270"/>
    </row>
    <row r="17" spans="1:22">
      <c r="A17" s="220" t="s">
        <v>10</v>
      </c>
      <c r="B17" s="77" t="s">
        <v>145</v>
      </c>
      <c r="C17" s="221" t="s">
        <v>109</v>
      </c>
      <c r="D17" s="222">
        <v>0.33333333333333331</v>
      </c>
      <c r="F17" t="s">
        <v>10</v>
      </c>
      <c r="G17" t="s">
        <v>145</v>
      </c>
      <c r="H17" t="s">
        <v>100</v>
      </c>
      <c r="I17" s="91">
        <v>1</v>
      </c>
      <c r="J17" s="84"/>
      <c r="K17" s="177">
        <v>14</v>
      </c>
      <c r="L17" s="255" t="s">
        <v>10</v>
      </c>
      <c r="M17" s="255" t="s">
        <v>145</v>
      </c>
      <c r="N17" s="256" t="s">
        <v>100</v>
      </c>
      <c r="O17" s="257">
        <v>1</v>
      </c>
      <c r="P17" s="61">
        <f t="shared" si="0"/>
        <v>1</v>
      </c>
      <c r="Q17" s="120"/>
      <c r="S17" s="149"/>
      <c r="T17" s="149"/>
      <c r="U17" s="149"/>
      <c r="V17" s="194"/>
    </row>
    <row r="18" spans="1:22">
      <c r="A18" s="220" t="s">
        <v>10</v>
      </c>
      <c r="B18" s="77" t="s">
        <v>145</v>
      </c>
      <c r="C18" s="221" t="s">
        <v>299</v>
      </c>
      <c r="D18" s="222">
        <v>0.25</v>
      </c>
      <c r="F18" t="s">
        <v>10</v>
      </c>
      <c r="G18" t="s">
        <v>145</v>
      </c>
      <c r="H18" t="s">
        <v>107</v>
      </c>
      <c r="I18" s="91">
        <v>0.42291666666666666</v>
      </c>
      <c r="J18" s="84"/>
      <c r="K18" s="177">
        <v>15</v>
      </c>
      <c r="L18" s="255" t="s">
        <v>10</v>
      </c>
      <c r="M18" s="255" t="s">
        <v>145</v>
      </c>
      <c r="N18" s="256" t="s">
        <v>107</v>
      </c>
      <c r="O18" s="257">
        <v>0.42291666666666666</v>
      </c>
      <c r="P18" s="61">
        <f t="shared" si="0"/>
        <v>0.42291666666666666</v>
      </c>
      <c r="Q18" s="120"/>
      <c r="S18" s="149"/>
      <c r="T18" s="149"/>
      <c r="U18" s="149"/>
      <c r="V18" s="149"/>
    </row>
    <row r="19" spans="1:22">
      <c r="A19" s="220" t="s">
        <v>10</v>
      </c>
      <c r="B19" s="77" t="s">
        <v>145</v>
      </c>
      <c r="C19" s="221" t="s">
        <v>301</v>
      </c>
      <c r="D19" s="222">
        <v>0.30208333333333331</v>
      </c>
      <c r="F19" t="s">
        <v>10</v>
      </c>
      <c r="G19" t="s">
        <v>145</v>
      </c>
      <c r="H19" t="s">
        <v>108</v>
      </c>
      <c r="I19" s="91">
        <v>0.86111111111111116</v>
      </c>
      <c r="J19" s="84"/>
      <c r="K19" s="177">
        <v>16</v>
      </c>
      <c r="L19" s="255" t="s">
        <v>10</v>
      </c>
      <c r="M19" s="255" t="s">
        <v>145</v>
      </c>
      <c r="N19" s="256" t="s">
        <v>108</v>
      </c>
      <c r="O19" s="257">
        <v>0.86111111111111116</v>
      </c>
      <c r="P19" s="61">
        <f t="shared" si="0"/>
        <v>0.86111111111111116</v>
      </c>
      <c r="S19" s="149"/>
      <c r="T19" s="149"/>
      <c r="U19" s="149"/>
      <c r="V19" s="149"/>
    </row>
    <row r="20" spans="1:22">
      <c r="A20" s="220" t="s">
        <v>10</v>
      </c>
      <c r="B20" s="77" t="s">
        <v>145</v>
      </c>
      <c r="C20" s="221" t="s">
        <v>300</v>
      </c>
      <c r="D20" s="222">
        <v>0.33333333333333331</v>
      </c>
      <c r="F20" t="s">
        <v>10</v>
      </c>
      <c r="G20" t="s">
        <v>145</v>
      </c>
      <c r="H20" t="s">
        <v>109</v>
      </c>
      <c r="I20" s="91">
        <v>1</v>
      </c>
      <c r="J20" s="84"/>
      <c r="K20" s="177">
        <v>17</v>
      </c>
      <c r="L20" s="255" t="s">
        <v>10</v>
      </c>
      <c r="M20" s="255" t="s">
        <v>145</v>
      </c>
      <c r="N20" s="256" t="s">
        <v>109</v>
      </c>
      <c r="O20" s="257">
        <v>1</v>
      </c>
      <c r="P20" s="61">
        <f t="shared" si="0"/>
        <v>1</v>
      </c>
      <c r="S20" s="149"/>
      <c r="T20" s="149">
        <f>'DTQ (Poste1)'!I3</f>
        <v>0</v>
      </c>
      <c r="U20" s="149">
        <f>'DTQ (Poste1)'!I4</f>
        <v>0</v>
      </c>
      <c r="V20" s="149"/>
    </row>
    <row r="21" spans="1:22">
      <c r="A21" s="220" t="s">
        <v>10</v>
      </c>
      <c r="B21" s="77" t="s">
        <v>145</v>
      </c>
      <c r="C21" s="221" t="s">
        <v>302</v>
      </c>
      <c r="D21" s="222">
        <v>0.33333333333333331</v>
      </c>
      <c r="F21" t="s">
        <v>10</v>
      </c>
      <c r="G21" t="s">
        <v>145</v>
      </c>
      <c r="H21" t="s">
        <v>299</v>
      </c>
      <c r="I21" s="91">
        <v>0.35833333333333334</v>
      </c>
      <c r="J21" s="84"/>
      <c r="K21" s="177">
        <v>18</v>
      </c>
      <c r="L21" s="255" t="s">
        <v>10</v>
      </c>
      <c r="M21" s="255" t="s">
        <v>145</v>
      </c>
      <c r="N21" s="256" t="s">
        <v>299</v>
      </c>
      <c r="O21" s="257">
        <v>0.35833333333333334</v>
      </c>
      <c r="P21" s="61">
        <f t="shared" si="0"/>
        <v>0.35833333333333334</v>
      </c>
      <c r="S21" s="149"/>
      <c r="T21" s="149">
        <f>'DTQ (Poste2)'!I3</f>
        <v>0</v>
      </c>
      <c r="U21" s="149">
        <f>'DTQ (Poste2)'!I4</f>
        <v>0</v>
      </c>
      <c r="V21" s="149"/>
    </row>
    <row r="22" spans="1:22">
      <c r="A22" s="220" t="s">
        <v>10</v>
      </c>
      <c r="B22" s="77" t="s">
        <v>145</v>
      </c>
      <c r="C22" s="221" t="s">
        <v>303</v>
      </c>
      <c r="D22" s="222">
        <v>0.33333333333333331</v>
      </c>
      <c r="F22" t="s">
        <v>10</v>
      </c>
      <c r="G22" t="s">
        <v>145</v>
      </c>
      <c r="H22" t="s">
        <v>348</v>
      </c>
      <c r="I22" s="91">
        <v>1</v>
      </c>
      <c r="J22" s="84"/>
      <c r="K22" s="177">
        <v>19</v>
      </c>
      <c r="L22" s="255" t="s">
        <v>10</v>
      </c>
      <c r="M22" s="255" t="s">
        <v>145</v>
      </c>
      <c r="N22" s="256" t="s">
        <v>348</v>
      </c>
      <c r="O22" s="257">
        <v>1</v>
      </c>
      <c r="P22" s="61">
        <f t="shared" si="0"/>
        <v>1</v>
      </c>
      <c r="S22" s="149"/>
      <c r="T22" s="149">
        <f>'DTQ (Poste3)'!I3</f>
        <v>0</v>
      </c>
      <c r="U22" s="149">
        <f>'DTQ (Poste3)'!I4</f>
        <v>0</v>
      </c>
      <c r="V22" s="149"/>
    </row>
    <row r="23" spans="1:22">
      <c r="A23" s="220" t="s">
        <v>10</v>
      </c>
      <c r="B23" s="77" t="s">
        <v>145</v>
      </c>
      <c r="C23" s="221" t="s">
        <v>122</v>
      </c>
      <c r="D23" s="222">
        <v>0.2638888888888889</v>
      </c>
      <c r="F23" t="s">
        <v>10</v>
      </c>
      <c r="G23" t="s">
        <v>145</v>
      </c>
      <c r="H23" t="s">
        <v>300</v>
      </c>
      <c r="I23" s="91">
        <v>1</v>
      </c>
      <c r="J23" s="84"/>
      <c r="K23" s="177">
        <v>20</v>
      </c>
      <c r="L23" s="255" t="s">
        <v>10</v>
      </c>
      <c r="M23" s="255" t="s">
        <v>145</v>
      </c>
      <c r="N23" s="256" t="s">
        <v>300</v>
      </c>
      <c r="O23" s="257">
        <v>1</v>
      </c>
      <c r="P23" s="61">
        <f t="shared" si="0"/>
        <v>1</v>
      </c>
      <c r="S23" s="149"/>
      <c r="T23" s="149"/>
      <c r="U23" s="149"/>
      <c r="V23" s="149"/>
    </row>
    <row r="24" spans="1:22">
      <c r="A24" s="220" t="s">
        <v>10</v>
      </c>
      <c r="B24" s="77" t="s">
        <v>145</v>
      </c>
      <c r="C24" s="221" t="s">
        <v>363</v>
      </c>
      <c r="D24" s="222">
        <v>0.33333333333333331</v>
      </c>
      <c r="F24" t="s">
        <v>10</v>
      </c>
      <c r="G24" t="s">
        <v>145</v>
      </c>
      <c r="H24" t="s">
        <v>302</v>
      </c>
      <c r="I24" s="91">
        <v>0.98124999999999996</v>
      </c>
      <c r="J24" s="84"/>
      <c r="K24" s="177">
        <v>21</v>
      </c>
      <c r="L24" s="255" t="s">
        <v>10</v>
      </c>
      <c r="M24" s="255" t="s">
        <v>145</v>
      </c>
      <c r="N24" s="256" t="s">
        <v>302</v>
      </c>
      <c r="O24" s="257">
        <v>0.98124999999999996</v>
      </c>
      <c r="P24" s="61">
        <f t="shared" ref="P24:P32" si="1">O24/$P$2</f>
        <v>0.98124999999999996</v>
      </c>
      <c r="S24" s="149"/>
      <c r="T24" s="149"/>
      <c r="U24" s="149"/>
      <c r="V24" s="149"/>
    </row>
    <row r="25" spans="1:22">
      <c r="A25" s="220" t="s">
        <v>10</v>
      </c>
      <c r="B25" s="77" t="s">
        <v>145</v>
      </c>
      <c r="C25" s="221" t="s">
        <v>114</v>
      </c>
      <c r="D25" s="222">
        <v>0.33333333333333331</v>
      </c>
      <c r="F25" t="s">
        <v>10</v>
      </c>
      <c r="G25" t="s">
        <v>145</v>
      </c>
      <c r="H25" t="s">
        <v>290</v>
      </c>
      <c r="I25" s="91">
        <v>0.69722222222222219</v>
      </c>
      <c r="J25" s="84"/>
      <c r="K25" s="177">
        <v>22</v>
      </c>
      <c r="L25" s="255" t="s">
        <v>10</v>
      </c>
      <c r="M25" s="255" t="s">
        <v>145</v>
      </c>
      <c r="N25" s="256" t="s">
        <v>290</v>
      </c>
      <c r="O25" s="257">
        <v>0.69722222222222219</v>
      </c>
      <c r="P25" s="61">
        <f t="shared" si="1"/>
        <v>0.69722222222222219</v>
      </c>
      <c r="S25" s="149"/>
      <c r="T25" s="149"/>
      <c r="U25" s="149"/>
      <c r="V25" s="149"/>
    </row>
    <row r="26" spans="1:22">
      <c r="A26" s="220" t="s">
        <v>10</v>
      </c>
      <c r="B26" s="77" t="s">
        <v>145</v>
      </c>
      <c r="C26" s="221" t="s">
        <v>348</v>
      </c>
      <c r="D26" s="222">
        <v>0.33333333333333331</v>
      </c>
      <c r="F26" t="s">
        <v>10</v>
      </c>
      <c r="G26" t="s">
        <v>145</v>
      </c>
      <c r="H26" t="s">
        <v>303</v>
      </c>
      <c r="I26" s="91">
        <v>1</v>
      </c>
      <c r="J26" s="84"/>
      <c r="K26" s="177">
        <v>23</v>
      </c>
      <c r="L26" s="255" t="s">
        <v>10</v>
      </c>
      <c r="M26" s="255" t="s">
        <v>145</v>
      </c>
      <c r="N26" s="256" t="s">
        <v>303</v>
      </c>
      <c r="O26" s="257">
        <v>1</v>
      </c>
      <c r="P26" s="61">
        <f t="shared" si="1"/>
        <v>1</v>
      </c>
      <c r="S26" s="149"/>
      <c r="T26" s="149"/>
      <c r="U26" s="149"/>
      <c r="V26" s="149"/>
    </row>
    <row r="27" spans="1:22">
      <c r="A27" s="220" t="s">
        <v>10</v>
      </c>
      <c r="B27" s="77" t="s">
        <v>145</v>
      </c>
      <c r="C27" s="221" t="s">
        <v>91</v>
      </c>
      <c r="D27" s="222">
        <v>0.33333333333333331</v>
      </c>
      <c r="F27" t="s">
        <v>10</v>
      </c>
      <c r="G27" t="s">
        <v>145</v>
      </c>
      <c r="H27" t="s">
        <v>363</v>
      </c>
      <c r="I27" s="91">
        <v>1</v>
      </c>
      <c r="J27" s="84"/>
      <c r="K27" s="177">
        <v>24</v>
      </c>
      <c r="L27" s="255" t="s">
        <v>10</v>
      </c>
      <c r="M27" s="255" t="s">
        <v>145</v>
      </c>
      <c r="N27" s="256" t="s">
        <v>363</v>
      </c>
      <c r="O27" s="257">
        <v>1</v>
      </c>
      <c r="P27" s="61">
        <f t="shared" si="1"/>
        <v>1</v>
      </c>
      <c r="S27" s="149"/>
      <c r="T27" s="149"/>
      <c r="U27" s="149"/>
      <c r="V27" s="149"/>
    </row>
    <row r="28" spans="1:22">
      <c r="A28" s="220" t="s">
        <v>10</v>
      </c>
      <c r="B28" s="77" t="s">
        <v>145</v>
      </c>
      <c r="C28" s="221" t="s">
        <v>113</v>
      </c>
      <c r="D28" s="222">
        <v>0.33333333333333331</v>
      </c>
      <c r="F28" t="s">
        <v>10</v>
      </c>
      <c r="G28" t="s">
        <v>145</v>
      </c>
      <c r="H28" t="s">
        <v>301</v>
      </c>
      <c r="I28" s="91">
        <v>0.94236111111111098</v>
      </c>
      <c r="J28" s="84"/>
      <c r="K28" s="177">
        <v>25</v>
      </c>
      <c r="L28" s="255" t="s">
        <v>10</v>
      </c>
      <c r="M28" s="255" t="s">
        <v>145</v>
      </c>
      <c r="N28" s="256" t="s">
        <v>301</v>
      </c>
      <c r="O28" s="257">
        <v>0.94236111111111098</v>
      </c>
      <c r="P28" s="61">
        <f t="shared" si="1"/>
        <v>0.94236111111111098</v>
      </c>
      <c r="S28" s="149"/>
      <c r="T28" s="149"/>
      <c r="U28" s="149"/>
      <c r="V28" s="149"/>
    </row>
    <row r="29" spans="1:22">
      <c r="A29" s="220" t="s">
        <v>10</v>
      </c>
      <c r="B29" s="77" t="s">
        <v>162</v>
      </c>
      <c r="C29" s="221" t="s">
        <v>117</v>
      </c>
      <c r="D29" s="222">
        <v>0.33333333333333331</v>
      </c>
      <c r="F29" t="s">
        <v>10</v>
      </c>
      <c r="G29" t="s">
        <v>145</v>
      </c>
      <c r="H29" t="s">
        <v>293</v>
      </c>
      <c r="I29" s="91">
        <v>1</v>
      </c>
      <c r="J29" s="84"/>
      <c r="K29" s="177">
        <v>26</v>
      </c>
      <c r="L29" s="255" t="s">
        <v>10</v>
      </c>
      <c r="M29" s="255" t="s">
        <v>145</v>
      </c>
      <c r="N29" s="256" t="s">
        <v>293</v>
      </c>
      <c r="O29" s="257">
        <v>1</v>
      </c>
      <c r="P29" s="61">
        <f t="shared" si="1"/>
        <v>1</v>
      </c>
      <c r="S29" s="149"/>
      <c r="T29" s="149"/>
      <c r="U29" s="149"/>
      <c r="V29" s="149"/>
    </row>
    <row r="30" spans="1:22">
      <c r="A30" s="220" t="s">
        <v>10</v>
      </c>
      <c r="B30" s="77" t="s">
        <v>162</v>
      </c>
      <c r="C30" s="221" t="s">
        <v>236</v>
      </c>
      <c r="D30" s="222">
        <v>0.33333333333333331</v>
      </c>
      <c r="F30" t="s">
        <v>10</v>
      </c>
      <c r="G30" t="s">
        <v>424</v>
      </c>
      <c r="I30" s="91">
        <v>22.583333333333332</v>
      </c>
      <c r="J30" s="84"/>
      <c r="K30" s="177">
        <v>27</v>
      </c>
      <c r="L30" s="255" t="s">
        <v>10</v>
      </c>
      <c r="M30" s="255" t="s">
        <v>162</v>
      </c>
      <c r="N30" s="256" t="s">
        <v>117</v>
      </c>
      <c r="O30" s="257">
        <v>1</v>
      </c>
      <c r="P30" s="61">
        <f t="shared" si="1"/>
        <v>1</v>
      </c>
      <c r="S30" s="149"/>
      <c r="T30" s="149"/>
      <c r="U30" s="149"/>
      <c r="V30" s="149"/>
    </row>
    <row r="31" spans="1:22">
      <c r="A31" s="220" t="s">
        <v>10</v>
      </c>
      <c r="B31" s="77" t="s">
        <v>162</v>
      </c>
      <c r="C31" s="221" t="s">
        <v>119</v>
      </c>
      <c r="D31" s="222">
        <v>0.33333333333333331</v>
      </c>
      <c r="J31" s="84"/>
      <c r="K31" s="177">
        <v>28</v>
      </c>
      <c r="L31" s="255" t="s">
        <v>10</v>
      </c>
      <c r="M31" s="255" t="s">
        <v>162</v>
      </c>
      <c r="N31" s="256" t="s">
        <v>119</v>
      </c>
      <c r="O31" s="257">
        <v>1</v>
      </c>
      <c r="P31" s="61">
        <f t="shared" si="1"/>
        <v>1</v>
      </c>
      <c r="S31" s="149"/>
      <c r="T31" s="149"/>
      <c r="U31" s="149"/>
      <c r="V31" s="149"/>
    </row>
    <row r="32" spans="1:22">
      <c r="A32" s="220" t="s">
        <v>10</v>
      </c>
      <c r="B32" s="77" t="s">
        <v>162</v>
      </c>
      <c r="C32" s="221" t="s">
        <v>410</v>
      </c>
      <c r="D32" s="222">
        <v>0.33333333333333331</v>
      </c>
      <c r="F32" t="s">
        <v>10</v>
      </c>
      <c r="G32" t="s">
        <v>162</v>
      </c>
      <c r="H32" t="s">
        <v>117</v>
      </c>
      <c r="I32" s="91">
        <v>1</v>
      </c>
      <c r="J32" s="84"/>
      <c r="K32" s="177">
        <v>29</v>
      </c>
      <c r="L32" s="255" t="s">
        <v>10</v>
      </c>
      <c r="M32" s="255" t="s">
        <v>162</v>
      </c>
      <c r="N32" s="256" t="s">
        <v>236</v>
      </c>
      <c r="O32" s="257">
        <v>1</v>
      </c>
      <c r="P32" s="61">
        <f t="shared" si="1"/>
        <v>1</v>
      </c>
      <c r="S32" s="149"/>
      <c r="T32" s="149"/>
      <c r="U32" s="149"/>
      <c r="V32" s="149"/>
    </row>
    <row r="33" spans="1:22">
      <c r="A33" s="220" t="s">
        <v>10</v>
      </c>
      <c r="B33" s="77" t="s">
        <v>162</v>
      </c>
      <c r="C33" s="221" t="s">
        <v>411</v>
      </c>
      <c r="D33" s="222">
        <v>0.33333333333333331</v>
      </c>
      <c r="F33" t="s">
        <v>10</v>
      </c>
      <c r="G33" t="s">
        <v>162</v>
      </c>
      <c r="H33" t="s">
        <v>119</v>
      </c>
      <c r="I33" s="91">
        <v>1</v>
      </c>
      <c r="J33" s="84"/>
      <c r="K33" s="177">
        <v>30</v>
      </c>
      <c r="L33" s="255" t="s">
        <v>10</v>
      </c>
      <c r="M33" s="255" t="s">
        <v>162</v>
      </c>
      <c r="N33" s="256" t="s">
        <v>429</v>
      </c>
      <c r="O33" s="257">
        <v>1</v>
      </c>
      <c r="P33" s="61">
        <f>O33/$P$2</f>
        <v>1</v>
      </c>
      <c r="S33" s="149"/>
      <c r="T33" s="149"/>
      <c r="U33" s="149"/>
      <c r="V33" s="149"/>
    </row>
    <row r="34" spans="1:22">
      <c r="A34" s="220" t="s">
        <v>10</v>
      </c>
      <c r="B34" s="77" t="s">
        <v>162</v>
      </c>
      <c r="C34" s="221" t="s">
        <v>414</v>
      </c>
      <c r="D34" s="222">
        <v>0.33333333333333331</v>
      </c>
      <c r="F34" t="s">
        <v>10</v>
      </c>
      <c r="G34" t="s">
        <v>162</v>
      </c>
      <c r="H34" t="s">
        <v>236</v>
      </c>
      <c r="I34" s="91">
        <v>1</v>
      </c>
      <c r="J34" s="84"/>
      <c r="K34" s="177">
        <v>31</v>
      </c>
      <c r="L34" s="255" t="s">
        <v>10</v>
      </c>
      <c r="M34" s="255" t="s">
        <v>162</v>
      </c>
      <c r="N34" s="256" t="s">
        <v>410</v>
      </c>
      <c r="O34" s="257">
        <v>1</v>
      </c>
      <c r="P34" s="61">
        <f>O34/$P$2</f>
        <v>1</v>
      </c>
    </row>
    <row r="35" spans="1:22">
      <c r="A35" s="220" t="s">
        <v>10</v>
      </c>
      <c r="B35" s="77" t="s">
        <v>162</v>
      </c>
      <c r="C35" s="221" t="s">
        <v>421</v>
      </c>
      <c r="D35" s="222">
        <v>0.33333333333333331</v>
      </c>
      <c r="F35" t="s">
        <v>10</v>
      </c>
      <c r="G35" t="s">
        <v>162</v>
      </c>
      <c r="H35" t="s">
        <v>429</v>
      </c>
      <c r="I35" s="91">
        <v>1</v>
      </c>
      <c r="J35" s="84"/>
      <c r="K35" s="177">
        <v>32</v>
      </c>
      <c r="L35" s="255" t="s">
        <v>10</v>
      </c>
      <c r="M35" s="255" t="s">
        <v>162</v>
      </c>
      <c r="N35" s="256" t="s">
        <v>411</v>
      </c>
      <c r="O35" s="257">
        <v>1</v>
      </c>
      <c r="P35" s="61">
        <f>O35/$P$2</f>
        <v>1</v>
      </c>
    </row>
    <row r="36" spans="1:22">
      <c r="A36" s="220" t="s">
        <v>10</v>
      </c>
      <c r="B36" s="77" t="s">
        <v>162</v>
      </c>
      <c r="C36" s="221" t="s">
        <v>422</v>
      </c>
      <c r="D36" s="222">
        <v>0.33333333333333331</v>
      </c>
      <c r="F36" t="s">
        <v>10</v>
      </c>
      <c r="G36" t="s">
        <v>162</v>
      </c>
      <c r="H36" t="s">
        <v>410</v>
      </c>
      <c r="I36" s="91">
        <v>1</v>
      </c>
      <c r="J36" s="84"/>
      <c r="K36" s="177">
        <v>33</v>
      </c>
      <c r="L36" s="255" t="s">
        <v>10</v>
      </c>
      <c r="M36" s="255" t="s">
        <v>162</v>
      </c>
      <c r="N36" s="256" t="s">
        <v>414</v>
      </c>
      <c r="O36" s="257">
        <v>1</v>
      </c>
      <c r="P36" s="61">
        <f>O36/$P$2</f>
        <v>1</v>
      </c>
    </row>
    <row r="37" spans="1:22">
      <c r="A37" s="220" t="s">
        <v>10</v>
      </c>
      <c r="B37" s="77" t="s">
        <v>162</v>
      </c>
      <c r="C37" s="221" t="s">
        <v>412</v>
      </c>
      <c r="D37" s="222">
        <v>0.33333333333333331</v>
      </c>
      <c r="F37" t="s">
        <v>10</v>
      </c>
      <c r="G37" t="s">
        <v>162</v>
      </c>
      <c r="H37" t="s">
        <v>411</v>
      </c>
      <c r="I37" s="91">
        <v>1</v>
      </c>
      <c r="J37" s="84"/>
      <c r="K37" s="177">
        <v>34</v>
      </c>
      <c r="L37" s="255" t="s">
        <v>10</v>
      </c>
      <c r="M37" s="255" t="s">
        <v>162</v>
      </c>
      <c r="N37" s="256" t="s">
        <v>421</v>
      </c>
      <c r="O37" s="257">
        <v>1</v>
      </c>
      <c r="P37" s="61">
        <f t="shared" ref="P37:P45" si="2">O37/$P$2</f>
        <v>1</v>
      </c>
    </row>
    <row r="38" spans="1:22">
      <c r="A38" s="220" t="s">
        <v>10</v>
      </c>
      <c r="B38" s="77" t="s">
        <v>162</v>
      </c>
      <c r="C38" s="221" t="s">
        <v>406</v>
      </c>
      <c r="D38" s="222">
        <v>0.33333333333333331</v>
      </c>
      <c r="F38" t="s">
        <v>10</v>
      </c>
      <c r="G38" t="s">
        <v>162</v>
      </c>
      <c r="H38" t="s">
        <v>414</v>
      </c>
      <c r="I38" s="91">
        <v>1</v>
      </c>
      <c r="J38" s="84"/>
      <c r="K38" s="177">
        <v>35</v>
      </c>
      <c r="L38" s="255" t="s">
        <v>10</v>
      </c>
      <c r="M38" s="255" t="s">
        <v>162</v>
      </c>
      <c r="N38" s="256" t="s">
        <v>432</v>
      </c>
      <c r="O38" s="257">
        <v>1</v>
      </c>
      <c r="P38" s="61">
        <f t="shared" si="2"/>
        <v>1</v>
      </c>
    </row>
    <row r="39" spans="1:22">
      <c r="A39" s="220" t="s">
        <v>10</v>
      </c>
      <c r="B39" s="77" t="s">
        <v>162</v>
      </c>
      <c r="C39" s="221" t="s">
        <v>408</v>
      </c>
      <c r="D39" s="222">
        <v>0.33333333333333331</v>
      </c>
      <c r="F39" t="s">
        <v>10</v>
      </c>
      <c r="G39" t="s">
        <v>162</v>
      </c>
      <c r="H39" t="s">
        <v>421</v>
      </c>
      <c r="I39" s="91">
        <v>1</v>
      </c>
      <c r="J39" s="84"/>
      <c r="K39" s="177">
        <v>36</v>
      </c>
      <c r="L39" s="255" t="s">
        <v>10</v>
      </c>
      <c r="M39" s="255" t="s">
        <v>162</v>
      </c>
      <c r="N39" s="256" t="s">
        <v>427</v>
      </c>
      <c r="O39" s="257">
        <v>1</v>
      </c>
      <c r="P39" s="61">
        <f t="shared" si="2"/>
        <v>1</v>
      </c>
    </row>
    <row r="40" spans="1:22">
      <c r="A40" s="220" t="s">
        <v>10</v>
      </c>
      <c r="B40" s="77" t="s">
        <v>162</v>
      </c>
      <c r="C40" s="221" t="s">
        <v>409</v>
      </c>
      <c r="D40" s="222">
        <v>0.33333333333333331</v>
      </c>
      <c r="F40" t="s">
        <v>10</v>
      </c>
      <c r="G40" t="s">
        <v>162</v>
      </c>
      <c r="H40" t="s">
        <v>432</v>
      </c>
      <c r="I40" s="91">
        <v>1</v>
      </c>
      <c r="J40" s="84"/>
      <c r="K40" s="177">
        <v>37</v>
      </c>
      <c r="L40" s="255" t="s">
        <v>10</v>
      </c>
      <c r="M40" s="255" t="s">
        <v>162</v>
      </c>
      <c r="N40" s="256" t="s">
        <v>422</v>
      </c>
      <c r="O40" s="257">
        <v>1</v>
      </c>
      <c r="P40" s="61">
        <f t="shared" si="2"/>
        <v>1</v>
      </c>
    </row>
    <row r="41" spans="1:22">
      <c r="A41" s="220" t="s">
        <v>10</v>
      </c>
      <c r="B41" s="77" t="s">
        <v>162</v>
      </c>
      <c r="C41" s="221" t="s">
        <v>416</v>
      </c>
      <c r="D41" s="222">
        <v>0.33333333333333331</v>
      </c>
      <c r="F41" t="s">
        <v>10</v>
      </c>
      <c r="G41" t="s">
        <v>162</v>
      </c>
      <c r="H41" t="s">
        <v>427</v>
      </c>
      <c r="I41" s="91">
        <v>1</v>
      </c>
      <c r="J41" s="84"/>
      <c r="K41" s="177">
        <v>38</v>
      </c>
      <c r="L41" s="255" t="s">
        <v>10</v>
      </c>
      <c r="M41" s="255" t="s">
        <v>162</v>
      </c>
      <c r="N41" s="256" t="s">
        <v>433</v>
      </c>
      <c r="O41" s="257">
        <v>1</v>
      </c>
      <c r="P41" s="61">
        <f t="shared" si="2"/>
        <v>1</v>
      </c>
    </row>
    <row r="42" spans="1:22">
      <c r="A42" s="220" t="s">
        <v>10</v>
      </c>
      <c r="B42" s="77" t="s">
        <v>162</v>
      </c>
      <c r="C42" s="221" t="s">
        <v>413</v>
      </c>
      <c r="D42" s="222">
        <v>0.33333333333333331</v>
      </c>
      <c r="F42" t="s">
        <v>10</v>
      </c>
      <c r="G42" t="s">
        <v>162</v>
      </c>
      <c r="H42" t="s">
        <v>422</v>
      </c>
      <c r="I42" s="91">
        <v>1</v>
      </c>
      <c r="J42" s="84"/>
      <c r="K42" s="177">
        <v>39</v>
      </c>
      <c r="L42" s="255" t="s">
        <v>10</v>
      </c>
      <c r="M42" s="255" t="s">
        <v>162</v>
      </c>
      <c r="N42" s="256" t="s">
        <v>428</v>
      </c>
      <c r="O42" s="257">
        <v>1</v>
      </c>
      <c r="P42" s="61">
        <f t="shared" si="2"/>
        <v>1</v>
      </c>
    </row>
    <row r="43" spans="1:22">
      <c r="A43" s="220" t="s">
        <v>10</v>
      </c>
      <c r="B43" s="77" t="s">
        <v>162</v>
      </c>
      <c r="C43" s="221" t="s">
        <v>423</v>
      </c>
      <c r="D43" s="222">
        <v>0.33333333333333331</v>
      </c>
      <c r="F43" t="s">
        <v>10</v>
      </c>
      <c r="G43" t="s">
        <v>162</v>
      </c>
      <c r="H43" t="s">
        <v>433</v>
      </c>
      <c r="I43" s="91">
        <v>1</v>
      </c>
      <c r="J43" s="84"/>
      <c r="K43" s="177">
        <v>40</v>
      </c>
      <c r="L43" s="255" t="s">
        <v>10</v>
      </c>
      <c r="M43" s="255" t="s">
        <v>162</v>
      </c>
      <c r="N43" s="256" t="s">
        <v>412</v>
      </c>
      <c r="O43" s="257">
        <v>1</v>
      </c>
      <c r="P43" s="61">
        <f t="shared" si="2"/>
        <v>1</v>
      </c>
    </row>
    <row r="44" spans="1:22">
      <c r="A44" s="220" t="s">
        <v>10</v>
      </c>
      <c r="B44" s="77" t="s">
        <v>162</v>
      </c>
      <c r="C44" s="221" t="s">
        <v>415</v>
      </c>
      <c r="D44" s="222">
        <v>0.33333333333333331</v>
      </c>
      <c r="F44" t="s">
        <v>10</v>
      </c>
      <c r="G44" t="s">
        <v>162</v>
      </c>
      <c r="H44" t="s">
        <v>428</v>
      </c>
      <c r="I44" s="91">
        <v>1</v>
      </c>
      <c r="J44" s="84"/>
      <c r="K44" s="177">
        <v>41</v>
      </c>
      <c r="L44" s="255" t="s">
        <v>10</v>
      </c>
      <c r="M44" s="255" t="s">
        <v>162</v>
      </c>
      <c r="N44" s="256" t="s">
        <v>431</v>
      </c>
      <c r="O44" s="257">
        <v>1</v>
      </c>
      <c r="P44" s="61">
        <f t="shared" si="2"/>
        <v>1</v>
      </c>
    </row>
    <row r="45" spans="1:22">
      <c r="A45" s="220" t="s">
        <v>10</v>
      </c>
      <c r="B45" s="77" t="s">
        <v>162</v>
      </c>
      <c r="C45" s="221" t="s">
        <v>417</v>
      </c>
      <c r="D45" s="222">
        <v>0.33333333333333331</v>
      </c>
      <c r="F45" t="s">
        <v>10</v>
      </c>
      <c r="G45" t="s">
        <v>162</v>
      </c>
      <c r="H45" t="s">
        <v>412</v>
      </c>
      <c r="I45" s="91">
        <v>1</v>
      </c>
      <c r="J45" s="84"/>
      <c r="K45" s="177">
        <v>42</v>
      </c>
      <c r="L45" s="255" t="s">
        <v>10</v>
      </c>
      <c r="M45" s="255" t="s">
        <v>162</v>
      </c>
      <c r="N45" s="256" t="s">
        <v>406</v>
      </c>
      <c r="O45" s="257">
        <v>1</v>
      </c>
      <c r="P45" s="61">
        <f t="shared" si="2"/>
        <v>1</v>
      </c>
    </row>
    <row r="46" spans="1:22">
      <c r="A46" s="220" t="s">
        <v>10</v>
      </c>
      <c r="B46" s="77" t="s">
        <v>162</v>
      </c>
      <c r="C46" s="221" t="s">
        <v>407</v>
      </c>
      <c r="D46" s="222">
        <v>0.33333333333333331</v>
      </c>
      <c r="F46" t="s">
        <v>10</v>
      </c>
      <c r="G46" t="s">
        <v>162</v>
      </c>
      <c r="H46" t="s">
        <v>431</v>
      </c>
      <c r="I46" s="91">
        <v>1</v>
      </c>
      <c r="J46" s="84"/>
      <c r="K46" s="177">
        <v>43</v>
      </c>
      <c r="L46" s="255" t="s">
        <v>10</v>
      </c>
      <c r="M46" s="255" t="s">
        <v>162</v>
      </c>
      <c r="N46" s="256" t="s">
        <v>408</v>
      </c>
      <c r="O46" s="257">
        <v>1</v>
      </c>
      <c r="P46" s="61">
        <f t="shared" ref="P46:P110" si="3">O46/$P$2</f>
        <v>1</v>
      </c>
    </row>
    <row r="47" spans="1:22">
      <c r="A47" s="220" t="s">
        <v>10</v>
      </c>
      <c r="B47" s="77" t="s">
        <v>162</v>
      </c>
      <c r="C47" s="221" t="s">
        <v>427</v>
      </c>
      <c r="D47" s="222">
        <v>0.33333333333333331</v>
      </c>
      <c r="F47" t="s">
        <v>10</v>
      </c>
      <c r="G47" t="s">
        <v>162</v>
      </c>
      <c r="H47" t="s">
        <v>406</v>
      </c>
      <c r="I47" s="91">
        <v>1</v>
      </c>
      <c r="J47" s="84"/>
      <c r="K47" s="177">
        <v>44</v>
      </c>
      <c r="L47" s="255" t="s">
        <v>10</v>
      </c>
      <c r="M47" s="255" t="s">
        <v>162</v>
      </c>
      <c r="N47" s="256" t="s">
        <v>409</v>
      </c>
      <c r="O47" s="257">
        <v>1</v>
      </c>
      <c r="P47" s="61">
        <f t="shared" si="3"/>
        <v>1</v>
      </c>
    </row>
    <row r="48" spans="1:22">
      <c r="A48" s="220" t="s">
        <v>10</v>
      </c>
      <c r="B48" s="77" t="s">
        <v>162</v>
      </c>
      <c r="C48" s="221" t="s">
        <v>431</v>
      </c>
      <c r="D48" s="222">
        <v>0.33333333333333331</v>
      </c>
      <c r="F48" t="s">
        <v>10</v>
      </c>
      <c r="G48" t="s">
        <v>162</v>
      </c>
      <c r="H48" t="s">
        <v>408</v>
      </c>
      <c r="I48" s="91">
        <v>1</v>
      </c>
      <c r="J48" s="84"/>
      <c r="K48" s="177">
        <v>45</v>
      </c>
      <c r="L48" s="255" t="s">
        <v>10</v>
      </c>
      <c r="M48" s="255" t="s">
        <v>162</v>
      </c>
      <c r="N48" s="256" t="s">
        <v>430</v>
      </c>
      <c r="O48" s="257">
        <v>1</v>
      </c>
      <c r="P48" s="61">
        <f t="shared" si="3"/>
        <v>1</v>
      </c>
    </row>
    <row r="49" spans="1:27">
      <c r="A49" s="220" t="s">
        <v>10</v>
      </c>
      <c r="B49" s="77" t="s">
        <v>162</v>
      </c>
      <c r="C49" s="221" t="s">
        <v>429</v>
      </c>
      <c r="D49" s="222">
        <v>0.33333333333333331</v>
      </c>
      <c r="F49" t="s">
        <v>10</v>
      </c>
      <c r="G49" t="s">
        <v>162</v>
      </c>
      <c r="H49" t="s">
        <v>409</v>
      </c>
      <c r="I49" s="91">
        <v>1</v>
      </c>
      <c r="J49" s="84"/>
      <c r="K49" s="177">
        <v>46</v>
      </c>
      <c r="L49" s="255" t="s">
        <v>10</v>
      </c>
      <c r="M49" s="255" t="s">
        <v>162</v>
      </c>
      <c r="N49" s="256" t="s">
        <v>416</v>
      </c>
      <c r="O49" s="257">
        <v>1</v>
      </c>
      <c r="P49" s="61">
        <f t="shared" si="3"/>
        <v>1</v>
      </c>
    </row>
    <row r="50" spans="1:27">
      <c r="A50" s="220" t="s">
        <v>10</v>
      </c>
      <c r="B50" s="77" t="s">
        <v>162</v>
      </c>
      <c r="C50" s="221" t="s">
        <v>432</v>
      </c>
      <c r="D50" s="222">
        <v>0.33333333333333331</v>
      </c>
      <c r="F50" t="s">
        <v>10</v>
      </c>
      <c r="G50" t="s">
        <v>162</v>
      </c>
      <c r="H50" t="s">
        <v>430</v>
      </c>
      <c r="I50" s="91">
        <v>1</v>
      </c>
      <c r="J50" s="84"/>
      <c r="K50" s="177">
        <v>47</v>
      </c>
      <c r="L50" s="255" t="s">
        <v>10</v>
      </c>
      <c r="M50" s="255" t="s">
        <v>162</v>
      </c>
      <c r="N50" s="256" t="s">
        <v>413</v>
      </c>
      <c r="O50" s="257">
        <v>1</v>
      </c>
      <c r="P50" s="61">
        <f t="shared" si="3"/>
        <v>1</v>
      </c>
    </row>
    <row r="51" spans="1:27">
      <c r="A51" s="220" t="s">
        <v>10</v>
      </c>
      <c r="B51" s="77" t="s">
        <v>162</v>
      </c>
      <c r="C51" s="221" t="s">
        <v>433</v>
      </c>
      <c r="D51" s="222">
        <v>0.33333333333333331</v>
      </c>
      <c r="F51" t="s">
        <v>10</v>
      </c>
      <c r="G51" t="s">
        <v>162</v>
      </c>
      <c r="H51" t="s">
        <v>416</v>
      </c>
      <c r="I51" s="91">
        <v>1</v>
      </c>
      <c r="J51" s="84"/>
      <c r="K51" s="177">
        <v>48</v>
      </c>
      <c r="L51" s="255" t="s">
        <v>10</v>
      </c>
      <c r="M51" s="255" t="s">
        <v>162</v>
      </c>
      <c r="N51" s="256" t="s">
        <v>423</v>
      </c>
      <c r="O51" s="257">
        <v>0.97847222222222219</v>
      </c>
      <c r="P51" s="61">
        <f t="shared" si="3"/>
        <v>0.97847222222222219</v>
      </c>
    </row>
    <row r="52" spans="1:27">
      <c r="A52" s="220" t="s">
        <v>10</v>
      </c>
      <c r="B52" s="77" t="s">
        <v>162</v>
      </c>
      <c r="C52" s="221" t="s">
        <v>428</v>
      </c>
      <c r="D52" s="222">
        <v>0.33333333333333331</v>
      </c>
      <c r="F52" t="s">
        <v>10</v>
      </c>
      <c r="G52" t="s">
        <v>162</v>
      </c>
      <c r="H52" t="s">
        <v>413</v>
      </c>
      <c r="I52" s="91">
        <v>1</v>
      </c>
      <c r="J52" s="84"/>
      <c r="K52" s="177">
        <v>49</v>
      </c>
      <c r="L52" s="255" t="s">
        <v>10</v>
      </c>
      <c r="M52" s="255" t="s">
        <v>162</v>
      </c>
      <c r="N52" s="256" t="s">
        <v>415</v>
      </c>
      <c r="O52" s="257">
        <v>1</v>
      </c>
      <c r="P52" s="61">
        <f t="shared" si="3"/>
        <v>1</v>
      </c>
    </row>
    <row r="53" spans="1:27">
      <c r="A53" s="220" t="s">
        <v>10</v>
      </c>
      <c r="B53" s="77" t="s">
        <v>162</v>
      </c>
      <c r="C53" s="221" t="s">
        <v>430</v>
      </c>
      <c r="D53" s="222">
        <v>0.33333333333333331</v>
      </c>
      <c r="F53" t="s">
        <v>10</v>
      </c>
      <c r="G53" t="s">
        <v>162</v>
      </c>
      <c r="H53" t="s">
        <v>423</v>
      </c>
      <c r="I53" s="91">
        <v>0.97847222222222219</v>
      </c>
      <c r="J53" s="84"/>
      <c r="K53" s="177">
        <v>50</v>
      </c>
      <c r="L53" s="255" t="s">
        <v>10</v>
      </c>
      <c r="M53" s="255" t="s">
        <v>162</v>
      </c>
      <c r="N53" s="256" t="s">
        <v>417</v>
      </c>
      <c r="O53" s="257">
        <v>1</v>
      </c>
      <c r="P53" s="61">
        <f t="shared" si="3"/>
        <v>1</v>
      </c>
    </row>
    <row r="54" spans="1:27">
      <c r="A54" s="220" t="s">
        <v>10</v>
      </c>
      <c r="B54" s="77" t="s">
        <v>162</v>
      </c>
      <c r="C54" s="221" t="s">
        <v>435</v>
      </c>
      <c r="D54" s="222">
        <v>0.33333333333333331</v>
      </c>
      <c r="F54" t="s">
        <v>10</v>
      </c>
      <c r="G54" t="s">
        <v>162</v>
      </c>
      <c r="H54" t="s">
        <v>415</v>
      </c>
      <c r="I54" s="91">
        <v>1</v>
      </c>
      <c r="J54" s="84"/>
      <c r="K54" s="177">
        <v>51</v>
      </c>
      <c r="L54" s="255" t="s">
        <v>10</v>
      </c>
      <c r="M54" s="255" t="s">
        <v>162</v>
      </c>
      <c r="N54" s="256" t="s">
        <v>407</v>
      </c>
      <c r="O54" s="257">
        <v>1</v>
      </c>
      <c r="P54" s="61">
        <f t="shared" si="3"/>
        <v>1</v>
      </c>
    </row>
    <row r="55" spans="1:27">
      <c r="A55" s="220" t="s">
        <v>10</v>
      </c>
      <c r="B55" s="77" t="s">
        <v>162</v>
      </c>
      <c r="C55" s="221" t="s">
        <v>436</v>
      </c>
      <c r="D55" s="222">
        <v>0.33333333333333331</v>
      </c>
      <c r="F55" t="s">
        <v>10</v>
      </c>
      <c r="G55" t="s">
        <v>162</v>
      </c>
      <c r="H55" t="s">
        <v>417</v>
      </c>
      <c r="I55" s="91">
        <v>1</v>
      </c>
      <c r="J55" s="84"/>
      <c r="K55" s="177">
        <v>52</v>
      </c>
      <c r="L55" s="255" t="s">
        <v>10</v>
      </c>
      <c r="M55" s="255" t="s">
        <v>162</v>
      </c>
      <c r="N55" s="256" t="s">
        <v>435</v>
      </c>
      <c r="O55" s="257">
        <v>1</v>
      </c>
      <c r="P55" s="61">
        <f t="shared" si="3"/>
        <v>1</v>
      </c>
    </row>
    <row r="56" spans="1:27">
      <c r="A56" s="220" t="s">
        <v>10</v>
      </c>
      <c r="B56" s="77" t="s">
        <v>162</v>
      </c>
      <c r="C56" s="221" t="s">
        <v>437</v>
      </c>
      <c r="D56" s="222">
        <v>0.33333333333333331</v>
      </c>
      <c r="F56" t="s">
        <v>10</v>
      </c>
      <c r="G56" t="s">
        <v>162</v>
      </c>
      <c r="H56" t="s">
        <v>407</v>
      </c>
      <c r="I56" s="91">
        <v>1</v>
      </c>
      <c r="J56" s="84"/>
      <c r="K56" s="177">
        <v>53</v>
      </c>
      <c r="L56" s="255" t="s">
        <v>10</v>
      </c>
      <c r="M56" s="255" t="s">
        <v>162</v>
      </c>
      <c r="N56" s="256" t="s">
        <v>442</v>
      </c>
      <c r="O56" s="257">
        <v>0.96736111111111112</v>
      </c>
      <c r="P56" s="61">
        <f t="shared" si="3"/>
        <v>0.96736111111111112</v>
      </c>
    </row>
    <row r="57" spans="1:27">
      <c r="A57" s="220" t="s">
        <v>10</v>
      </c>
      <c r="B57" s="77" t="s">
        <v>162</v>
      </c>
      <c r="C57" s="221" t="s">
        <v>438</v>
      </c>
      <c r="D57" s="222">
        <v>0.33333333333333331</v>
      </c>
      <c r="F57" t="s">
        <v>10</v>
      </c>
      <c r="G57" t="s">
        <v>162</v>
      </c>
      <c r="H57" t="s">
        <v>435</v>
      </c>
      <c r="I57" s="91">
        <v>1</v>
      </c>
      <c r="J57" s="84"/>
      <c r="K57" s="177">
        <v>54</v>
      </c>
      <c r="L57" s="255" t="s">
        <v>10</v>
      </c>
      <c r="M57" s="255" t="s">
        <v>162</v>
      </c>
      <c r="N57" s="256" t="s">
        <v>436</v>
      </c>
      <c r="O57" s="257">
        <v>0.84236111111111112</v>
      </c>
      <c r="P57" s="61">
        <f t="shared" si="3"/>
        <v>0.84236111111111112</v>
      </c>
    </row>
    <row r="58" spans="1:27">
      <c r="A58" s="220" t="s">
        <v>10</v>
      </c>
      <c r="B58" s="77" t="s">
        <v>162</v>
      </c>
      <c r="C58" s="221" t="s">
        <v>440</v>
      </c>
      <c r="D58" s="222">
        <v>0.33333333333333331</v>
      </c>
      <c r="F58" t="s">
        <v>10</v>
      </c>
      <c r="G58" t="s">
        <v>162</v>
      </c>
      <c r="H58" t="s">
        <v>442</v>
      </c>
      <c r="I58" s="91">
        <v>0.96736111111111112</v>
      </c>
      <c r="J58" s="84"/>
      <c r="K58" s="177">
        <v>55</v>
      </c>
      <c r="L58" s="255" t="s">
        <v>10</v>
      </c>
      <c r="M58" s="255" t="s">
        <v>162</v>
      </c>
      <c r="N58" s="256" t="s">
        <v>437</v>
      </c>
      <c r="O58" s="257">
        <v>1</v>
      </c>
      <c r="P58" s="61">
        <f t="shared" si="3"/>
        <v>1</v>
      </c>
    </row>
    <row r="59" spans="1:27">
      <c r="A59" s="220" t="s">
        <v>10</v>
      </c>
      <c r="B59" s="77" t="s">
        <v>162</v>
      </c>
      <c r="C59" s="221" t="s">
        <v>441</v>
      </c>
      <c r="D59" s="222">
        <v>0.33333333333333331</v>
      </c>
      <c r="F59" t="s">
        <v>10</v>
      </c>
      <c r="G59" t="s">
        <v>162</v>
      </c>
      <c r="H59" t="s">
        <v>436</v>
      </c>
      <c r="I59" s="91">
        <v>0.84236111111111112</v>
      </c>
      <c r="J59" s="84"/>
      <c r="K59" s="177">
        <v>56</v>
      </c>
      <c r="L59" s="255" t="s">
        <v>10</v>
      </c>
      <c r="M59" s="255" t="s">
        <v>162</v>
      </c>
      <c r="N59" s="256" t="s">
        <v>438</v>
      </c>
      <c r="O59" s="257">
        <v>1</v>
      </c>
      <c r="P59" s="61">
        <f t="shared" si="3"/>
        <v>1</v>
      </c>
    </row>
    <row r="60" spans="1:27">
      <c r="A60" s="220" t="s">
        <v>10</v>
      </c>
      <c r="B60" s="77" t="s">
        <v>162</v>
      </c>
      <c r="C60" s="221" t="s">
        <v>442</v>
      </c>
      <c r="D60" s="222">
        <v>0.33333333333333331</v>
      </c>
      <c r="F60" t="s">
        <v>10</v>
      </c>
      <c r="G60" t="s">
        <v>162</v>
      </c>
      <c r="H60" t="s">
        <v>437</v>
      </c>
      <c r="I60" s="91">
        <v>1</v>
      </c>
      <c r="J60" s="84"/>
      <c r="K60" s="177">
        <v>57</v>
      </c>
      <c r="L60" s="255" t="s">
        <v>10</v>
      </c>
      <c r="M60" s="255" t="s">
        <v>162</v>
      </c>
      <c r="N60" s="256" t="s">
        <v>443</v>
      </c>
      <c r="O60" s="257">
        <v>1</v>
      </c>
      <c r="P60" s="61">
        <f t="shared" si="3"/>
        <v>1</v>
      </c>
    </row>
    <row r="61" spans="1:27">
      <c r="A61" s="220" t="s">
        <v>10</v>
      </c>
      <c r="B61" s="77" t="s">
        <v>162</v>
      </c>
      <c r="C61" s="221" t="s">
        <v>443</v>
      </c>
      <c r="D61" s="222">
        <v>0.33333333333333331</v>
      </c>
      <c r="F61" t="s">
        <v>10</v>
      </c>
      <c r="G61" t="s">
        <v>162</v>
      </c>
      <c r="H61" t="s">
        <v>438</v>
      </c>
      <c r="I61" s="91">
        <v>1</v>
      </c>
      <c r="J61" s="84"/>
      <c r="K61" s="177">
        <v>58</v>
      </c>
      <c r="L61" s="255" t="s">
        <v>10</v>
      </c>
      <c r="M61" s="255" t="s">
        <v>162</v>
      </c>
      <c r="N61" s="256" t="s">
        <v>440</v>
      </c>
      <c r="O61" s="257">
        <v>0.93194444444444446</v>
      </c>
      <c r="P61" s="61">
        <f t="shared" si="3"/>
        <v>0.93194444444444446</v>
      </c>
    </row>
    <row r="62" spans="1:27">
      <c r="A62" s="220" t="s">
        <v>10</v>
      </c>
      <c r="B62" s="77" t="s">
        <v>162</v>
      </c>
      <c r="C62" s="221" t="s">
        <v>444</v>
      </c>
      <c r="D62" s="222">
        <v>0.22916666666666666</v>
      </c>
      <c r="F62" t="s">
        <v>10</v>
      </c>
      <c r="G62" t="s">
        <v>162</v>
      </c>
      <c r="H62" t="s">
        <v>443</v>
      </c>
      <c r="I62" s="91">
        <v>1</v>
      </c>
      <c r="J62" s="84"/>
      <c r="K62" s="177">
        <v>59</v>
      </c>
      <c r="L62" s="255" t="s">
        <v>10</v>
      </c>
      <c r="M62" s="255" t="s">
        <v>162</v>
      </c>
      <c r="N62" s="256" t="s">
        <v>441</v>
      </c>
      <c r="O62" s="257">
        <v>1</v>
      </c>
      <c r="P62" s="61">
        <f t="shared" si="3"/>
        <v>1</v>
      </c>
    </row>
    <row r="63" spans="1:27">
      <c r="A63" s="220" t="s">
        <v>10</v>
      </c>
      <c r="B63" s="77" t="s">
        <v>286</v>
      </c>
      <c r="C63" s="221" t="s">
        <v>255</v>
      </c>
      <c r="D63" s="222">
        <v>0.33333333333333331</v>
      </c>
      <c r="F63" t="s">
        <v>10</v>
      </c>
      <c r="G63" t="s">
        <v>162</v>
      </c>
      <c r="H63" t="s">
        <v>440</v>
      </c>
      <c r="I63" s="91">
        <v>0.93194444444444446</v>
      </c>
      <c r="J63" s="84"/>
      <c r="K63" s="177">
        <v>60</v>
      </c>
      <c r="L63" s="255" t="s">
        <v>10</v>
      </c>
      <c r="M63" s="255" t="s">
        <v>162</v>
      </c>
      <c r="N63" s="256" t="s">
        <v>444</v>
      </c>
      <c r="O63" s="257">
        <v>0.89583333333333326</v>
      </c>
      <c r="P63" s="61">
        <f t="shared" si="3"/>
        <v>0.89583333333333326</v>
      </c>
    </row>
    <row r="64" spans="1:27">
      <c r="A64" s="220" t="s">
        <v>10</v>
      </c>
      <c r="B64" s="77" t="s">
        <v>286</v>
      </c>
      <c r="C64" s="221" t="s">
        <v>256</v>
      </c>
      <c r="D64" s="222">
        <v>0.33333333333333331</v>
      </c>
      <c r="F64" t="s">
        <v>10</v>
      </c>
      <c r="G64" t="s">
        <v>162</v>
      </c>
      <c r="H64" t="s">
        <v>441</v>
      </c>
      <c r="I64" s="91">
        <v>1</v>
      </c>
      <c r="J64" s="84"/>
      <c r="K64" s="177">
        <v>61</v>
      </c>
      <c r="L64" s="255" t="s">
        <v>10</v>
      </c>
      <c r="M64" s="255" t="s">
        <v>286</v>
      </c>
      <c r="N64" s="258" t="s">
        <v>255</v>
      </c>
      <c r="O64" s="257">
        <v>1</v>
      </c>
      <c r="P64" s="61">
        <f t="shared" si="3"/>
        <v>1</v>
      </c>
      <c r="AA64" t="s">
        <v>226</v>
      </c>
    </row>
    <row r="65" spans="1:18">
      <c r="A65" s="220" t="s">
        <v>10</v>
      </c>
      <c r="B65" s="77" t="s">
        <v>286</v>
      </c>
      <c r="C65" s="221" t="s">
        <v>258</v>
      </c>
      <c r="D65" s="222">
        <v>0.28125</v>
      </c>
      <c r="F65" t="s">
        <v>10</v>
      </c>
      <c r="G65" t="s">
        <v>162</v>
      </c>
      <c r="H65" t="s">
        <v>444</v>
      </c>
      <c r="I65" s="91">
        <v>0.89583333333333326</v>
      </c>
      <c r="J65" s="84"/>
      <c r="K65" s="177">
        <v>62</v>
      </c>
      <c r="L65" s="255" t="s">
        <v>10</v>
      </c>
      <c r="M65" s="255" t="s">
        <v>286</v>
      </c>
      <c r="N65" s="256" t="s">
        <v>256</v>
      </c>
      <c r="O65" s="257">
        <v>1</v>
      </c>
      <c r="P65" s="61">
        <f t="shared" si="3"/>
        <v>1</v>
      </c>
    </row>
    <row r="66" spans="1:18">
      <c r="A66" s="220" t="s">
        <v>10</v>
      </c>
      <c r="B66" s="77" t="s">
        <v>286</v>
      </c>
      <c r="C66" s="221" t="s">
        <v>259</v>
      </c>
      <c r="D66" s="222">
        <v>0.33333333333333331</v>
      </c>
      <c r="F66" t="s">
        <v>10</v>
      </c>
      <c r="G66" t="s">
        <v>425</v>
      </c>
      <c r="I66" s="91">
        <v>33.615972222222219</v>
      </c>
      <c r="J66" s="84"/>
      <c r="K66" s="177">
        <v>63</v>
      </c>
      <c r="L66" s="255" t="s">
        <v>10</v>
      </c>
      <c r="M66" s="255" t="s">
        <v>286</v>
      </c>
      <c r="N66" s="256" t="s">
        <v>257</v>
      </c>
      <c r="O66" s="257">
        <v>1</v>
      </c>
      <c r="P66" s="61">
        <f t="shared" si="3"/>
        <v>1</v>
      </c>
    </row>
    <row r="67" spans="1:18">
      <c r="A67" s="220" t="s">
        <v>10</v>
      </c>
      <c r="B67" s="77" t="s">
        <v>286</v>
      </c>
      <c r="C67" s="221" t="s">
        <v>260</v>
      </c>
      <c r="D67" s="222">
        <v>0.33333333333333331</v>
      </c>
      <c r="J67" s="84"/>
      <c r="K67" s="177">
        <v>64</v>
      </c>
      <c r="L67" s="255" t="s">
        <v>10</v>
      </c>
      <c r="M67" s="255" t="s">
        <v>286</v>
      </c>
      <c r="N67" s="256" t="s">
        <v>258</v>
      </c>
      <c r="O67" s="257">
        <v>0.9277777777777777</v>
      </c>
      <c r="P67" s="61">
        <f t="shared" si="3"/>
        <v>0.9277777777777777</v>
      </c>
    </row>
    <row r="68" spans="1:18">
      <c r="A68" s="220" t="s">
        <v>10</v>
      </c>
      <c r="B68" s="77" t="s">
        <v>286</v>
      </c>
      <c r="C68" s="221" t="s">
        <v>261</v>
      </c>
      <c r="D68" s="222">
        <v>0.32291666666666669</v>
      </c>
      <c r="F68" t="s">
        <v>10</v>
      </c>
      <c r="G68" t="s">
        <v>286</v>
      </c>
      <c r="H68" s="1" t="s">
        <v>255</v>
      </c>
      <c r="I68" s="91">
        <v>1</v>
      </c>
      <c r="J68" s="84"/>
      <c r="K68" s="177">
        <v>65</v>
      </c>
      <c r="L68" s="255" t="s">
        <v>10</v>
      </c>
      <c r="M68" s="255" t="s">
        <v>286</v>
      </c>
      <c r="N68" s="256" t="s">
        <v>259</v>
      </c>
      <c r="O68" s="257">
        <v>1</v>
      </c>
      <c r="P68" s="61">
        <f t="shared" si="3"/>
        <v>1</v>
      </c>
    </row>
    <row r="69" spans="1:18">
      <c r="A69" s="220" t="s">
        <v>10</v>
      </c>
      <c r="B69" s="77" t="s">
        <v>286</v>
      </c>
      <c r="C69" s="221" t="s">
        <v>262</v>
      </c>
      <c r="D69" s="222">
        <v>0.33333333333333331</v>
      </c>
      <c r="F69" t="s">
        <v>10</v>
      </c>
      <c r="G69" t="s">
        <v>286</v>
      </c>
      <c r="H69" t="s">
        <v>256</v>
      </c>
      <c r="I69" s="91">
        <v>1</v>
      </c>
      <c r="J69" s="84"/>
      <c r="K69" s="177">
        <v>66</v>
      </c>
      <c r="L69" s="255" t="s">
        <v>10</v>
      </c>
      <c r="M69" s="255" t="s">
        <v>286</v>
      </c>
      <c r="N69" s="256" t="s">
        <v>260</v>
      </c>
      <c r="O69" s="257">
        <v>1</v>
      </c>
      <c r="P69" s="61">
        <f t="shared" si="3"/>
        <v>1</v>
      </c>
    </row>
    <row r="70" spans="1:18">
      <c r="A70" s="220" t="s">
        <v>10</v>
      </c>
      <c r="B70" s="77" t="s">
        <v>286</v>
      </c>
      <c r="C70" s="221" t="s">
        <v>263</v>
      </c>
      <c r="D70" s="222">
        <v>0.33333333333333331</v>
      </c>
      <c r="F70" t="s">
        <v>10</v>
      </c>
      <c r="G70" t="s">
        <v>286</v>
      </c>
      <c r="H70" t="s">
        <v>257</v>
      </c>
      <c r="I70" s="91">
        <v>1</v>
      </c>
      <c r="J70" s="84"/>
      <c r="K70" s="177">
        <v>67</v>
      </c>
      <c r="L70" s="255" t="s">
        <v>10</v>
      </c>
      <c r="M70" s="255" t="s">
        <v>286</v>
      </c>
      <c r="N70" s="256" t="s">
        <v>261</v>
      </c>
      <c r="O70" s="257">
        <v>0.95763888888888893</v>
      </c>
      <c r="P70" s="61">
        <f t="shared" si="3"/>
        <v>0.95763888888888893</v>
      </c>
    </row>
    <row r="71" spans="1:18">
      <c r="A71" s="220" t="s">
        <v>10</v>
      </c>
      <c r="B71" s="77" t="s">
        <v>286</v>
      </c>
      <c r="C71" s="221" t="s">
        <v>266</v>
      </c>
      <c r="D71" s="222">
        <v>0.33333333333333331</v>
      </c>
      <c r="F71" t="s">
        <v>10</v>
      </c>
      <c r="G71" t="s">
        <v>286</v>
      </c>
      <c r="H71" t="s">
        <v>258</v>
      </c>
      <c r="I71" s="91">
        <v>0.9277777777777777</v>
      </c>
      <c r="J71" s="84"/>
      <c r="K71" s="177">
        <v>68</v>
      </c>
      <c r="L71" s="255" t="s">
        <v>10</v>
      </c>
      <c r="M71" s="255" t="s">
        <v>286</v>
      </c>
      <c r="N71" s="256" t="s">
        <v>262</v>
      </c>
      <c r="O71" s="257">
        <v>1</v>
      </c>
      <c r="P71" s="61">
        <f t="shared" si="3"/>
        <v>1</v>
      </c>
    </row>
    <row r="72" spans="1:18">
      <c r="A72" s="220" t="s">
        <v>10</v>
      </c>
      <c r="B72" s="77" t="s">
        <v>286</v>
      </c>
      <c r="C72" s="221" t="s">
        <v>267</v>
      </c>
      <c r="D72" s="222">
        <v>0.33333333333333331</v>
      </c>
      <c r="F72" t="s">
        <v>10</v>
      </c>
      <c r="G72" t="s">
        <v>286</v>
      </c>
      <c r="H72" t="s">
        <v>259</v>
      </c>
      <c r="I72" s="91">
        <v>1</v>
      </c>
      <c r="J72" s="84"/>
      <c r="K72" s="177">
        <v>69</v>
      </c>
      <c r="L72" s="255" t="s">
        <v>10</v>
      </c>
      <c r="M72" s="255" t="s">
        <v>286</v>
      </c>
      <c r="N72" s="256" t="s">
        <v>263</v>
      </c>
      <c r="O72" s="257">
        <v>0.98124999999999996</v>
      </c>
      <c r="P72" s="61">
        <f t="shared" si="3"/>
        <v>0.98124999999999996</v>
      </c>
    </row>
    <row r="73" spans="1:18">
      <c r="A73" s="220" t="s">
        <v>10</v>
      </c>
      <c r="B73" s="77" t="s">
        <v>286</v>
      </c>
      <c r="C73" s="221" t="s">
        <v>268</v>
      </c>
      <c r="D73" s="222">
        <v>0.33333333333333331</v>
      </c>
      <c r="F73" t="s">
        <v>10</v>
      </c>
      <c r="G73" t="s">
        <v>286</v>
      </c>
      <c r="H73" t="s">
        <v>260</v>
      </c>
      <c r="I73" s="91">
        <v>1</v>
      </c>
      <c r="J73" s="84"/>
      <c r="K73" s="177">
        <v>70</v>
      </c>
      <c r="L73" s="255" t="s">
        <v>10</v>
      </c>
      <c r="M73" s="255" t="s">
        <v>286</v>
      </c>
      <c r="N73" s="256" t="s">
        <v>264</v>
      </c>
      <c r="O73" s="257">
        <v>1</v>
      </c>
      <c r="P73" s="61">
        <f t="shared" si="3"/>
        <v>1</v>
      </c>
    </row>
    <row r="74" spans="1:18">
      <c r="A74" s="220" t="s">
        <v>10</v>
      </c>
      <c r="B74" s="77" t="s">
        <v>286</v>
      </c>
      <c r="C74" s="221" t="s">
        <v>269</v>
      </c>
      <c r="D74" s="222">
        <v>0.33333333333333331</v>
      </c>
      <c r="F74" t="s">
        <v>10</v>
      </c>
      <c r="G74" t="s">
        <v>286</v>
      </c>
      <c r="H74" t="s">
        <v>261</v>
      </c>
      <c r="I74" s="91">
        <v>0.95763888888888893</v>
      </c>
      <c r="J74" s="84"/>
      <c r="K74" s="177">
        <v>71</v>
      </c>
      <c r="L74" s="255" t="s">
        <v>10</v>
      </c>
      <c r="M74" s="255" t="s">
        <v>286</v>
      </c>
      <c r="N74" s="256" t="s">
        <v>266</v>
      </c>
      <c r="O74" s="257">
        <v>1</v>
      </c>
      <c r="P74" s="61">
        <f t="shared" si="3"/>
        <v>1</v>
      </c>
    </row>
    <row r="75" spans="1:18">
      <c r="A75" s="220" t="s">
        <v>10</v>
      </c>
      <c r="B75" s="77" t="s">
        <v>286</v>
      </c>
      <c r="C75" s="221" t="s">
        <v>274</v>
      </c>
      <c r="D75" s="222">
        <v>0.33333333333333331</v>
      </c>
      <c r="F75" t="s">
        <v>10</v>
      </c>
      <c r="G75" t="s">
        <v>286</v>
      </c>
      <c r="H75" t="s">
        <v>262</v>
      </c>
      <c r="I75" s="91">
        <v>1</v>
      </c>
      <c r="J75" s="84"/>
      <c r="K75" s="177">
        <v>72</v>
      </c>
      <c r="L75" s="255" t="s">
        <v>10</v>
      </c>
      <c r="M75" s="255" t="s">
        <v>286</v>
      </c>
      <c r="N75" s="256" t="s">
        <v>267</v>
      </c>
      <c r="O75" s="257">
        <v>0.97569444444444442</v>
      </c>
      <c r="P75" s="61">
        <f t="shared" si="3"/>
        <v>0.97569444444444442</v>
      </c>
    </row>
    <row r="76" spans="1:18">
      <c r="A76" s="220" t="s">
        <v>10</v>
      </c>
      <c r="B76" s="77" t="s">
        <v>286</v>
      </c>
      <c r="C76" s="221" t="s">
        <v>272</v>
      </c>
      <c r="D76" s="222">
        <v>0.33333333333333331</v>
      </c>
      <c r="F76" t="s">
        <v>10</v>
      </c>
      <c r="G76" t="s">
        <v>286</v>
      </c>
      <c r="H76" t="s">
        <v>263</v>
      </c>
      <c r="I76" s="91">
        <v>0.98124999999999996</v>
      </c>
      <c r="J76" s="84"/>
      <c r="K76" s="177">
        <v>73</v>
      </c>
      <c r="L76" s="255" t="s">
        <v>10</v>
      </c>
      <c r="M76" s="255" t="s">
        <v>286</v>
      </c>
      <c r="N76" s="256" t="s">
        <v>268</v>
      </c>
      <c r="O76" s="257">
        <v>1</v>
      </c>
      <c r="P76" s="61">
        <f t="shared" si="3"/>
        <v>1</v>
      </c>
    </row>
    <row r="77" spans="1:18">
      <c r="A77" s="220" t="s">
        <v>10</v>
      </c>
      <c r="B77" s="77" t="s">
        <v>286</v>
      </c>
      <c r="C77" s="221" t="s">
        <v>271</v>
      </c>
      <c r="D77" s="222">
        <v>0.33333333333333331</v>
      </c>
      <c r="F77" t="s">
        <v>10</v>
      </c>
      <c r="G77" t="s">
        <v>286</v>
      </c>
      <c r="H77" t="s">
        <v>264</v>
      </c>
      <c r="I77" s="91">
        <v>1</v>
      </c>
      <c r="J77" s="84"/>
      <c r="K77" s="177">
        <v>74</v>
      </c>
      <c r="L77" s="255" t="s">
        <v>10</v>
      </c>
      <c r="M77" s="255" t="s">
        <v>286</v>
      </c>
      <c r="N77" s="256" t="s">
        <v>269</v>
      </c>
      <c r="O77" s="257">
        <v>1</v>
      </c>
      <c r="P77" s="61">
        <f t="shared" si="3"/>
        <v>1</v>
      </c>
    </row>
    <row r="78" spans="1:18">
      <c r="A78" s="220" t="s">
        <v>10</v>
      </c>
      <c r="B78" s="77" t="s">
        <v>286</v>
      </c>
      <c r="C78" s="221" t="s">
        <v>270</v>
      </c>
      <c r="D78" s="222">
        <v>0.33333333333333331</v>
      </c>
      <c r="F78" t="s">
        <v>10</v>
      </c>
      <c r="G78" t="s">
        <v>286</v>
      </c>
      <c r="H78" t="s">
        <v>266</v>
      </c>
      <c r="I78" s="91">
        <v>1</v>
      </c>
      <c r="J78" s="84"/>
      <c r="K78" s="177">
        <v>75</v>
      </c>
      <c r="L78" s="255" t="s">
        <v>10</v>
      </c>
      <c r="M78" s="255" t="s">
        <v>286</v>
      </c>
      <c r="N78" s="256" t="s">
        <v>274</v>
      </c>
      <c r="O78" s="257">
        <v>1</v>
      </c>
      <c r="P78" s="61">
        <f t="shared" si="3"/>
        <v>1</v>
      </c>
    </row>
    <row r="79" spans="1:18">
      <c r="A79" s="220" t="s">
        <v>10</v>
      </c>
      <c r="B79" s="77" t="s">
        <v>286</v>
      </c>
      <c r="C79" s="221" t="s">
        <v>284</v>
      </c>
      <c r="D79" s="222">
        <v>0.33333333333333331</v>
      </c>
      <c r="F79" t="s">
        <v>10</v>
      </c>
      <c r="G79" t="s">
        <v>286</v>
      </c>
      <c r="H79" t="s">
        <v>267</v>
      </c>
      <c r="I79" s="91">
        <v>0.97569444444444442</v>
      </c>
      <c r="J79" s="84"/>
      <c r="K79" s="177">
        <v>76</v>
      </c>
      <c r="L79" s="255" t="s">
        <v>10</v>
      </c>
      <c r="M79" s="255" t="s">
        <v>286</v>
      </c>
      <c r="N79" s="256" t="s">
        <v>273</v>
      </c>
      <c r="O79" s="257">
        <v>0.94791666666666652</v>
      </c>
      <c r="P79" s="61">
        <f t="shared" si="3"/>
        <v>0.94791666666666652</v>
      </c>
    </row>
    <row r="80" spans="1:18">
      <c r="A80" s="220" t="s">
        <v>10</v>
      </c>
      <c r="B80" s="77" t="s">
        <v>286</v>
      </c>
      <c r="C80" s="221" t="s">
        <v>330</v>
      </c>
      <c r="D80" s="222">
        <v>0.33333333333333331</v>
      </c>
      <c r="F80" t="s">
        <v>10</v>
      </c>
      <c r="G80" t="s">
        <v>286</v>
      </c>
      <c r="H80" t="s">
        <v>268</v>
      </c>
      <c r="I80" s="91">
        <v>1</v>
      </c>
      <c r="J80" s="84"/>
      <c r="K80" s="177">
        <v>77</v>
      </c>
      <c r="L80" s="255" t="s">
        <v>10</v>
      </c>
      <c r="M80" s="255" t="s">
        <v>286</v>
      </c>
      <c r="N80" s="256" t="s">
        <v>272</v>
      </c>
      <c r="O80" s="257">
        <v>1</v>
      </c>
      <c r="P80" s="61">
        <f t="shared" si="3"/>
        <v>1</v>
      </c>
      <c r="R80"/>
    </row>
    <row r="81" spans="1:18">
      <c r="A81" s="220" t="s">
        <v>10</v>
      </c>
      <c r="B81" s="77" t="s">
        <v>286</v>
      </c>
      <c r="C81" s="221" t="s">
        <v>331</v>
      </c>
      <c r="D81" s="222">
        <v>0.30138888888888887</v>
      </c>
      <c r="F81" t="s">
        <v>10</v>
      </c>
      <c r="G81" t="s">
        <v>286</v>
      </c>
      <c r="H81" t="s">
        <v>269</v>
      </c>
      <c r="I81" s="91">
        <v>1</v>
      </c>
      <c r="J81" s="84"/>
      <c r="K81" s="177">
        <v>78</v>
      </c>
      <c r="L81" s="255" t="s">
        <v>10</v>
      </c>
      <c r="M81" s="255" t="s">
        <v>286</v>
      </c>
      <c r="N81" s="256" t="s">
        <v>271</v>
      </c>
      <c r="O81" s="257">
        <v>0.9805555555555554</v>
      </c>
      <c r="P81" s="61">
        <f t="shared" si="3"/>
        <v>0.9805555555555554</v>
      </c>
      <c r="Q81" s="86"/>
      <c r="R81"/>
    </row>
    <row r="82" spans="1:18">
      <c r="A82" s="220" t="s">
        <v>10</v>
      </c>
      <c r="B82" s="77" t="s">
        <v>286</v>
      </c>
      <c r="C82" s="221" t="s">
        <v>340</v>
      </c>
      <c r="D82" s="222">
        <v>0.33333333333333331</v>
      </c>
      <c r="F82" t="s">
        <v>10</v>
      </c>
      <c r="G82" t="s">
        <v>286</v>
      </c>
      <c r="H82" t="s">
        <v>274</v>
      </c>
      <c r="I82" s="91">
        <v>1</v>
      </c>
      <c r="J82" s="84"/>
      <c r="K82" s="177">
        <v>79</v>
      </c>
      <c r="L82" s="255" t="s">
        <v>10</v>
      </c>
      <c r="M82" s="255" t="s">
        <v>286</v>
      </c>
      <c r="N82" s="256" t="s">
        <v>270</v>
      </c>
      <c r="O82" s="257">
        <v>1</v>
      </c>
      <c r="P82" s="61">
        <f t="shared" si="3"/>
        <v>1</v>
      </c>
      <c r="R82"/>
    </row>
    <row r="83" spans="1:18">
      <c r="A83" s="220" t="s">
        <v>10</v>
      </c>
      <c r="B83" s="77" t="s">
        <v>286</v>
      </c>
      <c r="C83" s="221" t="s">
        <v>341</v>
      </c>
      <c r="D83" s="222">
        <v>0.33333333333333331</v>
      </c>
      <c r="F83" t="s">
        <v>10</v>
      </c>
      <c r="G83" t="s">
        <v>286</v>
      </c>
      <c r="H83" t="s">
        <v>273</v>
      </c>
      <c r="I83" s="91">
        <v>0.94791666666666652</v>
      </c>
      <c r="J83" s="84"/>
      <c r="K83" s="177">
        <v>80</v>
      </c>
      <c r="L83" s="255" t="s">
        <v>10</v>
      </c>
      <c r="M83" s="255" t="s">
        <v>286</v>
      </c>
      <c r="N83" s="256" t="s">
        <v>284</v>
      </c>
      <c r="O83" s="257">
        <v>0.95833333333333326</v>
      </c>
      <c r="P83" s="61">
        <f t="shared" si="3"/>
        <v>0.95833333333333326</v>
      </c>
      <c r="R83"/>
    </row>
    <row r="84" spans="1:18">
      <c r="A84" s="220" t="s">
        <v>10</v>
      </c>
      <c r="B84" s="77" t="s">
        <v>286</v>
      </c>
      <c r="C84" s="221" t="s">
        <v>342</v>
      </c>
      <c r="D84" s="222">
        <v>0.33333333333333331</v>
      </c>
      <c r="F84" t="s">
        <v>10</v>
      </c>
      <c r="G84" t="s">
        <v>286</v>
      </c>
      <c r="H84" t="s">
        <v>272</v>
      </c>
      <c r="I84" s="91">
        <v>1</v>
      </c>
      <c r="J84" s="84"/>
      <c r="K84" s="177">
        <v>81</v>
      </c>
      <c r="L84" s="255" t="s">
        <v>10</v>
      </c>
      <c r="M84" s="255" t="s">
        <v>286</v>
      </c>
      <c r="N84" s="256" t="s">
        <v>330</v>
      </c>
      <c r="O84" s="257">
        <v>1</v>
      </c>
      <c r="P84" s="61">
        <f t="shared" si="3"/>
        <v>1</v>
      </c>
      <c r="R84"/>
    </row>
    <row r="85" spans="1:18">
      <c r="A85" s="220" t="s">
        <v>10</v>
      </c>
      <c r="B85" s="77" t="s">
        <v>286</v>
      </c>
      <c r="C85" s="221" t="s">
        <v>343</v>
      </c>
      <c r="D85" s="222">
        <v>0.33333333333333331</v>
      </c>
      <c r="F85" t="s">
        <v>10</v>
      </c>
      <c r="G85" t="s">
        <v>286</v>
      </c>
      <c r="H85" t="s">
        <v>271</v>
      </c>
      <c r="I85" s="91">
        <v>0.9805555555555554</v>
      </c>
      <c r="J85" s="84"/>
      <c r="K85" s="177">
        <v>82</v>
      </c>
      <c r="L85" s="255" t="s">
        <v>10</v>
      </c>
      <c r="M85" s="255" t="s">
        <v>286</v>
      </c>
      <c r="N85" s="256" t="s">
        <v>331</v>
      </c>
      <c r="O85" s="257">
        <v>0.96805555555555545</v>
      </c>
      <c r="P85" s="61">
        <f t="shared" si="3"/>
        <v>0.96805555555555545</v>
      </c>
    </row>
    <row r="86" spans="1:18">
      <c r="A86" s="220" t="s">
        <v>10</v>
      </c>
      <c r="B86" s="77" t="s">
        <v>286</v>
      </c>
      <c r="C86" s="221" t="s">
        <v>344</v>
      </c>
      <c r="D86" s="222">
        <v>0.33333333333333331</v>
      </c>
      <c r="F86" t="s">
        <v>10</v>
      </c>
      <c r="G86" t="s">
        <v>286</v>
      </c>
      <c r="H86" t="s">
        <v>270</v>
      </c>
      <c r="I86" s="91">
        <v>1</v>
      </c>
      <c r="J86" s="84"/>
      <c r="K86" s="177">
        <v>83</v>
      </c>
      <c r="L86" s="255" t="s">
        <v>10</v>
      </c>
      <c r="M86" s="255" t="s">
        <v>286</v>
      </c>
      <c r="N86" s="256" t="s">
        <v>340</v>
      </c>
      <c r="O86" s="257">
        <v>0.98472222222222217</v>
      </c>
      <c r="P86" s="61">
        <f t="shared" si="3"/>
        <v>0.98472222222222217</v>
      </c>
    </row>
    <row r="87" spans="1:18">
      <c r="A87" s="220" t="s">
        <v>10</v>
      </c>
      <c r="B87" s="77" t="s">
        <v>286</v>
      </c>
      <c r="C87" s="221" t="s">
        <v>345</v>
      </c>
      <c r="D87" s="222">
        <v>0.33333333333333331</v>
      </c>
      <c r="F87" t="s">
        <v>10</v>
      </c>
      <c r="G87" t="s">
        <v>286</v>
      </c>
      <c r="H87" t="s">
        <v>284</v>
      </c>
      <c r="I87" s="91">
        <v>0.95833333333333326</v>
      </c>
      <c r="J87" s="84"/>
      <c r="K87" s="177">
        <v>84</v>
      </c>
      <c r="L87" s="255" t="s">
        <v>10</v>
      </c>
      <c r="M87" s="255" t="s">
        <v>286</v>
      </c>
      <c r="N87" s="256" t="s">
        <v>341</v>
      </c>
      <c r="O87" s="257">
        <v>1</v>
      </c>
      <c r="P87" s="61">
        <f t="shared" si="3"/>
        <v>1</v>
      </c>
    </row>
    <row r="88" spans="1:18">
      <c r="A88" s="220" t="s">
        <v>10</v>
      </c>
      <c r="B88" s="77" t="s">
        <v>286</v>
      </c>
      <c r="C88" s="221" t="s">
        <v>346</v>
      </c>
      <c r="D88" s="222">
        <v>0.33333333333333331</v>
      </c>
      <c r="F88" t="s">
        <v>10</v>
      </c>
      <c r="G88" t="s">
        <v>286</v>
      </c>
      <c r="H88" t="s">
        <v>330</v>
      </c>
      <c r="I88" s="91">
        <v>1</v>
      </c>
      <c r="J88" s="84"/>
      <c r="K88" s="177">
        <v>85</v>
      </c>
      <c r="L88" s="255" t="s">
        <v>10</v>
      </c>
      <c r="M88" s="255" t="s">
        <v>286</v>
      </c>
      <c r="N88" s="256" t="s">
        <v>342</v>
      </c>
      <c r="O88" s="257">
        <v>1</v>
      </c>
      <c r="P88" s="61">
        <f t="shared" si="3"/>
        <v>1</v>
      </c>
    </row>
    <row r="89" spans="1:18">
      <c r="A89" s="220" t="s">
        <v>10</v>
      </c>
      <c r="B89" s="77" t="s">
        <v>286</v>
      </c>
      <c r="C89" s="221" t="s">
        <v>347</v>
      </c>
      <c r="D89" s="222">
        <v>0.33333333333333331</v>
      </c>
      <c r="F89" t="s">
        <v>10</v>
      </c>
      <c r="G89" t="s">
        <v>286</v>
      </c>
      <c r="H89" t="s">
        <v>331</v>
      </c>
      <c r="I89" s="91">
        <v>0.96805555555555545</v>
      </c>
      <c r="J89" s="84"/>
      <c r="K89" s="177">
        <v>86</v>
      </c>
      <c r="L89" s="255" t="s">
        <v>10</v>
      </c>
      <c r="M89" s="255" t="s">
        <v>286</v>
      </c>
      <c r="N89" s="256" t="s">
        <v>343</v>
      </c>
      <c r="O89" s="257">
        <v>1</v>
      </c>
      <c r="P89" s="61">
        <f t="shared" si="3"/>
        <v>1</v>
      </c>
    </row>
    <row r="90" spans="1:18">
      <c r="A90" s="220" t="s">
        <v>10</v>
      </c>
      <c r="B90" s="77" t="s">
        <v>286</v>
      </c>
      <c r="C90" s="221" t="s">
        <v>349</v>
      </c>
      <c r="D90" s="222">
        <v>0.33333333333333331</v>
      </c>
      <c r="F90" t="s">
        <v>10</v>
      </c>
      <c r="G90" t="s">
        <v>286</v>
      </c>
      <c r="H90" t="s">
        <v>340</v>
      </c>
      <c r="I90" s="91">
        <v>0.98472222222222217</v>
      </c>
      <c r="J90" s="84"/>
      <c r="K90" s="177">
        <v>87</v>
      </c>
      <c r="L90" s="255" t="s">
        <v>10</v>
      </c>
      <c r="M90" s="255" t="s">
        <v>286</v>
      </c>
      <c r="N90" s="256" t="s">
        <v>344</v>
      </c>
      <c r="O90" s="257">
        <v>1</v>
      </c>
      <c r="P90" s="61">
        <f t="shared" si="3"/>
        <v>1</v>
      </c>
    </row>
    <row r="91" spans="1:18">
      <c r="A91" s="220" t="s">
        <v>10</v>
      </c>
      <c r="B91" s="77" t="s">
        <v>286</v>
      </c>
      <c r="C91" s="221" t="s">
        <v>350</v>
      </c>
      <c r="D91" s="222">
        <v>0.33333333333333331</v>
      </c>
      <c r="F91" t="s">
        <v>10</v>
      </c>
      <c r="G91" t="s">
        <v>286</v>
      </c>
      <c r="H91" t="s">
        <v>341</v>
      </c>
      <c r="I91" s="91">
        <v>1</v>
      </c>
      <c r="J91" s="84"/>
      <c r="K91" s="177">
        <v>88</v>
      </c>
      <c r="L91" s="255" t="s">
        <v>10</v>
      </c>
      <c r="M91" s="255" t="s">
        <v>286</v>
      </c>
      <c r="N91" s="256" t="s">
        <v>345</v>
      </c>
      <c r="O91" s="257">
        <v>1</v>
      </c>
      <c r="P91" s="61">
        <f t="shared" si="3"/>
        <v>1</v>
      </c>
    </row>
    <row r="92" spans="1:18">
      <c r="A92" s="220" t="s">
        <v>10</v>
      </c>
      <c r="B92" s="77" t="s">
        <v>286</v>
      </c>
      <c r="C92" s="221" t="s">
        <v>352</v>
      </c>
      <c r="D92" s="222">
        <v>0.33333333333333331</v>
      </c>
      <c r="F92" t="s">
        <v>10</v>
      </c>
      <c r="G92" t="s">
        <v>286</v>
      </c>
      <c r="H92" t="s">
        <v>342</v>
      </c>
      <c r="I92" s="91">
        <v>1</v>
      </c>
      <c r="J92" s="84"/>
      <c r="K92" s="177">
        <v>89</v>
      </c>
      <c r="L92" s="255" t="s">
        <v>10</v>
      </c>
      <c r="M92" s="255" t="s">
        <v>286</v>
      </c>
      <c r="N92" s="256" t="s">
        <v>346</v>
      </c>
      <c r="O92" s="257">
        <v>1</v>
      </c>
      <c r="P92" s="61">
        <f t="shared" si="3"/>
        <v>1</v>
      </c>
    </row>
    <row r="93" spans="1:18">
      <c r="A93" s="220" t="s">
        <v>10</v>
      </c>
      <c r="B93" s="77" t="s">
        <v>286</v>
      </c>
      <c r="C93" s="221" t="s">
        <v>353</v>
      </c>
      <c r="D93" s="222">
        <v>0.33333333333333331</v>
      </c>
      <c r="F93" t="s">
        <v>10</v>
      </c>
      <c r="G93" t="s">
        <v>286</v>
      </c>
      <c r="H93" t="s">
        <v>343</v>
      </c>
      <c r="I93" s="91">
        <v>1</v>
      </c>
      <c r="J93" s="84"/>
      <c r="K93" s="177">
        <v>90</v>
      </c>
      <c r="L93" s="255" t="s">
        <v>10</v>
      </c>
      <c r="M93" s="255" t="s">
        <v>286</v>
      </c>
      <c r="N93" s="256" t="s">
        <v>347</v>
      </c>
      <c r="O93" s="257">
        <v>1</v>
      </c>
      <c r="P93" s="61">
        <f t="shared" si="3"/>
        <v>1</v>
      </c>
      <c r="Q93" s="86"/>
    </row>
    <row r="94" spans="1:18">
      <c r="A94" s="220" t="s">
        <v>10</v>
      </c>
      <c r="B94" s="77" t="s">
        <v>286</v>
      </c>
      <c r="C94" s="221" t="s">
        <v>354</v>
      </c>
      <c r="D94" s="222">
        <v>0.33333333333333331</v>
      </c>
      <c r="F94" t="s">
        <v>10</v>
      </c>
      <c r="G94" t="s">
        <v>286</v>
      </c>
      <c r="H94" t="s">
        <v>344</v>
      </c>
      <c r="I94" s="91">
        <v>1</v>
      </c>
      <c r="J94" s="84"/>
      <c r="K94" s="177">
        <v>91</v>
      </c>
      <c r="L94" s="255" t="s">
        <v>10</v>
      </c>
      <c r="M94" s="255" t="s">
        <v>286</v>
      </c>
      <c r="N94" s="256" t="s">
        <v>349</v>
      </c>
      <c r="O94" s="257">
        <v>0.9493055555555554</v>
      </c>
      <c r="P94" s="61">
        <f t="shared" si="3"/>
        <v>0.9493055555555554</v>
      </c>
    </row>
    <row r="95" spans="1:18">
      <c r="A95" s="220" t="s">
        <v>10</v>
      </c>
      <c r="B95" s="77" t="s">
        <v>286</v>
      </c>
      <c r="C95" s="221" t="s">
        <v>355</v>
      </c>
      <c r="D95" s="222">
        <v>0.33333333333333331</v>
      </c>
      <c r="F95" t="s">
        <v>10</v>
      </c>
      <c r="G95" t="s">
        <v>286</v>
      </c>
      <c r="H95" t="s">
        <v>345</v>
      </c>
      <c r="I95" s="91">
        <v>1</v>
      </c>
      <c r="J95" s="84"/>
      <c r="K95" s="177">
        <v>92</v>
      </c>
      <c r="L95" s="255" t="s">
        <v>10</v>
      </c>
      <c r="M95" s="255" t="s">
        <v>286</v>
      </c>
      <c r="N95" s="256" t="s">
        <v>350</v>
      </c>
      <c r="O95" s="257">
        <v>1</v>
      </c>
      <c r="P95" s="61">
        <f t="shared" si="3"/>
        <v>1</v>
      </c>
    </row>
    <row r="96" spans="1:18">
      <c r="A96" s="220" t="s">
        <v>10</v>
      </c>
      <c r="B96" s="77" t="s">
        <v>286</v>
      </c>
      <c r="C96" s="221" t="s">
        <v>356</v>
      </c>
      <c r="D96" s="222">
        <v>0.33333333333333331</v>
      </c>
      <c r="F96" t="s">
        <v>10</v>
      </c>
      <c r="G96" t="s">
        <v>286</v>
      </c>
      <c r="H96" t="s">
        <v>346</v>
      </c>
      <c r="I96" s="91">
        <v>1</v>
      </c>
      <c r="J96" s="84"/>
      <c r="K96" s="177">
        <v>93</v>
      </c>
      <c r="L96" s="255" t="s">
        <v>10</v>
      </c>
      <c r="M96" s="255" t="s">
        <v>286</v>
      </c>
      <c r="N96" s="256" t="s">
        <v>351</v>
      </c>
      <c r="O96" s="257">
        <v>1</v>
      </c>
      <c r="P96" s="61">
        <f t="shared" si="3"/>
        <v>1</v>
      </c>
    </row>
    <row r="97" spans="1:17">
      <c r="A97" s="220" t="s">
        <v>10</v>
      </c>
      <c r="B97" s="77" t="s">
        <v>286</v>
      </c>
      <c r="C97" s="221" t="s">
        <v>357</v>
      </c>
      <c r="D97" s="222">
        <v>0.33333333333333331</v>
      </c>
      <c r="F97" t="s">
        <v>10</v>
      </c>
      <c r="G97" t="s">
        <v>286</v>
      </c>
      <c r="H97" t="s">
        <v>347</v>
      </c>
      <c r="I97" s="91">
        <v>1</v>
      </c>
      <c r="J97" s="84"/>
      <c r="K97" s="177">
        <v>94</v>
      </c>
      <c r="L97" s="255" t="s">
        <v>10</v>
      </c>
      <c r="M97" s="255" t="s">
        <v>286</v>
      </c>
      <c r="N97" s="256" t="s">
        <v>352</v>
      </c>
      <c r="O97" s="257">
        <v>1</v>
      </c>
      <c r="P97" s="61">
        <f t="shared" si="3"/>
        <v>1</v>
      </c>
    </row>
    <row r="98" spans="1:17">
      <c r="A98" s="220" t="s">
        <v>10</v>
      </c>
      <c r="B98" s="77" t="s">
        <v>286</v>
      </c>
      <c r="C98" s="221" t="s">
        <v>358</v>
      </c>
      <c r="D98" s="222">
        <v>0.33333333333333331</v>
      </c>
      <c r="F98" t="s">
        <v>10</v>
      </c>
      <c r="G98" t="s">
        <v>286</v>
      </c>
      <c r="H98" t="s">
        <v>349</v>
      </c>
      <c r="I98" s="91">
        <v>0.9493055555555554</v>
      </c>
      <c r="J98" s="84"/>
      <c r="K98" s="177">
        <v>95</v>
      </c>
      <c r="L98" s="255" t="s">
        <v>10</v>
      </c>
      <c r="M98" s="255" t="s">
        <v>286</v>
      </c>
      <c r="N98" s="256" t="s">
        <v>353</v>
      </c>
      <c r="O98" s="257">
        <v>1</v>
      </c>
      <c r="P98" s="61">
        <f t="shared" si="3"/>
        <v>1</v>
      </c>
    </row>
    <row r="99" spans="1:17">
      <c r="A99" s="220" t="s">
        <v>10</v>
      </c>
      <c r="B99" s="77" t="s">
        <v>286</v>
      </c>
      <c r="C99" s="221" t="s">
        <v>359</v>
      </c>
      <c r="D99" s="222">
        <v>0.33333333333333331</v>
      </c>
      <c r="F99" t="s">
        <v>10</v>
      </c>
      <c r="G99" t="s">
        <v>286</v>
      </c>
      <c r="H99" t="s">
        <v>350</v>
      </c>
      <c r="I99" s="91">
        <v>1</v>
      </c>
      <c r="J99" s="84"/>
      <c r="K99" s="177">
        <v>96</v>
      </c>
      <c r="L99" s="255" t="s">
        <v>10</v>
      </c>
      <c r="M99" s="255" t="s">
        <v>286</v>
      </c>
      <c r="N99" s="256" t="s">
        <v>354</v>
      </c>
      <c r="O99" s="257">
        <v>1</v>
      </c>
      <c r="P99" s="61">
        <f t="shared" si="3"/>
        <v>1</v>
      </c>
    </row>
    <row r="100" spans="1:17">
      <c r="A100" s="220" t="s">
        <v>10</v>
      </c>
      <c r="B100" s="77" t="s">
        <v>286</v>
      </c>
      <c r="C100" s="221" t="s">
        <v>360</v>
      </c>
      <c r="D100" s="222">
        <v>0.33333333333333331</v>
      </c>
      <c r="F100" t="s">
        <v>10</v>
      </c>
      <c r="G100" t="s">
        <v>286</v>
      </c>
      <c r="H100" t="s">
        <v>351</v>
      </c>
      <c r="I100" s="91">
        <v>1</v>
      </c>
      <c r="J100" s="84"/>
      <c r="K100" s="177">
        <v>97</v>
      </c>
      <c r="L100" s="255" t="s">
        <v>10</v>
      </c>
      <c r="M100" s="255" t="s">
        <v>286</v>
      </c>
      <c r="N100" s="256" t="s">
        <v>382</v>
      </c>
      <c r="O100" s="257">
        <v>1</v>
      </c>
      <c r="P100" s="61">
        <f t="shared" si="3"/>
        <v>1</v>
      </c>
    </row>
    <row r="101" spans="1:17">
      <c r="A101" s="220" t="s">
        <v>10</v>
      </c>
      <c r="B101" s="77" t="s">
        <v>286</v>
      </c>
      <c r="C101" s="221" t="s">
        <v>361</v>
      </c>
      <c r="D101" s="222">
        <v>0.33333333333333331</v>
      </c>
      <c r="F101" t="s">
        <v>10</v>
      </c>
      <c r="G101" t="s">
        <v>286</v>
      </c>
      <c r="H101" t="s">
        <v>352</v>
      </c>
      <c r="I101" s="91">
        <v>1</v>
      </c>
      <c r="J101" s="84"/>
      <c r="K101" s="177">
        <v>98</v>
      </c>
      <c r="L101" s="255" t="s">
        <v>10</v>
      </c>
      <c r="M101" s="255" t="s">
        <v>286</v>
      </c>
      <c r="N101" s="256" t="s">
        <v>355</v>
      </c>
      <c r="O101" s="257">
        <v>1</v>
      </c>
      <c r="P101" s="61">
        <f t="shared" si="3"/>
        <v>1</v>
      </c>
    </row>
    <row r="102" spans="1:17">
      <c r="A102" s="220" t="s">
        <v>10</v>
      </c>
      <c r="B102" s="77" t="s">
        <v>286</v>
      </c>
      <c r="C102" s="221" t="s">
        <v>382</v>
      </c>
      <c r="D102" s="222">
        <v>0.33333333333333331</v>
      </c>
      <c r="F102" t="s">
        <v>10</v>
      </c>
      <c r="G102" t="s">
        <v>286</v>
      </c>
      <c r="H102" t="s">
        <v>353</v>
      </c>
      <c r="I102" s="91">
        <v>1</v>
      </c>
      <c r="J102" s="84"/>
      <c r="K102" s="177">
        <v>99</v>
      </c>
      <c r="L102" s="255" t="s">
        <v>10</v>
      </c>
      <c r="M102" s="255" t="s">
        <v>286</v>
      </c>
      <c r="N102" s="256" t="s">
        <v>356</v>
      </c>
      <c r="O102" s="257">
        <v>1</v>
      </c>
      <c r="P102" s="61">
        <f>O102/$P$2</f>
        <v>1</v>
      </c>
    </row>
    <row r="103" spans="1:17">
      <c r="A103" s="220" t="s">
        <v>10</v>
      </c>
      <c r="B103" s="77" t="s">
        <v>286</v>
      </c>
      <c r="C103" s="221" t="s">
        <v>383</v>
      </c>
      <c r="D103" s="222">
        <v>0.33333333333333331</v>
      </c>
      <c r="F103" t="s">
        <v>10</v>
      </c>
      <c r="G103" t="s">
        <v>286</v>
      </c>
      <c r="H103" t="s">
        <v>354</v>
      </c>
      <c r="I103" s="91">
        <v>1</v>
      </c>
      <c r="J103" s="84"/>
      <c r="K103" s="177">
        <v>100</v>
      </c>
      <c r="L103" s="255" t="s">
        <v>10</v>
      </c>
      <c r="M103" s="255" t="s">
        <v>286</v>
      </c>
      <c r="N103" s="256" t="s">
        <v>357</v>
      </c>
      <c r="O103" s="257">
        <v>1</v>
      </c>
      <c r="P103" s="61">
        <f t="shared" si="3"/>
        <v>1</v>
      </c>
    </row>
    <row r="104" spans="1:17">
      <c r="A104" s="220" t="s">
        <v>10</v>
      </c>
      <c r="B104" s="77" t="s">
        <v>286</v>
      </c>
      <c r="C104" s="221" t="s">
        <v>384</v>
      </c>
      <c r="D104" s="222">
        <v>0.33333333333333331</v>
      </c>
      <c r="F104" t="s">
        <v>10</v>
      </c>
      <c r="G104" t="s">
        <v>286</v>
      </c>
      <c r="H104" t="s">
        <v>382</v>
      </c>
      <c r="I104" s="91">
        <v>1</v>
      </c>
      <c r="J104" s="84"/>
      <c r="K104" s="177">
        <v>101</v>
      </c>
      <c r="L104" s="255" t="s">
        <v>10</v>
      </c>
      <c r="M104" s="255" t="s">
        <v>286</v>
      </c>
      <c r="N104" s="256" t="s">
        <v>358</v>
      </c>
      <c r="O104" s="257">
        <v>0.95208333333333328</v>
      </c>
      <c r="P104" s="61">
        <f t="shared" si="3"/>
        <v>0.95208333333333328</v>
      </c>
    </row>
    <row r="105" spans="1:17">
      <c r="A105" s="220" t="s">
        <v>10</v>
      </c>
      <c r="B105" s="77" t="s">
        <v>286</v>
      </c>
      <c r="C105" s="221" t="s">
        <v>385</v>
      </c>
      <c r="D105" s="222">
        <v>0.33333333333333331</v>
      </c>
      <c r="F105" t="s">
        <v>10</v>
      </c>
      <c r="G105" t="s">
        <v>286</v>
      </c>
      <c r="H105" t="s">
        <v>355</v>
      </c>
      <c r="I105" s="91">
        <v>1</v>
      </c>
      <c r="J105" s="84"/>
      <c r="K105" s="177">
        <v>102</v>
      </c>
      <c r="L105" s="255" t="s">
        <v>10</v>
      </c>
      <c r="M105" s="255" t="s">
        <v>286</v>
      </c>
      <c r="N105" s="256" t="s">
        <v>359</v>
      </c>
      <c r="O105" s="257">
        <v>1</v>
      </c>
      <c r="P105" s="61">
        <f t="shared" si="3"/>
        <v>1</v>
      </c>
    </row>
    <row r="106" spans="1:17">
      <c r="A106" s="220" t="s">
        <v>10</v>
      </c>
      <c r="B106" s="77" t="s">
        <v>286</v>
      </c>
      <c r="C106" s="221" t="s">
        <v>386</v>
      </c>
      <c r="D106" s="222">
        <v>0.33333333333333331</v>
      </c>
      <c r="F106" t="s">
        <v>10</v>
      </c>
      <c r="G106" t="s">
        <v>286</v>
      </c>
      <c r="H106" t="s">
        <v>356</v>
      </c>
      <c r="I106" s="91">
        <v>1</v>
      </c>
      <c r="J106" s="84"/>
      <c r="K106" s="177">
        <v>103</v>
      </c>
      <c r="L106" s="255" t="s">
        <v>10</v>
      </c>
      <c r="M106" s="255" t="s">
        <v>286</v>
      </c>
      <c r="N106" s="256" t="s">
        <v>360</v>
      </c>
      <c r="O106" s="257">
        <v>1</v>
      </c>
      <c r="P106" s="61">
        <f t="shared" si="3"/>
        <v>1</v>
      </c>
    </row>
    <row r="107" spans="1:17">
      <c r="A107" s="220" t="s">
        <v>10</v>
      </c>
      <c r="B107" s="77" t="s">
        <v>286</v>
      </c>
      <c r="C107" s="221" t="s">
        <v>387</v>
      </c>
      <c r="D107" s="222">
        <v>0.33333333333333331</v>
      </c>
      <c r="F107" t="s">
        <v>10</v>
      </c>
      <c r="G107" t="s">
        <v>286</v>
      </c>
      <c r="H107" t="s">
        <v>357</v>
      </c>
      <c r="I107" s="91">
        <v>1</v>
      </c>
      <c r="J107" s="84"/>
      <c r="K107" s="177">
        <v>104</v>
      </c>
      <c r="L107" s="255" t="s">
        <v>10</v>
      </c>
      <c r="M107" s="255" t="s">
        <v>286</v>
      </c>
      <c r="N107" s="256" t="s">
        <v>361</v>
      </c>
      <c r="O107" s="257">
        <v>1</v>
      </c>
      <c r="P107" s="61">
        <f t="shared" si="3"/>
        <v>1</v>
      </c>
    </row>
    <row r="108" spans="1:17">
      <c r="A108" s="220" t="s">
        <v>10</v>
      </c>
      <c r="B108" s="77" t="s">
        <v>286</v>
      </c>
      <c r="C108" s="221" t="s">
        <v>264</v>
      </c>
      <c r="D108" s="222">
        <v>0.33333333333333331</v>
      </c>
      <c r="F108" t="s">
        <v>10</v>
      </c>
      <c r="G108" t="s">
        <v>286</v>
      </c>
      <c r="H108" t="s">
        <v>358</v>
      </c>
      <c r="I108" s="91">
        <v>0.95208333333333328</v>
      </c>
      <c r="J108" s="84"/>
      <c r="K108" s="177">
        <v>105</v>
      </c>
      <c r="L108" s="255" t="s">
        <v>10</v>
      </c>
      <c r="M108" s="255" t="s">
        <v>286</v>
      </c>
      <c r="N108" s="256" t="s">
        <v>383</v>
      </c>
      <c r="O108" s="257">
        <v>0.97847222222222219</v>
      </c>
      <c r="P108" s="61">
        <f t="shared" si="3"/>
        <v>0.97847222222222219</v>
      </c>
    </row>
    <row r="109" spans="1:17">
      <c r="A109" s="220" t="s">
        <v>10</v>
      </c>
      <c r="B109" s="77" t="s">
        <v>286</v>
      </c>
      <c r="C109" s="221" t="s">
        <v>257</v>
      </c>
      <c r="D109" s="222">
        <v>0.33333333333333331</v>
      </c>
      <c r="F109" t="s">
        <v>10</v>
      </c>
      <c r="G109" t="s">
        <v>286</v>
      </c>
      <c r="H109" t="s">
        <v>359</v>
      </c>
      <c r="I109" s="91">
        <v>1</v>
      </c>
      <c r="J109" s="84"/>
      <c r="K109" s="177">
        <v>106</v>
      </c>
      <c r="L109" s="255" t="s">
        <v>10</v>
      </c>
      <c r="M109" s="255" t="s">
        <v>286</v>
      </c>
      <c r="N109" s="256" t="s">
        <v>384</v>
      </c>
      <c r="O109" s="257">
        <v>1</v>
      </c>
      <c r="P109" s="61">
        <f t="shared" si="3"/>
        <v>1</v>
      </c>
    </row>
    <row r="110" spans="1:17">
      <c r="A110" s="220" t="s">
        <v>10</v>
      </c>
      <c r="B110" s="77" t="s">
        <v>286</v>
      </c>
      <c r="C110" s="221" t="s">
        <v>273</v>
      </c>
      <c r="D110" s="222">
        <v>0.28125</v>
      </c>
      <c r="F110" t="s">
        <v>10</v>
      </c>
      <c r="G110" t="s">
        <v>286</v>
      </c>
      <c r="H110" t="s">
        <v>360</v>
      </c>
      <c r="I110" s="91">
        <v>1</v>
      </c>
      <c r="J110" s="84"/>
      <c r="K110" s="177">
        <v>107</v>
      </c>
      <c r="L110" s="255" t="s">
        <v>10</v>
      </c>
      <c r="M110" s="255" t="s">
        <v>286</v>
      </c>
      <c r="N110" s="256" t="s">
        <v>385</v>
      </c>
      <c r="O110" s="257">
        <v>1</v>
      </c>
      <c r="P110" s="61">
        <f t="shared" si="3"/>
        <v>1</v>
      </c>
    </row>
    <row r="111" spans="1:17">
      <c r="A111" s="220" t="s">
        <v>10</v>
      </c>
      <c r="B111" s="77" t="s">
        <v>286</v>
      </c>
      <c r="C111" s="221" t="s">
        <v>351</v>
      </c>
      <c r="D111" s="222">
        <v>0.33333333333333331</v>
      </c>
      <c r="F111" t="s">
        <v>10</v>
      </c>
      <c r="G111" t="s">
        <v>286</v>
      </c>
      <c r="H111" t="s">
        <v>361</v>
      </c>
      <c r="I111" s="91">
        <v>1</v>
      </c>
      <c r="J111" s="84"/>
      <c r="K111" s="327">
        <v>108</v>
      </c>
      <c r="L111" s="255" t="s">
        <v>10</v>
      </c>
      <c r="M111" s="255" t="s">
        <v>286</v>
      </c>
      <c r="N111" s="256" t="s">
        <v>386</v>
      </c>
      <c r="O111" s="257">
        <v>1</v>
      </c>
      <c r="P111" s="61">
        <f t="shared" ref="P111:P112" si="4">O111/$P$2</f>
        <v>1</v>
      </c>
      <c r="Q111" s="210"/>
    </row>
    <row r="112" spans="1:17">
      <c r="A112" s="114" t="s">
        <v>10</v>
      </c>
      <c r="B112" s="115" t="s">
        <v>162</v>
      </c>
      <c r="C112" s="113" t="s">
        <v>117</v>
      </c>
      <c r="D112" s="128">
        <v>0.33333333333333331</v>
      </c>
      <c r="F112" t="s">
        <v>10</v>
      </c>
      <c r="G112" t="s">
        <v>286</v>
      </c>
      <c r="H112" t="s">
        <v>383</v>
      </c>
      <c r="I112" s="91">
        <v>0.97847222222222219</v>
      </c>
      <c r="J112" s="84"/>
      <c r="K112" s="327">
        <v>109</v>
      </c>
      <c r="L112" s="255" t="s">
        <v>10</v>
      </c>
      <c r="M112" s="255" t="s">
        <v>286</v>
      </c>
      <c r="N112" s="256" t="s">
        <v>387</v>
      </c>
      <c r="O112" s="257">
        <v>1</v>
      </c>
      <c r="P112" s="61">
        <f t="shared" si="4"/>
        <v>1</v>
      </c>
      <c r="Q112" s="86"/>
    </row>
    <row r="113" spans="1:17">
      <c r="A113" s="116" t="s">
        <v>10</v>
      </c>
      <c r="B113" s="115" t="s">
        <v>162</v>
      </c>
      <c r="C113" s="113" t="s">
        <v>119</v>
      </c>
      <c r="D113" s="128">
        <v>0.33333333333333331</v>
      </c>
      <c r="F113" t="s">
        <v>10</v>
      </c>
      <c r="G113" t="s">
        <v>286</v>
      </c>
      <c r="H113" t="s">
        <v>384</v>
      </c>
      <c r="I113" s="91">
        <v>1</v>
      </c>
      <c r="J113" s="84"/>
      <c r="K113" s="102"/>
      <c r="L113" s="100"/>
      <c r="M113" s="100"/>
      <c r="N113" s="86"/>
      <c r="O113" s="101"/>
      <c r="P113" s="87"/>
      <c r="Q113" s="86"/>
    </row>
    <row r="114" spans="1:17">
      <c r="A114" s="116" t="s">
        <v>10</v>
      </c>
      <c r="B114" s="115" t="s">
        <v>162</v>
      </c>
      <c r="C114" s="113" t="s">
        <v>236</v>
      </c>
      <c r="D114" s="128">
        <v>0.33333333333333331</v>
      </c>
      <c r="F114" t="s">
        <v>10</v>
      </c>
      <c r="G114" t="s">
        <v>286</v>
      </c>
      <c r="H114" t="s">
        <v>385</v>
      </c>
      <c r="I114" s="91">
        <v>1</v>
      </c>
      <c r="J114" s="84"/>
      <c r="K114" s="102"/>
      <c r="L114" s="100"/>
      <c r="M114" s="100"/>
      <c r="N114" s="86"/>
      <c r="O114" s="101"/>
      <c r="P114" s="87"/>
    </row>
    <row r="115" spans="1:17">
      <c r="A115" s="116" t="s">
        <v>10</v>
      </c>
      <c r="B115" s="115" t="s">
        <v>162</v>
      </c>
      <c r="C115" s="113" t="s">
        <v>410</v>
      </c>
      <c r="D115" s="128">
        <v>0.33333333333333331</v>
      </c>
      <c r="F115" t="s">
        <v>10</v>
      </c>
      <c r="G115" t="s">
        <v>286</v>
      </c>
      <c r="H115" t="s">
        <v>386</v>
      </c>
      <c r="I115" s="91">
        <v>1</v>
      </c>
      <c r="J115" s="84"/>
      <c r="K115" s="102"/>
      <c r="L115" s="100"/>
      <c r="M115" s="100"/>
      <c r="N115" s="86"/>
      <c r="O115" s="101"/>
      <c r="P115" s="87"/>
    </row>
    <row r="116" spans="1:17">
      <c r="A116" s="116" t="s">
        <v>10</v>
      </c>
      <c r="B116" s="115" t="s">
        <v>162</v>
      </c>
      <c r="C116" s="113" t="s">
        <v>411</v>
      </c>
      <c r="D116" s="128">
        <v>0.33333333333333331</v>
      </c>
      <c r="F116" t="s">
        <v>10</v>
      </c>
      <c r="G116" t="s">
        <v>286</v>
      </c>
      <c r="H116" t="s">
        <v>387</v>
      </c>
      <c r="I116" s="91">
        <v>1</v>
      </c>
      <c r="J116" s="84"/>
      <c r="K116" s="102"/>
      <c r="L116" s="100"/>
      <c r="M116" s="100"/>
      <c r="N116" s="86"/>
      <c r="O116" s="101"/>
      <c r="P116" s="87"/>
      <c r="Q116" s="86"/>
    </row>
    <row r="117" spans="1:17">
      <c r="A117" s="116" t="s">
        <v>10</v>
      </c>
      <c r="B117" s="115" t="s">
        <v>162</v>
      </c>
      <c r="C117" s="113" t="s">
        <v>414</v>
      </c>
      <c r="D117" s="128">
        <v>0.33333333333333331</v>
      </c>
      <c r="F117" t="s">
        <v>10</v>
      </c>
      <c r="G117" t="s">
        <v>426</v>
      </c>
      <c r="I117" s="91">
        <v>48.561805555555551</v>
      </c>
      <c r="J117" s="84"/>
      <c r="K117" s="102"/>
      <c r="L117" s="100"/>
      <c r="M117" s="100"/>
      <c r="N117" s="86"/>
      <c r="O117" s="101"/>
      <c r="P117" s="87"/>
      <c r="Q117" s="86"/>
    </row>
    <row r="118" spans="1:17">
      <c r="A118" s="116" t="s">
        <v>10</v>
      </c>
      <c r="B118" s="115" t="s">
        <v>162</v>
      </c>
      <c r="C118" s="113" t="s">
        <v>421</v>
      </c>
      <c r="D118" s="128">
        <v>0.33333333333333331</v>
      </c>
      <c r="J118" s="84"/>
      <c r="K118" s="102"/>
      <c r="L118" s="100"/>
      <c r="M118" s="100"/>
      <c r="N118" s="86"/>
      <c r="O118" s="101"/>
      <c r="P118" s="87"/>
      <c r="Q118" s="86"/>
    </row>
    <row r="119" spans="1:17">
      <c r="A119" s="116" t="s">
        <v>10</v>
      </c>
      <c r="B119" s="115" t="s">
        <v>162</v>
      </c>
      <c r="C119" s="113" t="s">
        <v>422</v>
      </c>
      <c r="D119" s="128">
        <v>0.33333333333333331</v>
      </c>
      <c r="F119" t="s">
        <v>174</v>
      </c>
      <c r="I119" s="91">
        <v>104.76111111111109</v>
      </c>
      <c r="J119" s="84"/>
      <c r="K119" s="102"/>
      <c r="L119" s="100"/>
      <c r="M119" s="100"/>
      <c r="N119" s="86"/>
      <c r="O119" s="101"/>
      <c r="P119" s="87"/>
      <c r="Q119" s="86"/>
    </row>
    <row r="120" spans="1:17">
      <c r="A120" s="116" t="s">
        <v>10</v>
      </c>
      <c r="B120" s="115" t="s">
        <v>162</v>
      </c>
      <c r="C120" s="113" t="s">
        <v>412</v>
      </c>
      <c r="D120" s="128">
        <v>0.33333333333333331</v>
      </c>
      <c r="J120" s="84"/>
      <c r="K120" s="102"/>
      <c r="L120" s="100"/>
      <c r="M120" s="100"/>
      <c r="N120" s="86"/>
      <c r="O120" s="101"/>
      <c r="P120" s="87"/>
      <c r="Q120" s="86"/>
    </row>
    <row r="121" spans="1:17">
      <c r="A121" s="116" t="s">
        <v>10</v>
      </c>
      <c r="B121" s="115" t="s">
        <v>162</v>
      </c>
      <c r="C121" s="113" t="s">
        <v>406</v>
      </c>
      <c r="D121" s="128">
        <v>0.33333333333333331</v>
      </c>
      <c r="F121" t="s">
        <v>175</v>
      </c>
      <c r="I121" s="91">
        <v>104.76111111111109</v>
      </c>
      <c r="J121" s="84"/>
      <c r="K121" s="102"/>
      <c r="L121" s="100"/>
      <c r="M121" s="100"/>
      <c r="N121" s="86"/>
      <c r="O121" s="101"/>
      <c r="P121" s="87"/>
      <c r="Q121" s="210"/>
    </row>
    <row r="122" spans="1:17">
      <c r="A122" s="116" t="s">
        <v>10</v>
      </c>
      <c r="B122" s="115" t="s">
        <v>162</v>
      </c>
      <c r="C122" s="113" t="s">
        <v>409</v>
      </c>
      <c r="D122" s="128">
        <v>0.33333333333333331</v>
      </c>
      <c r="I122"/>
      <c r="J122" s="84"/>
      <c r="K122" s="102"/>
      <c r="L122" s="100"/>
      <c r="M122" s="100"/>
      <c r="N122" s="86"/>
      <c r="O122" s="101"/>
      <c r="P122" s="87"/>
      <c r="Q122" s="86"/>
    </row>
    <row r="123" spans="1:17">
      <c r="A123" s="116" t="s">
        <v>10</v>
      </c>
      <c r="B123" s="115" t="s">
        <v>162</v>
      </c>
      <c r="C123" s="113" t="s">
        <v>416</v>
      </c>
      <c r="D123" s="128">
        <v>0.33333333333333331</v>
      </c>
      <c r="I123"/>
      <c r="J123" s="84"/>
      <c r="K123" s="102"/>
      <c r="L123" s="100"/>
      <c r="M123" s="100"/>
      <c r="N123" s="86"/>
      <c r="O123" s="101"/>
      <c r="P123" s="87"/>
      <c r="Q123" s="86"/>
    </row>
    <row r="124" spans="1:17">
      <c r="A124" s="116" t="s">
        <v>10</v>
      </c>
      <c r="B124" s="115" t="s">
        <v>162</v>
      </c>
      <c r="C124" s="113" t="s">
        <v>413</v>
      </c>
      <c r="D124" s="128">
        <v>0.33333333333333331</v>
      </c>
      <c r="I124"/>
      <c r="J124" s="84"/>
      <c r="K124" s="102"/>
      <c r="L124" s="100"/>
      <c r="M124" s="100"/>
      <c r="N124" s="86"/>
      <c r="O124" s="101"/>
      <c r="P124" s="87"/>
      <c r="Q124" s="210"/>
    </row>
    <row r="125" spans="1:17">
      <c r="A125" s="116" t="s">
        <v>10</v>
      </c>
      <c r="B125" s="115" t="s">
        <v>162</v>
      </c>
      <c r="C125" s="113" t="s">
        <v>423</v>
      </c>
      <c r="D125" s="128">
        <v>0.33333333333333331</v>
      </c>
      <c r="I125"/>
      <c r="J125" s="84"/>
      <c r="K125" s="102"/>
      <c r="L125" s="100"/>
      <c r="M125" s="100"/>
      <c r="N125" s="86"/>
      <c r="O125" s="101"/>
      <c r="P125" s="87"/>
      <c r="Q125" s="86"/>
    </row>
    <row r="126" spans="1:17">
      <c r="A126" s="116" t="s">
        <v>10</v>
      </c>
      <c r="B126" s="115" t="s">
        <v>162</v>
      </c>
      <c r="C126" s="113" t="s">
        <v>415</v>
      </c>
      <c r="D126" s="128">
        <v>0.33333333333333331</v>
      </c>
      <c r="I126"/>
      <c r="J126" s="84"/>
      <c r="K126" s="323"/>
      <c r="L126" s="100"/>
      <c r="M126" s="100"/>
      <c r="N126" s="86"/>
      <c r="O126" s="101"/>
      <c r="P126" s="87"/>
      <c r="Q126" s="86"/>
    </row>
    <row r="127" spans="1:17">
      <c r="A127" s="116" t="s">
        <v>10</v>
      </c>
      <c r="B127" s="115" t="s">
        <v>162</v>
      </c>
      <c r="C127" s="113" t="s">
        <v>417</v>
      </c>
      <c r="D127" s="128">
        <v>0.33333333333333331</v>
      </c>
      <c r="I127"/>
      <c r="J127" s="84"/>
      <c r="K127" s="102"/>
      <c r="L127" s="100"/>
      <c r="M127" s="100"/>
      <c r="N127" s="86"/>
      <c r="O127" s="101"/>
      <c r="P127" s="87"/>
      <c r="Q127" s="86"/>
    </row>
    <row r="128" spans="1:17">
      <c r="A128" s="116" t="s">
        <v>10</v>
      </c>
      <c r="B128" s="115" t="s">
        <v>162</v>
      </c>
      <c r="C128" s="113" t="s">
        <v>407</v>
      </c>
      <c r="D128" s="128">
        <v>0.33333333333333331</v>
      </c>
      <c r="I128"/>
      <c r="J128" s="84"/>
      <c r="K128" s="102"/>
      <c r="L128" s="100"/>
      <c r="M128" s="100"/>
      <c r="N128" s="86"/>
      <c r="O128" s="101"/>
      <c r="P128" s="87"/>
      <c r="Q128" s="86"/>
    </row>
    <row r="129" spans="1:17">
      <c r="A129" s="116" t="s">
        <v>10</v>
      </c>
      <c r="B129" s="115" t="s">
        <v>162</v>
      </c>
      <c r="C129" s="113" t="s">
        <v>429</v>
      </c>
      <c r="D129" s="128">
        <v>0.33333333333333331</v>
      </c>
      <c r="I129"/>
      <c r="J129" s="84"/>
      <c r="K129" s="102"/>
      <c r="L129" s="100"/>
      <c r="M129" s="100"/>
      <c r="N129" s="86"/>
      <c r="O129" s="101"/>
      <c r="P129" s="87"/>
      <c r="Q129" s="86"/>
    </row>
    <row r="130" spans="1:17">
      <c r="A130" s="116" t="s">
        <v>10</v>
      </c>
      <c r="B130" s="115" t="s">
        <v>162</v>
      </c>
      <c r="C130" s="113" t="s">
        <v>427</v>
      </c>
      <c r="D130" s="128">
        <v>0.33333333333333331</v>
      </c>
      <c r="I130"/>
      <c r="J130" s="84"/>
      <c r="K130" s="102"/>
      <c r="L130" s="100"/>
      <c r="M130" s="100"/>
      <c r="N130" s="86"/>
      <c r="O130" s="101"/>
      <c r="P130" s="87"/>
      <c r="Q130" s="86"/>
    </row>
    <row r="131" spans="1:17">
      <c r="A131" s="116" t="s">
        <v>10</v>
      </c>
      <c r="B131" s="115" t="s">
        <v>162</v>
      </c>
      <c r="C131" s="113" t="s">
        <v>428</v>
      </c>
      <c r="D131" s="128">
        <v>0.33333333333333331</v>
      </c>
      <c r="I131"/>
      <c r="J131" s="84"/>
      <c r="K131" s="290"/>
      <c r="L131" s="291"/>
      <c r="M131" s="291"/>
      <c r="N131" s="210"/>
      <c r="O131" s="292"/>
      <c r="P131" s="293"/>
      <c r="Q131" s="86"/>
    </row>
    <row r="132" spans="1:17">
      <c r="A132" s="116" t="s">
        <v>10</v>
      </c>
      <c r="B132" s="115" t="s">
        <v>162</v>
      </c>
      <c r="C132" s="113" t="s">
        <v>432</v>
      </c>
      <c r="D132" s="128">
        <v>0.33333333333333331</v>
      </c>
      <c r="I132"/>
      <c r="J132" s="84"/>
      <c r="K132" s="290"/>
      <c r="L132" s="291"/>
      <c r="M132" s="291"/>
      <c r="N132" s="210"/>
      <c r="O132" s="292"/>
      <c r="P132" s="293"/>
      <c r="Q132" s="86"/>
    </row>
    <row r="133" spans="1:17">
      <c r="A133" s="116" t="s">
        <v>10</v>
      </c>
      <c r="B133" s="115" t="s">
        <v>162</v>
      </c>
      <c r="C133" s="113" t="s">
        <v>433</v>
      </c>
      <c r="D133" s="128">
        <v>0.33333333333333331</v>
      </c>
      <c r="I133"/>
      <c r="J133" s="84"/>
      <c r="K133" s="290"/>
      <c r="L133" s="291"/>
      <c r="M133" s="291"/>
      <c r="N133" s="210"/>
      <c r="O133" s="292"/>
      <c r="P133" s="293"/>
    </row>
    <row r="134" spans="1:17">
      <c r="A134" s="116" t="s">
        <v>10</v>
      </c>
      <c r="B134" s="115" t="s">
        <v>162</v>
      </c>
      <c r="C134" s="113" t="s">
        <v>431</v>
      </c>
      <c r="D134" s="128">
        <v>0.33333333333333331</v>
      </c>
      <c r="I134"/>
      <c r="J134" s="84"/>
      <c r="K134" s="290"/>
      <c r="L134" s="291"/>
      <c r="M134" s="291"/>
      <c r="N134" s="210"/>
      <c r="O134" s="292"/>
      <c r="P134" s="293"/>
    </row>
    <row r="135" spans="1:17">
      <c r="A135" s="116" t="s">
        <v>10</v>
      </c>
      <c r="B135" s="115" t="s">
        <v>162</v>
      </c>
      <c r="C135" s="113" t="s">
        <v>408</v>
      </c>
      <c r="D135" s="128">
        <v>0.33333333333333331</v>
      </c>
      <c r="I135"/>
      <c r="J135" s="84"/>
      <c r="K135" s="290"/>
      <c r="L135" s="291"/>
      <c r="M135" s="291"/>
      <c r="N135" s="210"/>
      <c r="O135" s="292"/>
      <c r="P135" s="293"/>
    </row>
    <row r="136" spans="1:17">
      <c r="A136" s="116" t="s">
        <v>10</v>
      </c>
      <c r="B136" s="115" t="s">
        <v>162</v>
      </c>
      <c r="C136" s="113" t="s">
        <v>430</v>
      </c>
      <c r="D136" s="128">
        <v>0.33333333333333331</v>
      </c>
      <c r="I136"/>
      <c r="J136" s="84"/>
      <c r="K136" s="102"/>
      <c r="L136" s="100"/>
      <c r="M136" s="100"/>
      <c r="N136" s="86"/>
      <c r="O136" s="101"/>
      <c r="P136" s="87"/>
    </row>
    <row r="137" spans="1:17">
      <c r="A137" s="116" t="s">
        <v>10</v>
      </c>
      <c r="B137" s="115" t="s">
        <v>162</v>
      </c>
      <c r="C137" s="113" t="s">
        <v>435</v>
      </c>
      <c r="D137" s="128">
        <v>0.33333333333333331</v>
      </c>
      <c r="I137"/>
      <c r="J137" s="84"/>
      <c r="K137" s="102"/>
      <c r="L137" s="100"/>
      <c r="M137" s="100"/>
      <c r="N137" s="86"/>
      <c r="O137" s="101"/>
      <c r="P137" s="87"/>
    </row>
    <row r="138" spans="1:17">
      <c r="A138" s="116" t="s">
        <v>10</v>
      </c>
      <c r="B138" s="115" t="s">
        <v>162</v>
      </c>
      <c r="C138" s="113" t="s">
        <v>436</v>
      </c>
      <c r="D138" s="128">
        <v>0.17569444444444446</v>
      </c>
      <c r="I138"/>
      <c r="J138" s="84"/>
      <c r="K138" s="102"/>
      <c r="L138" s="100"/>
      <c r="M138" s="100"/>
      <c r="N138" s="86"/>
      <c r="O138" s="101"/>
      <c r="P138" s="87"/>
    </row>
    <row r="139" spans="1:17">
      <c r="A139" s="116" t="s">
        <v>10</v>
      </c>
      <c r="B139" s="115" t="s">
        <v>162</v>
      </c>
      <c r="C139" s="113" t="s">
        <v>438</v>
      </c>
      <c r="D139" s="128">
        <v>0.33333333333333331</v>
      </c>
      <c r="I139"/>
      <c r="K139" s="102"/>
      <c r="L139" s="100"/>
      <c r="M139" s="100"/>
      <c r="N139" s="86"/>
      <c r="O139" s="101"/>
      <c r="P139" s="87"/>
      <c r="Q139" s="86"/>
    </row>
    <row r="140" spans="1:17">
      <c r="A140" s="116" t="s">
        <v>10</v>
      </c>
      <c r="B140" s="115" t="s">
        <v>162</v>
      </c>
      <c r="C140" s="113" t="s">
        <v>440</v>
      </c>
      <c r="D140" s="128">
        <v>0.29722222222222222</v>
      </c>
      <c r="I140"/>
      <c r="K140" s="102"/>
      <c r="L140" s="100"/>
      <c r="M140" s="100"/>
      <c r="N140" s="86"/>
      <c r="O140" s="101"/>
      <c r="P140" s="87"/>
      <c r="Q140" s="86"/>
    </row>
    <row r="141" spans="1:17">
      <c r="A141" s="116" t="s">
        <v>10</v>
      </c>
      <c r="B141" s="115" t="s">
        <v>162</v>
      </c>
      <c r="C141" s="113" t="s">
        <v>441</v>
      </c>
      <c r="D141" s="128">
        <v>0.33333333333333331</v>
      </c>
      <c r="I141"/>
      <c r="K141" s="102"/>
      <c r="L141" s="100"/>
      <c r="M141" s="100"/>
      <c r="N141" s="86"/>
      <c r="O141" s="101"/>
      <c r="P141" s="87"/>
    </row>
    <row r="142" spans="1:17">
      <c r="A142" s="116" t="s">
        <v>10</v>
      </c>
      <c r="B142" s="115" t="s">
        <v>162</v>
      </c>
      <c r="C142" s="113" t="s">
        <v>442</v>
      </c>
      <c r="D142" s="128">
        <v>0.33333333333333331</v>
      </c>
      <c r="I142"/>
      <c r="K142" s="102"/>
      <c r="L142" s="100"/>
      <c r="M142" s="100"/>
      <c r="N142" s="86"/>
      <c r="O142" s="101"/>
      <c r="P142" s="87"/>
    </row>
    <row r="143" spans="1:17">
      <c r="A143" s="116" t="s">
        <v>10</v>
      </c>
      <c r="B143" s="115" t="s">
        <v>162</v>
      </c>
      <c r="C143" s="113" t="s">
        <v>437</v>
      </c>
      <c r="D143" s="128">
        <v>0.33333333333333331</v>
      </c>
      <c r="I143"/>
      <c r="K143" s="102"/>
      <c r="L143" s="100"/>
      <c r="M143" s="100"/>
      <c r="N143" s="86"/>
      <c r="O143" s="101"/>
      <c r="P143" s="87"/>
    </row>
    <row r="144" spans="1:17">
      <c r="A144" s="116" t="s">
        <v>10</v>
      </c>
      <c r="B144" s="115" t="s">
        <v>162</v>
      </c>
      <c r="C144" s="113" t="s">
        <v>443</v>
      </c>
      <c r="D144" s="128">
        <v>0.33333333333333331</v>
      </c>
      <c r="I144"/>
      <c r="K144" s="102"/>
      <c r="L144" s="100"/>
      <c r="M144" s="100"/>
      <c r="N144" s="86"/>
      <c r="O144" s="101"/>
      <c r="P144" s="87"/>
    </row>
    <row r="145" spans="1:17">
      <c r="A145" s="116" t="s">
        <v>10</v>
      </c>
      <c r="B145" s="117" t="s">
        <v>162</v>
      </c>
      <c r="C145" s="113" t="s">
        <v>444</v>
      </c>
      <c r="D145" s="128">
        <v>0.33333333333333331</v>
      </c>
      <c r="I145"/>
      <c r="K145" s="102"/>
      <c r="L145" s="100"/>
      <c r="M145" s="100"/>
      <c r="N145" s="86"/>
      <c r="O145" s="101"/>
      <c r="P145" s="87"/>
    </row>
    <row r="146" spans="1:17">
      <c r="A146" s="116" t="s">
        <v>10</v>
      </c>
      <c r="B146" s="115" t="s">
        <v>286</v>
      </c>
      <c r="C146" s="113" t="s">
        <v>255</v>
      </c>
      <c r="D146" s="128">
        <v>0.33333333333333331</v>
      </c>
      <c r="I146"/>
      <c r="K146" s="102"/>
      <c r="L146" s="100"/>
      <c r="M146" s="100"/>
      <c r="N146" s="86"/>
      <c r="O146" s="101"/>
      <c r="P146" s="87"/>
    </row>
    <row r="147" spans="1:17">
      <c r="A147" s="116" t="s">
        <v>10</v>
      </c>
      <c r="B147" s="115" t="s">
        <v>286</v>
      </c>
      <c r="C147" s="113" t="s">
        <v>256</v>
      </c>
      <c r="D147" s="128">
        <v>0.33333333333333331</v>
      </c>
      <c r="I147"/>
      <c r="K147" s="102"/>
      <c r="L147" s="100"/>
      <c r="M147" s="100"/>
      <c r="N147" s="86"/>
      <c r="O147" s="101"/>
      <c r="P147" s="87"/>
    </row>
    <row r="148" spans="1:17">
      <c r="A148" s="116" t="s">
        <v>10</v>
      </c>
      <c r="B148" s="115" t="s">
        <v>286</v>
      </c>
      <c r="C148" s="113" t="s">
        <v>257</v>
      </c>
      <c r="D148" s="128">
        <v>0.33333333333333331</v>
      </c>
      <c r="I148"/>
      <c r="K148" s="102"/>
      <c r="L148" s="100"/>
      <c r="M148" s="100"/>
      <c r="N148" s="86"/>
      <c r="O148" s="101"/>
      <c r="P148" s="87"/>
      <c r="Q148" s="86"/>
    </row>
    <row r="149" spans="1:17">
      <c r="A149" s="116" t="s">
        <v>10</v>
      </c>
      <c r="B149" s="115" t="s">
        <v>286</v>
      </c>
      <c r="C149" s="113" t="s">
        <v>258</v>
      </c>
      <c r="D149" s="128">
        <v>0.33333333333333331</v>
      </c>
      <c r="I149"/>
      <c r="K149" s="102"/>
      <c r="L149" s="100"/>
      <c r="M149" s="100"/>
      <c r="N149" s="86"/>
      <c r="O149" s="101"/>
      <c r="P149" s="87"/>
    </row>
    <row r="150" spans="1:17">
      <c r="A150" s="116" t="s">
        <v>10</v>
      </c>
      <c r="B150" s="115" t="s">
        <v>286</v>
      </c>
      <c r="C150" s="113" t="s">
        <v>259</v>
      </c>
      <c r="D150" s="128">
        <v>0.33333333333333331</v>
      </c>
      <c r="I150"/>
      <c r="K150" s="102"/>
      <c r="L150" s="100"/>
      <c r="M150" s="100"/>
      <c r="N150" s="86"/>
      <c r="O150" s="101"/>
      <c r="P150" s="87"/>
    </row>
    <row r="151" spans="1:17">
      <c r="A151" s="116" t="s">
        <v>10</v>
      </c>
      <c r="B151" s="115" t="s">
        <v>286</v>
      </c>
      <c r="C151" s="113" t="s">
        <v>260</v>
      </c>
      <c r="D151" s="128">
        <v>0.33333333333333331</v>
      </c>
      <c r="I151"/>
      <c r="K151" s="102"/>
      <c r="L151" s="100"/>
      <c r="M151" s="100"/>
      <c r="N151" s="86"/>
      <c r="O151" s="101"/>
      <c r="P151" s="87"/>
    </row>
    <row r="152" spans="1:17">
      <c r="A152" s="116" t="s">
        <v>10</v>
      </c>
      <c r="B152" s="115" t="s">
        <v>286</v>
      </c>
      <c r="C152" s="113" t="s">
        <v>261</v>
      </c>
      <c r="D152" s="128">
        <v>0.30138888888888887</v>
      </c>
      <c r="I152"/>
      <c r="K152" s="102"/>
      <c r="L152" s="100"/>
      <c r="M152" s="100"/>
      <c r="N152" s="86"/>
      <c r="O152" s="101"/>
      <c r="P152" s="87"/>
    </row>
    <row r="153" spans="1:17">
      <c r="A153" s="116" t="s">
        <v>10</v>
      </c>
      <c r="B153" s="115" t="s">
        <v>286</v>
      </c>
      <c r="C153" s="113" t="s">
        <v>262</v>
      </c>
      <c r="D153" s="128">
        <v>0.33333333333333331</v>
      </c>
      <c r="I153"/>
      <c r="K153" s="102"/>
      <c r="L153" s="100"/>
      <c r="M153" s="100"/>
      <c r="N153" s="86"/>
      <c r="O153" s="101"/>
      <c r="P153" s="87"/>
    </row>
    <row r="154" spans="1:17">
      <c r="A154" s="116" t="s">
        <v>10</v>
      </c>
      <c r="B154" s="115" t="s">
        <v>286</v>
      </c>
      <c r="C154" s="113" t="s">
        <v>263</v>
      </c>
      <c r="D154" s="128">
        <v>0.33333333333333331</v>
      </c>
      <c r="I154"/>
      <c r="K154" s="102"/>
      <c r="L154" s="100"/>
      <c r="M154" s="100"/>
      <c r="N154" s="86"/>
      <c r="O154" s="101"/>
      <c r="P154" s="87"/>
    </row>
    <row r="155" spans="1:17">
      <c r="A155" s="116" t="s">
        <v>10</v>
      </c>
      <c r="B155" s="115" t="s">
        <v>286</v>
      </c>
      <c r="C155" s="113" t="s">
        <v>264</v>
      </c>
      <c r="D155" s="128">
        <v>0.33333333333333331</v>
      </c>
      <c r="I155"/>
      <c r="K155" s="102"/>
      <c r="L155" s="100"/>
      <c r="M155" s="100"/>
      <c r="N155" s="86"/>
      <c r="O155" s="101"/>
      <c r="P155" s="87"/>
    </row>
    <row r="156" spans="1:17">
      <c r="A156" s="116" t="s">
        <v>10</v>
      </c>
      <c r="B156" s="115" t="s">
        <v>286</v>
      </c>
      <c r="C156" s="113" t="s">
        <v>266</v>
      </c>
      <c r="D156" s="128">
        <v>0.33333333333333331</v>
      </c>
      <c r="I156"/>
      <c r="K156" s="102"/>
      <c r="L156" s="100"/>
      <c r="M156" s="100"/>
      <c r="N156" s="86"/>
      <c r="O156" s="101"/>
      <c r="P156" s="87"/>
    </row>
    <row r="157" spans="1:17">
      <c r="A157" s="116" t="s">
        <v>10</v>
      </c>
      <c r="B157" s="115" t="s">
        <v>286</v>
      </c>
      <c r="C157" s="113" t="s">
        <v>267</v>
      </c>
      <c r="D157" s="128">
        <v>0.30902777777777779</v>
      </c>
      <c r="I157"/>
      <c r="K157" s="102"/>
      <c r="L157" s="100"/>
      <c r="M157" s="100"/>
      <c r="N157" s="86"/>
      <c r="O157" s="101"/>
      <c r="P157" s="87"/>
    </row>
    <row r="158" spans="1:17">
      <c r="A158" s="116" t="s">
        <v>10</v>
      </c>
      <c r="B158" s="115" t="s">
        <v>286</v>
      </c>
      <c r="C158" s="113" t="s">
        <v>268</v>
      </c>
      <c r="D158" s="128">
        <v>0.33333333333333331</v>
      </c>
      <c r="I158"/>
      <c r="K158" s="102"/>
      <c r="L158" s="100"/>
      <c r="M158" s="100"/>
      <c r="N158" s="86"/>
      <c r="O158" s="101"/>
      <c r="P158" s="87"/>
    </row>
    <row r="159" spans="1:17">
      <c r="A159" s="116" t="s">
        <v>10</v>
      </c>
      <c r="B159" s="115" t="s">
        <v>286</v>
      </c>
      <c r="C159" s="113" t="s">
        <v>269</v>
      </c>
      <c r="D159" s="128">
        <v>0.33333333333333331</v>
      </c>
      <c r="I159"/>
      <c r="K159" s="102"/>
      <c r="L159" s="100"/>
      <c r="M159" s="100"/>
      <c r="N159" s="86"/>
      <c r="O159" s="101"/>
      <c r="P159" s="87"/>
    </row>
    <row r="160" spans="1:17">
      <c r="A160" s="116" t="s">
        <v>10</v>
      </c>
      <c r="B160" s="115" t="s">
        <v>286</v>
      </c>
      <c r="C160" s="113" t="s">
        <v>274</v>
      </c>
      <c r="D160" s="128">
        <v>0.33333333333333331</v>
      </c>
      <c r="I160"/>
      <c r="K160" s="102"/>
      <c r="L160" s="100"/>
      <c r="M160" s="100"/>
      <c r="N160" s="86"/>
      <c r="O160" s="101"/>
      <c r="P160" s="87"/>
    </row>
    <row r="161" spans="1:16">
      <c r="A161" s="116" t="s">
        <v>10</v>
      </c>
      <c r="B161" s="115" t="s">
        <v>286</v>
      </c>
      <c r="C161" s="113" t="s">
        <v>273</v>
      </c>
      <c r="D161" s="128">
        <v>0.33333333333333331</v>
      </c>
      <c r="I161"/>
      <c r="K161" s="102"/>
      <c r="L161" s="100"/>
      <c r="M161" s="100"/>
      <c r="N161" s="86"/>
      <c r="O161" s="101"/>
      <c r="P161" s="87"/>
    </row>
    <row r="162" spans="1:16">
      <c r="A162" s="116" t="s">
        <v>10</v>
      </c>
      <c r="B162" s="115" t="s">
        <v>286</v>
      </c>
      <c r="C162" s="113" t="s">
        <v>272</v>
      </c>
      <c r="D162" s="128">
        <v>0.33333333333333331</v>
      </c>
      <c r="I162"/>
      <c r="K162" s="102"/>
      <c r="L162" s="100"/>
      <c r="M162" s="100"/>
      <c r="N162" s="86"/>
      <c r="O162" s="101"/>
      <c r="P162" s="87"/>
    </row>
    <row r="163" spans="1:16">
      <c r="A163" s="116" t="s">
        <v>10</v>
      </c>
      <c r="B163" s="115" t="s">
        <v>286</v>
      </c>
      <c r="C163" s="113" t="s">
        <v>271</v>
      </c>
      <c r="D163" s="128">
        <v>0.31388888888888888</v>
      </c>
      <c r="I163"/>
      <c r="K163" s="102"/>
      <c r="L163" s="100"/>
      <c r="M163" s="100"/>
      <c r="N163" s="86"/>
      <c r="O163" s="101"/>
      <c r="P163" s="87"/>
    </row>
    <row r="164" spans="1:16">
      <c r="A164" s="116" t="s">
        <v>10</v>
      </c>
      <c r="B164" s="115" t="s">
        <v>286</v>
      </c>
      <c r="C164" s="113" t="s">
        <v>270</v>
      </c>
      <c r="D164" s="128">
        <v>0.33333333333333331</v>
      </c>
      <c r="I164"/>
      <c r="K164" s="102"/>
      <c r="L164" s="100"/>
      <c r="M164" s="100"/>
      <c r="N164" s="86"/>
      <c r="O164" s="101"/>
      <c r="P164" s="87"/>
    </row>
    <row r="165" spans="1:16">
      <c r="A165" s="116" t="s">
        <v>10</v>
      </c>
      <c r="B165" s="115" t="s">
        <v>286</v>
      </c>
      <c r="C165" s="113" t="s">
        <v>284</v>
      </c>
      <c r="D165" s="128">
        <v>0.33333333333333331</v>
      </c>
      <c r="I165"/>
      <c r="K165" s="102"/>
      <c r="L165" s="100"/>
      <c r="M165" s="100"/>
      <c r="N165" s="86"/>
      <c r="O165" s="101"/>
      <c r="P165" s="87"/>
    </row>
    <row r="166" spans="1:16">
      <c r="A166" s="116" t="s">
        <v>10</v>
      </c>
      <c r="B166" s="115" t="s">
        <v>286</v>
      </c>
      <c r="C166" s="113" t="s">
        <v>330</v>
      </c>
      <c r="D166" s="128">
        <v>0.33333333333333331</v>
      </c>
      <c r="I166"/>
      <c r="K166" s="102"/>
      <c r="L166" s="100"/>
      <c r="M166" s="100"/>
      <c r="N166" s="86"/>
      <c r="O166" s="101"/>
      <c r="P166" s="87"/>
    </row>
    <row r="167" spans="1:16">
      <c r="A167" s="116" t="s">
        <v>10</v>
      </c>
      <c r="B167" s="115" t="s">
        <v>286</v>
      </c>
      <c r="C167" s="113" t="s">
        <v>331</v>
      </c>
      <c r="D167" s="128">
        <v>0.33333333333333331</v>
      </c>
      <c r="I167"/>
      <c r="K167" s="102"/>
      <c r="L167" s="100"/>
      <c r="M167" s="100"/>
      <c r="N167" s="86"/>
      <c r="O167" s="101"/>
      <c r="P167" s="87"/>
    </row>
    <row r="168" spans="1:16">
      <c r="A168" s="116" t="s">
        <v>10</v>
      </c>
      <c r="B168" s="115" t="s">
        <v>286</v>
      </c>
      <c r="C168" s="113" t="s">
        <v>340</v>
      </c>
      <c r="D168" s="128">
        <v>0.33333333333333331</v>
      </c>
      <c r="I168"/>
      <c r="K168" s="102"/>
      <c r="L168" s="100"/>
      <c r="M168" s="100"/>
      <c r="N168" s="86"/>
      <c r="O168" s="101"/>
      <c r="P168" s="87"/>
    </row>
    <row r="169" spans="1:16">
      <c r="A169" s="116" t="s">
        <v>10</v>
      </c>
      <c r="B169" s="115" t="s">
        <v>286</v>
      </c>
      <c r="C169" s="113" t="s">
        <v>341</v>
      </c>
      <c r="D169" s="128">
        <v>0.33333333333333331</v>
      </c>
      <c r="I169"/>
      <c r="K169" s="102"/>
      <c r="L169" s="100"/>
      <c r="M169" s="100"/>
      <c r="N169" s="86"/>
      <c r="O169" s="101"/>
      <c r="P169" s="87"/>
    </row>
    <row r="170" spans="1:16">
      <c r="A170" s="116" t="s">
        <v>10</v>
      </c>
      <c r="B170" s="115" t="s">
        <v>286</v>
      </c>
      <c r="C170" s="113" t="s">
        <v>342</v>
      </c>
      <c r="D170" s="128">
        <v>0.33333333333333331</v>
      </c>
      <c r="I170"/>
      <c r="K170" s="102"/>
      <c r="L170" s="100"/>
      <c r="M170" s="100"/>
      <c r="N170" s="86"/>
      <c r="O170" s="101"/>
      <c r="P170" s="87"/>
    </row>
    <row r="171" spans="1:16">
      <c r="A171" s="116" t="s">
        <v>10</v>
      </c>
      <c r="B171" s="115" t="s">
        <v>286</v>
      </c>
      <c r="C171" s="113" t="s">
        <v>343</v>
      </c>
      <c r="D171" s="128">
        <v>0.33333333333333331</v>
      </c>
      <c r="I171"/>
      <c r="K171" s="102"/>
      <c r="L171" s="100"/>
      <c r="M171" s="100"/>
      <c r="N171" s="86"/>
      <c r="O171" s="101"/>
      <c r="P171" s="87"/>
    </row>
    <row r="172" spans="1:16">
      <c r="A172" s="116" t="s">
        <v>10</v>
      </c>
      <c r="B172" s="115" t="s">
        <v>286</v>
      </c>
      <c r="C172" s="113" t="s">
        <v>344</v>
      </c>
      <c r="D172" s="128">
        <v>0.33333333333333331</v>
      </c>
      <c r="I172"/>
      <c r="K172" s="102"/>
      <c r="L172" s="100"/>
      <c r="M172" s="100"/>
      <c r="N172" s="86"/>
      <c r="O172" s="101"/>
      <c r="P172" s="87"/>
    </row>
    <row r="173" spans="1:16">
      <c r="A173" s="116" t="s">
        <v>10</v>
      </c>
      <c r="B173" s="115" t="s">
        <v>286</v>
      </c>
      <c r="C173" s="113" t="s">
        <v>345</v>
      </c>
      <c r="D173" s="128">
        <v>0.33333333333333331</v>
      </c>
      <c r="I173"/>
      <c r="K173" s="102"/>
      <c r="L173" s="100"/>
      <c r="M173" s="100"/>
      <c r="N173" s="86"/>
      <c r="O173" s="101"/>
      <c r="P173" s="87"/>
    </row>
    <row r="174" spans="1:16">
      <c r="A174" s="116" t="s">
        <v>10</v>
      </c>
      <c r="B174" s="115" t="s">
        <v>286</v>
      </c>
      <c r="C174" s="113" t="s">
        <v>346</v>
      </c>
      <c r="D174" s="128">
        <v>0.33333333333333331</v>
      </c>
      <c r="I174"/>
      <c r="K174" s="102"/>
      <c r="L174" s="100"/>
      <c r="M174" s="100"/>
      <c r="N174" s="86"/>
      <c r="O174" s="101"/>
      <c r="P174" s="87"/>
    </row>
    <row r="175" spans="1:16">
      <c r="A175" s="116" t="s">
        <v>10</v>
      </c>
      <c r="B175" s="115" t="s">
        <v>286</v>
      </c>
      <c r="C175" s="113" t="s">
        <v>347</v>
      </c>
      <c r="D175" s="128">
        <v>0.33333333333333331</v>
      </c>
      <c r="I175"/>
      <c r="K175" s="102"/>
      <c r="L175" s="100"/>
      <c r="M175" s="100"/>
      <c r="N175" s="86"/>
      <c r="O175" s="101"/>
      <c r="P175" s="87"/>
    </row>
    <row r="176" spans="1:16">
      <c r="A176" s="116" t="s">
        <v>10</v>
      </c>
      <c r="B176" s="115" t="s">
        <v>286</v>
      </c>
      <c r="C176" s="113" t="s">
        <v>349</v>
      </c>
      <c r="D176" s="128">
        <v>0.28263888888888888</v>
      </c>
      <c r="I176"/>
      <c r="K176" s="102"/>
      <c r="L176" s="100"/>
      <c r="M176" s="100"/>
      <c r="N176" s="86"/>
      <c r="O176" s="101"/>
      <c r="P176" s="87"/>
    </row>
    <row r="177" spans="1:16">
      <c r="A177" s="116" t="s">
        <v>10</v>
      </c>
      <c r="B177" s="115" t="s">
        <v>286</v>
      </c>
      <c r="C177" s="113" t="s">
        <v>350</v>
      </c>
      <c r="D177" s="128">
        <v>0.33333333333333331</v>
      </c>
      <c r="I177"/>
      <c r="K177" s="102"/>
      <c r="L177" s="100"/>
      <c r="M177" s="100"/>
      <c r="N177" s="86"/>
      <c r="O177" s="101"/>
      <c r="P177" s="87"/>
    </row>
    <row r="178" spans="1:16">
      <c r="A178" s="116" t="s">
        <v>10</v>
      </c>
      <c r="B178" s="115" t="s">
        <v>286</v>
      </c>
      <c r="C178" s="113" t="s">
        <v>351</v>
      </c>
      <c r="D178" s="128">
        <v>0.33333333333333331</v>
      </c>
      <c r="I178"/>
      <c r="K178" s="102"/>
      <c r="L178" s="100"/>
      <c r="M178" s="100"/>
      <c r="N178" s="86"/>
      <c r="O178" s="101"/>
      <c r="P178" s="87"/>
    </row>
    <row r="179" spans="1:16">
      <c r="A179" s="116" t="s">
        <v>10</v>
      </c>
      <c r="B179" s="115" t="s">
        <v>286</v>
      </c>
      <c r="C179" s="113" t="s">
        <v>352</v>
      </c>
      <c r="D179" s="128">
        <v>0.33333333333333331</v>
      </c>
      <c r="I179"/>
      <c r="K179" s="102"/>
      <c r="L179" s="100"/>
      <c r="M179" s="100"/>
      <c r="N179" s="86"/>
      <c r="O179" s="101"/>
      <c r="P179" s="87"/>
    </row>
    <row r="180" spans="1:16">
      <c r="A180" s="116" t="s">
        <v>10</v>
      </c>
      <c r="B180" s="115" t="s">
        <v>286</v>
      </c>
      <c r="C180" s="113" t="s">
        <v>353</v>
      </c>
      <c r="D180" s="128">
        <v>0.33333333333333331</v>
      </c>
      <c r="I180"/>
      <c r="K180" s="102"/>
      <c r="L180" s="100"/>
      <c r="M180" s="100"/>
      <c r="N180" s="86"/>
      <c r="O180" s="101"/>
      <c r="P180" s="87"/>
    </row>
    <row r="181" spans="1:16">
      <c r="A181" s="116" t="s">
        <v>10</v>
      </c>
      <c r="B181" s="115" t="s">
        <v>286</v>
      </c>
      <c r="C181" s="113" t="s">
        <v>354</v>
      </c>
      <c r="D181" s="128">
        <v>0.33333333333333331</v>
      </c>
      <c r="I181"/>
      <c r="K181" s="102"/>
      <c r="L181" s="100"/>
      <c r="M181" s="100"/>
      <c r="N181" s="86"/>
      <c r="O181" s="101"/>
      <c r="P181" s="87"/>
    </row>
    <row r="182" spans="1:16">
      <c r="A182" s="116" t="s">
        <v>10</v>
      </c>
      <c r="B182" s="115" t="s">
        <v>286</v>
      </c>
      <c r="C182" s="113" t="s">
        <v>355</v>
      </c>
      <c r="D182" s="128">
        <v>0.33333333333333331</v>
      </c>
      <c r="I182"/>
      <c r="K182" s="102"/>
      <c r="L182" s="100"/>
      <c r="M182" s="100"/>
      <c r="N182" s="86"/>
      <c r="O182" s="101"/>
      <c r="P182" s="87"/>
    </row>
    <row r="183" spans="1:16">
      <c r="A183" s="116" t="s">
        <v>10</v>
      </c>
      <c r="B183" s="115" t="s">
        <v>286</v>
      </c>
      <c r="C183" s="113" t="s">
        <v>356</v>
      </c>
      <c r="D183" s="128">
        <v>0.33333333333333331</v>
      </c>
      <c r="I183"/>
      <c r="K183" s="102"/>
      <c r="L183" s="100"/>
      <c r="M183" s="100"/>
      <c r="N183" s="86"/>
      <c r="O183" s="101"/>
      <c r="P183" s="87"/>
    </row>
    <row r="184" spans="1:16">
      <c r="A184" s="116" t="s">
        <v>10</v>
      </c>
      <c r="B184" s="115" t="s">
        <v>286</v>
      </c>
      <c r="C184" s="113" t="s">
        <v>357</v>
      </c>
      <c r="D184" s="128">
        <v>0.33333333333333331</v>
      </c>
      <c r="I184"/>
      <c r="K184" s="102"/>
      <c r="L184" s="100"/>
      <c r="M184" s="100"/>
      <c r="N184" s="86"/>
      <c r="O184" s="101"/>
      <c r="P184" s="87"/>
    </row>
    <row r="185" spans="1:16">
      <c r="A185" s="116" t="s">
        <v>10</v>
      </c>
      <c r="B185" s="115" t="s">
        <v>286</v>
      </c>
      <c r="C185" s="113" t="s">
        <v>358</v>
      </c>
      <c r="D185" s="128">
        <v>0.33333333333333331</v>
      </c>
      <c r="I185"/>
      <c r="K185" s="102"/>
      <c r="L185" s="100"/>
      <c r="M185" s="100"/>
      <c r="N185" s="86"/>
      <c r="O185" s="101"/>
      <c r="P185" s="87"/>
    </row>
    <row r="186" spans="1:16">
      <c r="A186" s="116" t="s">
        <v>10</v>
      </c>
      <c r="B186" s="115" t="s">
        <v>286</v>
      </c>
      <c r="C186" s="113" t="s">
        <v>359</v>
      </c>
      <c r="D186" s="128">
        <v>0.33333333333333331</v>
      </c>
      <c r="I186"/>
      <c r="K186" s="102"/>
      <c r="L186" s="100"/>
      <c r="M186" s="100"/>
      <c r="N186" s="86"/>
      <c r="O186" s="101"/>
      <c r="P186" s="87"/>
    </row>
    <row r="187" spans="1:16">
      <c r="A187" s="116" t="s">
        <v>10</v>
      </c>
      <c r="B187" s="115" t="s">
        <v>286</v>
      </c>
      <c r="C187" s="113" t="s">
        <v>360</v>
      </c>
      <c r="D187" s="128">
        <v>0.33333333333333331</v>
      </c>
      <c r="I187"/>
      <c r="K187" s="102"/>
      <c r="L187" s="100"/>
      <c r="M187" s="100"/>
      <c r="N187" s="86"/>
      <c r="O187" s="101"/>
      <c r="P187" s="87"/>
    </row>
    <row r="188" spans="1:16">
      <c r="A188" s="116" t="s">
        <v>10</v>
      </c>
      <c r="B188" s="115" t="s">
        <v>286</v>
      </c>
      <c r="C188" s="113" t="s">
        <v>361</v>
      </c>
      <c r="D188" s="128">
        <v>0.33333333333333331</v>
      </c>
      <c r="I188"/>
      <c r="K188" s="102"/>
      <c r="L188" s="100"/>
      <c r="M188" s="100"/>
      <c r="N188" s="86"/>
      <c r="O188" s="101"/>
      <c r="P188" s="87"/>
    </row>
    <row r="189" spans="1:16">
      <c r="A189" s="116" t="s">
        <v>10</v>
      </c>
      <c r="B189" s="115" t="s">
        <v>286</v>
      </c>
      <c r="C189" s="113" t="s">
        <v>382</v>
      </c>
      <c r="D189" s="128">
        <v>0.33333333333333331</v>
      </c>
      <c r="I189"/>
      <c r="K189" s="102"/>
      <c r="L189" s="100"/>
      <c r="M189" s="100"/>
      <c r="N189" s="86"/>
      <c r="O189" s="101"/>
      <c r="P189" s="87"/>
    </row>
    <row r="190" spans="1:16">
      <c r="A190" s="116" t="s">
        <v>10</v>
      </c>
      <c r="B190" s="115" t="s">
        <v>286</v>
      </c>
      <c r="C190" s="113" t="s">
        <v>383</v>
      </c>
      <c r="D190" s="128">
        <v>0.33333333333333331</v>
      </c>
      <c r="I190"/>
      <c r="K190" s="102"/>
      <c r="L190" s="100"/>
      <c r="M190" s="100"/>
      <c r="N190" s="86"/>
      <c r="O190" s="101"/>
      <c r="P190" s="87"/>
    </row>
    <row r="191" spans="1:16">
      <c r="A191" s="116" t="s">
        <v>10</v>
      </c>
      <c r="B191" s="115" t="s">
        <v>286</v>
      </c>
      <c r="C191" s="113" t="s">
        <v>384</v>
      </c>
      <c r="D191" s="128">
        <v>0.33333333333333331</v>
      </c>
      <c r="I191"/>
      <c r="K191" s="102"/>
      <c r="L191" s="100"/>
      <c r="M191" s="100"/>
      <c r="N191" s="86"/>
      <c r="O191" s="101"/>
      <c r="P191" s="87"/>
    </row>
    <row r="192" spans="1:16">
      <c r="A192" s="116" t="s">
        <v>10</v>
      </c>
      <c r="B192" s="115" t="s">
        <v>286</v>
      </c>
      <c r="C192" s="113" t="s">
        <v>385</v>
      </c>
      <c r="D192" s="128">
        <v>0.33333333333333331</v>
      </c>
      <c r="I192"/>
      <c r="K192" s="102"/>
      <c r="L192" s="100"/>
      <c r="M192" s="100"/>
      <c r="N192" s="86"/>
      <c r="O192" s="101"/>
      <c r="P192" s="87"/>
    </row>
    <row r="193" spans="1:16">
      <c r="A193" s="116" t="s">
        <v>10</v>
      </c>
      <c r="B193" s="115" t="s">
        <v>286</v>
      </c>
      <c r="C193" s="113" t="s">
        <v>386</v>
      </c>
      <c r="D193" s="128">
        <v>0.33333333333333331</v>
      </c>
      <c r="I193"/>
      <c r="K193" s="102"/>
      <c r="L193" s="100"/>
      <c r="M193" s="100"/>
      <c r="N193" s="86"/>
      <c r="O193" s="101"/>
      <c r="P193" s="87"/>
    </row>
    <row r="194" spans="1:16">
      <c r="A194" s="116" t="s">
        <v>10</v>
      </c>
      <c r="B194" s="117" t="s">
        <v>286</v>
      </c>
      <c r="C194" s="113" t="s">
        <v>387</v>
      </c>
      <c r="D194" s="128">
        <v>0.33333333333333331</v>
      </c>
      <c r="I194"/>
      <c r="K194" s="102"/>
      <c r="L194" s="100"/>
      <c r="M194" s="100"/>
      <c r="N194" s="86"/>
      <c r="O194" s="101"/>
      <c r="P194" s="87"/>
    </row>
    <row r="195" spans="1:16">
      <c r="A195" s="116" t="s">
        <v>10</v>
      </c>
      <c r="B195" s="115" t="s">
        <v>145</v>
      </c>
      <c r="C195" s="113" t="s">
        <v>112</v>
      </c>
      <c r="D195" s="128">
        <v>0.33333333333333331</v>
      </c>
      <c r="I195"/>
      <c r="K195" s="102"/>
      <c r="L195" s="100"/>
      <c r="M195" s="100"/>
      <c r="N195" s="86"/>
      <c r="O195" s="101"/>
      <c r="P195" s="87"/>
    </row>
    <row r="196" spans="1:16">
      <c r="A196" s="116" t="s">
        <v>10</v>
      </c>
      <c r="B196" s="115" t="s">
        <v>145</v>
      </c>
      <c r="C196" s="113" t="s">
        <v>113</v>
      </c>
      <c r="D196" s="128">
        <v>0.30138888888888887</v>
      </c>
      <c r="I196"/>
      <c r="K196" s="102"/>
      <c r="L196" s="100"/>
      <c r="M196" s="100"/>
      <c r="N196" s="86"/>
      <c r="O196" s="101"/>
      <c r="P196" s="87"/>
    </row>
    <row r="197" spans="1:16">
      <c r="A197" s="116" t="s">
        <v>10</v>
      </c>
      <c r="B197" s="115" t="s">
        <v>145</v>
      </c>
      <c r="C197" s="113" t="s">
        <v>115</v>
      </c>
      <c r="D197" s="128">
        <v>0.33333333333333331</v>
      </c>
      <c r="I197"/>
      <c r="K197" s="102"/>
      <c r="L197" s="100"/>
      <c r="M197" s="100"/>
      <c r="N197" s="86"/>
      <c r="O197" s="101"/>
      <c r="P197" s="87"/>
    </row>
    <row r="198" spans="1:16">
      <c r="A198" s="116" t="s">
        <v>10</v>
      </c>
      <c r="B198" s="115" t="s">
        <v>145</v>
      </c>
      <c r="C198" s="113" t="s">
        <v>124</v>
      </c>
      <c r="D198" s="128">
        <v>0.30972222222222223</v>
      </c>
      <c r="I198"/>
      <c r="K198" s="102"/>
      <c r="L198" s="100"/>
      <c r="M198" s="100"/>
      <c r="N198" s="86"/>
      <c r="O198" s="101"/>
      <c r="P198" s="87"/>
    </row>
    <row r="199" spans="1:16">
      <c r="A199" s="116" t="s">
        <v>10</v>
      </c>
      <c r="B199" s="115" t="s">
        <v>145</v>
      </c>
      <c r="C199" s="113" t="s">
        <v>126</v>
      </c>
      <c r="D199" s="128">
        <v>0.33333333333333331</v>
      </c>
      <c r="I199"/>
      <c r="K199" s="102"/>
      <c r="L199" s="100"/>
      <c r="M199" s="100"/>
      <c r="N199" s="86"/>
      <c r="O199" s="101"/>
      <c r="P199" s="87"/>
    </row>
    <row r="200" spans="1:16">
      <c r="A200" s="116" t="s">
        <v>10</v>
      </c>
      <c r="B200" s="115" t="s">
        <v>145</v>
      </c>
      <c r="C200" s="113" t="s">
        <v>128</v>
      </c>
      <c r="D200" s="128">
        <v>0.14861111111111111</v>
      </c>
      <c r="I200"/>
      <c r="K200" s="86"/>
      <c r="L200" s="86"/>
      <c r="M200" s="86"/>
      <c r="N200" s="86"/>
      <c r="O200" s="86"/>
      <c r="P200" s="86"/>
    </row>
    <row r="201" spans="1:16">
      <c r="A201" s="116" t="s">
        <v>10</v>
      </c>
      <c r="B201" s="115" t="s">
        <v>145</v>
      </c>
      <c r="C201" s="113" t="s">
        <v>91</v>
      </c>
      <c r="D201" s="128">
        <v>0.33333333333333331</v>
      </c>
      <c r="I201"/>
      <c r="K201" s="86"/>
      <c r="L201" s="86"/>
      <c r="M201" s="86"/>
      <c r="N201" s="86"/>
      <c r="O201" s="86"/>
      <c r="P201" s="86"/>
    </row>
    <row r="202" spans="1:16">
      <c r="A202" s="116" t="s">
        <v>10</v>
      </c>
      <c r="B202" s="115" t="s">
        <v>145</v>
      </c>
      <c r="C202" s="113" t="s">
        <v>100</v>
      </c>
      <c r="D202" s="128">
        <v>0.33333333333333331</v>
      </c>
      <c r="I202"/>
      <c r="K202" s="86"/>
      <c r="L202" s="86"/>
      <c r="M202" s="86"/>
      <c r="N202" s="86"/>
      <c r="O202" s="86"/>
      <c r="P202" s="86"/>
    </row>
    <row r="203" spans="1:16">
      <c r="A203" s="116" t="s">
        <v>10</v>
      </c>
      <c r="B203" s="115" t="s">
        <v>145</v>
      </c>
      <c r="C203" s="113" t="s">
        <v>109</v>
      </c>
      <c r="D203" s="128">
        <v>0.33333333333333331</v>
      </c>
      <c r="I203"/>
      <c r="K203" s="86"/>
      <c r="L203" s="86"/>
      <c r="M203" s="86"/>
      <c r="N203" s="86"/>
      <c r="O203" s="86"/>
      <c r="P203" s="86"/>
    </row>
    <row r="204" spans="1:16">
      <c r="A204" s="116" t="s">
        <v>10</v>
      </c>
      <c r="B204" s="115" t="s">
        <v>145</v>
      </c>
      <c r="C204" s="113" t="s">
        <v>108</v>
      </c>
      <c r="D204" s="128">
        <v>0.19444444444444445</v>
      </c>
      <c r="I204"/>
      <c r="K204" s="86"/>
      <c r="L204" s="86"/>
      <c r="M204" s="86"/>
      <c r="N204" s="86"/>
      <c r="O204" s="86"/>
      <c r="P204" s="86"/>
    </row>
    <row r="205" spans="1:16">
      <c r="A205" s="116" t="s">
        <v>10</v>
      </c>
      <c r="B205" s="115" t="s">
        <v>145</v>
      </c>
      <c r="C205" s="113" t="s">
        <v>111</v>
      </c>
      <c r="D205" s="128">
        <v>0.33333333333333331</v>
      </c>
      <c r="I205"/>
      <c r="K205" s="86"/>
      <c r="L205" s="86"/>
      <c r="M205" s="86"/>
      <c r="N205" s="86"/>
      <c r="O205" s="86"/>
      <c r="P205" s="86"/>
    </row>
    <row r="206" spans="1:16">
      <c r="A206" s="116" t="s">
        <v>10</v>
      </c>
      <c r="B206" s="115" t="s">
        <v>145</v>
      </c>
      <c r="C206" s="113" t="s">
        <v>114</v>
      </c>
      <c r="D206" s="128">
        <v>0.33333333333333331</v>
      </c>
      <c r="I206"/>
      <c r="K206" s="86"/>
      <c r="L206" s="86"/>
      <c r="M206" s="86"/>
      <c r="N206" s="86"/>
      <c r="O206" s="86"/>
      <c r="P206" s="86"/>
    </row>
    <row r="207" spans="1:16">
      <c r="A207" s="116" t="s">
        <v>10</v>
      </c>
      <c r="B207" s="115" t="s">
        <v>145</v>
      </c>
      <c r="C207" s="113" t="s">
        <v>123</v>
      </c>
      <c r="D207" s="128">
        <v>0.33333333333333331</v>
      </c>
      <c r="I207"/>
      <c r="K207" s="86"/>
      <c r="L207" s="86"/>
      <c r="M207" s="86"/>
      <c r="N207" s="86"/>
      <c r="O207" s="86"/>
      <c r="P207" s="86"/>
    </row>
    <row r="208" spans="1:16">
      <c r="A208" s="116" t="s">
        <v>10</v>
      </c>
      <c r="B208" s="115" t="s">
        <v>145</v>
      </c>
      <c r="C208" s="113" t="s">
        <v>121</v>
      </c>
      <c r="D208" s="128">
        <v>0.33333333333333331</v>
      </c>
      <c r="I208"/>
      <c r="K208" s="86"/>
      <c r="L208" s="86"/>
      <c r="M208" s="86"/>
      <c r="N208" s="86"/>
      <c r="O208" s="86"/>
      <c r="P208" s="86"/>
    </row>
    <row r="209" spans="1:16">
      <c r="A209" s="116" t="s">
        <v>10</v>
      </c>
      <c r="B209" s="115" t="s">
        <v>145</v>
      </c>
      <c r="C209" s="113" t="s">
        <v>107</v>
      </c>
      <c r="D209" s="128">
        <v>7.6388888888888895E-2</v>
      </c>
      <c r="I209"/>
      <c r="K209" s="86"/>
      <c r="L209" s="86"/>
      <c r="M209" s="86"/>
      <c r="N209" s="86"/>
      <c r="O209" s="86"/>
      <c r="P209" s="86"/>
    </row>
    <row r="210" spans="1:16">
      <c r="A210" s="116" t="s">
        <v>10</v>
      </c>
      <c r="B210" s="115" t="s">
        <v>145</v>
      </c>
      <c r="C210" s="113" t="s">
        <v>116</v>
      </c>
      <c r="D210" s="128">
        <v>0.15486111111111112</v>
      </c>
      <c r="I210"/>
      <c r="K210" s="86"/>
      <c r="L210" s="86"/>
      <c r="M210" s="86"/>
      <c r="N210" s="86"/>
      <c r="O210" s="86"/>
      <c r="P210" s="86"/>
    </row>
    <row r="211" spans="1:16">
      <c r="A211" s="116" t="s">
        <v>10</v>
      </c>
      <c r="B211" s="115" t="s">
        <v>145</v>
      </c>
      <c r="C211" s="113" t="s">
        <v>290</v>
      </c>
      <c r="D211" s="128">
        <v>6.25E-2</v>
      </c>
      <c r="I211"/>
      <c r="K211" s="86"/>
      <c r="L211" s="86"/>
      <c r="M211" s="86"/>
      <c r="N211" s="86"/>
      <c r="O211" s="86"/>
      <c r="P211" s="86"/>
    </row>
    <row r="212" spans="1:16">
      <c r="A212" s="116" t="s">
        <v>10</v>
      </c>
      <c r="B212" s="115" t="s">
        <v>145</v>
      </c>
      <c r="C212" s="113" t="s">
        <v>293</v>
      </c>
      <c r="D212" s="128">
        <v>0.33333333333333331</v>
      </c>
      <c r="I212"/>
      <c r="K212" s="86"/>
      <c r="L212" s="86"/>
      <c r="M212" s="86"/>
      <c r="N212" s="86"/>
      <c r="O212" s="86"/>
      <c r="P212" s="86"/>
    </row>
    <row r="213" spans="1:16">
      <c r="A213" s="116" t="s">
        <v>10</v>
      </c>
      <c r="B213" s="115" t="s">
        <v>145</v>
      </c>
      <c r="C213" s="113" t="s">
        <v>301</v>
      </c>
      <c r="D213" s="128">
        <v>0.30694444444444441</v>
      </c>
      <c r="I213"/>
      <c r="K213" s="86"/>
      <c r="L213" s="86"/>
      <c r="M213" s="86"/>
      <c r="N213" s="86"/>
      <c r="O213" s="86"/>
      <c r="P213" s="86"/>
    </row>
    <row r="214" spans="1:16">
      <c r="A214" s="116" t="s">
        <v>10</v>
      </c>
      <c r="B214" s="115" t="s">
        <v>145</v>
      </c>
      <c r="C214" s="113" t="s">
        <v>300</v>
      </c>
      <c r="D214" s="128">
        <v>0.33333333333333331</v>
      </c>
      <c r="I214"/>
      <c r="K214" s="86"/>
      <c r="L214" s="86"/>
      <c r="M214" s="86"/>
      <c r="N214" s="86"/>
      <c r="O214" s="86"/>
      <c r="P214" s="86"/>
    </row>
    <row r="215" spans="1:16">
      <c r="A215" s="116" t="s">
        <v>10</v>
      </c>
      <c r="B215" s="115" t="s">
        <v>145</v>
      </c>
      <c r="C215" s="113" t="s">
        <v>302</v>
      </c>
      <c r="D215" s="128">
        <v>0.33333333333333331</v>
      </c>
      <c r="I215"/>
      <c r="K215" s="86"/>
      <c r="L215" s="86"/>
      <c r="M215" s="86"/>
      <c r="N215" s="86"/>
      <c r="O215" s="86"/>
      <c r="P215" s="86"/>
    </row>
    <row r="216" spans="1:16">
      <c r="A216" s="116" t="s">
        <v>10</v>
      </c>
      <c r="B216" s="115" t="s">
        <v>145</v>
      </c>
      <c r="C216" s="113" t="s">
        <v>303</v>
      </c>
      <c r="D216" s="128">
        <v>0.33333333333333331</v>
      </c>
      <c r="I216"/>
      <c r="K216" s="86"/>
      <c r="L216" s="86"/>
      <c r="M216" s="86"/>
      <c r="N216" s="86"/>
      <c r="O216" s="86"/>
      <c r="P216" s="86"/>
    </row>
    <row r="217" spans="1:16">
      <c r="A217" s="116" t="s">
        <v>10</v>
      </c>
      <c r="B217" s="115" t="s">
        <v>145</v>
      </c>
      <c r="C217" s="113" t="s">
        <v>348</v>
      </c>
      <c r="D217" s="128">
        <v>0.33333333333333331</v>
      </c>
      <c r="I217"/>
    </row>
    <row r="218" spans="1:16">
      <c r="A218" s="118" t="s">
        <v>10</v>
      </c>
      <c r="B218" s="117" t="s">
        <v>145</v>
      </c>
      <c r="C218" s="119" t="s">
        <v>363</v>
      </c>
      <c r="D218" s="129">
        <v>0.33333333333333331</v>
      </c>
      <c r="I218"/>
    </row>
    <row r="219" spans="1:16">
      <c r="A219" s="78" t="s">
        <v>10</v>
      </c>
      <c r="B219" s="229" t="s">
        <v>162</v>
      </c>
      <c r="C219" s="80" t="s">
        <v>119</v>
      </c>
      <c r="D219" s="92">
        <v>0.33333333333333331</v>
      </c>
      <c r="I219"/>
    </row>
    <row r="220" spans="1:16">
      <c r="A220" s="78" t="s">
        <v>10</v>
      </c>
      <c r="B220" s="229" t="s">
        <v>162</v>
      </c>
      <c r="C220" s="80" t="s">
        <v>117</v>
      </c>
      <c r="D220" s="92">
        <v>0.33333333333333331</v>
      </c>
      <c r="I220"/>
    </row>
    <row r="221" spans="1:16">
      <c r="A221" s="78" t="s">
        <v>10</v>
      </c>
      <c r="B221" s="229" t="s">
        <v>162</v>
      </c>
      <c r="C221" s="80" t="s">
        <v>236</v>
      </c>
      <c r="D221" s="92">
        <v>0.33333333333333331</v>
      </c>
      <c r="I221"/>
    </row>
    <row r="222" spans="1:16">
      <c r="A222" s="78" t="s">
        <v>10</v>
      </c>
      <c r="B222" s="229" t="s">
        <v>162</v>
      </c>
      <c r="C222" s="80" t="s">
        <v>410</v>
      </c>
      <c r="D222" s="92">
        <v>0.33333333333333331</v>
      </c>
      <c r="I222"/>
    </row>
    <row r="223" spans="1:16">
      <c r="A223" s="78" t="s">
        <v>10</v>
      </c>
      <c r="B223" s="229" t="s">
        <v>162</v>
      </c>
      <c r="C223" s="80" t="s">
        <v>411</v>
      </c>
      <c r="D223" s="92">
        <v>0.33333333333333331</v>
      </c>
      <c r="I223"/>
    </row>
    <row r="224" spans="1:16">
      <c r="A224" s="78" t="s">
        <v>10</v>
      </c>
      <c r="B224" s="229" t="s">
        <v>162</v>
      </c>
      <c r="C224" s="80" t="s">
        <v>414</v>
      </c>
      <c r="D224" s="92">
        <v>0.33333333333333331</v>
      </c>
      <c r="I224"/>
    </row>
    <row r="225" spans="1:9">
      <c r="A225" s="78" t="s">
        <v>10</v>
      </c>
      <c r="B225" s="229" t="s">
        <v>162</v>
      </c>
      <c r="C225" s="80" t="s">
        <v>421</v>
      </c>
      <c r="D225" s="92">
        <v>0.33333333333333331</v>
      </c>
      <c r="I225"/>
    </row>
    <row r="226" spans="1:9">
      <c r="A226" s="78" t="s">
        <v>10</v>
      </c>
      <c r="B226" s="229" t="s">
        <v>162</v>
      </c>
      <c r="C226" s="80" t="s">
        <v>422</v>
      </c>
      <c r="D226" s="92">
        <v>0.33333333333333331</v>
      </c>
      <c r="I226"/>
    </row>
    <row r="227" spans="1:9">
      <c r="A227" s="78" t="s">
        <v>10</v>
      </c>
      <c r="B227" s="229" t="s">
        <v>162</v>
      </c>
      <c r="C227" s="80" t="s">
        <v>409</v>
      </c>
      <c r="D227" s="92">
        <v>0.33333333333333331</v>
      </c>
      <c r="I227"/>
    </row>
    <row r="228" spans="1:9">
      <c r="A228" s="78" t="s">
        <v>10</v>
      </c>
      <c r="B228" s="229" t="s">
        <v>162</v>
      </c>
      <c r="C228" s="80" t="s">
        <v>413</v>
      </c>
      <c r="D228" s="92">
        <v>0.33333333333333331</v>
      </c>
      <c r="I228"/>
    </row>
    <row r="229" spans="1:9">
      <c r="A229" s="78" t="s">
        <v>10</v>
      </c>
      <c r="B229" s="229" t="s">
        <v>162</v>
      </c>
      <c r="C229" s="80" t="s">
        <v>423</v>
      </c>
      <c r="D229" s="92">
        <v>0.31180555555555556</v>
      </c>
      <c r="I229"/>
    </row>
    <row r="230" spans="1:9">
      <c r="A230" s="78" t="s">
        <v>10</v>
      </c>
      <c r="B230" s="229" t="s">
        <v>162</v>
      </c>
      <c r="C230" s="80" t="s">
        <v>415</v>
      </c>
      <c r="D230" s="92">
        <v>0.33333333333333331</v>
      </c>
      <c r="I230"/>
    </row>
    <row r="231" spans="1:9">
      <c r="A231" s="78" t="s">
        <v>10</v>
      </c>
      <c r="B231" s="229" t="s">
        <v>162</v>
      </c>
      <c r="C231" s="80" t="s">
        <v>417</v>
      </c>
      <c r="D231" s="92">
        <v>0.33333333333333331</v>
      </c>
      <c r="I231"/>
    </row>
    <row r="232" spans="1:9">
      <c r="A232" s="78" t="s">
        <v>10</v>
      </c>
      <c r="B232" s="229" t="s">
        <v>162</v>
      </c>
      <c r="C232" s="80" t="s">
        <v>407</v>
      </c>
      <c r="D232" s="92">
        <v>0.33333333333333331</v>
      </c>
      <c r="I232"/>
    </row>
    <row r="233" spans="1:9">
      <c r="A233" s="78" t="s">
        <v>10</v>
      </c>
      <c r="B233" s="229" t="s">
        <v>162</v>
      </c>
      <c r="C233" s="80" t="s">
        <v>427</v>
      </c>
      <c r="D233" s="92">
        <v>0.33333333333333331</v>
      </c>
      <c r="I233"/>
    </row>
    <row r="234" spans="1:9">
      <c r="A234" s="78" t="s">
        <v>10</v>
      </c>
      <c r="B234" s="229" t="s">
        <v>162</v>
      </c>
      <c r="C234" s="80" t="s">
        <v>428</v>
      </c>
      <c r="D234" s="92">
        <v>0.33333333333333331</v>
      </c>
      <c r="I234"/>
    </row>
    <row r="235" spans="1:9">
      <c r="A235" s="78" t="s">
        <v>10</v>
      </c>
      <c r="B235" s="229" t="s">
        <v>162</v>
      </c>
      <c r="C235" s="80" t="s">
        <v>412</v>
      </c>
      <c r="D235" s="92">
        <v>0.33333333333333331</v>
      </c>
      <c r="I235"/>
    </row>
    <row r="236" spans="1:9">
      <c r="A236" s="78" t="s">
        <v>10</v>
      </c>
      <c r="B236" s="229" t="s">
        <v>162</v>
      </c>
      <c r="C236" s="80" t="s">
        <v>431</v>
      </c>
      <c r="D236" s="92">
        <v>0.33333333333333331</v>
      </c>
      <c r="I236"/>
    </row>
    <row r="237" spans="1:9">
      <c r="A237" s="78" t="s">
        <v>10</v>
      </c>
      <c r="B237" s="229" t="s">
        <v>162</v>
      </c>
      <c r="C237" s="80" t="s">
        <v>406</v>
      </c>
      <c r="D237" s="92">
        <v>0.33333333333333331</v>
      </c>
      <c r="I237"/>
    </row>
    <row r="238" spans="1:9">
      <c r="A238" s="78" t="s">
        <v>10</v>
      </c>
      <c r="B238" s="229" t="s">
        <v>162</v>
      </c>
      <c r="C238" s="80" t="s">
        <v>408</v>
      </c>
      <c r="D238" s="92">
        <v>0.33333333333333331</v>
      </c>
      <c r="I238"/>
    </row>
    <row r="239" spans="1:9">
      <c r="A239" s="78" t="s">
        <v>10</v>
      </c>
      <c r="B239" s="229" t="s">
        <v>162</v>
      </c>
      <c r="C239" s="80" t="s">
        <v>430</v>
      </c>
      <c r="D239" s="92">
        <v>0.33333333333333331</v>
      </c>
      <c r="I239"/>
    </row>
    <row r="240" spans="1:9">
      <c r="A240" s="78" t="s">
        <v>10</v>
      </c>
      <c r="B240" s="229" t="s">
        <v>162</v>
      </c>
      <c r="C240" s="80" t="s">
        <v>416</v>
      </c>
      <c r="D240" s="92">
        <v>0.33333333333333331</v>
      </c>
      <c r="I240"/>
    </row>
    <row r="241" spans="1:9">
      <c r="A241" s="78" t="s">
        <v>10</v>
      </c>
      <c r="B241" s="229" t="s">
        <v>162</v>
      </c>
      <c r="C241" s="80" t="s">
        <v>429</v>
      </c>
      <c r="D241" s="92">
        <v>0.33333333333333331</v>
      </c>
      <c r="I241"/>
    </row>
    <row r="242" spans="1:9">
      <c r="A242" s="78" t="s">
        <v>10</v>
      </c>
      <c r="B242" s="229" t="s">
        <v>162</v>
      </c>
      <c r="C242" s="80" t="s">
        <v>432</v>
      </c>
      <c r="D242" s="92">
        <v>0.33333333333333331</v>
      </c>
      <c r="I242"/>
    </row>
    <row r="243" spans="1:9">
      <c r="A243" s="78" t="s">
        <v>10</v>
      </c>
      <c r="B243" s="229" t="s">
        <v>162</v>
      </c>
      <c r="C243" s="80" t="s">
        <v>433</v>
      </c>
      <c r="D243" s="92">
        <v>0.33333333333333331</v>
      </c>
      <c r="I243"/>
    </row>
    <row r="244" spans="1:9">
      <c r="A244" s="78" t="s">
        <v>10</v>
      </c>
      <c r="B244" s="229" t="s">
        <v>162</v>
      </c>
      <c r="C244" s="80" t="s">
        <v>435</v>
      </c>
      <c r="D244" s="92">
        <v>0.33333333333333331</v>
      </c>
      <c r="I244"/>
    </row>
    <row r="245" spans="1:9">
      <c r="A245" s="78" t="s">
        <v>10</v>
      </c>
      <c r="B245" s="229" t="s">
        <v>162</v>
      </c>
      <c r="C245" s="80" t="s">
        <v>436</v>
      </c>
      <c r="D245" s="92">
        <v>0.33333333333333331</v>
      </c>
      <c r="I245"/>
    </row>
    <row r="246" spans="1:9">
      <c r="A246" s="78" t="s">
        <v>10</v>
      </c>
      <c r="B246" s="229" t="s">
        <v>162</v>
      </c>
      <c r="C246" s="80" t="s">
        <v>438</v>
      </c>
      <c r="D246" s="92">
        <v>0.33333333333333331</v>
      </c>
      <c r="I246"/>
    </row>
    <row r="247" spans="1:9">
      <c r="A247" s="78" t="s">
        <v>10</v>
      </c>
      <c r="B247" s="229" t="s">
        <v>162</v>
      </c>
      <c r="C247" s="80" t="s">
        <v>440</v>
      </c>
      <c r="D247" s="92">
        <v>0.30138888888888887</v>
      </c>
      <c r="I247"/>
    </row>
    <row r="248" spans="1:9">
      <c r="A248" s="78" t="s">
        <v>10</v>
      </c>
      <c r="B248" s="229" t="s">
        <v>162</v>
      </c>
      <c r="C248" s="80" t="s">
        <v>441</v>
      </c>
      <c r="D248" s="92">
        <v>0.33333333333333331</v>
      </c>
      <c r="I248"/>
    </row>
    <row r="249" spans="1:9">
      <c r="A249" s="78" t="s">
        <v>10</v>
      </c>
      <c r="B249" s="229" t="s">
        <v>162</v>
      </c>
      <c r="C249" s="80" t="s">
        <v>442</v>
      </c>
      <c r="D249" s="92">
        <v>0.30069444444444443</v>
      </c>
      <c r="I249"/>
    </row>
    <row r="250" spans="1:9">
      <c r="A250" s="78" t="s">
        <v>10</v>
      </c>
      <c r="B250" s="229" t="s">
        <v>162</v>
      </c>
      <c r="C250" s="80" t="s">
        <v>437</v>
      </c>
      <c r="D250" s="92">
        <v>0.33333333333333331</v>
      </c>
      <c r="I250"/>
    </row>
    <row r="251" spans="1:9">
      <c r="A251" s="78" t="s">
        <v>10</v>
      </c>
      <c r="B251" s="229" t="s">
        <v>162</v>
      </c>
      <c r="C251" s="80" t="s">
        <v>443</v>
      </c>
      <c r="D251" s="92">
        <v>0.33333333333333331</v>
      </c>
      <c r="I251"/>
    </row>
    <row r="252" spans="1:9">
      <c r="A252" s="78" t="s">
        <v>10</v>
      </c>
      <c r="B252" s="229" t="s">
        <v>162</v>
      </c>
      <c r="C252" s="80" t="s">
        <v>444</v>
      </c>
      <c r="D252" s="92">
        <v>0.33333333333333331</v>
      </c>
      <c r="I252"/>
    </row>
    <row r="253" spans="1:9">
      <c r="A253" s="78" t="s">
        <v>10</v>
      </c>
      <c r="B253" s="229" t="s">
        <v>286</v>
      </c>
      <c r="C253" s="80" t="s">
        <v>255</v>
      </c>
      <c r="D253" s="92">
        <v>0.33333333333333331</v>
      </c>
      <c r="I253"/>
    </row>
    <row r="254" spans="1:9">
      <c r="A254" s="78" t="s">
        <v>10</v>
      </c>
      <c r="B254" s="229" t="s">
        <v>286</v>
      </c>
      <c r="C254" s="80" t="s">
        <v>256</v>
      </c>
      <c r="D254" s="92">
        <v>0.33333333333333331</v>
      </c>
      <c r="I254"/>
    </row>
    <row r="255" spans="1:9">
      <c r="A255" s="78" t="s">
        <v>10</v>
      </c>
      <c r="B255" s="229" t="s">
        <v>286</v>
      </c>
      <c r="C255" s="80" t="s">
        <v>257</v>
      </c>
      <c r="D255" s="92">
        <v>0.33333333333333331</v>
      </c>
      <c r="I255"/>
    </row>
    <row r="256" spans="1:9">
      <c r="A256" s="78" t="s">
        <v>10</v>
      </c>
      <c r="B256" s="229" t="s">
        <v>286</v>
      </c>
      <c r="C256" s="80" t="s">
        <v>258</v>
      </c>
      <c r="D256" s="92">
        <v>0.31319444444444444</v>
      </c>
      <c r="I256"/>
    </row>
    <row r="257" spans="1:9">
      <c r="A257" s="78" t="s">
        <v>10</v>
      </c>
      <c r="B257" s="229" t="s">
        <v>286</v>
      </c>
      <c r="C257" s="80" t="s">
        <v>259</v>
      </c>
      <c r="D257" s="92">
        <v>0.33333333333333331</v>
      </c>
      <c r="I257"/>
    </row>
    <row r="258" spans="1:9">
      <c r="A258" s="78" t="s">
        <v>10</v>
      </c>
      <c r="B258" s="229" t="s">
        <v>286</v>
      </c>
      <c r="C258" s="80" t="s">
        <v>260</v>
      </c>
      <c r="D258" s="92">
        <v>0.33333333333333331</v>
      </c>
      <c r="I258"/>
    </row>
    <row r="259" spans="1:9">
      <c r="A259" s="78" t="s">
        <v>10</v>
      </c>
      <c r="B259" s="229" t="s">
        <v>286</v>
      </c>
      <c r="C259" s="80" t="s">
        <v>261</v>
      </c>
      <c r="D259" s="92">
        <v>0.33333333333333331</v>
      </c>
      <c r="I259"/>
    </row>
    <row r="260" spans="1:9">
      <c r="A260" s="78" t="s">
        <v>10</v>
      </c>
      <c r="B260" s="229" t="s">
        <v>286</v>
      </c>
      <c r="C260" s="80" t="s">
        <v>262</v>
      </c>
      <c r="D260" s="92">
        <v>0.33333333333333331</v>
      </c>
      <c r="I260"/>
    </row>
    <row r="261" spans="1:9">
      <c r="A261" s="78" t="s">
        <v>10</v>
      </c>
      <c r="B261" s="229" t="s">
        <v>286</v>
      </c>
      <c r="C261" s="80" t="s">
        <v>263</v>
      </c>
      <c r="D261" s="92">
        <v>0.31458333333333333</v>
      </c>
      <c r="I261"/>
    </row>
    <row r="262" spans="1:9">
      <c r="A262" s="78" t="s">
        <v>10</v>
      </c>
      <c r="B262" s="229" t="s">
        <v>286</v>
      </c>
      <c r="C262" s="80" t="s">
        <v>264</v>
      </c>
      <c r="D262" s="92">
        <v>0.33333333333333331</v>
      </c>
      <c r="I262"/>
    </row>
    <row r="263" spans="1:9">
      <c r="A263" s="78" t="s">
        <v>10</v>
      </c>
      <c r="B263" s="229" t="s">
        <v>286</v>
      </c>
      <c r="C263" s="80" t="s">
        <v>266</v>
      </c>
      <c r="D263" s="92">
        <v>0.33333333333333331</v>
      </c>
      <c r="I263"/>
    </row>
    <row r="264" spans="1:9">
      <c r="A264" s="78" t="s">
        <v>10</v>
      </c>
      <c r="B264" s="229" t="s">
        <v>286</v>
      </c>
      <c r="C264" s="80" t="s">
        <v>267</v>
      </c>
      <c r="D264" s="92">
        <v>0.33333333333333331</v>
      </c>
      <c r="I264"/>
    </row>
    <row r="265" spans="1:9">
      <c r="A265" s="78" t="s">
        <v>10</v>
      </c>
      <c r="B265" s="229" t="s">
        <v>286</v>
      </c>
      <c r="C265" s="80" t="s">
        <v>268</v>
      </c>
      <c r="D265" s="92">
        <v>0.33333333333333331</v>
      </c>
      <c r="I265"/>
    </row>
    <row r="266" spans="1:9">
      <c r="A266" s="78" t="s">
        <v>10</v>
      </c>
      <c r="B266" s="229" t="s">
        <v>286</v>
      </c>
      <c r="C266" s="80" t="s">
        <v>269</v>
      </c>
      <c r="D266" s="92">
        <v>0.33333333333333331</v>
      </c>
      <c r="I266"/>
    </row>
    <row r="267" spans="1:9">
      <c r="A267" s="78" t="s">
        <v>10</v>
      </c>
      <c r="B267" s="229" t="s">
        <v>286</v>
      </c>
      <c r="C267" s="80" t="s">
        <v>274</v>
      </c>
      <c r="D267" s="92">
        <v>0.33333333333333331</v>
      </c>
      <c r="I267"/>
    </row>
    <row r="268" spans="1:9">
      <c r="A268" s="78" t="s">
        <v>10</v>
      </c>
      <c r="B268" s="229" t="s">
        <v>286</v>
      </c>
      <c r="C268" s="80" t="s">
        <v>273</v>
      </c>
      <c r="D268" s="92">
        <v>0.33333333333333331</v>
      </c>
      <c r="I268"/>
    </row>
    <row r="269" spans="1:9">
      <c r="A269" s="78" t="s">
        <v>10</v>
      </c>
      <c r="B269" s="229" t="s">
        <v>286</v>
      </c>
      <c r="C269" s="80" t="s">
        <v>272</v>
      </c>
      <c r="D269" s="92">
        <v>0.33333333333333331</v>
      </c>
      <c r="I269"/>
    </row>
    <row r="270" spans="1:9">
      <c r="A270" s="78" t="s">
        <v>10</v>
      </c>
      <c r="B270" s="229" t="s">
        <v>286</v>
      </c>
      <c r="C270" s="80" t="s">
        <v>271</v>
      </c>
      <c r="D270" s="92">
        <v>0.33333333333333331</v>
      </c>
      <c r="I270"/>
    </row>
    <row r="271" spans="1:9">
      <c r="A271" s="78" t="s">
        <v>10</v>
      </c>
      <c r="B271" s="229" t="s">
        <v>286</v>
      </c>
      <c r="C271" s="80" t="s">
        <v>270</v>
      </c>
      <c r="D271" s="92">
        <v>0.33333333333333331</v>
      </c>
      <c r="I271"/>
    </row>
    <row r="272" spans="1:9">
      <c r="A272" s="78" t="s">
        <v>10</v>
      </c>
      <c r="B272" s="229" t="s">
        <v>286</v>
      </c>
      <c r="C272" s="80" t="s">
        <v>284</v>
      </c>
      <c r="D272" s="92">
        <v>0.29166666666666669</v>
      </c>
      <c r="I272"/>
    </row>
    <row r="273" spans="1:9">
      <c r="A273" s="78" t="s">
        <v>10</v>
      </c>
      <c r="B273" s="229" t="s">
        <v>286</v>
      </c>
      <c r="C273" s="80" t="s">
        <v>330</v>
      </c>
      <c r="D273" s="92">
        <v>0.33333333333333331</v>
      </c>
      <c r="I273"/>
    </row>
    <row r="274" spans="1:9">
      <c r="A274" s="78" t="s">
        <v>10</v>
      </c>
      <c r="B274" s="229" t="s">
        <v>286</v>
      </c>
      <c r="C274" s="80" t="s">
        <v>331</v>
      </c>
      <c r="D274" s="92">
        <v>0.33333333333333331</v>
      </c>
      <c r="I274"/>
    </row>
    <row r="275" spans="1:9">
      <c r="A275" s="78" t="s">
        <v>10</v>
      </c>
      <c r="B275" s="229" t="s">
        <v>286</v>
      </c>
      <c r="C275" s="80" t="s">
        <v>340</v>
      </c>
      <c r="D275" s="92">
        <v>0.31805555555555554</v>
      </c>
      <c r="I275"/>
    </row>
    <row r="276" spans="1:9">
      <c r="A276" s="78" t="s">
        <v>10</v>
      </c>
      <c r="B276" s="229" t="s">
        <v>286</v>
      </c>
      <c r="C276" s="80" t="s">
        <v>341</v>
      </c>
      <c r="D276" s="92">
        <v>0.33333333333333331</v>
      </c>
      <c r="I276"/>
    </row>
    <row r="277" spans="1:9">
      <c r="A277" s="78" t="s">
        <v>10</v>
      </c>
      <c r="B277" s="229" t="s">
        <v>286</v>
      </c>
      <c r="C277" s="80" t="s">
        <v>342</v>
      </c>
      <c r="D277" s="92">
        <v>0.33333333333333331</v>
      </c>
      <c r="I277"/>
    </row>
    <row r="278" spans="1:9">
      <c r="A278" s="78" t="s">
        <v>10</v>
      </c>
      <c r="B278" s="229" t="s">
        <v>286</v>
      </c>
      <c r="C278" s="80" t="s">
        <v>343</v>
      </c>
      <c r="D278" s="92">
        <v>0.33333333333333331</v>
      </c>
      <c r="I278"/>
    </row>
    <row r="279" spans="1:9">
      <c r="A279" s="78" t="s">
        <v>10</v>
      </c>
      <c r="B279" s="229" t="s">
        <v>286</v>
      </c>
      <c r="C279" s="80" t="s">
        <v>344</v>
      </c>
      <c r="D279" s="92">
        <v>0.33333333333333331</v>
      </c>
      <c r="I279"/>
    </row>
    <row r="280" spans="1:9">
      <c r="A280" s="78" t="s">
        <v>10</v>
      </c>
      <c r="B280" s="229" t="s">
        <v>286</v>
      </c>
      <c r="C280" s="80" t="s">
        <v>345</v>
      </c>
      <c r="D280" s="92">
        <v>0.33333333333333331</v>
      </c>
      <c r="I280"/>
    </row>
    <row r="281" spans="1:9">
      <c r="A281" s="78" t="s">
        <v>10</v>
      </c>
      <c r="B281" s="229" t="s">
        <v>286</v>
      </c>
      <c r="C281" s="80" t="s">
        <v>346</v>
      </c>
      <c r="D281" s="92">
        <v>0.33333333333333331</v>
      </c>
      <c r="I281"/>
    </row>
    <row r="282" spans="1:9">
      <c r="A282" s="78" t="s">
        <v>10</v>
      </c>
      <c r="B282" s="229" t="s">
        <v>286</v>
      </c>
      <c r="C282" s="80" t="s">
        <v>347</v>
      </c>
      <c r="D282" s="92">
        <v>0.33333333333333331</v>
      </c>
      <c r="I282"/>
    </row>
    <row r="283" spans="1:9">
      <c r="A283" s="78" t="s">
        <v>10</v>
      </c>
      <c r="B283" s="229" t="s">
        <v>286</v>
      </c>
      <c r="C283" s="80" t="s">
        <v>349</v>
      </c>
      <c r="D283" s="92">
        <v>0.33333333333333331</v>
      </c>
      <c r="I283"/>
    </row>
    <row r="284" spans="1:9">
      <c r="A284" s="78" t="s">
        <v>10</v>
      </c>
      <c r="B284" s="229" t="s">
        <v>286</v>
      </c>
      <c r="C284" s="80" t="s">
        <v>350</v>
      </c>
      <c r="D284" s="92">
        <v>0.33333333333333331</v>
      </c>
      <c r="I284"/>
    </row>
    <row r="285" spans="1:9">
      <c r="A285" s="78" t="s">
        <v>10</v>
      </c>
      <c r="B285" s="229" t="s">
        <v>286</v>
      </c>
      <c r="C285" s="80" t="s">
        <v>351</v>
      </c>
      <c r="D285" s="92">
        <v>0.33333333333333331</v>
      </c>
      <c r="I285"/>
    </row>
    <row r="286" spans="1:9">
      <c r="A286" s="78" t="s">
        <v>10</v>
      </c>
      <c r="B286" s="229" t="s">
        <v>286</v>
      </c>
      <c r="C286" s="80" t="s">
        <v>352</v>
      </c>
      <c r="D286" s="92">
        <v>0.33333333333333331</v>
      </c>
      <c r="I286"/>
    </row>
    <row r="287" spans="1:9">
      <c r="A287" s="78" t="s">
        <v>10</v>
      </c>
      <c r="B287" s="229" t="s">
        <v>286</v>
      </c>
      <c r="C287" s="80" t="s">
        <v>353</v>
      </c>
      <c r="D287" s="92">
        <v>0.33333333333333331</v>
      </c>
      <c r="I287"/>
    </row>
    <row r="288" spans="1:9">
      <c r="A288" s="78" t="s">
        <v>10</v>
      </c>
      <c r="B288" s="229" t="s">
        <v>286</v>
      </c>
      <c r="C288" s="80" t="s">
        <v>354</v>
      </c>
      <c r="D288" s="92">
        <v>0.33333333333333331</v>
      </c>
      <c r="I288"/>
    </row>
    <row r="289" spans="1:9">
      <c r="A289" s="78" t="s">
        <v>10</v>
      </c>
      <c r="B289" s="229" t="s">
        <v>286</v>
      </c>
      <c r="C289" s="80" t="s">
        <v>355</v>
      </c>
      <c r="D289" s="92">
        <v>0.33333333333333331</v>
      </c>
      <c r="I289"/>
    </row>
    <row r="290" spans="1:9">
      <c r="A290" s="78" t="s">
        <v>10</v>
      </c>
      <c r="B290" s="229" t="s">
        <v>286</v>
      </c>
      <c r="C290" s="80" t="s">
        <v>356</v>
      </c>
      <c r="D290" s="92">
        <v>0.33333333333333331</v>
      </c>
      <c r="I290"/>
    </row>
    <row r="291" spans="1:9">
      <c r="A291" s="78" t="s">
        <v>10</v>
      </c>
      <c r="B291" s="229" t="s">
        <v>286</v>
      </c>
      <c r="C291" s="80" t="s">
        <v>357</v>
      </c>
      <c r="D291" s="92">
        <v>0.33333333333333331</v>
      </c>
      <c r="I291"/>
    </row>
    <row r="292" spans="1:9">
      <c r="A292" s="78" t="s">
        <v>10</v>
      </c>
      <c r="B292" s="229" t="s">
        <v>286</v>
      </c>
      <c r="C292" s="80" t="s">
        <v>358</v>
      </c>
      <c r="D292" s="92">
        <v>0.28541666666666665</v>
      </c>
      <c r="I292"/>
    </row>
    <row r="293" spans="1:9">
      <c r="A293" s="78" t="s">
        <v>10</v>
      </c>
      <c r="B293" s="229" t="s">
        <v>286</v>
      </c>
      <c r="C293" s="80" t="s">
        <v>359</v>
      </c>
      <c r="D293" s="92">
        <v>0.33333333333333331</v>
      </c>
      <c r="I293"/>
    </row>
    <row r="294" spans="1:9">
      <c r="A294" s="78" t="s">
        <v>10</v>
      </c>
      <c r="B294" s="229" t="s">
        <v>286</v>
      </c>
      <c r="C294" s="80" t="s">
        <v>360</v>
      </c>
      <c r="D294" s="92">
        <v>0.33333333333333331</v>
      </c>
      <c r="I294"/>
    </row>
    <row r="295" spans="1:9">
      <c r="A295" s="78" t="s">
        <v>10</v>
      </c>
      <c r="B295" s="229" t="s">
        <v>286</v>
      </c>
      <c r="C295" s="80" t="s">
        <v>361</v>
      </c>
      <c r="D295" s="92">
        <v>0.33333333333333331</v>
      </c>
      <c r="I295"/>
    </row>
    <row r="296" spans="1:9">
      <c r="A296" s="78" t="s">
        <v>10</v>
      </c>
      <c r="B296" s="229" t="s">
        <v>286</v>
      </c>
      <c r="C296" s="80" t="s">
        <v>382</v>
      </c>
      <c r="D296" s="92">
        <v>0.33333333333333331</v>
      </c>
      <c r="I296"/>
    </row>
    <row r="297" spans="1:9">
      <c r="A297" s="78" t="s">
        <v>10</v>
      </c>
      <c r="B297" s="229" t="s">
        <v>286</v>
      </c>
      <c r="C297" s="80" t="s">
        <v>383</v>
      </c>
      <c r="D297" s="92">
        <v>0.31180555555555556</v>
      </c>
      <c r="I297"/>
    </row>
    <row r="298" spans="1:9">
      <c r="A298" s="78" t="s">
        <v>10</v>
      </c>
      <c r="B298" s="229" t="s">
        <v>286</v>
      </c>
      <c r="C298" s="80" t="s">
        <v>384</v>
      </c>
      <c r="D298" s="92">
        <v>0.33333333333333331</v>
      </c>
      <c r="I298"/>
    </row>
    <row r="299" spans="1:9">
      <c r="A299" s="78" t="s">
        <v>10</v>
      </c>
      <c r="B299" s="229" t="s">
        <v>286</v>
      </c>
      <c r="C299" s="80" t="s">
        <v>385</v>
      </c>
      <c r="D299" s="92">
        <v>0.33333333333333331</v>
      </c>
      <c r="I299"/>
    </row>
    <row r="300" spans="1:9">
      <c r="A300" s="78" t="s">
        <v>10</v>
      </c>
      <c r="B300" s="229" t="s">
        <v>286</v>
      </c>
      <c r="C300" s="80" t="s">
        <v>386</v>
      </c>
      <c r="D300" s="92">
        <v>0.33333333333333331</v>
      </c>
      <c r="I300"/>
    </row>
    <row r="301" spans="1:9">
      <c r="A301" s="78" t="s">
        <v>10</v>
      </c>
      <c r="B301" s="229" t="s">
        <v>286</v>
      </c>
      <c r="C301" s="80" t="s">
        <v>387</v>
      </c>
      <c r="D301" s="92">
        <v>0.33333333333333331</v>
      </c>
      <c r="I301"/>
    </row>
    <row r="302" spans="1:9">
      <c r="A302" s="78" t="s">
        <v>10</v>
      </c>
      <c r="B302" s="229" t="s">
        <v>145</v>
      </c>
      <c r="C302" s="80" t="s">
        <v>111</v>
      </c>
      <c r="D302" s="92">
        <v>0.33333333333333331</v>
      </c>
      <c r="I302"/>
    </row>
    <row r="303" spans="1:9">
      <c r="A303" s="78" t="s">
        <v>10</v>
      </c>
      <c r="B303" s="229" t="s">
        <v>145</v>
      </c>
      <c r="C303" s="80" t="s">
        <v>113</v>
      </c>
      <c r="D303" s="92">
        <v>0.33333333333333331</v>
      </c>
      <c r="I303"/>
    </row>
    <row r="304" spans="1:9">
      <c r="A304" s="78" t="s">
        <v>10</v>
      </c>
      <c r="B304" s="229" t="s">
        <v>145</v>
      </c>
      <c r="C304" s="80" t="s">
        <v>121</v>
      </c>
      <c r="D304" s="92">
        <v>0.33333333333333331</v>
      </c>
      <c r="I304"/>
    </row>
    <row r="305" spans="1:9">
      <c r="A305" s="78" t="s">
        <v>10</v>
      </c>
      <c r="B305" s="229" t="s">
        <v>145</v>
      </c>
      <c r="C305" s="80" t="s">
        <v>128</v>
      </c>
      <c r="D305" s="92">
        <v>0.3</v>
      </c>
      <c r="I305"/>
    </row>
    <row r="306" spans="1:9">
      <c r="A306" s="78" t="s">
        <v>10</v>
      </c>
      <c r="B306" s="229" t="s">
        <v>145</v>
      </c>
      <c r="C306" s="80" t="s">
        <v>91</v>
      </c>
      <c r="D306" s="92">
        <v>0.30694444444444441</v>
      </c>
      <c r="I306"/>
    </row>
    <row r="307" spans="1:9">
      <c r="A307" s="78" t="s">
        <v>10</v>
      </c>
      <c r="B307" s="229" t="s">
        <v>145</v>
      </c>
      <c r="C307" s="80" t="s">
        <v>100</v>
      </c>
      <c r="D307" s="92">
        <v>0.33333333333333331</v>
      </c>
      <c r="I307"/>
    </row>
    <row r="308" spans="1:9">
      <c r="A308" s="78" t="s">
        <v>10</v>
      </c>
      <c r="B308" s="229" t="s">
        <v>145</v>
      </c>
      <c r="C308" s="80" t="s">
        <v>126</v>
      </c>
      <c r="D308" s="92">
        <v>0.33333333333333331</v>
      </c>
      <c r="I308"/>
    </row>
    <row r="309" spans="1:9">
      <c r="A309" s="78" t="s">
        <v>10</v>
      </c>
      <c r="B309" s="229" t="s">
        <v>145</v>
      </c>
      <c r="C309" s="80" t="s">
        <v>114</v>
      </c>
      <c r="D309" s="92">
        <v>0.33333333333333331</v>
      </c>
      <c r="I309"/>
    </row>
    <row r="310" spans="1:9">
      <c r="A310" s="78" t="s">
        <v>10</v>
      </c>
      <c r="B310" s="229" t="s">
        <v>145</v>
      </c>
      <c r="C310" s="80" t="s">
        <v>107</v>
      </c>
      <c r="D310" s="92">
        <v>0.15833333333333333</v>
      </c>
      <c r="I310"/>
    </row>
    <row r="311" spans="1:9">
      <c r="A311" s="78" t="s">
        <v>10</v>
      </c>
      <c r="B311" s="229" t="s">
        <v>145</v>
      </c>
      <c r="C311" s="80" t="s">
        <v>122</v>
      </c>
      <c r="D311" s="92">
        <v>0.19791666666666666</v>
      </c>
      <c r="I311"/>
    </row>
    <row r="312" spans="1:9">
      <c r="A312" s="78" t="s">
        <v>10</v>
      </c>
      <c r="B312" s="229" t="s">
        <v>145</v>
      </c>
      <c r="C312" s="80" t="s">
        <v>116</v>
      </c>
      <c r="D312" s="92">
        <v>0.33333333333333331</v>
      </c>
      <c r="I312"/>
    </row>
    <row r="313" spans="1:9">
      <c r="A313" s="78" t="s">
        <v>10</v>
      </c>
      <c r="B313" s="229" t="s">
        <v>145</v>
      </c>
      <c r="C313" s="80" t="s">
        <v>123</v>
      </c>
      <c r="D313" s="92">
        <v>0.33333333333333331</v>
      </c>
      <c r="I313"/>
    </row>
    <row r="314" spans="1:9">
      <c r="A314" s="78" t="s">
        <v>10</v>
      </c>
      <c r="B314" s="229" t="s">
        <v>145</v>
      </c>
      <c r="C314" s="80" t="s">
        <v>112</v>
      </c>
      <c r="D314" s="92">
        <v>0.31597222222222221</v>
      </c>
      <c r="I314"/>
    </row>
    <row r="315" spans="1:9">
      <c r="A315" s="78" t="s">
        <v>10</v>
      </c>
      <c r="B315" s="229" t="s">
        <v>145</v>
      </c>
      <c r="C315" s="80" t="s">
        <v>109</v>
      </c>
      <c r="D315" s="92">
        <v>0.33333333333333331</v>
      </c>
      <c r="I315"/>
    </row>
    <row r="316" spans="1:9">
      <c r="A316" s="78" t="s">
        <v>10</v>
      </c>
      <c r="B316" s="229" t="s">
        <v>145</v>
      </c>
      <c r="C316" s="80" t="s">
        <v>124</v>
      </c>
      <c r="D316" s="92">
        <v>0.30972222222222223</v>
      </c>
      <c r="I316"/>
    </row>
    <row r="317" spans="1:9">
      <c r="A317" s="78" t="s">
        <v>10</v>
      </c>
      <c r="B317" s="229" t="s">
        <v>145</v>
      </c>
      <c r="C317" s="80" t="s">
        <v>108</v>
      </c>
      <c r="D317" s="92">
        <v>0.33333333333333331</v>
      </c>
      <c r="I317"/>
    </row>
    <row r="318" spans="1:9">
      <c r="A318" s="78" t="s">
        <v>10</v>
      </c>
      <c r="B318" s="229" t="s">
        <v>145</v>
      </c>
      <c r="C318" s="80" t="s">
        <v>115</v>
      </c>
      <c r="D318" s="92">
        <v>0.33333333333333331</v>
      </c>
      <c r="I318"/>
    </row>
    <row r="319" spans="1:9">
      <c r="A319" s="78" t="s">
        <v>10</v>
      </c>
      <c r="B319" s="229" t="s">
        <v>145</v>
      </c>
      <c r="C319" s="80" t="s">
        <v>290</v>
      </c>
      <c r="D319" s="92">
        <v>0.33333333333333331</v>
      </c>
      <c r="I319"/>
    </row>
    <row r="320" spans="1:9">
      <c r="A320" s="78" t="s">
        <v>10</v>
      </c>
      <c r="B320" s="229" t="s">
        <v>145</v>
      </c>
      <c r="C320" s="80" t="s">
        <v>293</v>
      </c>
      <c r="D320" s="92">
        <v>0.33333333333333331</v>
      </c>
      <c r="I320"/>
    </row>
    <row r="321" spans="1:9">
      <c r="A321" s="78" t="s">
        <v>10</v>
      </c>
      <c r="B321" s="229" t="s">
        <v>145</v>
      </c>
      <c r="C321" s="80" t="s">
        <v>299</v>
      </c>
      <c r="D321" s="92">
        <v>0.10833333333333334</v>
      </c>
      <c r="I321"/>
    </row>
    <row r="322" spans="1:9">
      <c r="A322" s="78" t="s">
        <v>10</v>
      </c>
      <c r="B322" s="229" t="s">
        <v>145</v>
      </c>
      <c r="C322" s="80" t="s">
        <v>301</v>
      </c>
      <c r="D322" s="92">
        <v>0.33333333333333331</v>
      </c>
      <c r="I322"/>
    </row>
    <row r="323" spans="1:9">
      <c r="A323" s="78" t="s">
        <v>10</v>
      </c>
      <c r="B323" s="229" t="s">
        <v>145</v>
      </c>
      <c r="C323" s="80" t="s">
        <v>300</v>
      </c>
      <c r="D323" s="92">
        <v>0.33333333333333331</v>
      </c>
      <c r="I323"/>
    </row>
    <row r="324" spans="1:9">
      <c r="A324" s="78" t="s">
        <v>10</v>
      </c>
      <c r="B324" s="229" t="s">
        <v>145</v>
      </c>
      <c r="C324" s="80" t="s">
        <v>302</v>
      </c>
      <c r="D324" s="92">
        <v>0.31458333333333333</v>
      </c>
      <c r="I324"/>
    </row>
    <row r="325" spans="1:9">
      <c r="A325" s="78" t="s">
        <v>10</v>
      </c>
      <c r="B325" s="229" t="s">
        <v>145</v>
      </c>
      <c r="C325" s="80" t="s">
        <v>303</v>
      </c>
      <c r="D325" s="92">
        <v>0.33333333333333331</v>
      </c>
      <c r="I325"/>
    </row>
    <row r="326" spans="1:9">
      <c r="A326" s="78" t="s">
        <v>10</v>
      </c>
      <c r="B326" s="229" t="s">
        <v>145</v>
      </c>
      <c r="C326" s="80" t="s">
        <v>348</v>
      </c>
      <c r="D326" s="92">
        <v>0.33333333333333331</v>
      </c>
      <c r="I326"/>
    </row>
    <row r="327" spans="1:9">
      <c r="A327" s="78" t="s">
        <v>10</v>
      </c>
      <c r="B327" s="229" t="s">
        <v>145</v>
      </c>
      <c r="C327" s="80" t="s">
        <v>363</v>
      </c>
      <c r="D327" s="92">
        <v>0.33333333333333331</v>
      </c>
      <c r="I327"/>
    </row>
    <row r="328" spans="1:9">
      <c r="A328" s="78"/>
      <c r="B328" s="229"/>
      <c r="C328" s="80"/>
      <c r="D328" s="92"/>
      <c r="I328"/>
    </row>
    <row r="329" spans="1:9">
      <c r="A329" s="78"/>
      <c r="B329" s="229"/>
      <c r="C329" s="80"/>
      <c r="D329" s="92"/>
      <c r="I329"/>
    </row>
    <row r="330" spans="1:9">
      <c r="A330" s="78"/>
      <c r="B330" s="229"/>
      <c r="C330" s="80"/>
      <c r="D330" s="92"/>
      <c r="I330"/>
    </row>
    <row r="331" spans="1:9">
      <c r="A331" s="78"/>
      <c r="B331" s="229"/>
      <c r="C331" s="80"/>
      <c r="D331" s="92"/>
      <c r="I331"/>
    </row>
    <row r="332" spans="1:9">
      <c r="A332" s="78"/>
      <c r="B332" s="229"/>
      <c r="C332" s="80"/>
      <c r="D332" s="92"/>
      <c r="I332"/>
    </row>
    <row r="333" spans="1:9">
      <c r="A333" s="78"/>
      <c r="B333" s="229"/>
      <c r="C333" s="80"/>
      <c r="D333" s="92"/>
      <c r="I333"/>
    </row>
    <row r="334" spans="1:9">
      <c r="A334" s="78"/>
      <c r="B334" s="229"/>
      <c r="C334" s="80"/>
      <c r="D334" s="92"/>
      <c r="I334"/>
    </row>
    <row r="335" spans="1:9">
      <c r="A335" s="78"/>
      <c r="B335" s="229"/>
      <c r="C335" s="80"/>
      <c r="D335" s="92"/>
      <c r="I335"/>
    </row>
    <row r="336" spans="1:9">
      <c r="A336" s="78"/>
      <c r="B336" s="229"/>
      <c r="C336" s="80"/>
      <c r="D336" s="92"/>
      <c r="I336"/>
    </row>
    <row r="337" spans="1:9">
      <c r="A337" s="78"/>
      <c r="B337" s="229"/>
      <c r="C337" s="80"/>
      <c r="D337" s="92"/>
      <c r="I337"/>
    </row>
    <row r="338" spans="1:9">
      <c r="A338" s="78"/>
      <c r="B338" s="229"/>
      <c r="C338" s="80"/>
      <c r="D338" s="92"/>
      <c r="I338"/>
    </row>
    <row r="339" spans="1:9">
      <c r="A339" s="78"/>
      <c r="B339" s="229"/>
      <c r="C339" s="80"/>
      <c r="D339" s="92"/>
      <c r="I339"/>
    </row>
    <row r="340" spans="1:9">
      <c r="A340" s="78"/>
      <c r="B340" s="229"/>
      <c r="C340" s="80"/>
      <c r="D340" s="92"/>
      <c r="I340"/>
    </row>
    <row r="341" spans="1:9">
      <c r="A341" s="78"/>
      <c r="B341" s="229"/>
      <c r="C341" s="80"/>
      <c r="D341" s="92"/>
      <c r="I341"/>
    </row>
    <row r="342" spans="1:9">
      <c r="A342" s="78"/>
      <c r="B342" s="229"/>
      <c r="C342" s="80"/>
      <c r="D342" s="92"/>
      <c r="I342"/>
    </row>
    <row r="343" spans="1:9">
      <c r="A343" s="78"/>
      <c r="B343" s="229"/>
      <c r="C343" s="80"/>
      <c r="D343" s="92"/>
      <c r="I343"/>
    </row>
    <row r="344" spans="1:9">
      <c r="A344" s="78"/>
      <c r="B344" s="229"/>
      <c r="C344" s="80"/>
      <c r="D344" s="92"/>
      <c r="I344"/>
    </row>
    <row r="345" spans="1:9">
      <c r="A345" s="78"/>
      <c r="B345" s="229"/>
      <c r="C345" s="80"/>
      <c r="D345" s="92"/>
      <c r="I345"/>
    </row>
    <row r="346" spans="1:9">
      <c r="A346" s="78"/>
      <c r="B346" s="229"/>
      <c r="C346" s="80"/>
      <c r="D346" s="92"/>
      <c r="I346"/>
    </row>
    <row r="347" spans="1:9">
      <c r="A347" s="78"/>
      <c r="B347" s="229"/>
      <c r="C347" s="80"/>
      <c r="D347" s="92"/>
      <c r="I347"/>
    </row>
    <row r="348" spans="1:9">
      <c r="A348" s="78"/>
      <c r="B348" s="229"/>
      <c r="C348" s="80"/>
      <c r="D348" s="92"/>
      <c r="I348"/>
    </row>
    <row r="349" spans="1:9">
      <c r="A349" s="78"/>
      <c r="B349" s="229"/>
      <c r="C349" s="80"/>
      <c r="D349" s="92"/>
      <c r="I349"/>
    </row>
    <row r="350" spans="1:9">
      <c r="A350" s="78"/>
      <c r="B350" s="229"/>
      <c r="C350" s="80"/>
      <c r="D350" s="92"/>
      <c r="I350"/>
    </row>
    <row r="351" spans="1:9">
      <c r="A351" s="78"/>
      <c r="B351" s="229"/>
      <c r="C351" s="80"/>
      <c r="D351" s="92"/>
      <c r="I351"/>
    </row>
    <row r="352" spans="1:9">
      <c r="A352" s="78"/>
      <c r="B352" s="229"/>
      <c r="C352" s="80"/>
      <c r="D352" s="92"/>
      <c r="I352"/>
    </row>
    <row r="353" spans="1:9">
      <c r="A353" s="78"/>
      <c r="B353" s="229"/>
      <c r="C353" s="80"/>
      <c r="D353" s="92"/>
      <c r="I353"/>
    </row>
    <row r="354" spans="1:9">
      <c r="A354" s="78"/>
      <c r="B354" s="229"/>
      <c r="C354" s="80"/>
      <c r="D354" s="92"/>
      <c r="I354"/>
    </row>
    <row r="355" spans="1:9">
      <c r="A355" s="78"/>
      <c r="B355" s="229"/>
      <c r="C355" s="80"/>
      <c r="D355" s="92"/>
      <c r="I355"/>
    </row>
    <row r="356" spans="1:9">
      <c r="A356" s="78"/>
      <c r="B356" s="229"/>
      <c r="C356" s="80"/>
      <c r="D356" s="92"/>
      <c r="I356"/>
    </row>
    <row r="357" spans="1:9">
      <c r="A357" s="78"/>
      <c r="B357" s="229"/>
      <c r="C357" s="80"/>
      <c r="D357" s="92"/>
      <c r="I357"/>
    </row>
    <row r="358" spans="1:9">
      <c r="A358" s="78"/>
      <c r="B358" s="229"/>
      <c r="C358" s="80"/>
      <c r="D358" s="92"/>
      <c r="I358"/>
    </row>
    <row r="359" spans="1:9">
      <c r="A359" s="78"/>
      <c r="B359" s="229"/>
      <c r="C359" s="80"/>
      <c r="D359" s="92"/>
      <c r="I359"/>
    </row>
    <row r="360" spans="1:9">
      <c r="A360" s="78"/>
      <c r="B360" s="229"/>
      <c r="C360" s="80"/>
      <c r="D360" s="92"/>
      <c r="I360"/>
    </row>
    <row r="361" spans="1:9">
      <c r="A361" s="78"/>
      <c r="B361" s="229"/>
      <c r="C361" s="80"/>
      <c r="D361" s="92"/>
      <c r="I361"/>
    </row>
    <row r="362" spans="1:9">
      <c r="A362" s="78"/>
      <c r="B362" s="229"/>
      <c r="C362" s="80"/>
      <c r="D362" s="92"/>
      <c r="I362"/>
    </row>
    <row r="363" spans="1:9">
      <c r="A363" s="78"/>
      <c r="B363" s="229"/>
      <c r="C363" s="80"/>
      <c r="D363" s="92"/>
      <c r="I363"/>
    </row>
    <row r="364" spans="1:9">
      <c r="A364" s="78"/>
      <c r="B364" s="229"/>
      <c r="C364" s="80"/>
      <c r="D364" s="92"/>
      <c r="I364"/>
    </row>
    <row r="365" spans="1:9">
      <c r="A365" s="78"/>
      <c r="B365" s="229"/>
      <c r="C365" s="80"/>
      <c r="D365" s="92"/>
      <c r="I365"/>
    </row>
    <row r="366" spans="1:9">
      <c r="A366" s="78"/>
      <c r="B366" s="229"/>
      <c r="C366" s="80"/>
      <c r="D366" s="92"/>
      <c r="I366"/>
    </row>
    <row r="367" spans="1:9">
      <c r="A367" s="78"/>
      <c r="B367" s="229"/>
      <c r="C367" s="80"/>
      <c r="D367" s="92"/>
      <c r="I367"/>
    </row>
    <row r="368" spans="1:9">
      <c r="A368" s="78"/>
      <c r="B368" s="229"/>
      <c r="C368" s="80"/>
      <c r="D368" s="92"/>
      <c r="I368"/>
    </row>
    <row r="369" spans="1:9">
      <c r="A369" s="78"/>
      <c r="B369" s="229"/>
      <c r="C369" s="80"/>
      <c r="D369" s="92"/>
      <c r="I369"/>
    </row>
    <row r="370" spans="1:9">
      <c r="A370" s="78"/>
      <c r="B370" s="229"/>
      <c r="C370" s="80"/>
      <c r="D370" s="92"/>
      <c r="I370"/>
    </row>
    <row r="371" spans="1:9">
      <c r="A371" s="78"/>
      <c r="B371" s="229"/>
      <c r="C371" s="80"/>
      <c r="D371" s="92"/>
      <c r="I371"/>
    </row>
    <row r="372" spans="1:9">
      <c r="A372" s="78"/>
      <c r="B372" s="229"/>
      <c r="C372" s="80"/>
      <c r="D372" s="92"/>
      <c r="I372"/>
    </row>
    <row r="373" spans="1:9">
      <c r="A373" s="78"/>
      <c r="B373" s="229"/>
      <c r="C373" s="80"/>
      <c r="D373" s="92"/>
      <c r="I373"/>
    </row>
    <row r="374" spans="1:9">
      <c r="A374" s="78"/>
      <c r="B374" s="229"/>
      <c r="C374" s="80"/>
      <c r="D374" s="92"/>
      <c r="I374"/>
    </row>
    <row r="375" spans="1:9">
      <c r="A375" s="78"/>
      <c r="B375" s="229"/>
      <c r="C375" s="80"/>
      <c r="D375" s="92"/>
      <c r="I375"/>
    </row>
    <row r="376" spans="1:9">
      <c r="A376" s="78"/>
      <c r="B376" s="229"/>
      <c r="C376" s="80"/>
      <c r="D376" s="92"/>
      <c r="I376"/>
    </row>
    <row r="377" spans="1:9">
      <c r="A377" s="78"/>
      <c r="B377" s="229"/>
      <c r="C377" s="80"/>
      <c r="D377" s="92"/>
      <c r="I377"/>
    </row>
    <row r="378" spans="1:9">
      <c r="A378" s="78"/>
      <c r="B378" s="229"/>
      <c r="C378" s="80"/>
      <c r="D378" s="92"/>
      <c r="I378"/>
    </row>
    <row r="379" spans="1:9">
      <c r="A379" s="78"/>
      <c r="B379" s="229"/>
      <c r="C379" s="80"/>
      <c r="D379" s="92"/>
      <c r="I379"/>
    </row>
    <row r="380" spans="1:9">
      <c r="A380" s="78"/>
      <c r="B380" s="229"/>
      <c r="C380" s="80"/>
      <c r="D380" s="92"/>
      <c r="I380"/>
    </row>
    <row r="381" spans="1:9">
      <c r="A381" s="78"/>
      <c r="B381" s="229"/>
      <c r="C381" s="80"/>
      <c r="D381" s="92"/>
      <c r="I381"/>
    </row>
    <row r="382" spans="1:9">
      <c r="A382" s="78"/>
      <c r="B382" s="229"/>
      <c r="C382" s="80"/>
      <c r="D382" s="92"/>
      <c r="I382"/>
    </row>
    <row r="383" spans="1:9">
      <c r="A383" s="78"/>
      <c r="B383" s="229"/>
      <c r="C383" s="80"/>
      <c r="D383" s="92"/>
      <c r="I383"/>
    </row>
    <row r="384" spans="1:9">
      <c r="A384" s="78"/>
      <c r="B384" s="229"/>
      <c r="C384" s="80"/>
      <c r="D384" s="92"/>
      <c r="I384"/>
    </row>
    <row r="385" spans="1:9">
      <c r="A385" s="78"/>
      <c r="B385" s="229"/>
      <c r="C385" s="80"/>
      <c r="D385" s="92"/>
      <c r="I385"/>
    </row>
    <row r="386" spans="1:9">
      <c r="A386" s="78"/>
      <c r="B386" s="229"/>
      <c r="C386" s="80"/>
      <c r="D386" s="92"/>
      <c r="I386"/>
    </row>
    <row r="387" spans="1:9">
      <c r="A387" s="78"/>
      <c r="B387" s="229"/>
      <c r="C387" s="80"/>
      <c r="D387" s="92"/>
      <c r="I387"/>
    </row>
    <row r="388" spans="1:9">
      <c r="A388" s="78"/>
      <c r="B388" s="229"/>
      <c r="C388" s="80"/>
      <c r="D388" s="92"/>
      <c r="I388"/>
    </row>
    <row r="389" spans="1:9">
      <c r="A389" s="78"/>
      <c r="B389" s="229"/>
      <c r="C389" s="80"/>
      <c r="D389" s="92"/>
      <c r="I389"/>
    </row>
    <row r="390" spans="1:9">
      <c r="A390" s="78"/>
      <c r="B390" s="229"/>
      <c r="C390" s="80"/>
      <c r="D390" s="92"/>
      <c r="I390"/>
    </row>
    <row r="391" spans="1:9">
      <c r="A391" s="78"/>
      <c r="B391" s="229"/>
      <c r="C391" s="80"/>
      <c r="D391" s="92"/>
      <c r="I391"/>
    </row>
    <row r="392" spans="1:9">
      <c r="A392" s="78"/>
      <c r="B392" s="229"/>
      <c r="C392" s="80"/>
      <c r="D392" s="92"/>
      <c r="I392"/>
    </row>
    <row r="393" spans="1:9">
      <c r="A393" s="78"/>
      <c r="B393" s="229"/>
      <c r="C393" s="80"/>
      <c r="D393" s="92"/>
      <c r="I393"/>
    </row>
    <row r="394" spans="1:9">
      <c r="A394" s="78"/>
      <c r="B394" s="229"/>
      <c r="C394" s="80"/>
      <c r="D394" s="92"/>
      <c r="I394"/>
    </row>
    <row r="395" spans="1:9">
      <c r="A395" s="78"/>
      <c r="B395" s="229"/>
      <c r="C395" s="80"/>
      <c r="D395" s="92"/>
      <c r="I395"/>
    </row>
    <row r="396" spans="1:9">
      <c r="A396" s="78"/>
      <c r="B396" s="229"/>
      <c r="C396" s="80"/>
      <c r="D396" s="92"/>
      <c r="I396"/>
    </row>
    <row r="397" spans="1:9">
      <c r="A397" s="78"/>
      <c r="B397" s="229"/>
      <c r="C397" s="80"/>
      <c r="D397" s="92"/>
      <c r="I397"/>
    </row>
    <row r="398" spans="1:9">
      <c r="A398" s="78"/>
      <c r="B398" s="229"/>
      <c r="C398" s="80"/>
      <c r="D398" s="92"/>
      <c r="I398"/>
    </row>
    <row r="399" spans="1:9">
      <c r="A399" s="78"/>
      <c r="B399" s="229"/>
      <c r="C399" s="80"/>
      <c r="D399" s="92"/>
      <c r="I399"/>
    </row>
    <row r="400" spans="1:9">
      <c r="A400" s="78"/>
      <c r="B400" s="229"/>
      <c r="C400" s="80"/>
      <c r="D400" s="92"/>
      <c r="I400"/>
    </row>
    <row r="401" spans="1:9">
      <c r="A401" s="78"/>
      <c r="B401" s="229"/>
      <c r="C401" s="80"/>
      <c r="D401" s="92"/>
      <c r="I401"/>
    </row>
    <row r="402" spans="1:9">
      <c r="A402" s="78"/>
      <c r="B402" s="229"/>
      <c r="C402" s="80"/>
      <c r="D402" s="92"/>
      <c r="I402"/>
    </row>
    <row r="403" spans="1:9">
      <c r="A403" s="78"/>
      <c r="B403" s="229"/>
      <c r="C403" s="80"/>
      <c r="D403" s="92"/>
      <c r="I403"/>
    </row>
    <row r="404" spans="1:9">
      <c r="A404" s="78"/>
      <c r="B404" s="229"/>
      <c r="C404" s="80"/>
      <c r="D404" s="92"/>
      <c r="I404"/>
    </row>
    <row r="405" spans="1:9">
      <c r="A405" s="78"/>
      <c r="B405" s="229"/>
      <c r="C405" s="80"/>
      <c r="D405" s="92"/>
      <c r="I405"/>
    </row>
    <row r="406" spans="1:9">
      <c r="A406" s="78"/>
      <c r="B406" s="229"/>
      <c r="C406" s="80"/>
      <c r="D406" s="92"/>
      <c r="I406"/>
    </row>
    <row r="407" spans="1:9">
      <c r="A407" s="78"/>
      <c r="B407" s="229"/>
      <c r="C407" s="80"/>
      <c r="D407" s="92"/>
      <c r="I407"/>
    </row>
    <row r="408" spans="1:9">
      <c r="A408" s="78"/>
      <c r="B408" s="229"/>
      <c r="C408" s="80"/>
      <c r="D408" s="92"/>
      <c r="I408"/>
    </row>
    <row r="409" spans="1:9">
      <c r="A409" s="78"/>
      <c r="B409" s="229"/>
      <c r="C409" s="80"/>
      <c r="D409" s="92"/>
      <c r="I409"/>
    </row>
    <row r="410" spans="1:9">
      <c r="A410" s="78"/>
      <c r="B410" s="229"/>
      <c r="C410" s="80"/>
      <c r="D410" s="92"/>
      <c r="I410"/>
    </row>
    <row r="411" spans="1:9">
      <c r="A411" s="78"/>
      <c r="B411" s="229"/>
      <c r="C411" s="80"/>
      <c r="D411" s="92"/>
      <c r="I411"/>
    </row>
    <row r="412" spans="1:9">
      <c r="A412" s="78"/>
      <c r="B412" s="229"/>
      <c r="C412" s="80"/>
      <c r="D412" s="92"/>
      <c r="I412"/>
    </row>
    <row r="413" spans="1:9">
      <c r="A413" s="78"/>
      <c r="B413" s="229"/>
      <c r="C413" s="80"/>
      <c r="D413" s="92"/>
      <c r="I413"/>
    </row>
    <row r="414" spans="1:9">
      <c r="A414" s="78"/>
      <c r="B414" s="229"/>
      <c r="C414" s="80"/>
      <c r="D414" s="92"/>
      <c r="I414"/>
    </row>
    <row r="415" spans="1:9">
      <c r="A415" s="78"/>
      <c r="B415" s="229"/>
      <c r="C415" s="80"/>
      <c r="D415" s="92"/>
      <c r="I415"/>
    </row>
    <row r="416" spans="1:9">
      <c r="A416" s="78"/>
      <c r="B416" s="229"/>
      <c r="C416" s="80"/>
      <c r="D416" s="92"/>
      <c r="I416"/>
    </row>
    <row r="417" spans="1:9">
      <c r="A417" s="78"/>
      <c r="B417" s="229"/>
      <c r="C417" s="80"/>
      <c r="D417" s="92"/>
      <c r="I417"/>
    </row>
    <row r="418" spans="1:9">
      <c r="A418" s="78"/>
      <c r="B418" s="229"/>
      <c r="C418" s="80"/>
      <c r="D418" s="92"/>
      <c r="I418"/>
    </row>
    <row r="419" spans="1:9">
      <c r="A419" s="78"/>
      <c r="B419" s="229"/>
      <c r="C419" s="80"/>
      <c r="D419" s="92"/>
      <c r="I419"/>
    </row>
    <row r="420" spans="1:9">
      <c r="A420" s="78"/>
      <c r="B420" s="229"/>
      <c r="C420" s="80"/>
      <c r="D420" s="92"/>
      <c r="I420"/>
    </row>
    <row r="421" spans="1:9">
      <c r="A421" s="78"/>
      <c r="B421" s="229"/>
      <c r="C421" s="80"/>
      <c r="D421" s="92"/>
      <c r="I421"/>
    </row>
    <row r="422" spans="1:9">
      <c r="A422" s="78"/>
      <c r="B422" s="229"/>
      <c r="C422" s="80"/>
      <c r="D422" s="92"/>
      <c r="I422"/>
    </row>
    <row r="423" spans="1:9">
      <c r="A423" s="78"/>
      <c r="B423" s="229"/>
      <c r="C423" s="80"/>
      <c r="D423" s="92"/>
      <c r="I423"/>
    </row>
    <row r="424" spans="1:9">
      <c r="A424" s="78"/>
      <c r="B424" s="229"/>
      <c r="C424" s="80"/>
      <c r="D424" s="92"/>
      <c r="I424"/>
    </row>
    <row r="425" spans="1:9">
      <c r="A425" s="78"/>
      <c r="B425" s="229"/>
      <c r="C425" s="80"/>
      <c r="D425" s="92"/>
      <c r="I425"/>
    </row>
    <row r="426" spans="1:9">
      <c r="A426" s="78"/>
      <c r="B426" s="229"/>
      <c r="C426" s="80"/>
      <c r="D426" s="92"/>
      <c r="I426"/>
    </row>
    <row r="427" spans="1:9">
      <c r="A427" s="78"/>
      <c r="B427" s="229"/>
      <c r="C427" s="80"/>
      <c r="D427" s="92"/>
      <c r="I427"/>
    </row>
    <row r="428" spans="1:9">
      <c r="A428" s="77"/>
      <c r="B428" s="77"/>
      <c r="D428" s="94"/>
      <c r="I428"/>
    </row>
    <row r="429" spans="1:9">
      <c r="A429" s="77"/>
      <c r="B429" s="77"/>
      <c r="D429" s="94"/>
      <c r="I429"/>
    </row>
    <row r="430" spans="1:9">
      <c r="A430" s="77"/>
      <c r="B430" s="77"/>
      <c r="D430" s="94"/>
      <c r="I430"/>
    </row>
    <row r="431" spans="1:9">
      <c r="A431" s="77"/>
      <c r="B431" s="77"/>
      <c r="D431" s="94"/>
      <c r="I431"/>
    </row>
    <row r="432" spans="1:9">
      <c r="A432" s="77"/>
      <c r="B432" s="77"/>
      <c r="D432" s="94"/>
      <c r="I432"/>
    </row>
    <row r="433" spans="1:9">
      <c r="A433" s="77"/>
      <c r="B433" s="77"/>
      <c r="D433" s="94"/>
      <c r="I433"/>
    </row>
    <row r="434" spans="1:9">
      <c r="A434" s="77"/>
      <c r="B434" s="77"/>
      <c r="D434" s="94"/>
      <c r="I434"/>
    </row>
    <row r="435" spans="1:9">
      <c r="A435" s="77"/>
      <c r="B435" s="77"/>
      <c r="D435" s="94"/>
      <c r="I435"/>
    </row>
    <row r="436" spans="1:9">
      <c r="A436" s="77"/>
      <c r="B436" s="77"/>
      <c r="D436" s="94"/>
      <c r="I436"/>
    </row>
    <row r="437" spans="1:9">
      <c r="A437" s="77"/>
      <c r="B437" s="77"/>
      <c r="D437" s="94"/>
      <c r="I437"/>
    </row>
    <row r="438" spans="1:9">
      <c r="A438" s="77"/>
      <c r="B438" s="77"/>
      <c r="D438" s="94"/>
      <c r="I438"/>
    </row>
    <row r="439" spans="1:9">
      <c r="A439" s="77"/>
      <c r="B439" s="77"/>
      <c r="D439" s="94"/>
      <c r="I439"/>
    </row>
    <row r="440" spans="1:9">
      <c r="A440" s="77"/>
      <c r="B440" s="77"/>
      <c r="D440" s="94"/>
      <c r="I440"/>
    </row>
    <row r="441" spans="1:9">
      <c r="A441" s="77"/>
      <c r="B441" s="77"/>
      <c r="D441" s="94"/>
      <c r="I441"/>
    </row>
    <row r="442" spans="1:9">
      <c r="A442" s="77"/>
      <c r="B442" s="77"/>
      <c r="D442" s="94"/>
      <c r="I442"/>
    </row>
    <row r="443" spans="1:9">
      <c r="A443" s="77"/>
      <c r="B443" s="77"/>
      <c r="D443" s="94"/>
      <c r="I443"/>
    </row>
    <row r="444" spans="1:9">
      <c r="A444" s="77"/>
      <c r="B444" s="77"/>
      <c r="D444" s="94"/>
      <c r="I444"/>
    </row>
    <row r="445" spans="1:9">
      <c r="A445" s="77"/>
      <c r="B445" s="77"/>
      <c r="D445" s="94"/>
      <c r="I445"/>
    </row>
    <row r="446" spans="1:9">
      <c r="A446" s="77"/>
      <c r="B446" s="77"/>
      <c r="D446" s="94"/>
      <c r="I446"/>
    </row>
    <row r="447" spans="1:9">
      <c r="A447" s="77"/>
      <c r="B447" s="77"/>
      <c r="D447" s="94"/>
      <c r="I447"/>
    </row>
    <row r="448" spans="1:9">
      <c r="A448" s="77"/>
      <c r="B448" s="77"/>
      <c r="D448" s="94"/>
      <c r="I448"/>
    </row>
    <row r="449" spans="1:9">
      <c r="A449" s="77"/>
      <c r="B449" s="77"/>
      <c r="D449" s="94"/>
      <c r="I449"/>
    </row>
    <row r="450" spans="1:9">
      <c r="A450" s="77"/>
      <c r="B450" s="77"/>
      <c r="D450" s="94"/>
      <c r="I450"/>
    </row>
    <row r="451" spans="1:9">
      <c r="A451" s="77"/>
      <c r="B451" s="77"/>
      <c r="D451" s="94"/>
      <c r="I451"/>
    </row>
    <row r="452" spans="1:9">
      <c r="A452" s="77"/>
      <c r="B452" s="77"/>
      <c r="D452" s="94"/>
      <c r="I452"/>
    </row>
    <row r="453" spans="1:9">
      <c r="A453" s="77"/>
      <c r="B453" s="77"/>
      <c r="D453" s="94"/>
      <c r="I453"/>
    </row>
    <row r="454" spans="1:9">
      <c r="A454" s="77"/>
      <c r="B454" s="77"/>
      <c r="D454" s="94"/>
      <c r="I454"/>
    </row>
    <row r="455" spans="1:9">
      <c r="A455" s="77"/>
      <c r="B455" s="77"/>
      <c r="D455" s="94"/>
      <c r="I455"/>
    </row>
    <row r="456" spans="1:9">
      <c r="A456" s="77"/>
      <c r="B456" s="77"/>
      <c r="D456" s="94"/>
      <c r="I456"/>
    </row>
    <row r="457" spans="1:9">
      <c r="A457" s="93"/>
      <c r="B457" s="77"/>
      <c r="D457" s="94"/>
      <c r="I457"/>
    </row>
    <row r="458" spans="1:9">
      <c r="A458" s="77"/>
      <c r="B458" s="77"/>
      <c r="D458" s="94"/>
      <c r="I458"/>
    </row>
    <row r="459" spans="1:9">
      <c r="A459" s="77"/>
      <c r="B459" s="77"/>
      <c r="D459" s="94"/>
      <c r="I459"/>
    </row>
    <row r="460" spans="1:9">
      <c r="A460" s="77"/>
      <c r="B460" s="77"/>
      <c r="D460" s="94"/>
      <c r="I460"/>
    </row>
    <row r="461" spans="1:9">
      <c r="A461" s="77"/>
      <c r="B461" s="77"/>
      <c r="D461" s="94"/>
      <c r="I461"/>
    </row>
    <row r="462" spans="1:9">
      <c r="A462" s="77"/>
      <c r="B462" s="77"/>
      <c r="D462" s="94"/>
      <c r="I462"/>
    </row>
    <row r="463" spans="1:9">
      <c r="A463" s="77"/>
      <c r="B463" s="77"/>
      <c r="D463" s="94"/>
      <c r="I463"/>
    </row>
    <row r="464" spans="1:9">
      <c r="A464" s="77"/>
      <c r="B464" s="77"/>
      <c r="D464" s="94"/>
      <c r="I464"/>
    </row>
    <row r="465" spans="1:9">
      <c r="A465" s="77"/>
      <c r="B465" s="77"/>
      <c r="D465" s="94"/>
      <c r="I465"/>
    </row>
    <row r="466" spans="1:9">
      <c r="A466" s="77"/>
      <c r="B466" s="77"/>
      <c r="D466" s="94"/>
      <c r="I466"/>
    </row>
    <row r="467" spans="1:9">
      <c r="A467" s="77"/>
      <c r="B467" s="77"/>
      <c r="D467" s="94"/>
      <c r="I467"/>
    </row>
    <row r="468" spans="1:9">
      <c r="A468" s="77"/>
      <c r="B468" s="77"/>
      <c r="D468" s="94"/>
      <c r="I468"/>
    </row>
    <row r="469" spans="1:9">
      <c r="A469" s="77"/>
      <c r="B469" s="77"/>
      <c r="D469" s="94"/>
      <c r="I469"/>
    </row>
    <row r="470" spans="1:9">
      <c r="A470" s="77"/>
      <c r="B470" s="77"/>
      <c r="D470" s="94"/>
      <c r="I470"/>
    </row>
    <row r="471" spans="1:9">
      <c r="A471" s="77"/>
      <c r="B471" s="77"/>
      <c r="D471" s="94"/>
      <c r="I471"/>
    </row>
    <row r="472" spans="1:9">
      <c r="A472" s="77"/>
      <c r="B472" s="77"/>
      <c r="D472" s="94"/>
      <c r="I472"/>
    </row>
    <row r="473" spans="1:9">
      <c r="A473" s="77"/>
      <c r="B473" s="77"/>
      <c r="D473" s="94"/>
      <c r="I473"/>
    </row>
    <row r="474" spans="1:9">
      <c r="A474" s="77"/>
      <c r="B474" s="77"/>
      <c r="D474" s="94"/>
      <c r="I474"/>
    </row>
    <row r="475" spans="1:9">
      <c r="A475" s="77"/>
      <c r="B475" s="77"/>
      <c r="D475" s="94"/>
      <c r="I475"/>
    </row>
    <row r="476" spans="1:9">
      <c r="A476" s="77"/>
      <c r="B476" s="77"/>
      <c r="D476" s="94"/>
      <c r="I476"/>
    </row>
    <row r="477" spans="1:9">
      <c r="A477" s="77"/>
      <c r="B477" s="77"/>
      <c r="D477" s="94"/>
      <c r="I477"/>
    </row>
    <row r="478" spans="1:9">
      <c r="A478" s="77"/>
      <c r="B478" s="77"/>
      <c r="D478" s="94"/>
      <c r="I478"/>
    </row>
    <row r="479" spans="1:9">
      <c r="A479" s="77"/>
      <c r="B479" s="77"/>
      <c r="D479" s="94"/>
      <c r="I479"/>
    </row>
    <row r="480" spans="1:9">
      <c r="A480" s="77"/>
      <c r="B480" s="77"/>
      <c r="D480" s="94"/>
      <c r="I480"/>
    </row>
    <row r="481" spans="1:9">
      <c r="A481" s="77"/>
      <c r="B481" s="77"/>
      <c r="D481" s="94"/>
      <c r="I481"/>
    </row>
    <row r="482" spans="1:9">
      <c r="A482" s="77"/>
      <c r="B482" s="77"/>
      <c r="D482" s="94"/>
    </row>
    <row r="483" spans="1:9">
      <c r="A483" s="77"/>
      <c r="B483" s="77"/>
      <c r="D483" s="94"/>
    </row>
    <row r="484" spans="1:9">
      <c r="A484" s="93"/>
      <c r="B484" s="77"/>
      <c r="D484" s="94"/>
    </row>
    <row r="485" spans="1:9">
      <c r="A485" s="78"/>
      <c r="B485" s="79"/>
      <c r="C485" s="78"/>
      <c r="D485" s="95"/>
    </row>
    <row r="486" spans="1:9">
      <c r="A486" s="78"/>
      <c r="B486" s="79"/>
      <c r="C486" s="78"/>
      <c r="D486" s="95"/>
    </row>
    <row r="487" spans="1:9">
      <c r="A487" s="78"/>
      <c r="B487" s="79"/>
      <c r="C487" s="78"/>
      <c r="D487" s="95"/>
    </row>
    <row r="488" spans="1:9">
      <c r="A488" s="78"/>
      <c r="B488" s="79"/>
      <c r="C488" s="78"/>
      <c r="D488" s="95"/>
    </row>
    <row r="489" spans="1:9">
      <c r="A489" s="78"/>
      <c r="B489" s="79"/>
      <c r="C489" s="78"/>
      <c r="D489" s="95"/>
    </row>
    <row r="490" spans="1:9">
      <c r="A490" s="78"/>
      <c r="B490" s="79"/>
      <c r="C490" s="78"/>
      <c r="D490" s="95"/>
    </row>
    <row r="491" spans="1:9">
      <c r="A491" s="78"/>
      <c r="B491" s="79"/>
      <c r="C491" s="78"/>
      <c r="D491" s="95"/>
    </row>
    <row r="492" spans="1:9">
      <c r="A492" s="78"/>
      <c r="B492" s="79"/>
      <c r="C492" s="78"/>
      <c r="D492" s="95"/>
    </row>
    <row r="493" spans="1:9">
      <c r="A493" s="78"/>
      <c r="B493" s="79"/>
      <c r="C493" s="78"/>
      <c r="D493" s="95"/>
    </row>
    <row r="494" spans="1:9">
      <c r="A494" s="78"/>
      <c r="B494" s="79"/>
      <c r="C494" s="78"/>
      <c r="D494" s="95"/>
    </row>
    <row r="495" spans="1:9">
      <c r="A495" s="78"/>
      <c r="B495" s="79"/>
      <c r="C495" s="78"/>
      <c r="D495" s="95"/>
    </row>
    <row r="496" spans="1:9">
      <c r="A496" s="78"/>
      <c r="B496" s="79"/>
      <c r="C496" s="78"/>
      <c r="D496" s="95"/>
    </row>
    <row r="497" spans="1:4">
      <c r="A497" s="78"/>
      <c r="B497" s="79"/>
      <c r="C497" s="78"/>
      <c r="D497" s="95"/>
    </row>
    <row r="498" spans="1:4">
      <c r="A498" s="78"/>
      <c r="B498" s="79"/>
      <c r="C498" s="78"/>
      <c r="D498" s="95"/>
    </row>
    <row r="499" spans="1:4">
      <c r="A499" s="78"/>
      <c r="B499" s="79"/>
      <c r="C499" s="78"/>
      <c r="D499" s="95"/>
    </row>
    <row r="500" spans="1:4">
      <c r="A500" s="78"/>
      <c r="B500" s="79"/>
      <c r="C500" s="78"/>
      <c r="D500" s="95"/>
    </row>
    <row r="501" spans="1:4">
      <c r="A501" s="78"/>
      <c r="B501" s="79"/>
      <c r="C501" s="78"/>
      <c r="D501" s="95"/>
    </row>
    <row r="502" spans="1:4">
      <c r="A502" s="78"/>
      <c r="B502" s="79"/>
      <c r="C502" s="78"/>
      <c r="D502" s="95"/>
    </row>
    <row r="503" spans="1:4">
      <c r="A503" s="78"/>
      <c r="B503" s="79"/>
      <c r="C503" s="78"/>
      <c r="D503" s="95"/>
    </row>
    <row r="504" spans="1:4">
      <c r="A504" s="78"/>
      <c r="B504" s="79"/>
      <c r="C504" s="78"/>
      <c r="D504" s="95"/>
    </row>
    <row r="505" spans="1:4">
      <c r="A505" s="78"/>
      <c r="B505" s="79"/>
      <c r="C505" s="78"/>
      <c r="D505" s="95"/>
    </row>
    <row r="506" spans="1:4">
      <c r="A506" s="78"/>
      <c r="B506" s="79"/>
      <c r="C506" s="78"/>
      <c r="D506" s="95"/>
    </row>
    <row r="507" spans="1:4">
      <c r="A507" s="78"/>
      <c r="B507" s="79"/>
      <c r="C507" s="78"/>
      <c r="D507" s="95"/>
    </row>
    <row r="508" spans="1:4">
      <c r="A508" s="78"/>
      <c r="B508" s="79"/>
      <c r="C508" s="78"/>
      <c r="D508" s="95"/>
    </row>
    <row r="509" spans="1:4">
      <c r="A509" s="78"/>
      <c r="B509" s="79"/>
      <c r="C509" s="78"/>
      <c r="D509" s="95"/>
    </row>
    <row r="510" spans="1:4">
      <c r="A510" s="78"/>
      <c r="B510" s="79"/>
      <c r="C510" s="78"/>
      <c r="D510" s="95"/>
    </row>
    <row r="511" spans="1:4">
      <c r="A511" s="78"/>
      <c r="B511" s="79"/>
      <c r="C511" s="78"/>
      <c r="D511" s="95"/>
    </row>
    <row r="512" spans="1:4">
      <c r="A512" s="78"/>
      <c r="B512" s="79"/>
      <c r="C512" s="78"/>
      <c r="D512" s="95"/>
    </row>
    <row r="513" spans="1:4">
      <c r="A513" s="78"/>
      <c r="B513" s="79"/>
      <c r="C513" s="78"/>
      <c r="D513" s="95"/>
    </row>
    <row r="514" spans="1:4">
      <c r="A514" s="78"/>
      <c r="B514" s="79"/>
      <c r="C514" s="78"/>
      <c r="D514" s="95"/>
    </row>
    <row r="515" spans="1:4">
      <c r="A515" s="78"/>
      <c r="B515" s="79"/>
      <c r="C515" s="78"/>
      <c r="D515" s="95"/>
    </row>
    <row r="516" spans="1:4">
      <c r="A516" s="78"/>
      <c r="B516" s="79"/>
      <c r="C516" s="78"/>
      <c r="D516" s="95"/>
    </row>
    <row r="517" spans="1:4">
      <c r="A517" s="78"/>
      <c r="B517" s="79"/>
      <c r="C517" s="78"/>
      <c r="D517" s="95"/>
    </row>
    <row r="518" spans="1:4">
      <c r="A518" s="78"/>
      <c r="B518" s="79"/>
      <c r="C518" s="78"/>
      <c r="D518" s="95"/>
    </row>
    <row r="519" spans="1:4">
      <c r="A519" s="78"/>
      <c r="B519" s="79"/>
      <c r="C519" s="78"/>
      <c r="D519" s="95"/>
    </row>
    <row r="520" spans="1:4">
      <c r="A520" s="78"/>
      <c r="B520" s="79"/>
      <c r="C520" s="78"/>
      <c r="D520" s="95"/>
    </row>
    <row r="521" spans="1:4">
      <c r="A521" s="78"/>
      <c r="B521" s="79"/>
      <c r="C521" s="78"/>
      <c r="D521" s="95"/>
    </row>
    <row r="522" spans="1:4">
      <c r="A522" s="78"/>
      <c r="B522" s="79"/>
      <c r="C522" s="78"/>
      <c r="D522" s="95"/>
    </row>
    <row r="523" spans="1:4">
      <c r="A523" s="78"/>
      <c r="B523" s="79"/>
      <c r="C523" s="78"/>
      <c r="D523" s="95"/>
    </row>
    <row r="524" spans="1:4">
      <c r="A524" s="78"/>
      <c r="B524" s="79"/>
      <c r="C524" s="78"/>
      <c r="D524" s="95"/>
    </row>
    <row r="525" spans="1:4">
      <c r="A525" s="78"/>
      <c r="B525" s="79"/>
      <c r="C525" s="78"/>
      <c r="D525" s="95"/>
    </row>
    <row r="526" spans="1:4">
      <c r="A526" s="78"/>
      <c r="B526" s="79"/>
      <c r="C526" s="78"/>
      <c r="D526" s="95"/>
    </row>
    <row r="527" spans="1:4">
      <c r="A527" s="78"/>
      <c r="B527" s="79"/>
      <c r="C527" s="78"/>
      <c r="D527" s="95"/>
    </row>
    <row r="528" spans="1:4">
      <c r="A528" s="78"/>
      <c r="B528" s="79"/>
      <c r="C528" s="78"/>
      <c r="D528" s="95"/>
    </row>
    <row r="529" spans="1:4">
      <c r="A529" s="78"/>
      <c r="B529" s="79"/>
      <c r="C529" s="78"/>
      <c r="D529" s="95"/>
    </row>
    <row r="530" spans="1:4">
      <c r="A530" s="78"/>
      <c r="B530" s="79"/>
      <c r="C530" s="78"/>
      <c r="D530" s="95"/>
    </row>
    <row r="531" spans="1:4">
      <c r="A531" s="78"/>
      <c r="B531" s="79"/>
      <c r="C531" s="78"/>
      <c r="D531" s="95"/>
    </row>
    <row r="532" spans="1:4">
      <c r="A532" s="78"/>
      <c r="B532" s="79"/>
      <c r="C532" s="78"/>
      <c r="D532" s="95"/>
    </row>
    <row r="533" spans="1:4">
      <c r="A533" s="78"/>
      <c r="B533" s="79"/>
      <c r="C533" s="78"/>
      <c r="D533" s="95"/>
    </row>
    <row r="534" spans="1:4">
      <c r="A534" s="78"/>
      <c r="B534" s="79"/>
      <c r="C534" s="78"/>
      <c r="D534" s="95"/>
    </row>
    <row r="535" spans="1:4">
      <c r="A535" s="78"/>
      <c r="B535" s="79"/>
      <c r="C535" s="78"/>
      <c r="D535" s="95"/>
    </row>
    <row r="536" spans="1:4">
      <c r="A536" s="78"/>
      <c r="B536" s="79"/>
      <c r="C536" s="78"/>
      <c r="D536" s="95"/>
    </row>
    <row r="537" spans="1:4">
      <c r="A537" s="78"/>
      <c r="B537" s="79"/>
      <c r="C537" s="78"/>
      <c r="D537" s="95"/>
    </row>
    <row r="538" spans="1:4">
      <c r="A538" s="78"/>
      <c r="B538" s="79"/>
      <c r="C538" s="78"/>
      <c r="D538" s="95"/>
    </row>
    <row r="539" spans="1:4">
      <c r="A539" s="78"/>
      <c r="B539" s="79"/>
      <c r="C539" s="78"/>
      <c r="D539" s="95"/>
    </row>
    <row r="540" spans="1:4">
      <c r="A540" s="78"/>
      <c r="B540" s="79"/>
      <c r="C540" s="78"/>
      <c r="D540" s="95"/>
    </row>
    <row r="541" spans="1:4">
      <c r="A541" s="78"/>
      <c r="B541" s="79"/>
      <c r="C541" s="78"/>
      <c r="D541" s="95"/>
    </row>
    <row r="542" spans="1:4">
      <c r="A542" s="78"/>
      <c r="B542" s="79"/>
      <c r="C542" s="78"/>
      <c r="D542" s="95"/>
    </row>
    <row r="543" spans="1:4">
      <c r="A543" s="78"/>
      <c r="B543" s="79"/>
      <c r="C543" s="78"/>
      <c r="D543" s="95"/>
    </row>
    <row r="544" spans="1:4">
      <c r="A544" s="78"/>
      <c r="B544" s="79"/>
      <c r="C544" s="78"/>
      <c r="D544" s="95"/>
    </row>
    <row r="545" spans="1:4">
      <c r="A545" s="78"/>
      <c r="B545" s="79"/>
      <c r="C545" s="78"/>
      <c r="D545" s="95"/>
    </row>
    <row r="546" spans="1:4">
      <c r="A546" s="78"/>
      <c r="B546" s="79"/>
      <c r="C546" s="78"/>
      <c r="D546" s="95"/>
    </row>
    <row r="547" spans="1:4">
      <c r="A547" s="78"/>
      <c r="B547" s="79"/>
      <c r="C547" s="78"/>
      <c r="D547" s="95"/>
    </row>
    <row r="548" spans="1:4">
      <c r="A548" s="78"/>
      <c r="B548" s="79"/>
      <c r="C548" s="78"/>
      <c r="D548" s="95"/>
    </row>
    <row r="549" spans="1:4">
      <c r="A549" s="78"/>
      <c r="B549" s="79"/>
      <c r="C549" s="78"/>
      <c r="D549" s="95"/>
    </row>
    <row r="550" spans="1:4">
      <c r="A550" s="78"/>
      <c r="B550" s="79"/>
      <c r="C550" s="78"/>
      <c r="D550" s="95"/>
    </row>
    <row r="551" spans="1:4">
      <c r="A551" s="78"/>
      <c r="B551" s="79"/>
      <c r="C551" s="78"/>
      <c r="D551" s="95"/>
    </row>
    <row r="552" spans="1:4">
      <c r="A552" s="78"/>
      <c r="B552" s="79"/>
      <c r="C552" s="78"/>
      <c r="D552" s="95"/>
    </row>
    <row r="553" spans="1:4">
      <c r="A553" s="78"/>
      <c r="B553" s="79"/>
      <c r="C553" s="78"/>
      <c r="D553" s="95"/>
    </row>
    <row r="554" spans="1:4">
      <c r="A554" s="78"/>
      <c r="B554" s="79"/>
      <c r="C554" s="78"/>
      <c r="D554" s="95"/>
    </row>
    <row r="555" spans="1:4">
      <c r="A555" s="78"/>
      <c r="B555" s="79"/>
      <c r="C555" s="78"/>
      <c r="D555" s="95"/>
    </row>
    <row r="556" spans="1:4">
      <c r="A556" s="78"/>
      <c r="B556" s="79"/>
      <c r="C556" s="78"/>
      <c r="D556" s="95"/>
    </row>
    <row r="557" spans="1:4">
      <c r="A557" s="78"/>
      <c r="B557" s="79"/>
      <c r="C557" s="78"/>
      <c r="D557" s="95"/>
    </row>
    <row r="558" spans="1:4">
      <c r="A558" s="78"/>
      <c r="B558" s="79"/>
      <c r="C558" s="78"/>
      <c r="D558" s="95"/>
    </row>
    <row r="559" spans="1:4">
      <c r="A559" s="78"/>
      <c r="B559" s="79"/>
      <c r="C559" s="78"/>
      <c r="D559" s="95"/>
    </row>
    <row r="560" spans="1:4">
      <c r="A560" s="78"/>
      <c r="B560" s="79"/>
      <c r="C560" s="78"/>
      <c r="D560" s="95"/>
    </row>
    <row r="561" spans="1:4">
      <c r="A561" s="78"/>
      <c r="B561" s="79"/>
      <c r="C561" s="78"/>
      <c r="D561" s="95"/>
    </row>
    <row r="562" spans="1:4">
      <c r="A562" s="78"/>
      <c r="B562" s="79"/>
      <c r="C562" s="78"/>
      <c r="D562" s="95"/>
    </row>
    <row r="563" spans="1:4">
      <c r="A563" s="78"/>
      <c r="B563" s="79"/>
      <c r="C563" s="78"/>
      <c r="D563" s="95"/>
    </row>
    <row r="564" spans="1:4">
      <c r="A564" s="78"/>
      <c r="B564" s="79"/>
      <c r="C564" s="78"/>
      <c r="D564" s="95"/>
    </row>
    <row r="565" spans="1:4">
      <c r="A565" s="78"/>
      <c r="B565" s="79"/>
      <c r="C565" s="78"/>
      <c r="D565" s="95"/>
    </row>
    <row r="566" spans="1:4">
      <c r="A566" s="78"/>
      <c r="B566" s="79"/>
      <c r="C566" s="78"/>
      <c r="D566" s="95"/>
    </row>
    <row r="567" spans="1:4">
      <c r="A567" s="78"/>
      <c r="B567" s="79"/>
      <c r="C567" s="78"/>
      <c r="D567" s="95"/>
    </row>
    <row r="568" spans="1:4">
      <c r="A568" s="78"/>
      <c r="B568" s="79"/>
      <c r="C568" s="78"/>
      <c r="D568" s="95"/>
    </row>
    <row r="569" spans="1:4">
      <c r="A569" s="78"/>
      <c r="B569" s="79"/>
      <c r="C569" s="78"/>
      <c r="D569" s="95"/>
    </row>
    <row r="570" spans="1:4">
      <c r="A570" s="78"/>
      <c r="B570" s="79"/>
      <c r="C570" s="78"/>
      <c r="D570" s="95"/>
    </row>
    <row r="571" spans="1:4">
      <c r="A571" s="78"/>
      <c r="B571" s="79"/>
      <c r="C571" s="78"/>
      <c r="D571" s="95"/>
    </row>
    <row r="572" spans="1:4">
      <c r="A572" s="78"/>
      <c r="B572" s="79"/>
      <c r="C572" s="78"/>
      <c r="D572" s="95"/>
    </row>
    <row r="573" spans="1:4">
      <c r="A573" s="78"/>
      <c r="B573" s="79"/>
      <c r="C573" s="78"/>
      <c r="D573" s="95"/>
    </row>
    <row r="574" spans="1:4">
      <c r="A574" s="78"/>
      <c r="B574" s="79"/>
      <c r="C574" s="78"/>
      <c r="D574" s="95"/>
    </row>
    <row r="575" spans="1:4">
      <c r="A575" s="78"/>
      <c r="B575" s="79"/>
      <c r="C575" s="78"/>
      <c r="D575" s="95"/>
    </row>
    <row r="576" spans="1:4">
      <c r="A576" s="78"/>
      <c r="B576" s="79"/>
      <c r="C576" s="78"/>
      <c r="D576" s="95"/>
    </row>
    <row r="577" spans="1:4">
      <c r="A577" s="78"/>
      <c r="B577" s="79"/>
      <c r="C577" s="78"/>
      <c r="D577" s="95"/>
    </row>
    <row r="578" spans="1:4">
      <c r="A578" s="78"/>
      <c r="B578" s="79"/>
      <c r="C578" s="78"/>
      <c r="D578" s="95"/>
    </row>
    <row r="579" spans="1:4">
      <c r="A579" s="78"/>
      <c r="B579" s="79"/>
      <c r="C579" s="78"/>
      <c r="D579" s="95"/>
    </row>
    <row r="580" spans="1:4">
      <c r="A580" s="78"/>
      <c r="B580" s="79"/>
      <c r="C580" s="78"/>
      <c r="D580" s="95"/>
    </row>
    <row r="581" spans="1:4">
      <c r="A581" s="78"/>
      <c r="B581" s="79"/>
      <c r="C581" s="78"/>
      <c r="D581" s="95"/>
    </row>
    <row r="582" spans="1:4">
      <c r="A582" s="78"/>
      <c r="B582" s="79"/>
      <c r="C582" s="78"/>
      <c r="D582" s="95"/>
    </row>
    <row r="583" spans="1:4">
      <c r="A583" s="78"/>
      <c r="B583" s="79"/>
      <c r="C583" s="78"/>
      <c r="D583" s="95"/>
    </row>
    <row r="584" spans="1:4">
      <c r="A584" s="78"/>
      <c r="B584" s="79"/>
      <c r="C584" s="78"/>
      <c r="D584" s="95"/>
    </row>
    <row r="585" spans="1:4">
      <c r="A585" s="78"/>
      <c r="B585" s="79"/>
      <c r="C585" s="78"/>
      <c r="D585" s="95"/>
    </row>
    <row r="586" spans="1:4">
      <c r="A586" s="78"/>
      <c r="B586" s="79"/>
      <c r="C586" s="78"/>
      <c r="D586" s="95"/>
    </row>
    <row r="587" spans="1:4">
      <c r="A587" s="78"/>
      <c r="B587" s="79"/>
      <c r="C587" s="78"/>
      <c r="D587" s="95"/>
    </row>
    <row r="588" spans="1:4">
      <c r="A588" s="78"/>
      <c r="B588" s="79"/>
      <c r="C588" s="78"/>
      <c r="D588" s="95"/>
    </row>
    <row r="589" spans="1:4">
      <c r="A589" s="78"/>
      <c r="B589" s="79"/>
      <c r="C589" s="78"/>
      <c r="D589" s="95"/>
    </row>
    <row r="590" spans="1:4">
      <c r="A590" s="78"/>
      <c r="B590" s="79"/>
      <c r="C590" s="78"/>
      <c r="D590" s="95"/>
    </row>
    <row r="591" spans="1:4">
      <c r="A591" s="78"/>
      <c r="B591" s="79"/>
      <c r="C591" s="78"/>
      <c r="D591" s="95"/>
    </row>
    <row r="592" spans="1:4">
      <c r="A592" s="78"/>
      <c r="B592" s="79"/>
      <c r="C592" s="78"/>
      <c r="D592" s="95"/>
    </row>
    <row r="593" spans="1:4">
      <c r="A593" s="78"/>
      <c r="B593" s="79"/>
      <c r="C593" s="78"/>
      <c r="D593" s="95"/>
    </row>
    <row r="594" spans="1:4">
      <c r="A594" s="78"/>
      <c r="B594" s="79"/>
      <c r="C594" s="78"/>
      <c r="D594" s="95"/>
    </row>
    <row r="595" spans="1:4">
      <c r="A595" s="78"/>
      <c r="B595" s="79"/>
      <c r="C595" s="78"/>
      <c r="D595" s="95"/>
    </row>
    <row r="596" spans="1:4">
      <c r="A596" s="78"/>
      <c r="B596" s="79"/>
      <c r="C596" s="78"/>
      <c r="D596" s="95"/>
    </row>
    <row r="597" spans="1:4">
      <c r="A597" s="78"/>
      <c r="B597" s="79"/>
      <c r="C597" s="78"/>
      <c r="D597" s="95"/>
    </row>
    <row r="598" spans="1:4">
      <c r="A598" s="78"/>
      <c r="B598" s="79"/>
      <c r="C598" s="78"/>
      <c r="D598" s="95"/>
    </row>
    <row r="599" spans="1:4">
      <c r="A599" s="78"/>
      <c r="B599" s="79"/>
      <c r="C599" s="78"/>
      <c r="D599" s="95"/>
    </row>
    <row r="600" spans="1:4">
      <c r="A600" s="78"/>
      <c r="B600" s="79"/>
      <c r="C600" s="78"/>
      <c r="D600" s="95"/>
    </row>
    <row r="601" spans="1:4">
      <c r="A601" s="78"/>
      <c r="B601" s="79"/>
      <c r="C601" s="78"/>
      <c r="D601" s="95"/>
    </row>
    <row r="602" spans="1:4">
      <c r="A602" s="78"/>
      <c r="B602" s="79"/>
      <c r="C602" s="78"/>
      <c r="D602" s="95"/>
    </row>
    <row r="603" spans="1:4">
      <c r="A603" s="78"/>
      <c r="B603" s="79"/>
      <c r="C603" s="78"/>
      <c r="D603" s="95"/>
    </row>
    <row r="604" spans="1:4">
      <c r="A604" s="78"/>
      <c r="B604" s="79"/>
      <c r="C604" s="78"/>
      <c r="D604" s="95"/>
    </row>
    <row r="605" spans="1:4">
      <c r="A605" s="78"/>
      <c r="B605" s="79"/>
      <c r="C605" s="78"/>
      <c r="D605" s="95"/>
    </row>
    <row r="606" spans="1:4">
      <c r="A606" s="78"/>
      <c r="B606" s="79"/>
      <c r="C606" s="78"/>
      <c r="D606" s="95"/>
    </row>
    <row r="607" spans="1:4">
      <c r="A607" s="78"/>
      <c r="B607" s="79"/>
      <c r="C607" s="78"/>
      <c r="D607" s="95"/>
    </row>
    <row r="608" spans="1:4">
      <c r="A608" s="78"/>
      <c r="B608" s="79"/>
      <c r="C608" s="78"/>
      <c r="D608" s="95"/>
    </row>
    <row r="609" spans="1:4">
      <c r="A609" s="78"/>
      <c r="B609" s="79"/>
      <c r="C609" s="78"/>
      <c r="D609" s="95"/>
    </row>
    <row r="610" spans="1:4">
      <c r="A610" s="78"/>
      <c r="B610" s="79"/>
      <c r="C610" s="78"/>
      <c r="D610" s="95"/>
    </row>
    <row r="611" spans="1:4">
      <c r="A611" s="78"/>
      <c r="B611" s="79"/>
      <c r="C611" s="78"/>
      <c r="D611" s="95"/>
    </row>
    <row r="612" spans="1:4">
      <c r="A612" s="78"/>
      <c r="B612" s="79"/>
      <c r="C612" s="78"/>
      <c r="D612" s="95"/>
    </row>
    <row r="613" spans="1:4">
      <c r="A613" s="78"/>
      <c r="B613" s="79"/>
      <c r="C613" s="78"/>
      <c r="D613" s="95"/>
    </row>
  </sheetData>
  <mergeCells count="8">
    <mergeCell ref="K1:Z1"/>
    <mergeCell ref="R2:T2"/>
    <mergeCell ref="W11:Z11"/>
    <mergeCell ref="W12:Z12"/>
    <mergeCell ref="R12:V12"/>
    <mergeCell ref="R11:V11"/>
    <mergeCell ref="R9:Z10"/>
    <mergeCell ref="Q3:Q12"/>
  </mergeCells>
  <conditionalFormatting sqref="P80:P82">
    <cfRule type="dataBar" priority="10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{2D410029-13F5-419A-B00E-282B44399045}</x14:id>
        </ext>
      </extLst>
    </cfRule>
  </conditionalFormatting>
  <conditionalFormatting sqref="P83:P84">
    <cfRule type="dataBar" priority="10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{C8917204-2A09-4ADA-937E-F44B55E43089}</x14:id>
        </ext>
      </extLst>
    </cfRule>
  </conditionalFormatting>
  <conditionalFormatting sqref="P85">
    <cfRule type="dataBar" priority="10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{ED88FF80-FEA5-4976-B54A-CD3DDB87EFDE}</x14:id>
        </ext>
      </extLst>
    </cfRule>
  </conditionalFormatting>
  <conditionalFormatting sqref="P88:P93">
    <cfRule type="dataBar" priority="10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{33A98DF7-E826-42BF-9FB2-0F33BB562BA4}</x14:id>
        </ext>
      </extLst>
    </cfRule>
  </conditionalFormatting>
  <conditionalFormatting sqref="P94">
    <cfRule type="dataBar" priority="9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{2AB573BA-F493-48FF-99A1-82C6C77B26BD}</x14:id>
        </ext>
      </extLst>
    </cfRule>
  </conditionalFormatting>
  <conditionalFormatting sqref="P95:P96">
    <cfRule type="dataBar" priority="9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{032DE8E3-6BDC-4913-A5D3-4DB33B9CBCCC}</x14:id>
        </ext>
      </extLst>
    </cfRule>
  </conditionalFormatting>
  <conditionalFormatting sqref="P97:P109">
    <cfRule type="dataBar" priority="9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{1A54DBD0-9488-4943-BEFF-B6B29E6E2147}</x14:id>
        </ext>
      </extLst>
    </cfRule>
  </conditionalFormatting>
  <conditionalFormatting sqref="P113:P115">
    <cfRule type="dataBar" priority="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{55B0C1B4-2D0C-4E24-8A95-783474015487}</x14:id>
        </ext>
      </extLst>
    </cfRule>
  </conditionalFormatting>
  <conditionalFormatting sqref="P141:P146">
    <cfRule type="dataBar" priority="7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{D2A8AE39-9D13-4D9A-9AF0-17EC674AE98D}</x14:id>
        </ext>
      </extLst>
    </cfRule>
  </conditionalFormatting>
  <conditionalFormatting sqref="P141:P146">
    <cfRule type="dataBar" priority="7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{FFBFB6A9-195A-4060-B465-8E68A75CBB93}</x14:id>
        </ext>
      </extLst>
    </cfRule>
  </conditionalFormatting>
  <conditionalFormatting sqref="P141:P146">
    <cfRule type="dataBar" priority="7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{8B903E21-D5B2-475A-95E5-8D40AE6715C4}</x14:id>
        </ext>
      </extLst>
    </cfRule>
  </conditionalFormatting>
  <conditionalFormatting sqref="P4:P79">
    <cfRule type="dataBar" priority="249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{72A5EAC5-41FD-434F-954B-3746A050F0FC}</x14:id>
        </ext>
      </extLst>
    </cfRule>
  </conditionalFormatting>
  <conditionalFormatting sqref="P147:P148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{065BE247-DDD8-4BA9-B2FF-F4E58B40F56C}</x14:id>
        </ext>
      </extLst>
    </cfRule>
  </conditionalFormatting>
  <conditionalFormatting sqref="P147:P148">
    <cfRule type="dataBar" priority="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{3BB1C522-A96C-4C1D-9AD7-6C979ECE9AD6}</x14:id>
        </ext>
      </extLst>
    </cfRule>
  </conditionalFormatting>
  <conditionalFormatting sqref="P147:P148">
    <cfRule type="dataBar" priority="7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{AB4EB701-5CF4-460E-922B-54AFA9BBB35F}</x14:id>
        </ext>
      </extLst>
    </cfRule>
  </conditionalFormatting>
  <conditionalFormatting sqref="P86:P87">
    <cfRule type="dataBar" priority="6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{98338D5B-1A64-43B3-93EA-109AD1B9BCEC}</x14:id>
        </ext>
      </extLst>
    </cfRule>
  </conditionalFormatting>
  <conditionalFormatting sqref="P135">
    <cfRule type="dataBar" priority="4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{D9DA71C3-D3EE-4E47-BBC7-7243CE51D5AE}</x14:id>
        </ext>
      </extLst>
    </cfRule>
  </conditionalFormatting>
  <conditionalFormatting sqref="P135">
    <cfRule type="dataBar" priority="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{F31AC1E3-E08D-472A-ADE6-CEE610A504F4}</x14:id>
        </ext>
      </extLst>
    </cfRule>
  </conditionalFormatting>
  <conditionalFormatting sqref="P135">
    <cfRule type="dataBar" priority="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{28287612-C29A-4751-8AF6-FA43666C1580}</x14:id>
        </ext>
      </extLst>
    </cfRule>
  </conditionalFormatting>
  <conditionalFormatting sqref="P135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{4F7D0130-D71C-4294-8E8F-DFE2638F98BA}</x14:id>
        </ext>
      </extLst>
    </cfRule>
  </conditionalFormatting>
  <conditionalFormatting sqref="P136">
    <cfRule type="dataBar" priority="3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{07F26236-DAEA-46C9-8247-8DDFA1902C12}</x14:id>
        </ext>
      </extLst>
    </cfRule>
  </conditionalFormatting>
  <conditionalFormatting sqref="P136">
    <cfRule type="dataBar" priority="3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{D82A0989-4452-49A5-A478-DFA3FA1261E7}</x14:id>
        </ext>
      </extLst>
    </cfRule>
  </conditionalFormatting>
  <conditionalFormatting sqref="P136">
    <cfRule type="dataBar" priority="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{BF3C34BA-50BC-4352-80CD-10DC3F42D31C}</x14:id>
        </ext>
      </extLst>
    </cfRule>
  </conditionalFormatting>
  <conditionalFormatting sqref="P136">
    <cfRule type="dataBar" priority="3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{022F9D5A-33D0-48E7-8114-56F88BBC3081}</x14:id>
        </ext>
      </extLst>
    </cfRule>
  </conditionalFormatting>
  <conditionalFormatting sqref="P137:P140">
    <cfRule type="dataBar" priority="3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{75BF48AB-DBB0-4898-A184-09075CA662DF}</x14:id>
        </ext>
      </extLst>
    </cfRule>
  </conditionalFormatting>
  <conditionalFormatting sqref="P137:P140">
    <cfRule type="dataBar" priority="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{26FB7D38-AEF9-4541-BF4A-05F46451124A}</x14:id>
        </ext>
      </extLst>
    </cfRule>
  </conditionalFormatting>
  <conditionalFormatting sqref="P137:P140">
    <cfRule type="dataBar" priority="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{19D5EF5C-6322-4842-B401-4F771AD57289}</x14:id>
        </ext>
      </extLst>
    </cfRule>
  </conditionalFormatting>
  <conditionalFormatting sqref="P137:P140">
    <cfRule type="dataBar" priority="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{45F4CA23-DFF7-4D35-9F56-E60C71674A72}</x14:id>
        </ext>
      </extLst>
    </cfRule>
  </conditionalFormatting>
  <conditionalFormatting sqref="P127:P131">
    <cfRule type="dataBar" priority="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{5DDCF262-7B20-4D7E-AEE0-5FD256788F33}</x14:id>
        </ext>
      </extLst>
    </cfRule>
  </conditionalFormatting>
  <conditionalFormatting sqref="P127:P131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{1062A72F-2727-43CF-9395-109B2E8AA3FC}</x14:id>
        </ext>
      </extLst>
    </cfRule>
  </conditionalFormatting>
  <conditionalFormatting sqref="P127:P131">
    <cfRule type="dataBar" priority="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{4919CA0E-0165-49FA-AF8E-ED0C67DD9B5A}</x14:id>
        </ext>
      </extLst>
    </cfRule>
  </conditionalFormatting>
  <conditionalFormatting sqref="P127:P131">
    <cfRule type="dataBar" priority="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{305FD433-4546-492F-A031-A9129E774EAD}</x14:id>
        </ext>
      </extLst>
    </cfRule>
  </conditionalFormatting>
  <conditionalFormatting sqref="P132"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{460886B4-AD58-47BA-8DFD-947421296B2A}</x14:id>
        </ext>
      </extLst>
    </cfRule>
  </conditionalFormatting>
  <conditionalFormatting sqref="P132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{764119F9-3365-4992-B757-F1760F57CA47}</x14:id>
        </ext>
      </extLst>
    </cfRule>
  </conditionalFormatting>
  <conditionalFormatting sqref="P132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{D178141F-1F68-474A-890C-E1692CDFDD6E}</x14:id>
        </ext>
      </extLst>
    </cfRule>
  </conditionalFormatting>
  <conditionalFormatting sqref="P132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{0B923B3D-3D5F-4E6C-AB0E-B4919DB78205}</x14:id>
        </ext>
      </extLst>
    </cfRule>
  </conditionalFormatting>
  <conditionalFormatting sqref="P133:P134">
    <cfRule type="dataBar" priority="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{96FD6E79-6826-422E-864D-FD0AE3C3DBD3}</x14:id>
        </ext>
      </extLst>
    </cfRule>
  </conditionalFormatting>
  <conditionalFormatting sqref="P133:P134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{5B2F9803-4876-4900-A80A-4052C305906F}</x14:id>
        </ext>
      </extLst>
    </cfRule>
  </conditionalFormatting>
  <conditionalFormatting sqref="P133:P134">
    <cfRule type="dataBar" priority="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{4850CDCB-0116-4312-8B3B-43C448257DB6}</x14:id>
        </ext>
      </extLst>
    </cfRule>
  </conditionalFormatting>
  <conditionalFormatting sqref="P133:P134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{C93A2714-7276-495B-9778-1D2D68D72E37}</x14:id>
        </ext>
      </extLst>
    </cfRule>
  </conditionalFormatting>
  <conditionalFormatting sqref="P117:P125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{A803498C-FED7-4B6E-8718-8677D4165FA0}</x14:id>
        </ext>
      </extLst>
    </cfRule>
  </conditionalFormatting>
  <conditionalFormatting sqref="P12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{6A1FD2C1-4693-43FD-8893-86F17223033C}</x14:id>
        </ext>
      </extLst>
    </cfRule>
  </conditionalFormatting>
  <conditionalFormatting sqref="P116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{56B367B6-7DA0-43C0-8370-4D65B0BB4806}</x14:id>
        </ext>
      </extLst>
    </cfRule>
  </conditionalFormatting>
  <conditionalFormatting sqref="P110:P111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{3DC7B375-4C86-4AAA-BFE5-BD0ECD3814AE}</x14:id>
        </ext>
      </extLst>
    </cfRule>
  </conditionalFormatting>
  <conditionalFormatting sqref="P11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{4A0544DB-8C50-451B-B5D5-08FD95769C4E}</x14:id>
        </ext>
      </extLst>
    </cfRule>
  </conditionalFormatting>
  <pageMargins left="0.7" right="0.7" top="0.75" bottom="0.75" header="0.3" footer="0.3"/>
  <pageSetup paperSize="9" orientation="portrait" r:id="rId2"/>
  <ignoredErrors>
    <ignoredError sqref="W4 U3 W6 Z6 U7 U4:U6" formulaRange="1"/>
    <ignoredError sqref="X6" formula="1"/>
  </ignoredErrors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410029-13F5-419A-B00E-282B4439904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P80:P82</xm:sqref>
        </x14:conditionalFormatting>
        <x14:conditionalFormatting xmlns:xm="http://schemas.microsoft.com/office/excel/2006/main">
          <x14:cfRule type="dataBar" id="{C8917204-2A09-4ADA-937E-F44B55E4308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P83:P84</xm:sqref>
        </x14:conditionalFormatting>
        <x14:conditionalFormatting xmlns:xm="http://schemas.microsoft.com/office/excel/2006/main">
          <x14:cfRule type="dataBar" id="{ED88FF80-FEA5-4976-B54A-CD3DDB87EFD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P85</xm:sqref>
        </x14:conditionalFormatting>
        <x14:conditionalFormatting xmlns:xm="http://schemas.microsoft.com/office/excel/2006/main">
          <x14:cfRule type="dataBar" id="{33A98DF7-E826-42BF-9FB2-0F33BB562BA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P88:P93</xm:sqref>
        </x14:conditionalFormatting>
        <x14:conditionalFormatting xmlns:xm="http://schemas.microsoft.com/office/excel/2006/main">
          <x14:cfRule type="dataBar" id="{2AB573BA-F493-48FF-99A1-82C6C77B26B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P94</xm:sqref>
        </x14:conditionalFormatting>
        <x14:conditionalFormatting xmlns:xm="http://schemas.microsoft.com/office/excel/2006/main">
          <x14:cfRule type="dataBar" id="{032DE8E3-6BDC-4913-A5D3-4DB33B9CBCC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P95:P96</xm:sqref>
        </x14:conditionalFormatting>
        <x14:conditionalFormatting xmlns:xm="http://schemas.microsoft.com/office/excel/2006/main">
          <x14:cfRule type="dataBar" id="{1A54DBD0-9488-4943-BEFF-B6B29E6E214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P97:P109</xm:sqref>
        </x14:conditionalFormatting>
        <x14:conditionalFormatting xmlns:xm="http://schemas.microsoft.com/office/excel/2006/main">
          <x14:cfRule type="dataBar" id="{55B0C1B4-2D0C-4E24-8A95-78347401548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P113:P115</xm:sqref>
        </x14:conditionalFormatting>
        <x14:conditionalFormatting xmlns:xm="http://schemas.microsoft.com/office/excel/2006/main">
          <x14:cfRule type="dataBar" id="{D2A8AE39-9D13-4D9A-9AF0-17EC674AE98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P141:P146</xm:sqref>
        </x14:conditionalFormatting>
        <x14:conditionalFormatting xmlns:xm="http://schemas.microsoft.com/office/excel/2006/main">
          <x14:cfRule type="dataBar" id="{FFBFB6A9-195A-4060-B465-8E68A75CBB9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P141:P146</xm:sqref>
        </x14:conditionalFormatting>
        <x14:conditionalFormatting xmlns:xm="http://schemas.microsoft.com/office/excel/2006/main">
          <x14:cfRule type="dataBar" id="{8B903E21-D5B2-475A-95E5-8D40AE6715C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P141:P146</xm:sqref>
        </x14:conditionalFormatting>
        <x14:conditionalFormatting xmlns:xm="http://schemas.microsoft.com/office/excel/2006/main">
          <x14:cfRule type="dataBar" id="{72A5EAC5-41FD-434F-954B-3746A050F0F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P4:P79</xm:sqref>
        </x14:conditionalFormatting>
        <x14:conditionalFormatting xmlns:xm="http://schemas.microsoft.com/office/excel/2006/main">
          <x14:cfRule type="dataBar" id="{065BE247-DDD8-4BA9-B2FF-F4E58B40F56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P147:P148</xm:sqref>
        </x14:conditionalFormatting>
        <x14:conditionalFormatting xmlns:xm="http://schemas.microsoft.com/office/excel/2006/main">
          <x14:cfRule type="dataBar" id="{3BB1C522-A96C-4C1D-9AD7-6C979ECE9AD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P147:P148</xm:sqref>
        </x14:conditionalFormatting>
        <x14:conditionalFormatting xmlns:xm="http://schemas.microsoft.com/office/excel/2006/main">
          <x14:cfRule type="dataBar" id="{AB4EB701-5CF4-460E-922B-54AFA9BBB35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P147:P148</xm:sqref>
        </x14:conditionalFormatting>
        <x14:conditionalFormatting xmlns:xm="http://schemas.microsoft.com/office/excel/2006/main">
          <x14:cfRule type="dataBar" id="{98338D5B-1A64-43B3-93EA-109AD1B9BCE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P86:P87</xm:sqref>
        </x14:conditionalFormatting>
        <x14:conditionalFormatting xmlns:xm="http://schemas.microsoft.com/office/excel/2006/main">
          <x14:cfRule type="dataBar" id="{D9DA71C3-D3EE-4E47-BBC7-7243CE51D5A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P135</xm:sqref>
        </x14:conditionalFormatting>
        <x14:conditionalFormatting xmlns:xm="http://schemas.microsoft.com/office/excel/2006/main">
          <x14:cfRule type="dataBar" id="{F31AC1E3-E08D-472A-ADE6-CEE610A504F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P135</xm:sqref>
        </x14:conditionalFormatting>
        <x14:conditionalFormatting xmlns:xm="http://schemas.microsoft.com/office/excel/2006/main">
          <x14:cfRule type="dataBar" id="{28287612-C29A-4751-8AF6-FA43666C158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P135</xm:sqref>
        </x14:conditionalFormatting>
        <x14:conditionalFormatting xmlns:xm="http://schemas.microsoft.com/office/excel/2006/main">
          <x14:cfRule type="dataBar" id="{4F7D0130-D71C-4294-8E8F-DFE2638F98B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P135</xm:sqref>
        </x14:conditionalFormatting>
        <x14:conditionalFormatting xmlns:xm="http://schemas.microsoft.com/office/excel/2006/main">
          <x14:cfRule type="dataBar" id="{07F26236-DAEA-46C9-8247-8DDFA1902C1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P136</xm:sqref>
        </x14:conditionalFormatting>
        <x14:conditionalFormatting xmlns:xm="http://schemas.microsoft.com/office/excel/2006/main">
          <x14:cfRule type="dataBar" id="{D82A0989-4452-49A5-A478-DFA3FA1261E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P136</xm:sqref>
        </x14:conditionalFormatting>
        <x14:conditionalFormatting xmlns:xm="http://schemas.microsoft.com/office/excel/2006/main">
          <x14:cfRule type="dataBar" id="{BF3C34BA-50BC-4352-80CD-10DC3F42D31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P136</xm:sqref>
        </x14:conditionalFormatting>
        <x14:conditionalFormatting xmlns:xm="http://schemas.microsoft.com/office/excel/2006/main">
          <x14:cfRule type="dataBar" id="{022F9D5A-33D0-48E7-8114-56F88BBC308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P136</xm:sqref>
        </x14:conditionalFormatting>
        <x14:conditionalFormatting xmlns:xm="http://schemas.microsoft.com/office/excel/2006/main">
          <x14:cfRule type="dataBar" id="{75BF48AB-DBB0-4898-A184-09075CA662D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P137:P140</xm:sqref>
        </x14:conditionalFormatting>
        <x14:conditionalFormatting xmlns:xm="http://schemas.microsoft.com/office/excel/2006/main">
          <x14:cfRule type="dataBar" id="{26FB7D38-AEF9-4541-BF4A-05F46451124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P137:P140</xm:sqref>
        </x14:conditionalFormatting>
        <x14:conditionalFormatting xmlns:xm="http://schemas.microsoft.com/office/excel/2006/main">
          <x14:cfRule type="dataBar" id="{19D5EF5C-6322-4842-B401-4F771AD5728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P137:P140</xm:sqref>
        </x14:conditionalFormatting>
        <x14:conditionalFormatting xmlns:xm="http://schemas.microsoft.com/office/excel/2006/main">
          <x14:cfRule type="dataBar" id="{45F4CA23-DFF7-4D35-9F56-E60C71674A7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P137:P140</xm:sqref>
        </x14:conditionalFormatting>
        <x14:conditionalFormatting xmlns:xm="http://schemas.microsoft.com/office/excel/2006/main">
          <x14:cfRule type="dataBar" id="{5DDCF262-7B20-4D7E-AEE0-5FD256788F3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P127:P131</xm:sqref>
        </x14:conditionalFormatting>
        <x14:conditionalFormatting xmlns:xm="http://schemas.microsoft.com/office/excel/2006/main">
          <x14:cfRule type="dataBar" id="{1062A72F-2727-43CF-9395-109B2E8AA3F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P127:P131</xm:sqref>
        </x14:conditionalFormatting>
        <x14:conditionalFormatting xmlns:xm="http://schemas.microsoft.com/office/excel/2006/main">
          <x14:cfRule type="dataBar" id="{4919CA0E-0165-49FA-AF8E-ED0C67DD9B5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P127:P131</xm:sqref>
        </x14:conditionalFormatting>
        <x14:conditionalFormatting xmlns:xm="http://schemas.microsoft.com/office/excel/2006/main">
          <x14:cfRule type="dataBar" id="{305FD433-4546-492F-A031-A9129E774EA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P127:P131</xm:sqref>
        </x14:conditionalFormatting>
        <x14:conditionalFormatting xmlns:xm="http://schemas.microsoft.com/office/excel/2006/main">
          <x14:cfRule type="dataBar" id="{460886B4-AD58-47BA-8DFD-947421296B2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P132</xm:sqref>
        </x14:conditionalFormatting>
        <x14:conditionalFormatting xmlns:xm="http://schemas.microsoft.com/office/excel/2006/main">
          <x14:cfRule type="dataBar" id="{764119F9-3365-4992-B757-F1760F57CA4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P132</xm:sqref>
        </x14:conditionalFormatting>
        <x14:conditionalFormatting xmlns:xm="http://schemas.microsoft.com/office/excel/2006/main">
          <x14:cfRule type="dataBar" id="{D178141F-1F68-474A-890C-E1692CDFDD6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P132</xm:sqref>
        </x14:conditionalFormatting>
        <x14:conditionalFormatting xmlns:xm="http://schemas.microsoft.com/office/excel/2006/main">
          <x14:cfRule type="dataBar" id="{0B923B3D-3D5F-4E6C-AB0E-B4919DB7820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P132</xm:sqref>
        </x14:conditionalFormatting>
        <x14:conditionalFormatting xmlns:xm="http://schemas.microsoft.com/office/excel/2006/main">
          <x14:cfRule type="dataBar" id="{96FD6E79-6826-422E-864D-FD0AE3C3DBD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P133:P134</xm:sqref>
        </x14:conditionalFormatting>
        <x14:conditionalFormatting xmlns:xm="http://schemas.microsoft.com/office/excel/2006/main">
          <x14:cfRule type="dataBar" id="{5B2F9803-4876-4900-A80A-4052C305906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P133:P134</xm:sqref>
        </x14:conditionalFormatting>
        <x14:conditionalFormatting xmlns:xm="http://schemas.microsoft.com/office/excel/2006/main">
          <x14:cfRule type="dataBar" id="{4850CDCB-0116-4312-8B3B-43C448257DB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P133:P134</xm:sqref>
        </x14:conditionalFormatting>
        <x14:conditionalFormatting xmlns:xm="http://schemas.microsoft.com/office/excel/2006/main">
          <x14:cfRule type="dataBar" id="{C93A2714-7276-495B-9778-1D2D68D72E3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P133:P134</xm:sqref>
        </x14:conditionalFormatting>
        <x14:conditionalFormatting xmlns:xm="http://schemas.microsoft.com/office/excel/2006/main">
          <x14:cfRule type="dataBar" id="{A803498C-FED7-4B6E-8718-8677D4165FA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P117:P125</xm:sqref>
        </x14:conditionalFormatting>
        <x14:conditionalFormatting xmlns:xm="http://schemas.microsoft.com/office/excel/2006/main">
          <x14:cfRule type="dataBar" id="{6A1FD2C1-4693-43FD-8893-86F17223033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P126</xm:sqref>
        </x14:conditionalFormatting>
        <x14:conditionalFormatting xmlns:xm="http://schemas.microsoft.com/office/excel/2006/main">
          <x14:cfRule type="dataBar" id="{56B367B6-7DA0-43C0-8370-4D65B0BB480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P116</xm:sqref>
        </x14:conditionalFormatting>
        <x14:conditionalFormatting xmlns:xm="http://schemas.microsoft.com/office/excel/2006/main">
          <x14:cfRule type="dataBar" id="{3DC7B375-4C86-4AAA-BFE5-BD0ECD3814A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P110:P111</xm:sqref>
        </x14:conditionalFormatting>
        <x14:conditionalFormatting xmlns:xm="http://schemas.microsoft.com/office/excel/2006/main">
          <x14:cfRule type="dataBar" id="{4A0544DB-8C50-451B-B5D5-08FD95769C4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P112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J183"/>
  <sheetViews>
    <sheetView zoomScaleNormal="100" workbookViewId="0">
      <pane xSplit="4" ySplit="10" topLeftCell="E12" activePane="bottomRight" state="frozen"/>
      <selection pane="topRight" activeCell="E1" sqref="E1"/>
      <selection pane="bottomLeft" activeCell="A11" sqref="A11"/>
      <selection pane="bottomRight" activeCell="AJ5" sqref="AJ3:AJ5"/>
    </sheetView>
  </sheetViews>
  <sheetFormatPr baseColWidth="10" defaultColWidth="10.7109375" defaultRowHeight="15"/>
  <cols>
    <col min="1" max="1" width="4" bestFit="1" customWidth="1"/>
    <col min="2" max="2" width="13.5703125" bestFit="1" customWidth="1"/>
    <col min="4" max="4" width="16.7109375" customWidth="1"/>
    <col min="5" max="5" width="5.28515625" style="233" customWidth="1"/>
    <col min="6" max="6" width="6.42578125" style="233" customWidth="1"/>
    <col min="7" max="33" width="5.28515625" style="233" customWidth="1"/>
    <col min="34" max="34" width="5.5703125" style="233" customWidth="1"/>
    <col min="35" max="35" width="5.85546875" style="233" customWidth="1"/>
  </cols>
  <sheetData>
    <row r="1" spans="1:36" ht="17.25">
      <c r="A1" s="374" t="s">
        <v>396</v>
      </c>
      <c r="B1" s="375"/>
      <c r="C1" s="283" t="s">
        <v>397</v>
      </c>
      <c r="D1" s="284"/>
      <c r="E1" s="241" t="s">
        <v>405</v>
      </c>
      <c r="F1" s="242">
        <v>2</v>
      </c>
      <c r="G1" s="242">
        <v>3</v>
      </c>
      <c r="H1" s="242">
        <v>4</v>
      </c>
      <c r="I1" s="242">
        <v>5</v>
      </c>
      <c r="J1" s="242">
        <v>6</v>
      </c>
      <c r="K1" s="242">
        <v>7</v>
      </c>
      <c r="L1" s="242">
        <v>8</v>
      </c>
      <c r="M1" s="242">
        <v>9</v>
      </c>
      <c r="N1" s="242">
        <v>10</v>
      </c>
      <c r="O1" s="242">
        <v>11</v>
      </c>
      <c r="P1" s="242">
        <v>12</v>
      </c>
      <c r="Q1" s="242">
        <v>13</v>
      </c>
      <c r="R1" s="242">
        <v>14</v>
      </c>
      <c r="S1" s="242">
        <v>15</v>
      </c>
      <c r="T1" s="242">
        <v>16</v>
      </c>
      <c r="U1" s="242">
        <v>17</v>
      </c>
      <c r="V1" s="242">
        <v>18</v>
      </c>
      <c r="W1" s="242">
        <v>19</v>
      </c>
      <c r="X1" s="242">
        <v>20</v>
      </c>
      <c r="Y1" s="242">
        <v>21</v>
      </c>
      <c r="Z1" s="242">
        <v>22</v>
      </c>
      <c r="AA1" s="242">
        <v>23</v>
      </c>
      <c r="AB1" s="242">
        <v>24</v>
      </c>
      <c r="AC1" s="242">
        <v>25</v>
      </c>
      <c r="AD1" s="242">
        <v>26</v>
      </c>
      <c r="AE1" s="242">
        <v>27</v>
      </c>
      <c r="AF1" s="242">
        <v>28</v>
      </c>
      <c r="AG1" s="242">
        <v>29</v>
      </c>
      <c r="AH1" s="242">
        <v>30</v>
      </c>
      <c r="AI1" s="242">
        <v>31</v>
      </c>
      <c r="AJ1" s="77"/>
    </row>
    <row r="2" spans="1:36">
      <c r="A2" s="376" t="s">
        <v>398</v>
      </c>
      <c r="B2" s="377"/>
      <c r="C2" s="379">
        <f>SUM(E2:AI2)/31</f>
        <v>0.62115561047613643</v>
      </c>
      <c r="D2" s="380"/>
      <c r="E2" s="285">
        <f>E6/49</f>
        <v>0.7339569160997732</v>
      </c>
      <c r="F2" s="285">
        <f t="shared" ref="F2:J2" si="0">F6/49</f>
        <v>0.74943310657596374</v>
      </c>
      <c r="G2" s="285">
        <f t="shared" si="0"/>
        <v>0.69350907029478459</v>
      </c>
      <c r="H2" s="285">
        <f t="shared" si="0"/>
        <v>0.73691893424036281</v>
      </c>
      <c r="I2" s="285">
        <f t="shared" si="0"/>
        <v>0.54722222222222228</v>
      </c>
      <c r="J2" s="285">
        <f t="shared" si="0"/>
        <v>0.69606009070294794</v>
      </c>
      <c r="K2" s="285">
        <f>K6/49</f>
        <v>0.82603458049886613</v>
      </c>
      <c r="L2" s="285">
        <f>L6/39</f>
        <v>0.72414529914529924</v>
      </c>
      <c r="M2" s="285">
        <f t="shared" ref="M2:P2" si="1">M6/39</f>
        <v>0.75306267806267801</v>
      </c>
      <c r="N2" s="285">
        <f t="shared" si="1"/>
        <v>0.77081552706552692</v>
      </c>
      <c r="O2" s="285">
        <f t="shared" si="1"/>
        <v>0.68497150997151002</v>
      </c>
      <c r="P2" s="285">
        <f t="shared" si="1"/>
        <v>0.69926994301994294</v>
      </c>
      <c r="Q2" s="285">
        <f>Q6/29</f>
        <v>0.755411877394636</v>
      </c>
      <c r="R2" s="285">
        <f t="shared" ref="R2:AI2" si="2">R6/29</f>
        <v>0.79899425287356318</v>
      </c>
      <c r="S2" s="285">
        <f t="shared" si="2"/>
        <v>0.83039052195613716</v>
      </c>
      <c r="T2" s="285">
        <f t="shared" si="2"/>
        <v>0.78659003831417629</v>
      </c>
      <c r="U2" s="285">
        <f t="shared" si="2"/>
        <v>0.81024904214559379</v>
      </c>
      <c r="V2" s="285">
        <f t="shared" si="2"/>
        <v>0.67921455938697317</v>
      </c>
      <c r="W2" s="285">
        <f t="shared" si="2"/>
        <v>0.67241379310344818</v>
      </c>
      <c r="X2" s="285">
        <f t="shared" si="2"/>
        <v>0.67394636015325671</v>
      </c>
      <c r="Y2" s="285">
        <f t="shared" si="2"/>
        <v>0.72928639846743304</v>
      </c>
      <c r="Z2" s="285">
        <f t="shared" si="2"/>
        <v>0.75783045977011487</v>
      </c>
      <c r="AA2" s="285">
        <f t="shared" si="2"/>
        <v>0.74528256704980844</v>
      </c>
      <c r="AB2" s="285">
        <f t="shared" si="2"/>
        <v>0.77780172413793103</v>
      </c>
      <c r="AC2" s="285">
        <f t="shared" si="2"/>
        <v>0.83278256704980858</v>
      </c>
      <c r="AD2" s="285">
        <f t="shared" si="2"/>
        <v>0.79022988505747127</v>
      </c>
      <c r="AE2" s="285">
        <f t="shared" si="2"/>
        <v>0</v>
      </c>
      <c r="AF2" s="285">
        <f t="shared" si="2"/>
        <v>0</v>
      </c>
      <c r="AG2" s="285">
        <f t="shared" si="2"/>
        <v>0</v>
      </c>
      <c r="AH2" s="285">
        <f t="shared" si="2"/>
        <v>0</v>
      </c>
      <c r="AI2" s="285">
        <f t="shared" si="2"/>
        <v>0</v>
      </c>
    </row>
    <row r="3" spans="1:36">
      <c r="A3" s="376" t="s">
        <v>399</v>
      </c>
      <c r="B3" s="377"/>
      <c r="C3" s="381">
        <f>SUM(E3:AI3)/31</f>
        <v>0.73964804858622069</v>
      </c>
      <c r="D3" s="382"/>
      <c r="E3" s="230">
        <f>E7/36</f>
        <v>0.78456790123456788</v>
      </c>
      <c r="F3" s="230">
        <f t="shared" ref="F3:AI3" si="3">F7/36</f>
        <v>0.84253472222222225</v>
      </c>
      <c r="G3" s="230">
        <f t="shared" si="3"/>
        <v>0.85322145061728394</v>
      </c>
      <c r="H3" s="230">
        <f t="shared" si="3"/>
        <v>0.83699845679012352</v>
      </c>
      <c r="I3" s="230">
        <f t="shared" si="3"/>
        <v>0.84469521604938269</v>
      </c>
      <c r="J3" s="230">
        <f t="shared" si="3"/>
        <v>0.83912037037037035</v>
      </c>
      <c r="K3" s="230">
        <f t="shared" si="3"/>
        <v>0.81425540123456797</v>
      </c>
      <c r="L3" s="230">
        <f t="shared" si="3"/>
        <v>0.85314429012345672</v>
      </c>
      <c r="M3" s="230">
        <f t="shared" si="3"/>
        <v>0.83805941358024694</v>
      </c>
      <c r="N3" s="230">
        <f t="shared" si="3"/>
        <v>0.84008487654320996</v>
      </c>
      <c r="O3" s="230">
        <f t="shared" si="3"/>
        <v>0.82087191358024691</v>
      </c>
      <c r="P3" s="230">
        <f t="shared" si="3"/>
        <v>0.86111111111111116</v>
      </c>
      <c r="Q3" s="230">
        <f t="shared" si="3"/>
        <v>0.85898919753086422</v>
      </c>
      <c r="R3" s="230">
        <f t="shared" si="3"/>
        <v>0.88263888888888886</v>
      </c>
      <c r="S3" s="230">
        <f t="shared" si="3"/>
        <v>0.90615354938271608</v>
      </c>
      <c r="T3" s="230">
        <f t="shared" si="3"/>
        <v>0.91338734567901225</v>
      </c>
      <c r="U3" s="230">
        <f t="shared" si="3"/>
        <v>0.91473765432098775</v>
      </c>
      <c r="V3" s="230">
        <f t="shared" si="3"/>
        <v>0.94444444444444442</v>
      </c>
      <c r="W3" s="230">
        <f t="shared" si="3"/>
        <v>0.93775077160493814</v>
      </c>
      <c r="X3" s="230">
        <f t="shared" si="3"/>
        <v>0.93003472222222205</v>
      </c>
      <c r="Y3" s="230">
        <f t="shared" si="3"/>
        <v>0.94319058641975317</v>
      </c>
      <c r="Z3" s="230">
        <f t="shared" si="3"/>
        <v>0.94444444444444442</v>
      </c>
      <c r="AA3" s="230">
        <f t="shared" si="3"/>
        <v>0.93007330246913567</v>
      </c>
      <c r="AB3" s="230">
        <f t="shared" si="3"/>
        <v>0.9247685185185186</v>
      </c>
      <c r="AC3" s="230">
        <f t="shared" si="3"/>
        <v>0.93364197530864201</v>
      </c>
      <c r="AD3" s="230">
        <f t="shared" si="3"/>
        <v>0.93616898148148153</v>
      </c>
      <c r="AE3" s="230">
        <f t="shared" si="3"/>
        <v>0</v>
      </c>
      <c r="AF3" s="230">
        <f t="shared" si="3"/>
        <v>0</v>
      </c>
      <c r="AG3" s="230">
        <f t="shared" si="3"/>
        <v>0</v>
      </c>
      <c r="AH3" s="230">
        <f t="shared" si="3"/>
        <v>0</v>
      </c>
      <c r="AI3" s="230">
        <f t="shared" si="3"/>
        <v>0</v>
      </c>
      <c r="AJ3" s="331"/>
    </row>
    <row r="4" spans="1:36">
      <c r="A4" s="376" t="s">
        <v>400</v>
      </c>
      <c r="B4" s="377"/>
      <c r="C4" s="381">
        <f>SUM(E4:AI4)/31</f>
        <v>0.83026909150757067</v>
      </c>
      <c r="D4" s="382"/>
      <c r="E4" s="231">
        <f>E8/49</f>
        <v>0.97936507936507933</v>
      </c>
      <c r="F4" s="231">
        <f t="shared" ref="F4:AI4" si="4">F8/49</f>
        <v>0.99666950113378683</v>
      </c>
      <c r="G4" s="231">
        <f t="shared" si="4"/>
        <v>0.98543083900226747</v>
      </c>
      <c r="H4" s="231">
        <f t="shared" si="4"/>
        <v>0.99036281179138319</v>
      </c>
      <c r="I4" s="231">
        <f t="shared" si="4"/>
        <v>1</v>
      </c>
      <c r="J4" s="231">
        <f t="shared" si="4"/>
        <v>0.9910714285714286</v>
      </c>
      <c r="K4" s="231">
        <f t="shared" si="4"/>
        <v>0.99784580498866216</v>
      </c>
      <c r="L4" s="231">
        <f t="shared" si="4"/>
        <v>0.97448979591836737</v>
      </c>
      <c r="M4" s="231">
        <f t="shared" si="4"/>
        <v>0.9983418367346939</v>
      </c>
      <c r="N4" s="231">
        <f t="shared" si="4"/>
        <v>1</v>
      </c>
      <c r="O4" s="231">
        <f t="shared" si="4"/>
        <v>0.99982993197278913</v>
      </c>
      <c r="P4" s="231">
        <f t="shared" si="4"/>
        <v>0.96524943310657596</v>
      </c>
      <c r="Q4" s="231">
        <f t="shared" si="4"/>
        <v>0.97590702947845798</v>
      </c>
      <c r="R4" s="231">
        <f t="shared" si="4"/>
        <v>1</v>
      </c>
      <c r="S4" s="231">
        <f t="shared" si="4"/>
        <v>0.98554421768707479</v>
      </c>
      <c r="T4" s="231">
        <f t="shared" si="4"/>
        <v>0.99781746031746033</v>
      </c>
      <c r="U4" s="231">
        <f t="shared" si="4"/>
        <v>0.99333900226757377</v>
      </c>
      <c r="V4" s="231">
        <f t="shared" si="4"/>
        <v>0.9268707482993197</v>
      </c>
      <c r="W4" s="231">
        <f t="shared" si="4"/>
        <v>0.9964427437641723</v>
      </c>
      <c r="X4" s="231">
        <f t="shared" si="4"/>
        <v>0.99776077097505667</v>
      </c>
      <c r="Y4" s="231">
        <f t="shared" si="4"/>
        <v>0.99744897959183676</v>
      </c>
      <c r="Z4" s="231">
        <f t="shared" si="4"/>
        <v>0.99797335600907022</v>
      </c>
      <c r="AA4" s="231">
        <f t="shared" si="4"/>
        <v>1</v>
      </c>
      <c r="AB4" s="231">
        <f t="shared" si="4"/>
        <v>0.99812925170068023</v>
      </c>
      <c r="AC4" s="231">
        <f t="shared" si="4"/>
        <v>0.99245181405895688</v>
      </c>
      <c r="AD4" s="231">
        <f t="shared" si="4"/>
        <v>1</v>
      </c>
      <c r="AE4" s="231">
        <f t="shared" si="4"/>
        <v>0</v>
      </c>
      <c r="AF4" s="231">
        <f t="shared" si="4"/>
        <v>0</v>
      </c>
      <c r="AG4" s="231">
        <f t="shared" si="4"/>
        <v>0</v>
      </c>
      <c r="AH4" s="231">
        <f t="shared" si="4"/>
        <v>0</v>
      </c>
      <c r="AI4" s="231">
        <f t="shared" si="4"/>
        <v>0</v>
      </c>
      <c r="AJ4" s="331"/>
    </row>
    <row r="5" spans="1:36">
      <c r="A5" s="376" t="s">
        <v>401</v>
      </c>
      <c r="B5" s="377"/>
      <c r="C5" s="381">
        <f>SUM(E5:AI5)/31</f>
        <v>0</v>
      </c>
      <c r="D5" s="382"/>
      <c r="E5" s="231">
        <f>E9/1</f>
        <v>0</v>
      </c>
      <c r="F5" s="231">
        <f t="shared" ref="F5:AI5" si="5">F9/1</f>
        <v>0</v>
      </c>
      <c r="G5" s="231">
        <f t="shared" si="5"/>
        <v>0</v>
      </c>
      <c r="H5" s="231">
        <f t="shared" si="5"/>
        <v>0</v>
      </c>
      <c r="I5" s="231">
        <f t="shared" si="5"/>
        <v>0</v>
      </c>
      <c r="J5" s="231">
        <f t="shared" si="5"/>
        <v>0</v>
      </c>
      <c r="K5" s="231">
        <f t="shared" si="5"/>
        <v>0</v>
      </c>
      <c r="L5" s="231">
        <f t="shared" si="5"/>
        <v>0</v>
      </c>
      <c r="M5" s="231">
        <f t="shared" si="5"/>
        <v>0</v>
      </c>
      <c r="N5" s="231">
        <f t="shared" si="5"/>
        <v>0</v>
      </c>
      <c r="O5" s="231">
        <f t="shared" si="5"/>
        <v>0</v>
      </c>
      <c r="P5" s="231">
        <f t="shared" si="5"/>
        <v>0</v>
      </c>
      <c r="Q5" s="231">
        <f t="shared" si="5"/>
        <v>0</v>
      </c>
      <c r="R5" s="231">
        <f t="shared" si="5"/>
        <v>0</v>
      </c>
      <c r="S5" s="231">
        <f t="shared" si="5"/>
        <v>0</v>
      </c>
      <c r="T5" s="231">
        <f t="shared" si="5"/>
        <v>0</v>
      </c>
      <c r="U5" s="231">
        <f t="shared" si="5"/>
        <v>0</v>
      </c>
      <c r="V5" s="231">
        <f t="shared" si="5"/>
        <v>0</v>
      </c>
      <c r="W5" s="231">
        <f t="shared" si="5"/>
        <v>0</v>
      </c>
      <c r="X5" s="231">
        <f t="shared" si="5"/>
        <v>0</v>
      </c>
      <c r="Y5" s="231">
        <f t="shared" si="5"/>
        <v>0</v>
      </c>
      <c r="Z5" s="231">
        <f t="shared" si="5"/>
        <v>0</v>
      </c>
      <c r="AA5" s="231">
        <f t="shared" si="5"/>
        <v>0</v>
      </c>
      <c r="AB5" s="231">
        <f t="shared" si="5"/>
        <v>0</v>
      </c>
      <c r="AC5" s="231">
        <f t="shared" si="5"/>
        <v>0</v>
      </c>
      <c r="AD5" s="231">
        <f t="shared" si="5"/>
        <v>0</v>
      </c>
      <c r="AE5" s="231">
        <f t="shared" si="5"/>
        <v>0</v>
      </c>
      <c r="AF5" s="231">
        <f t="shared" si="5"/>
        <v>0</v>
      </c>
      <c r="AG5" s="231">
        <f t="shared" si="5"/>
        <v>0</v>
      </c>
      <c r="AH5" s="231">
        <f t="shared" si="5"/>
        <v>0</v>
      </c>
      <c r="AI5" s="231">
        <f t="shared" si="5"/>
        <v>0</v>
      </c>
      <c r="AJ5" s="331"/>
    </row>
    <row r="6" spans="1:36">
      <c r="A6" s="372" t="s">
        <v>402</v>
      </c>
      <c r="B6" s="373"/>
      <c r="C6" s="381">
        <f>SUM(C2:C5)/4</f>
        <v>0.54776818764248192</v>
      </c>
      <c r="D6" s="383"/>
      <c r="E6" s="232">
        <f t="shared" ref="E6:AH6" si="6">SUM(E11:E59)</f>
        <v>35.963888888888889</v>
      </c>
      <c r="F6" s="232">
        <f t="shared" si="6"/>
        <v>36.722222222222221</v>
      </c>
      <c r="G6" s="232">
        <f t="shared" si="6"/>
        <v>33.981944444444444</v>
      </c>
      <c r="H6" s="232">
        <f t="shared" si="6"/>
        <v>36.109027777777776</v>
      </c>
      <c r="I6" s="232">
        <f t="shared" si="6"/>
        <v>26.81388888888889</v>
      </c>
      <c r="J6" s="232">
        <f t="shared" si="6"/>
        <v>34.106944444444451</v>
      </c>
      <c r="K6" s="232">
        <f t="shared" si="6"/>
        <v>40.475694444444443</v>
      </c>
      <c r="L6" s="232">
        <f t="shared" si="6"/>
        <v>28.241666666666671</v>
      </c>
      <c r="M6" s="232">
        <f t="shared" si="6"/>
        <v>29.369444444444444</v>
      </c>
      <c r="N6" s="232">
        <f t="shared" si="6"/>
        <v>30.061805555555551</v>
      </c>
      <c r="O6" s="232">
        <f t="shared" si="6"/>
        <v>26.713888888888892</v>
      </c>
      <c r="P6" s="232">
        <f t="shared" si="6"/>
        <v>27.271527777777774</v>
      </c>
      <c r="Q6" s="232">
        <f t="shared" si="6"/>
        <v>21.906944444444445</v>
      </c>
      <c r="R6" s="232">
        <f t="shared" si="6"/>
        <v>23.170833333333331</v>
      </c>
      <c r="S6" s="232">
        <f t="shared" si="6"/>
        <v>24.081325136727976</v>
      </c>
      <c r="T6" s="232">
        <f t="shared" si="6"/>
        <v>22.811111111111114</v>
      </c>
      <c r="U6" s="232">
        <f t="shared" si="6"/>
        <v>23.49722222222222</v>
      </c>
      <c r="V6" s="232">
        <f t="shared" si="6"/>
        <v>19.697222222222223</v>
      </c>
      <c r="W6" s="232">
        <f t="shared" si="6"/>
        <v>19.499999999999996</v>
      </c>
      <c r="X6" s="232">
        <f t="shared" si="6"/>
        <v>19.544444444444444</v>
      </c>
      <c r="Y6" s="232">
        <f t="shared" si="6"/>
        <v>21.149305555555557</v>
      </c>
      <c r="Z6" s="232">
        <f t="shared" si="6"/>
        <v>21.977083333333333</v>
      </c>
      <c r="AA6" s="232">
        <f t="shared" si="6"/>
        <v>21.613194444444446</v>
      </c>
      <c r="AB6" s="232">
        <f t="shared" si="6"/>
        <v>22.556249999999999</v>
      </c>
      <c r="AC6" s="232">
        <f t="shared" si="6"/>
        <v>24.150694444444447</v>
      </c>
      <c r="AD6" s="232">
        <f t="shared" si="6"/>
        <v>22.916666666666668</v>
      </c>
      <c r="AE6" s="232">
        <f t="shared" si="6"/>
        <v>0</v>
      </c>
      <c r="AF6" s="232">
        <f t="shared" si="6"/>
        <v>0</v>
      </c>
      <c r="AG6" s="232">
        <f t="shared" si="6"/>
        <v>0</v>
      </c>
      <c r="AH6" s="232">
        <f t="shared" si="6"/>
        <v>0</v>
      </c>
      <c r="AI6" s="232">
        <f>SUM(AI11:AI82)</f>
        <v>0</v>
      </c>
    </row>
    <row r="7" spans="1:36" ht="15" customHeight="1">
      <c r="B7" s="227" t="s">
        <v>403</v>
      </c>
      <c r="C7" s="378">
        <v>43647</v>
      </c>
      <c r="D7" s="378"/>
      <c r="E7" s="232">
        <f>SUM(E60:E95)</f>
        <v>28.244444444444444</v>
      </c>
      <c r="F7" s="232">
        <f t="shared" ref="F7:AH7" si="7">SUM(F60:F95)</f>
        <v>30.331250000000001</v>
      </c>
      <c r="G7" s="232">
        <f t="shared" si="7"/>
        <v>30.71597222222222</v>
      </c>
      <c r="H7" s="232">
        <f t="shared" si="7"/>
        <v>30.131944444444446</v>
      </c>
      <c r="I7" s="232">
        <f t="shared" si="7"/>
        <v>30.409027777777776</v>
      </c>
      <c r="J7" s="232">
        <f t="shared" si="7"/>
        <v>30.208333333333332</v>
      </c>
      <c r="K7" s="232">
        <f t="shared" si="7"/>
        <v>29.313194444444449</v>
      </c>
      <c r="L7" s="232">
        <f t="shared" si="7"/>
        <v>30.713194444444444</v>
      </c>
      <c r="M7" s="232">
        <f t="shared" si="7"/>
        <v>30.170138888888889</v>
      </c>
      <c r="N7" s="232">
        <f t="shared" si="7"/>
        <v>30.243055555555557</v>
      </c>
      <c r="O7" s="232">
        <f t="shared" si="7"/>
        <v>29.551388888888891</v>
      </c>
      <c r="P7" s="232">
        <f t="shared" si="7"/>
        <v>31</v>
      </c>
      <c r="Q7" s="232">
        <f t="shared" si="7"/>
        <v>30.923611111111111</v>
      </c>
      <c r="R7" s="232">
        <f t="shared" si="7"/>
        <v>31.774999999999999</v>
      </c>
      <c r="S7" s="232">
        <f t="shared" si="7"/>
        <v>32.621527777777779</v>
      </c>
      <c r="T7" s="232">
        <f t="shared" si="7"/>
        <v>32.881944444444443</v>
      </c>
      <c r="U7" s="232">
        <f t="shared" si="7"/>
        <v>32.930555555555557</v>
      </c>
      <c r="V7" s="232">
        <f t="shared" si="7"/>
        <v>34</v>
      </c>
      <c r="W7" s="232">
        <f t="shared" si="7"/>
        <v>33.759027777777774</v>
      </c>
      <c r="X7" s="232">
        <f t="shared" si="7"/>
        <v>33.481249999999996</v>
      </c>
      <c r="Y7" s="232">
        <f t="shared" si="7"/>
        <v>33.954861111111114</v>
      </c>
      <c r="Z7" s="232">
        <f t="shared" si="7"/>
        <v>34</v>
      </c>
      <c r="AA7" s="232">
        <f t="shared" si="7"/>
        <v>33.482638888888886</v>
      </c>
      <c r="AB7" s="232">
        <f t="shared" si="7"/>
        <v>33.291666666666671</v>
      </c>
      <c r="AC7" s="232">
        <f t="shared" si="7"/>
        <v>33.611111111111114</v>
      </c>
      <c r="AD7" s="232">
        <f t="shared" si="7"/>
        <v>33.702083333333334</v>
      </c>
      <c r="AE7" s="232">
        <f t="shared" si="7"/>
        <v>0</v>
      </c>
      <c r="AF7" s="232">
        <f t="shared" si="7"/>
        <v>0</v>
      </c>
      <c r="AG7" s="232">
        <f t="shared" si="7"/>
        <v>0</v>
      </c>
      <c r="AH7" s="232">
        <f t="shared" si="7"/>
        <v>0</v>
      </c>
      <c r="AI7" s="232">
        <f>SUM(AI83:AI97)</f>
        <v>0</v>
      </c>
    </row>
    <row r="8" spans="1:36" ht="15" customHeight="1">
      <c r="E8" s="232">
        <f>SUM(E96:E144)</f>
        <v>47.988888888888887</v>
      </c>
      <c r="F8" s="232">
        <f t="shared" ref="F8:AH8" si="8">SUM(F96:F144)</f>
        <v>48.836805555555557</v>
      </c>
      <c r="G8" s="232">
        <f t="shared" si="8"/>
        <v>48.286111111111104</v>
      </c>
      <c r="H8" s="232">
        <f t="shared" si="8"/>
        <v>48.527777777777779</v>
      </c>
      <c r="I8" s="232">
        <f t="shared" si="8"/>
        <v>49</v>
      </c>
      <c r="J8" s="232">
        <f t="shared" si="8"/>
        <v>48.5625</v>
      </c>
      <c r="K8" s="232">
        <f t="shared" si="8"/>
        <v>48.894444444444446</v>
      </c>
      <c r="L8" s="232">
        <f>SUM(L96:L144)</f>
        <v>47.75</v>
      </c>
      <c r="M8" s="232">
        <f t="shared" si="8"/>
        <v>48.918750000000003</v>
      </c>
      <c r="N8" s="232">
        <f t="shared" si="8"/>
        <v>49</v>
      </c>
      <c r="O8" s="232">
        <f t="shared" si="8"/>
        <v>48.991666666666667</v>
      </c>
      <c r="P8" s="232">
        <f t="shared" si="8"/>
        <v>47.297222222222224</v>
      </c>
      <c r="Q8" s="232">
        <f t="shared" si="8"/>
        <v>47.819444444444443</v>
      </c>
      <c r="R8" s="232">
        <f t="shared" si="8"/>
        <v>49</v>
      </c>
      <c r="S8" s="232">
        <f>SUM(S96:S144)</f>
        <v>48.291666666666664</v>
      </c>
      <c r="T8" s="232">
        <f t="shared" si="8"/>
        <v>48.893055555555556</v>
      </c>
      <c r="U8" s="232">
        <f t="shared" si="8"/>
        <v>48.673611111111114</v>
      </c>
      <c r="V8" s="232">
        <f t="shared" si="8"/>
        <v>45.416666666666664</v>
      </c>
      <c r="W8" s="232">
        <f t="shared" si="8"/>
        <v>48.825694444444444</v>
      </c>
      <c r="X8" s="232">
        <f t="shared" si="8"/>
        <v>48.890277777777776</v>
      </c>
      <c r="Y8" s="232">
        <f>SUM(Y96:Y144)</f>
        <v>48.875</v>
      </c>
      <c r="Z8" s="232">
        <f t="shared" si="8"/>
        <v>48.90069444444444</v>
      </c>
      <c r="AA8" s="232">
        <f t="shared" si="8"/>
        <v>49</v>
      </c>
      <c r="AB8" s="232">
        <f t="shared" si="8"/>
        <v>48.908333333333331</v>
      </c>
      <c r="AC8" s="232">
        <f t="shared" si="8"/>
        <v>48.630138888888887</v>
      </c>
      <c r="AD8" s="232">
        <f t="shared" si="8"/>
        <v>49</v>
      </c>
      <c r="AE8" s="232">
        <f>SUM(AE96:AE144)</f>
        <v>0</v>
      </c>
      <c r="AF8" s="232">
        <f t="shared" si="8"/>
        <v>0</v>
      </c>
      <c r="AG8" s="232">
        <f t="shared" si="8"/>
        <v>0</v>
      </c>
      <c r="AH8" s="232">
        <f t="shared" si="8"/>
        <v>0</v>
      </c>
      <c r="AI8" s="232">
        <f>SUM(AI97:AI145)</f>
        <v>0</v>
      </c>
    </row>
    <row r="9" spans="1:36" ht="15" customHeight="1" thickBot="1">
      <c r="E9" s="232">
        <f>SUM(E145:E145)</f>
        <v>0</v>
      </c>
      <c r="F9" s="232">
        <f t="shared" ref="F9:AI9" si="9">SUM(F145:F145)</f>
        <v>0</v>
      </c>
      <c r="G9" s="232">
        <f t="shared" si="9"/>
        <v>0</v>
      </c>
      <c r="H9" s="232">
        <f t="shared" si="9"/>
        <v>0</v>
      </c>
      <c r="I9" s="232">
        <f t="shared" si="9"/>
        <v>0</v>
      </c>
      <c r="J9" s="232">
        <f t="shared" si="9"/>
        <v>0</v>
      </c>
      <c r="K9" s="232">
        <f t="shared" si="9"/>
        <v>0</v>
      </c>
      <c r="L9" s="232">
        <f t="shared" si="9"/>
        <v>0</v>
      </c>
      <c r="M9" s="232">
        <f t="shared" si="9"/>
        <v>0</v>
      </c>
      <c r="N9" s="232">
        <f t="shared" si="9"/>
        <v>0</v>
      </c>
      <c r="O9" s="232">
        <f t="shared" si="9"/>
        <v>0</v>
      </c>
      <c r="P9" s="232">
        <f t="shared" si="9"/>
        <v>0</v>
      </c>
      <c r="Q9" s="232">
        <f t="shared" si="9"/>
        <v>0</v>
      </c>
      <c r="R9" s="232">
        <f t="shared" si="9"/>
        <v>0</v>
      </c>
      <c r="S9" s="232">
        <f t="shared" si="9"/>
        <v>0</v>
      </c>
      <c r="T9" s="232">
        <f t="shared" si="9"/>
        <v>0</v>
      </c>
      <c r="U9" s="232">
        <f t="shared" si="9"/>
        <v>0</v>
      </c>
      <c r="V9" s="232">
        <f t="shared" si="9"/>
        <v>0</v>
      </c>
      <c r="W9" s="232">
        <f t="shared" si="9"/>
        <v>0</v>
      </c>
      <c r="X9" s="232">
        <f t="shared" si="9"/>
        <v>0</v>
      </c>
      <c r="Y9" s="232">
        <f t="shared" si="9"/>
        <v>0</v>
      </c>
      <c r="Z9" s="232">
        <f t="shared" si="9"/>
        <v>0</v>
      </c>
      <c r="AA9" s="232">
        <f t="shared" si="9"/>
        <v>0</v>
      </c>
      <c r="AB9" s="232">
        <f t="shared" si="9"/>
        <v>0</v>
      </c>
      <c r="AC9" s="232">
        <f t="shared" si="9"/>
        <v>0</v>
      </c>
      <c r="AD9" s="232">
        <f t="shared" si="9"/>
        <v>0</v>
      </c>
      <c r="AE9" s="232">
        <f t="shared" si="9"/>
        <v>0</v>
      </c>
      <c r="AF9" s="232">
        <f t="shared" si="9"/>
        <v>0</v>
      </c>
      <c r="AG9" s="232">
        <f t="shared" si="9"/>
        <v>0</v>
      </c>
      <c r="AH9" s="232">
        <f t="shared" si="9"/>
        <v>0</v>
      </c>
      <c r="AI9" s="232">
        <f t="shared" si="9"/>
        <v>0</v>
      </c>
    </row>
    <row r="10" spans="1:36" ht="15" customHeight="1" thickTop="1">
      <c r="A10" s="47" t="s">
        <v>0</v>
      </c>
      <c r="B10" s="47" t="s">
        <v>13</v>
      </c>
      <c r="C10" s="47" t="s">
        <v>144</v>
      </c>
      <c r="D10" s="47" t="s">
        <v>12</v>
      </c>
      <c r="E10" s="234" t="s">
        <v>404</v>
      </c>
      <c r="F10" s="234">
        <v>2</v>
      </c>
      <c r="G10" s="234">
        <v>3</v>
      </c>
      <c r="H10" s="234">
        <v>4</v>
      </c>
      <c r="I10" s="234">
        <v>5</v>
      </c>
      <c r="J10" s="234">
        <v>6</v>
      </c>
      <c r="K10" s="234">
        <v>7</v>
      </c>
      <c r="L10" s="234">
        <v>8</v>
      </c>
      <c r="M10" s="234">
        <v>9</v>
      </c>
      <c r="N10" s="234">
        <v>10</v>
      </c>
      <c r="O10" s="234">
        <v>11</v>
      </c>
      <c r="P10" s="234">
        <v>12</v>
      </c>
      <c r="Q10" s="234">
        <v>13</v>
      </c>
      <c r="R10" s="234">
        <v>14</v>
      </c>
      <c r="S10" s="234">
        <v>15</v>
      </c>
      <c r="T10" s="234">
        <v>16</v>
      </c>
      <c r="U10" s="234">
        <v>17</v>
      </c>
      <c r="V10" s="234">
        <v>18</v>
      </c>
      <c r="W10" s="234">
        <v>19</v>
      </c>
      <c r="X10" s="234">
        <v>20</v>
      </c>
      <c r="Y10" s="234">
        <v>21</v>
      </c>
      <c r="Z10" s="234">
        <v>22</v>
      </c>
      <c r="AA10" s="234">
        <v>23</v>
      </c>
      <c r="AB10" s="234">
        <v>24</v>
      </c>
      <c r="AC10" s="234">
        <v>25</v>
      </c>
      <c r="AD10" s="234">
        <v>26</v>
      </c>
      <c r="AE10" s="234">
        <v>27</v>
      </c>
      <c r="AF10" s="234">
        <v>28</v>
      </c>
      <c r="AG10" s="234">
        <v>29</v>
      </c>
      <c r="AH10" s="234">
        <v>30</v>
      </c>
      <c r="AI10" s="234">
        <v>31</v>
      </c>
    </row>
    <row r="11" spans="1:36">
      <c r="A11" s="286">
        <v>1</v>
      </c>
      <c r="B11" s="287" t="s">
        <v>10</v>
      </c>
      <c r="C11" s="287" t="s">
        <v>145</v>
      </c>
      <c r="D11" s="288" t="s">
        <v>110</v>
      </c>
      <c r="E11" s="253">
        <v>0</v>
      </c>
      <c r="F11" s="253">
        <v>0</v>
      </c>
      <c r="G11" s="253">
        <v>0</v>
      </c>
      <c r="H11" s="265">
        <v>0</v>
      </c>
      <c r="I11" s="253">
        <v>0</v>
      </c>
      <c r="J11" s="253">
        <v>0</v>
      </c>
      <c r="K11" s="253">
        <v>0</v>
      </c>
      <c r="L11" s="253">
        <v>0</v>
      </c>
      <c r="M11" s="253">
        <v>0</v>
      </c>
      <c r="N11" s="253">
        <v>0</v>
      </c>
      <c r="O11" s="253">
        <v>0</v>
      </c>
      <c r="P11" s="254">
        <v>0</v>
      </c>
      <c r="Q11" s="254">
        <v>0</v>
      </c>
      <c r="R11" s="254">
        <v>0</v>
      </c>
      <c r="S11" s="254">
        <v>0</v>
      </c>
      <c r="T11" s="254">
        <v>0</v>
      </c>
      <c r="U11" s="254">
        <v>0</v>
      </c>
      <c r="V11" s="254">
        <v>0</v>
      </c>
      <c r="W11" s="254">
        <v>0</v>
      </c>
      <c r="X11" s="254">
        <v>0</v>
      </c>
      <c r="Y11" s="254">
        <v>0</v>
      </c>
      <c r="Z11" s="254">
        <v>0</v>
      </c>
      <c r="AA11" s="254">
        <v>0</v>
      </c>
      <c r="AB11" s="254">
        <v>0</v>
      </c>
      <c r="AC11" s="254">
        <v>0</v>
      </c>
      <c r="AD11" s="254">
        <v>0</v>
      </c>
      <c r="AE11" s="254"/>
      <c r="AF11" s="254"/>
      <c r="AG11" s="254"/>
      <c r="AH11" s="254"/>
      <c r="AI11" s="254"/>
    </row>
    <row r="12" spans="1:36">
      <c r="A12" s="286">
        <v>2</v>
      </c>
      <c r="B12" s="287" t="s">
        <v>10</v>
      </c>
      <c r="C12" s="287" t="s">
        <v>145</v>
      </c>
      <c r="D12" s="288" t="s">
        <v>111</v>
      </c>
      <c r="E12" s="253">
        <v>0</v>
      </c>
      <c r="F12" s="253">
        <v>0</v>
      </c>
      <c r="G12" s="253">
        <v>0</v>
      </c>
      <c r="H12" s="265">
        <v>0</v>
      </c>
      <c r="I12" s="253">
        <v>0</v>
      </c>
      <c r="J12" s="253">
        <v>0</v>
      </c>
      <c r="K12" s="253">
        <v>0</v>
      </c>
      <c r="L12" s="253">
        <v>0</v>
      </c>
      <c r="M12" s="253">
        <v>0</v>
      </c>
      <c r="N12" s="253">
        <v>0</v>
      </c>
      <c r="O12" s="253">
        <v>0</v>
      </c>
      <c r="P12" s="254">
        <v>0</v>
      </c>
      <c r="Q12" s="254">
        <v>0</v>
      </c>
      <c r="R12" s="254">
        <v>0.30555555555555552</v>
      </c>
      <c r="S12" s="265">
        <f>R12/$P$2</f>
        <v>0.43696366275368592</v>
      </c>
      <c r="T12" s="254">
        <v>1</v>
      </c>
      <c r="U12" s="254">
        <v>1</v>
      </c>
      <c r="V12" s="254">
        <v>0.44791666666666663</v>
      </c>
      <c r="W12" s="254">
        <v>0.90277777777777768</v>
      </c>
      <c r="X12" s="254">
        <v>0.24305555555555552</v>
      </c>
      <c r="Y12" s="254">
        <v>1</v>
      </c>
      <c r="Z12" s="254">
        <v>0.97083333333333321</v>
      </c>
      <c r="AA12" s="254">
        <v>0.59166666666666667</v>
      </c>
      <c r="AB12" s="254">
        <v>0.52430555555555558</v>
      </c>
      <c r="AC12" s="254">
        <v>0.96597222222222223</v>
      </c>
      <c r="AD12" s="254">
        <v>1</v>
      </c>
      <c r="AE12" s="254"/>
      <c r="AF12" s="254"/>
      <c r="AG12" s="254"/>
      <c r="AH12" s="254"/>
      <c r="AI12" s="254"/>
    </row>
    <row r="13" spans="1:36">
      <c r="A13" s="286">
        <v>3</v>
      </c>
      <c r="B13" s="287" t="s">
        <v>10</v>
      </c>
      <c r="C13" s="287" t="s">
        <v>145</v>
      </c>
      <c r="D13" s="288" t="s">
        <v>112</v>
      </c>
      <c r="E13" s="253">
        <v>0</v>
      </c>
      <c r="F13" s="253">
        <v>0</v>
      </c>
      <c r="G13" s="253">
        <v>0</v>
      </c>
      <c r="H13" s="265">
        <v>0</v>
      </c>
      <c r="I13" s="253">
        <v>0</v>
      </c>
      <c r="J13" s="253">
        <v>0</v>
      </c>
      <c r="K13" s="253">
        <v>0</v>
      </c>
      <c r="L13" s="253">
        <v>0</v>
      </c>
      <c r="M13" s="253">
        <v>0</v>
      </c>
      <c r="N13" s="253">
        <v>0</v>
      </c>
      <c r="O13" s="253">
        <v>0.10416666666666667</v>
      </c>
      <c r="P13" s="254">
        <v>0</v>
      </c>
      <c r="Q13" s="254">
        <v>0.3125</v>
      </c>
      <c r="R13" s="254">
        <v>0.66666666666666663</v>
      </c>
      <c r="S13" s="265">
        <f>R13/$P$2</f>
        <v>0.95337526418986029</v>
      </c>
      <c r="T13" s="254">
        <v>0.60763888888888884</v>
      </c>
      <c r="U13" s="254">
        <v>1</v>
      </c>
      <c r="V13" s="254">
        <v>0.5</v>
      </c>
      <c r="W13" s="254">
        <v>0.50694444444444442</v>
      </c>
      <c r="X13" s="254">
        <v>0.77777777777777768</v>
      </c>
      <c r="Y13" s="254">
        <v>0.27083333333333331</v>
      </c>
      <c r="Z13" s="254">
        <v>1</v>
      </c>
      <c r="AA13" s="254">
        <v>0.91666666666666652</v>
      </c>
      <c r="AB13" s="254">
        <v>1</v>
      </c>
      <c r="AC13" s="254">
        <v>1</v>
      </c>
      <c r="AD13" s="254">
        <v>0.96111111111111103</v>
      </c>
      <c r="AE13" s="254"/>
      <c r="AF13" s="254"/>
      <c r="AG13" s="254"/>
      <c r="AH13" s="254"/>
      <c r="AI13" s="254"/>
    </row>
    <row r="14" spans="1:36">
      <c r="A14" s="286">
        <v>4</v>
      </c>
      <c r="B14" s="287" t="s">
        <v>10</v>
      </c>
      <c r="C14" s="287" t="s">
        <v>145</v>
      </c>
      <c r="D14" s="288" t="s">
        <v>113</v>
      </c>
      <c r="E14" s="253">
        <v>0.75486111111111098</v>
      </c>
      <c r="F14" s="253">
        <v>0.9770833333333333</v>
      </c>
      <c r="G14" s="253">
        <v>0.23611111111111113</v>
      </c>
      <c r="H14" s="265">
        <v>0.8868055555555554</v>
      </c>
      <c r="I14" s="253">
        <v>0</v>
      </c>
      <c r="J14" s="253">
        <v>1</v>
      </c>
      <c r="K14" s="253">
        <v>1</v>
      </c>
      <c r="L14" s="253">
        <v>1</v>
      </c>
      <c r="M14" s="253">
        <v>1</v>
      </c>
      <c r="N14" s="253">
        <v>1</v>
      </c>
      <c r="O14" s="253">
        <v>0.98819444444444438</v>
      </c>
      <c r="P14" s="254">
        <v>0.96666666666666656</v>
      </c>
      <c r="Q14" s="254">
        <v>1</v>
      </c>
      <c r="R14" s="254">
        <v>0.93055555555555558</v>
      </c>
      <c r="S14" s="265">
        <f>R14/$P$2</f>
        <v>1.33075297293168</v>
      </c>
      <c r="T14" s="254">
        <v>0.98194444444444429</v>
      </c>
      <c r="U14" s="254">
        <v>0.94722222222222219</v>
      </c>
      <c r="V14" s="254">
        <v>0.31111111111111112</v>
      </c>
      <c r="W14" s="254">
        <v>0.44513888888888886</v>
      </c>
      <c r="X14" s="254">
        <v>1</v>
      </c>
      <c r="Y14" s="254">
        <v>1</v>
      </c>
      <c r="Z14" s="254">
        <v>1</v>
      </c>
      <c r="AA14" s="254">
        <v>1</v>
      </c>
      <c r="AB14" s="254">
        <v>1</v>
      </c>
      <c r="AC14" s="254">
        <v>1</v>
      </c>
      <c r="AD14" s="254">
        <v>1</v>
      </c>
      <c r="AE14" s="254"/>
      <c r="AF14" s="254"/>
      <c r="AG14" s="254"/>
      <c r="AH14" s="254"/>
      <c r="AI14" s="254"/>
    </row>
    <row r="15" spans="1:36">
      <c r="A15" s="286">
        <v>5</v>
      </c>
      <c r="B15" s="287" t="s">
        <v>10</v>
      </c>
      <c r="C15" s="287" t="s">
        <v>145</v>
      </c>
      <c r="D15" s="288" t="s">
        <v>114</v>
      </c>
      <c r="E15" s="253">
        <v>0.66666666666666663</v>
      </c>
      <c r="F15" s="253">
        <v>1</v>
      </c>
      <c r="G15" s="253">
        <v>1</v>
      </c>
      <c r="H15" s="265">
        <v>1</v>
      </c>
      <c r="I15" s="253">
        <v>0.84375</v>
      </c>
      <c r="J15" s="253">
        <v>1</v>
      </c>
      <c r="K15" s="253">
        <v>1</v>
      </c>
      <c r="L15" s="253">
        <v>1</v>
      </c>
      <c r="M15" s="253">
        <v>1</v>
      </c>
      <c r="N15" s="253">
        <v>1</v>
      </c>
      <c r="O15" s="253">
        <v>0.20833333333333334</v>
      </c>
      <c r="P15" s="254">
        <v>0</v>
      </c>
      <c r="Q15" s="254">
        <v>0.27500000000000002</v>
      </c>
      <c r="R15" s="254">
        <v>0.60416666666666663</v>
      </c>
      <c r="S15" s="265">
        <f t="shared" ref="S15:S17" si="10">R15/$P$2</f>
        <v>0.86399633317206082</v>
      </c>
      <c r="T15" s="254">
        <v>1</v>
      </c>
      <c r="U15" s="254">
        <v>1</v>
      </c>
      <c r="V15" s="254">
        <v>0.53194444444444444</v>
      </c>
      <c r="W15" s="254">
        <v>0.14166666666666666</v>
      </c>
      <c r="X15" s="254">
        <v>0.23611111111111113</v>
      </c>
      <c r="Y15" s="254">
        <v>0.21875</v>
      </c>
      <c r="Z15" s="254">
        <v>0.79722222222222228</v>
      </c>
      <c r="AA15" s="254">
        <v>1</v>
      </c>
      <c r="AB15" s="254">
        <v>1</v>
      </c>
      <c r="AC15" s="254">
        <v>0.88055555555555554</v>
      </c>
      <c r="AD15" s="254">
        <v>1</v>
      </c>
      <c r="AE15" s="254"/>
      <c r="AF15" s="254"/>
      <c r="AG15" s="254"/>
      <c r="AH15" s="254"/>
      <c r="AI15" s="254"/>
    </row>
    <row r="16" spans="1:36">
      <c r="A16" s="286">
        <v>6</v>
      </c>
      <c r="B16" s="287" t="s">
        <v>10</v>
      </c>
      <c r="C16" s="287" t="s">
        <v>145</v>
      </c>
      <c r="D16" s="288" t="s">
        <v>115</v>
      </c>
      <c r="E16" s="253">
        <v>1</v>
      </c>
      <c r="F16" s="253">
        <v>0.78194444444444433</v>
      </c>
      <c r="G16" s="253">
        <v>0.9013888888888888</v>
      </c>
      <c r="H16" s="265">
        <v>1</v>
      </c>
      <c r="I16" s="253">
        <v>1</v>
      </c>
      <c r="J16" s="253">
        <v>0.92361111111111116</v>
      </c>
      <c r="K16" s="253">
        <v>0.84027777777777768</v>
      </c>
      <c r="L16" s="253">
        <v>1</v>
      </c>
      <c r="M16" s="253">
        <v>0.33333333333333331</v>
      </c>
      <c r="N16" s="253">
        <v>0</v>
      </c>
      <c r="O16" s="253">
        <v>0</v>
      </c>
      <c r="P16" s="254">
        <v>0</v>
      </c>
      <c r="Q16" s="254">
        <v>0.63472222222222219</v>
      </c>
      <c r="R16" s="254">
        <v>1</v>
      </c>
      <c r="S16" s="265">
        <f t="shared" si="10"/>
        <v>1.4300628962847906</v>
      </c>
      <c r="T16" s="254">
        <v>1</v>
      </c>
      <c r="U16" s="254">
        <v>0.875</v>
      </c>
      <c r="V16" s="254">
        <v>0.82847222222222228</v>
      </c>
      <c r="W16" s="254">
        <v>0.72916666666666663</v>
      </c>
      <c r="X16" s="254">
        <v>1</v>
      </c>
      <c r="Y16" s="254">
        <v>1</v>
      </c>
      <c r="Z16" s="254">
        <v>1</v>
      </c>
      <c r="AA16" s="254">
        <v>0.6020833333333333</v>
      </c>
      <c r="AB16" s="254">
        <v>0</v>
      </c>
      <c r="AC16" s="254">
        <v>0.97569444444444442</v>
      </c>
      <c r="AD16" s="254">
        <v>1</v>
      </c>
      <c r="AE16" s="254"/>
      <c r="AF16" s="254"/>
      <c r="AG16" s="254"/>
      <c r="AH16" s="254"/>
      <c r="AI16" s="254"/>
    </row>
    <row r="17" spans="1:35">
      <c r="A17" s="286">
        <v>7</v>
      </c>
      <c r="B17" s="287" t="s">
        <v>10</v>
      </c>
      <c r="C17" s="287" t="s">
        <v>145</v>
      </c>
      <c r="D17" s="288" t="s">
        <v>116</v>
      </c>
      <c r="E17" s="253">
        <v>1</v>
      </c>
      <c r="F17" s="253">
        <v>1</v>
      </c>
      <c r="G17" s="253">
        <v>1</v>
      </c>
      <c r="H17" s="265">
        <v>1</v>
      </c>
      <c r="I17" s="253">
        <v>1</v>
      </c>
      <c r="J17" s="253">
        <v>0.78611111111111109</v>
      </c>
      <c r="K17" s="253">
        <v>1</v>
      </c>
      <c r="L17" s="253">
        <v>0.92708333333333326</v>
      </c>
      <c r="M17" s="253">
        <v>1</v>
      </c>
      <c r="N17" s="253">
        <v>0.625</v>
      </c>
      <c r="O17" s="253">
        <v>0.71180555555555558</v>
      </c>
      <c r="P17" s="254">
        <v>1</v>
      </c>
      <c r="Q17" s="254">
        <v>1</v>
      </c>
      <c r="R17" s="254">
        <v>1</v>
      </c>
      <c r="S17" s="265">
        <f t="shared" si="10"/>
        <v>1.4300628962847906</v>
      </c>
      <c r="T17" s="254">
        <v>0.50694444444444442</v>
      </c>
      <c r="U17" s="254">
        <v>1</v>
      </c>
      <c r="V17" s="254">
        <v>1</v>
      </c>
      <c r="W17" s="254">
        <v>1</v>
      </c>
      <c r="X17" s="254">
        <v>0.50277777777777777</v>
      </c>
      <c r="Y17" s="254">
        <v>0.18055555555555555</v>
      </c>
      <c r="Z17" s="254">
        <v>1</v>
      </c>
      <c r="AA17" s="254">
        <v>1</v>
      </c>
      <c r="AB17" s="254">
        <v>0.91041666666666665</v>
      </c>
      <c r="AC17" s="254">
        <v>0.91666666666666652</v>
      </c>
      <c r="AD17" s="253">
        <v>0.70347222222222228</v>
      </c>
      <c r="AE17" s="254"/>
      <c r="AF17" s="254"/>
      <c r="AG17" s="254"/>
      <c r="AH17" s="254"/>
      <c r="AI17" s="254"/>
    </row>
    <row r="18" spans="1:35">
      <c r="A18" s="286">
        <v>8</v>
      </c>
      <c r="B18" s="287" t="s">
        <v>10</v>
      </c>
      <c r="C18" s="287" t="s">
        <v>145</v>
      </c>
      <c r="D18" s="288" t="s">
        <v>120</v>
      </c>
      <c r="E18" s="253">
        <v>1</v>
      </c>
      <c r="F18" s="253">
        <v>1</v>
      </c>
      <c r="G18" s="253">
        <v>1</v>
      </c>
      <c r="H18" s="265">
        <v>0.90277777777777768</v>
      </c>
      <c r="I18" s="253">
        <v>0</v>
      </c>
      <c r="J18" s="253">
        <v>1</v>
      </c>
      <c r="K18" s="253">
        <v>1</v>
      </c>
      <c r="L18" s="322"/>
      <c r="M18" s="322"/>
      <c r="N18" s="322"/>
      <c r="O18" s="322"/>
      <c r="P18" s="322"/>
      <c r="Q18" s="322"/>
      <c r="R18" s="322"/>
      <c r="S18" s="322"/>
      <c r="T18" s="322"/>
      <c r="U18" s="322"/>
      <c r="V18" s="322"/>
      <c r="W18" s="322"/>
      <c r="X18" s="322"/>
      <c r="Y18" s="322"/>
      <c r="Z18" s="322"/>
      <c r="AA18" s="322"/>
      <c r="AB18" s="322"/>
      <c r="AC18" s="322"/>
      <c r="AD18" s="322"/>
      <c r="AE18" s="254"/>
      <c r="AF18" s="254"/>
      <c r="AG18" s="254"/>
      <c r="AH18" s="254"/>
      <c r="AI18" s="254"/>
    </row>
    <row r="19" spans="1:35">
      <c r="A19" s="286">
        <v>9</v>
      </c>
      <c r="B19" s="287" t="s">
        <v>10</v>
      </c>
      <c r="C19" s="287" t="s">
        <v>145</v>
      </c>
      <c r="D19" s="288" t="s">
        <v>121</v>
      </c>
      <c r="E19" s="253">
        <v>1</v>
      </c>
      <c r="F19" s="253">
        <v>1</v>
      </c>
      <c r="G19" s="253">
        <v>1</v>
      </c>
      <c r="H19" s="265">
        <v>1</v>
      </c>
      <c r="I19" s="253">
        <v>1</v>
      </c>
      <c r="J19" s="253">
        <v>1</v>
      </c>
      <c r="K19" s="253">
        <v>1</v>
      </c>
      <c r="L19" s="253">
        <v>1</v>
      </c>
      <c r="M19" s="253">
        <v>1</v>
      </c>
      <c r="N19" s="253">
        <v>1</v>
      </c>
      <c r="O19" s="253">
        <v>1</v>
      </c>
      <c r="P19" s="254">
        <v>1</v>
      </c>
      <c r="Q19" s="254">
        <v>1</v>
      </c>
      <c r="R19" s="254">
        <v>1</v>
      </c>
      <c r="S19" s="254">
        <v>0.91666666666666652</v>
      </c>
      <c r="T19" s="254">
        <v>1</v>
      </c>
      <c r="U19" s="254">
        <v>1</v>
      </c>
      <c r="V19" s="254">
        <v>1</v>
      </c>
      <c r="W19" s="254">
        <v>1</v>
      </c>
      <c r="X19" s="254">
        <v>0.7319444444444444</v>
      </c>
      <c r="Y19" s="254">
        <v>0.98611111111111116</v>
      </c>
      <c r="Z19" s="254">
        <v>1</v>
      </c>
      <c r="AA19" s="254">
        <v>1</v>
      </c>
      <c r="AB19" s="254">
        <v>1</v>
      </c>
      <c r="AC19" s="254">
        <v>1</v>
      </c>
      <c r="AD19" s="254">
        <v>1</v>
      </c>
      <c r="AE19" s="254"/>
      <c r="AF19" s="254"/>
      <c r="AG19" s="254"/>
      <c r="AH19" s="254"/>
      <c r="AI19" s="254"/>
    </row>
    <row r="20" spans="1:35">
      <c r="A20" s="286">
        <v>10</v>
      </c>
      <c r="B20" s="287" t="s">
        <v>10</v>
      </c>
      <c r="C20" s="287" t="s">
        <v>145</v>
      </c>
      <c r="D20" s="288" t="s">
        <v>122</v>
      </c>
      <c r="E20" s="253">
        <v>0.875</v>
      </c>
      <c r="F20" s="253">
        <v>1</v>
      </c>
      <c r="G20" s="253">
        <v>1</v>
      </c>
      <c r="H20" s="265">
        <v>1</v>
      </c>
      <c r="I20" s="253">
        <v>1</v>
      </c>
      <c r="J20" s="253">
        <v>1</v>
      </c>
      <c r="K20" s="253">
        <v>1</v>
      </c>
      <c r="L20" s="253">
        <v>1</v>
      </c>
      <c r="M20" s="253">
        <v>1</v>
      </c>
      <c r="N20" s="253">
        <v>1</v>
      </c>
      <c r="O20" s="253">
        <v>1</v>
      </c>
      <c r="P20" s="254">
        <v>0.95625000000000004</v>
      </c>
      <c r="Q20" s="254">
        <v>1</v>
      </c>
      <c r="R20" s="254">
        <v>0.29583333333333334</v>
      </c>
      <c r="S20" s="254">
        <v>1</v>
      </c>
      <c r="T20" s="254">
        <v>0.29166666666666669</v>
      </c>
      <c r="U20" s="254">
        <v>1</v>
      </c>
      <c r="V20" s="254">
        <v>0.3</v>
      </c>
      <c r="W20" s="254">
        <v>0.57638888888888884</v>
      </c>
      <c r="X20" s="254">
        <v>0.22430555555555556</v>
      </c>
      <c r="Y20" s="254">
        <v>0.35416666666666663</v>
      </c>
      <c r="Z20" s="254">
        <v>0.92569444444444438</v>
      </c>
      <c r="AA20" s="254">
        <v>0.95486111111111116</v>
      </c>
      <c r="AB20" s="254">
        <v>1</v>
      </c>
      <c r="AC20" s="254">
        <v>0.82638888888888884</v>
      </c>
      <c r="AD20" s="254">
        <v>0.46180555555555558</v>
      </c>
      <c r="AE20" s="254"/>
      <c r="AF20" s="254"/>
      <c r="AG20" s="254"/>
      <c r="AH20" s="254"/>
      <c r="AI20" s="254"/>
    </row>
    <row r="21" spans="1:35">
      <c r="A21" s="286">
        <v>11</v>
      </c>
      <c r="B21" s="287" t="s">
        <v>10</v>
      </c>
      <c r="C21" s="287" t="s">
        <v>145</v>
      </c>
      <c r="D21" s="288" t="s">
        <v>123</v>
      </c>
      <c r="E21" s="253">
        <v>0.48888888888888887</v>
      </c>
      <c r="F21" s="253">
        <v>0.26041666666666669</v>
      </c>
      <c r="G21" s="253">
        <v>0.65763888888888888</v>
      </c>
      <c r="H21" s="253">
        <v>0.33333333333333331</v>
      </c>
      <c r="I21" s="253">
        <v>0.85763888888888884</v>
      </c>
      <c r="J21" s="253">
        <v>0.33333333333333331</v>
      </c>
      <c r="K21" s="253">
        <v>0.98611111111111116</v>
      </c>
      <c r="L21" s="253">
        <v>1</v>
      </c>
      <c r="M21" s="253">
        <v>0.33333333333333331</v>
      </c>
      <c r="N21" s="253">
        <v>1</v>
      </c>
      <c r="O21" s="253">
        <v>0.20833333333333334</v>
      </c>
      <c r="P21" s="254">
        <v>0.57361111111111107</v>
      </c>
      <c r="Q21" s="254">
        <v>1</v>
      </c>
      <c r="R21" s="254">
        <v>1</v>
      </c>
      <c r="S21" s="254">
        <v>0.22222222222222221</v>
      </c>
      <c r="T21" s="254">
        <v>1</v>
      </c>
      <c r="U21" s="254">
        <v>0.52569444444444446</v>
      </c>
      <c r="V21" s="254">
        <v>0.31944444444444448</v>
      </c>
      <c r="W21" s="254">
        <v>1</v>
      </c>
      <c r="X21" s="254">
        <v>1</v>
      </c>
      <c r="Y21" s="254">
        <v>1</v>
      </c>
      <c r="Z21" s="254">
        <v>1</v>
      </c>
      <c r="AA21" s="254">
        <v>1</v>
      </c>
      <c r="AB21" s="254">
        <v>1</v>
      </c>
      <c r="AC21" s="254">
        <v>0.89999999999999991</v>
      </c>
      <c r="AD21" s="254">
        <v>1</v>
      </c>
      <c r="AE21" s="254"/>
      <c r="AF21" s="254"/>
      <c r="AG21" s="254"/>
      <c r="AH21" s="254"/>
      <c r="AI21" s="254"/>
    </row>
    <row r="22" spans="1:35">
      <c r="A22" s="286">
        <v>12</v>
      </c>
      <c r="B22" s="287" t="s">
        <v>10</v>
      </c>
      <c r="C22" s="287" t="s">
        <v>145</v>
      </c>
      <c r="D22" s="288" t="s">
        <v>124</v>
      </c>
      <c r="E22" s="253">
        <v>1</v>
      </c>
      <c r="F22" s="253">
        <v>1</v>
      </c>
      <c r="G22" s="253">
        <v>1</v>
      </c>
      <c r="H22" s="265">
        <v>1</v>
      </c>
      <c r="I22" s="253">
        <v>1</v>
      </c>
      <c r="J22" s="253">
        <v>0.88819444444444429</v>
      </c>
      <c r="K22" s="253">
        <v>1</v>
      </c>
      <c r="L22" s="253">
        <v>0.90833333333333321</v>
      </c>
      <c r="M22" s="253">
        <v>1</v>
      </c>
      <c r="N22" s="253">
        <v>0.92291666666666661</v>
      </c>
      <c r="O22" s="253">
        <v>1</v>
      </c>
      <c r="P22" s="254">
        <v>1</v>
      </c>
      <c r="Q22" s="254">
        <v>0.90625</v>
      </c>
      <c r="R22" s="254">
        <v>1</v>
      </c>
      <c r="S22" s="254">
        <v>0.63541666666666663</v>
      </c>
      <c r="T22" s="254">
        <v>0.24305555555555555</v>
      </c>
      <c r="U22" s="254">
        <v>1</v>
      </c>
      <c r="V22" s="254">
        <v>1</v>
      </c>
      <c r="W22" s="254">
        <v>1</v>
      </c>
      <c r="X22" s="254">
        <v>1</v>
      </c>
      <c r="Y22" s="254">
        <v>1</v>
      </c>
      <c r="Z22" s="254">
        <v>1</v>
      </c>
      <c r="AA22" s="254">
        <v>1</v>
      </c>
      <c r="AB22" s="254">
        <v>1</v>
      </c>
      <c r="AC22" s="254">
        <v>1</v>
      </c>
      <c r="AD22" s="254">
        <v>1</v>
      </c>
      <c r="AE22" s="254"/>
      <c r="AF22" s="254"/>
      <c r="AG22" s="254"/>
      <c r="AH22" s="254"/>
      <c r="AI22" s="254"/>
    </row>
    <row r="23" spans="1:35">
      <c r="A23" s="286">
        <v>13</v>
      </c>
      <c r="B23" s="287" t="s">
        <v>10</v>
      </c>
      <c r="C23" s="287" t="s">
        <v>145</v>
      </c>
      <c r="D23" s="288" t="s">
        <v>125</v>
      </c>
      <c r="E23" s="253">
        <v>1</v>
      </c>
      <c r="F23" s="253">
        <v>1</v>
      </c>
      <c r="G23" s="253">
        <v>1</v>
      </c>
      <c r="H23" s="265">
        <v>1</v>
      </c>
      <c r="I23" s="253">
        <v>0</v>
      </c>
      <c r="J23" s="253">
        <v>1</v>
      </c>
      <c r="K23" s="253">
        <v>1</v>
      </c>
      <c r="L23" s="322"/>
      <c r="M23" s="322"/>
      <c r="N23" s="322"/>
      <c r="O23" s="322"/>
      <c r="P23" s="322"/>
      <c r="Q23" s="322"/>
      <c r="R23" s="322"/>
      <c r="S23" s="322"/>
      <c r="T23" s="322"/>
      <c r="U23" s="322"/>
      <c r="V23" s="322"/>
      <c r="W23" s="322"/>
      <c r="X23" s="322"/>
      <c r="Y23" s="322"/>
      <c r="Z23" s="322"/>
      <c r="AA23" s="322"/>
      <c r="AB23" s="322"/>
      <c r="AC23" s="322"/>
      <c r="AD23" s="322"/>
      <c r="AE23" s="254"/>
      <c r="AF23" s="254"/>
      <c r="AG23" s="254"/>
      <c r="AH23" s="254"/>
      <c r="AI23" s="254"/>
    </row>
    <row r="24" spans="1:35">
      <c r="A24" s="286">
        <v>14</v>
      </c>
      <c r="B24" s="287" t="s">
        <v>10</v>
      </c>
      <c r="C24" s="287" t="s">
        <v>145</v>
      </c>
      <c r="D24" s="288" t="s">
        <v>126</v>
      </c>
      <c r="E24" s="253">
        <v>0.86805555555555558</v>
      </c>
      <c r="F24" s="253">
        <v>1</v>
      </c>
      <c r="G24" s="253">
        <v>1</v>
      </c>
      <c r="H24" s="265">
        <v>1</v>
      </c>
      <c r="I24" s="253">
        <v>1</v>
      </c>
      <c r="J24" s="253">
        <v>0.96527777777777768</v>
      </c>
      <c r="K24" s="253">
        <v>1</v>
      </c>
      <c r="L24" s="253">
        <v>1</v>
      </c>
      <c r="M24" s="253">
        <v>1</v>
      </c>
      <c r="N24" s="253">
        <v>1</v>
      </c>
      <c r="O24" s="253">
        <v>1</v>
      </c>
      <c r="P24" s="254">
        <v>1</v>
      </c>
      <c r="Q24" s="254">
        <v>1</v>
      </c>
      <c r="R24" s="254">
        <v>1</v>
      </c>
      <c r="S24" s="254">
        <v>1</v>
      </c>
      <c r="T24" s="254">
        <v>1</v>
      </c>
      <c r="U24" s="254">
        <v>1</v>
      </c>
      <c r="V24" s="254">
        <v>0.98194444444444429</v>
      </c>
      <c r="W24" s="254">
        <v>1</v>
      </c>
      <c r="X24" s="254">
        <v>1</v>
      </c>
      <c r="Y24" s="254">
        <v>1</v>
      </c>
      <c r="Z24" s="254">
        <v>1</v>
      </c>
      <c r="AA24" s="254">
        <v>1</v>
      </c>
      <c r="AB24" s="254">
        <v>0.52013888888888893</v>
      </c>
      <c r="AC24" s="254">
        <v>1</v>
      </c>
      <c r="AD24" s="254">
        <v>1</v>
      </c>
      <c r="AE24" s="254"/>
      <c r="AF24" s="254"/>
      <c r="AG24" s="254"/>
      <c r="AH24" s="254"/>
      <c r="AI24" s="254"/>
    </row>
    <row r="25" spans="1:35">
      <c r="A25" s="286">
        <v>15</v>
      </c>
      <c r="B25" s="287" t="s">
        <v>10</v>
      </c>
      <c r="C25" s="287" t="s">
        <v>145</v>
      </c>
      <c r="D25" s="288" t="s">
        <v>127</v>
      </c>
      <c r="E25" s="253">
        <v>0.9097222222222221</v>
      </c>
      <c r="F25" s="253">
        <v>1</v>
      </c>
      <c r="G25" s="253">
        <v>0.875</v>
      </c>
      <c r="H25" s="265">
        <v>0.81944444444444442</v>
      </c>
      <c r="I25" s="253">
        <v>0</v>
      </c>
      <c r="J25" s="253">
        <v>1</v>
      </c>
      <c r="K25" s="253">
        <v>1</v>
      </c>
      <c r="L25" s="322"/>
      <c r="M25" s="322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22"/>
      <c r="Y25" s="322"/>
      <c r="Z25" s="322"/>
      <c r="AA25" s="322"/>
      <c r="AB25" s="322"/>
      <c r="AC25" s="322"/>
      <c r="AD25" s="322"/>
      <c r="AE25" s="254"/>
      <c r="AF25" s="254"/>
      <c r="AG25" s="254"/>
      <c r="AH25" s="254"/>
      <c r="AI25" s="254"/>
    </row>
    <row r="26" spans="1:35">
      <c r="A26" s="286">
        <v>16</v>
      </c>
      <c r="B26" s="287" t="s">
        <v>10</v>
      </c>
      <c r="C26" s="287" t="s">
        <v>145</v>
      </c>
      <c r="D26" s="288" t="s">
        <v>128</v>
      </c>
      <c r="E26" s="253">
        <v>1</v>
      </c>
      <c r="F26" s="253">
        <v>1</v>
      </c>
      <c r="G26" s="253">
        <v>1</v>
      </c>
      <c r="H26" s="253">
        <v>1</v>
      </c>
      <c r="I26" s="253">
        <v>0</v>
      </c>
      <c r="J26" s="253">
        <v>1</v>
      </c>
      <c r="K26" s="253">
        <v>1</v>
      </c>
      <c r="L26" s="253">
        <v>1</v>
      </c>
      <c r="M26" s="253">
        <v>1</v>
      </c>
      <c r="N26" s="253">
        <v>1</v>
      </c>
      <c r="O26" s="253">
        <v>1</v>
      </c>
      <c r="P26" s="254">
        <v>0.84930555555555554</v>
      </c>
      <c r="Q26" s="254">
        <v>1</v>
      </c>
      <c r="R26" s="254">
        <v>1</v>
      </c>
      <c r="S26" s="254">
        <v>0.9097222222222221</v>
      </c>
      <c r="T26" s="254">
        <v>1</v>
      </c>
      <c r="U26" s="254">
        <v>0.45138888888888884</v>
      </c>
      <c r="V26" s="254">
        <v>0.15694444444444444</v>
      </c>
      <c r="W26" s="254">
        <v>1</v>
      </c>
      <c r="X26" s="254">
        <v>0.58194444444444438</v>
      </c>
      <c r="Y26" s="254">
        <v>0</v>
      </c>
      <c r="Z26" s="254">
        <v>0.91666666666666652</v>
      </c>
      <c r="AA26" s="254">
        <v>1</v>
      </c>
      <c r="AB26" s="254">
        <v>0.49375000000000002</v>
      </c>
      <c r="AC26" s="254">
        <v>0.72777777777777763</v>
      </c>
      <c r="AD26" s="254">
        <v>0.4819444444444444</v>
      </c>
      <c r="AE26" s="254"/>
      <c r="AF26" s="254"/>
      <c r="AG26" s="254"/>
      <c r="AH26" s="254"/>
      <c r="AI26" s="254"/>
    </row>
    <row r="27" spans="1:35">
      <c r="A27" s="286">
        <v>17</v>
      </c>
      <c r="B27" s="287" t="s">
        <v>10</v>
      </c>
      <c r="C27" s="287" t="s">
        <v>145</v>
      </c>
      <c r="D27" s="288" t="s">
        <v>129</v>
      </c>
      <c r="E27" s="253">
        <v>1</v>
      </c>
      <c r="F27" s="253">
        <v>1</v>
      </c>
      <c r="G27" s="253">
        <v>0.72569444444444442</v>
      </c>
      <c r="H27" s="253">
        <v>0.625</v>
      </c>
      <c r="I27" s="253">
        <v>0.56597222222222221</v>
      </c>
      <c r="J27" s="253">
        <v>1</v>
      </c>
      <c r="K27" s="253">
        <v>1</v>
      </c>
      <c r="L27" s="253">
        <v>1</v>
      </c>
      <c r="M27" s="253">
        <v>1</v>
      </c>
      <c r="N27" s="253">
        <v>1</v>
      </c>
      <c r="O27" s="253">
        <v>1</v>
      </c>
      <c r="P27" s="265">
        <v>1</v>
      </c>
      <c r="Q27" s="322"/>
      <c r="R27" s="322"/>
      <c r="S27" s="322"/>
      <c r="T27" s="322"/>
      <c r="U27" s="322"/>
      <c r="V27" s="322"/>
      <c r="W27" s="322"/>
      <c r="X27" s="322"/>
      <c r="Y27" s="322"/>
      <c r="Z27" s="322"/>
      <c r="AA27" s="322"/>
      <c r="AB27" s="322"/>
      <c r="AC27" s="322"/>
      <c r="AD27" s="322"/>
      <c r="AE27" s="254"/>
      <c r="AF27" s="254"/>
      <c r="AG27" s="254"/>
      <c r="AH27" s="254"/>
      <c r="AI27" s="254"/>
    </row>
    <row r="28" spans="1:35">
      <c r="A28" s="286">
        <v>18</v>
      </c>
      <c r="B28" s="287" t="s">
        <v>10</v>
      </c>
      <c r="C28" s="287" t="s">
        <v>145</v>
      </c>
      <c r="D28" s="288" t="s">
        <v>130</v>
      </c>
      <c r="E28" s="253">
        <v>0.85416666666666652</v>
      </c>
      <c r="F28" s="253">
        <v>0.89583333333333326</v>
      </c>
      <c r="G28" s="253">
        <v>1</v>
      </c>
      <c r="H28" s="253">
        <v>1</v>
      </c>
      <c r="I28" s="253">
        <v>0</v>
      </c>
      <c r="J28" s="253">
        <v>1</v>
      </c>
      <c r="K28" s="253">
        <v>1</v>
      </c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2"/>
      <c r="AB28" s="322"/>
      <c r="AC28" s="322"/>
      <c r="AD28" s="322"/>
      <c r="AE28" s="254"/>
      <c r="AF28" s="254"/>
      <c r="AG28" s="254"/>
      <c r="AH28" s="254"/>
      <c r="AI28" s="254"/>
    </row>
    <row r="29" spans="1:35">
      <c r="A29" s="286">
        <v>19</v>
      </c>
      <c r="B29" s="287" t="s">
        <v>10</v>
      </c>
      <c r="C29" s="287" t="s">
        <v>145</v>
      </c>
      <c r="D29" s="288" t="s">
        <v>131</v>
      </c>
      <c r="E29" s="253">
        <v>1</v>
      </c>
      <c r="F29" s="253">
        <v>1</v>
      </c>
      <c r="G29" s="253">
        <v>0.92361111111111116</v>
      </c>
      <c r="H29" s="253">
        <v>1</v>
      </c>
      <c r="I29" s="253">
        <v>1</v>
      </c>
      <c r="J29" s="253">
        <v>1</v>
      </c>
      <c r="K29" s="253">
        <v>1</v>
      </c>
      <c r="L29" s="253">
        <v>1</v>
      </c>
      <c r="M29" s="253">
        <v>0.97013888888888888</v>
      </c>
      <c r="N29" s="253">
        <v>0.9375</v>
      </c>
      <c r="O29" s="253">
        <v>0</v>
      </c>
      <c r="P29" s="265">
        <v>0</v>
      </c>
      <c r="Q29" s="322"/>
      <c r="R29" s="322"/>
      <c r="S29" s="322"/>
      <c r="T29" s="322"/>
      <c r="U29" s="322"/>
      <c r="V29" s="322"/>
      <c r="W29" s="322"/>
      <c r="X29" s="322"/>
      <c r="Y29" s="322"/>
      <c r="Z29" s="322"/>
      <c r="AA29" s="322"/>
      <c r="AB29" s="322"/>
      <c r="AC29" s="322"/>
      <c r="AD29" s="322"/>
      <c r="AE29" s="254"/>
      <c r="AF29" s="254"/>
      <c r="AG29" s="254"/>
      <c r="AH29" s="254"/>
      <c r="AI29" s="254"/>
    </row>
    <row r="30" spans="1:35">
      <c r="A30" s="286">
        <v>20</v>
      </c>
      <c r="B30" s="287" t="s">
        <v>10</v>
      </c>
      <c r="C30" s="287" t="s">
        <v>145</v>
      </c>
      <c r="D30" s="288" t="s">
        <v>91</v>
      </c>
      <c r="E30" s="253">
        <v>1</v>
      </c>
      <c r="F30" s="253">
        <v>1</v>
      </c>
      <c r="G30" s="253">
        <v>1</v>
      </c>
      <c r="H30" s="253">
        <v>1</v>
      </c>
      <c r="I30" s="253">
        <v>1</v>
      </c>
      <c r="J30" s="253">
        <v>1</v>
      </c>
      <c r="K30" s="253">
        <v>0.65972222222222221</v>
      </c>
      <c r="L30" s="253">
        <v>1</v>
      </c>
      <c r="M30" s="253">
        <v>0.85069444444444442</v>
      </c>
      <c r="N30" s="253">
        <v>1</v>
      </c>
      <c r="O30" s="253">
        <v>1</v>
      </c>
      <c r="P30" s="254">
        <v>1</v>
      </c>
      <c r="Q30" s="254">
        <v>0.60416666666666663</v>
      </c>
      <c r="R30" s="254">
        <v>1</v>
      </c>
      <c r="S30" s="254">
        <v>0.85624999999999996</v>
      </c>
      <c r="T30" s="254">
        <v>1</v>
      </c>
      <c r="U30" s="254">
        <v>0.76736111111111105</v>
      </c>
      <c r="V30" s="254">
        <v>1</v>
      </c>
      <c r="W30" s="254">
        <v>0.14722222222222223</v>
      </c>
      <c r="X30" s="254">
        <v>0.94305555555555554</v>
      </c>
      <c r="Y30" s="254">
        <v>1</v>
      </c>
      <c r="Z30" s="254">
        <v>9.1666666666666674E-2</v>
      </c>
      <c r="AA30" s="254">
        <v>0.76249999999999996</v>
      </c>
      <c r="AB30" s="254">
        <v>1</v>
      </c>
      <c r="AC30" s="254">
        <v>1</v>
      </c>
      <c r="AD30" s="254">
        <v>1</v>
      </c>
      <c r="AE30" s="254"/>
      <c r="AF30" s="254"/>
      <c r="AG30" s="254"/>
      <c r="AH30" s="254"/>
      <c r="AI30" s="254"/>
    </row>
    <row r="31" spans="1:35">
      <c r="A31" s="286">
        <v>21</v>
      </c>
      <c r="B31" s="287" t="s">
        <v>10</v>
      </c>
      <c r="C31" s="287" t="s">
        <v>145</v>
      </c>
      <c r="D31" s="288" t="s">
        <v>92</v>
      </c>
      <c r="E31" s="253">
        <v>0.95833333333333326</v>
      </c>
      <c r="F31" s="253">
        <v>1</v>
      </c>
      <c r="G31" s="253">
        <v>1</v>
      </c>
      <c r="H31" s="253">
        <v>0.66666666666666663</v>
      </c>
      <c r="I31" s="253">
        <v>1</v>
      </c>
      <c r="J31" s="253">
        <v>1</v>
      </c>
      <c r="K31" s="253">
        <v>1</v>
      </c>
      <c r="L31" s="253">
        <v>0.33333333333333331</v>
      </c>
      <c r="M31" s="253">
        <v>1</v>
      </c>
      <c r="N31" s="253">
        <v>1</v>
      </c>
      <c r="O31" s="253">
        <v>0.78819444444444442</v>
      </c>
      <c r="P31" s="254">
        <v>0.96805555555555545</v>
      </c>
      <c r="Q31" s="322"/>
      <c r="R31" s="322"/>
      <c r="S31" s="322"/>
      <c r="T31" s="322"/>
      <c r="U31" s="322"/>
      <c r="V31" s="322"/>
      <c r="W31" s="322"/>
      <c r="X31" s="322"/>
      <c r="Y31" s="322"/>
      <c r="Z31" s="322"/>
      <c r="AA31" s="322"/>
      <c r="AB31" s="322"/>
      <c r="AC31" s="322"/>
      <c r="AD31" s="322"/>
      <c r="AE31" s="254"/>
      <c r="AF31" s="254"/>
      <c r="AG31" s="254"/>
      <c r="AH31" s="254"/>
      <c r="AI31" s="254"/>
    </row>
    <row r="32" spans="1:35">
      <c r="A32" s="286">
        <v>22</v>
      </c>
      <c r="B32" s="287" t="s">
        <v>10</v>
      </c>
      <c r="C32" s="287" t="s">
        <v>145</v>
      </c>
      <c r="D32" s="288" t="s">
        <v>93</v>
      </c>
      <c r="E32" s="253">
        <v>0.82291666666666663</v>
      </c>
      <c r="F32" s="253">
        <v>1</v>
      </c>
      <c r="G32" s="253">
        <v>1</v>
      </c>
      <c r="H32" s="253">
        <v>1</v>
      </c>
      <c r="I32" s="253">
        <v>1</v>
      </c>
      <c r="J32" s="253">
        <v>0.9375</v>
      </c>
      <c r="K32" s="253">
        <v>1</v>
      </c>
      <c r="L32" s="253">
        <v>0</v>
      </c>
      <c r="M32" s="253">
        <v>0</v>
      </c>
      <c r="N32" s="253">
        <v>0.14166666666666666</v>
      </c>
      <c r="O32" s="253">
        <v>0.66666666666666663</v>
      </c>
      <c r="P32" s="254">
        <v>0.66666666666666663</v>
      </c>
      <c r="Q32" s="322"/>
      <c r="R32" s="322"/>
      <c r="S32" s="322"/>
      <c r="T32" s="322"/>
      <c r="U32" s="322"/>
      <c r="V32" s="322"/>
      <c r="W32" s="322"/>
      <c r="X32" s="322"/>
      <c r="Y32" s="322"/>
      <c r="Z32" s="322"/>
      <c r="AA32" s="322"/>
      <c r="AB32" s="322"/>
      <c r="AC32" s="322"/>
      <c r="AD32" s="322"/>
      <c r="AE32" s="254"/>
      <c r="AF32" s="254"/>
      <c r="AG32" s="254"/>
      <c r="AH32" s="254"/>
      <c r="AI32" s="254"/>
    </row>
    <row r="33" spans="1:35">
      <c r="A33" s="286">
        <v>23</v>
      </c>
      <c r="B33" s="287" t="s">
        <v>10</v>
      </c>
      <c r="C33" s="287" t="s">
        <v>145</v>
      </c>
      <c r="D33" s="288" t="s">
        <v>94</v>
      </c>
      <c r="E33" s="253">
        <v>0.19444444444444445</v>
      </c>
      <c r="F33" s="253">
        <v>0</v>
      </c>
      <c r="G33" s="253">
        <v>0.375</v>
      </c>
      <c r="H33" s="253">
        <v>0.83333333333333326</v>
      </c>
      <c r="I33" s="253">
        <v>0.33333333333333331</v>
      </c>
      <c r="J33" s="253">
        <v>0.33333333333333331</v>
      </c>
      <c r="K33" s="253">
        <v>1</v>
      </c>
      <c r="L33" s="322"/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  <c r="AA33" s="322"/>
      <c r="AB33" s="322"/>
      <c r="AC33" s="322"/>
      <c r="AD33" s="322"/>
      <c r="AE33" s="254"/>
      <c r="AF33" s="254"/>
      <c r="AG33" s="254"/>
      <c r="AH33" s="254"/>
      <c r="AI33" s="254"/>
    </row>
    <row r="34" spans="1:35">
      <c r="A34" s="286">
        <v>24</v>
      </c>
      <c r="B34" s="287" t="s">
        <v>10</v>
      </c>
      <c r="C34" s="287" t="s">
        <v>145</v>
      </c>
      <c r="D34" s="288" t="s">
        <v>95</v>
      </c>
      <c r="E34" s="253">
        <v>0.88888888888888884</v>
      </c>
      <c r="F34" s="253">
        <v>1</v>
      </c>
      <c r="G34" s="253">
        <v>1</v>
      </c>
      <c r="H34" s="253">
        <v>1</v>
      </c>
      <c r="I34" s="253">
        <v>0.2638888888888889</v>
      </c>
      <c r="J34" s="253">
        <v>0.25486111111111109</v>
      </c>
      <c r="K34" s="253">
        <v>1</v>
      </c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  <c r="AA34" s="322"/>
      <c r="AB34" s="322"/>
      <c r="AC34" s="322"/>
      <c r="AD34" s="322"/>
      <c r="AE34" s="254"/>
      <c r="AF34" s="254"/>
      <c r="AG34" s="254"/>
      <c r="AH34" s="254"/>
      <c r="AI34" s="254"/>
    </row>
    <row r="35" spans="1:35">
      <c r="A35" s="286">
        <v>25</v>
      </c>
      <c r="B35" s="287" t="s">
        <v>10</v>
      </c>
      <c r="C35" s="287" t="s">
        <v>145</v>
      </c>
      <c r="D35" s="288" t="s">
        <v>96</v>
      </c>
      <c r="E35" s="253">
        <v>1</v>
      </c>
      <c r="F35" s="253">
        <v>1</v>
      </c>
      <c r="G35" s="253">
        <v>0.9097222222222221</v>
      </c>
      <c r="H35" s="253">
        <v>1</v>
      </c>
      <c r="I35" s="253">
        <v>1</v>
      </c>
      <c r="J35" s="253">
        <v>0.25694444444444448</v>
      </c>
      <c r="K35" s="253">
        <v>1</v>
      </c>
      <c r="L35" s="253">
        <v>0.27430555555555552</v>
      </c>
      <c r="M35" s="253">
        <v>1</v>
      </c>
      <c r="N35" s="253">
        <v>1</v>
      </c>
      <c r="O35" s="253">
        <v>1</v>
      </c>
      <c r="P35" s="254">
        <v>1</v>
      </c>
      <c r="Q35" s="322"/>
      <c r="R35" s="322"/>
      <c r="S35" s="322"/>
      <c r="T35" s="322"/>
      <c r="U35" s="322"/>
      <c r="V35" s="322"/>
      <c r="W35" s="322"/>
      <c r="X35" s="322"/>
      <c r="Y35" s="322"/>
      <c r="Z35" s="322"/>
      <c r="AA35" s="322"/>
      <c r="AB35" s="322"/>
      <c r="AC35" s="322"/>
      <c r="AD35" s="322"/>
      <c r="AE35" s="254"/>
      <c r="AF35" s="254"/>
      <c r="AG35" s="254"/>
      <c r="AH35" s="254"/>
      <c r="AI35" s="254"/>
    </row>
    <row r="36" spans="1:35">
      <c r="A36" s="286">
        <v>26</v>
      </c>
      <c r="B36" s="287" t="s">
        <v>10</v>
      </c>
      <c r="C36" s="287" t="s">
        <v>145</v>
      </c>
      <c r="D36" s="288" t="s">
        <v>97</v>
      </c>
      <c r="E36" s="253">
        <v>1</v>
      </c>
      <c r="F36" s="253">
        <v>0.66666666666666663</v>
      </c>
      <c r="G36" s="253">
        <v>0.82638888888888884</v>
      </c>
      <c r="H36" s="253">
        <v>1</v>
      </c>
      <c r="I36" s="253">
        <v>1</v>
      </c>
      <c r="J36" s="253">
        <v>1</v>
      </c>
      <c r="K36" s="253">
        <v>1</v>
      </c>
      <c r="L36" s="322"/>
      <c r="M36" s="322"/>
      <c r="N36" s="322"/>
      <c r="O36" s="322"/>
      <c r="P36" s="322"/>
      <c r="Q36" s="322"/>
      <c r="R36" s="322"/>
      <c r="S36" s="322"/>
      <c r="T36" s="322"/>
      <c r="U36" s="322"/>
      <c r="V36" s="322"/>
      <c r="W36" s="322"/>
      <c r="X36" s="322"/>
      <c r="Y36" s="322"/>
      <c r="Z36" s="322"/>
      <c r="AA36" s="322"/>
      <c r="AB36" s="322"/>
      <c r="AC36" s="322"/>
      <c r="AD36" s="322"/>
      <c r="AE36" s="254"/>
      <c r="AF36" s="254"/>
      <c r="AG36" s="254"/>
      <c r="AH36" s="254"/>
      <c r="AI36" s="254"/>
    </row>
    <row r="37" spans="1:35">
      <c r="A37" s="286">
        <v>27</v>
      </c>
      <c r="B37" s="287" t="s">
        <v>10</v>
      </c>
      <c r="C37" s="287" t="s">
        <v>145</v>
      </c>
      <c r="D37" s="288" t="s">
        <v>98</v>
      </c>
      <c r="E37" s="253">
        <v>0.625</v>
      </c>
      <c r="F37" s="253">
        <v>1</v>
      </c>
      <c r="G37" s="253">
        <v>0.86805555555555558</v>
      </c>
      <c r="H37" s="253">
        <v>0.97569444444444442</v>
      </c>
      <c r="I37" s="253">
        <v>0</v>
      </c>
      <c r="J37" s="253">
        <v>0.95138888888888884</v>
      </c>
      <c r="K37" s="253">
        <v>1</v>
      </c>
      <c r="L37" s="322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  <c r="AA37" s="322"/>
      <c r="AB37" s="322"/>
      <c r="AC37" s="322"/>
      <c r="AD37" s="322"/>
      <c r="AE37" s="254"/>
      <c r="AF37" s="254"/>
      <c r="AG37" s="254"/>
      <c r="AH37" s="254"/>
      <c r="AI37" s="254"/>
    </row>
    <row r="38" spans="1:35">
      <c r="A38" s="286">
        <v>28</v>
      </c>
      <c r="B38" s="287" t="s">
        <v>10</v>
      </c>
      <c r="C38" s="287" t="s">
        <v>145</v>
      </c>
      <c r="D38" s="288" t="s">
        <v>99</v>
      </c>
      <c r="E38" s="253">
        <v>1</v>
      </c>
      <c r="F38" s="253">
        <v>1</v>
      </c>
      <c r="G38" s="253">
        <v>1</v>
      </c>
      <c r="H38" s="253">
        <v>1</v>
      </c>
      <c r="I38" s="253">
        <v>0.42499999999999999</v>
      </c>
      <c r="J38" s="253">
        <v>0.66666666666666663</v>
      </c>
      <c r="K38" s="253">
        <v>1</v>
      </c>
      <c r="L38" s="253">
        <v>0.9375</v>
      </c>
      <c r="M38" s="253">
        <v>1</v>
      </c>
      <c r="N38" s="253">
        <v>1</v>
      </c>
      <c r="O38" s="253">
        <v>1</v>
      </c>
      <c r="P38" s="254">
        <v>1</v>
      </c>
      <c r="Q38" s="322"/>
      <c r="R38" s="322"/>
      <c r="S38" s="322"/>
      <c r="T38" s="322"/>
      <c r="U38" s="322"/>
      <c r="V38" s="322"/>
      <c r="W38" s="322"/>
      <c r="X38" s="322"/>
      <c r="Y38" s="322"/>
      <c r="Z38" s="322"/>
      <c r="AA38" s="322"/>
      <c r="AB38" s="322"/>
      <c r="AC38" s="322"/>
      <c r="AD38" s="322"/>
      <c r="AE38" s="254"/>
      <c r="AF38" s="254"/>
      <c r="AG38" s="254"/>
      <c r="AH38" s="254"/>
      <c r="AI38" s="254"/>
    </row>
    <row r="39" spans="1:35">
      <c r="A39" s="286">
        <v>29</v>
      </c>
      <c r="B39" s="287" t="s">
        <v>10</v>
      </c>
      <c r="C39" s="287" t="s">
        <v>145</v>
      </c>
      <c r="D39" s="288" t="s">
        <v>100</v>
      </c>
      <c r="E39" s="253">
        <v>0.39583333333333331</v>
      </c>
      <c r="F39" s="253">
        <v>0.96666666666666656</v>
      </c>
      <c r="G39" s="253">
        <v>0.59444444444444444</v>
      </c>
      <c r="H39" s="253">
        <v>1</v>
      </c>
      <c r="I39" s="253">
        <v>1</v>
      </c>
      <c r="J39" s="253">
        <v>1</v>
      </c>
      <c r="K39" s="253">
        <v>1</v>
      </c>
      <c r="L39" s="253">
        <v>1</v>
      </c>
      <c r="M39" s="253">
        <v>1</v>
      </c>
      <c r="N39" s="253">
        <v>1</v>
      </c>
      <c r="O39" s="253">
        <v>1</v>
      </c>
      <c r="P39" s="254">
        <v>1</v>
      </c>
      <c r="Q39" s="254">
        <v>1</v>
      </c>
      <c r="R39" s="254">
        <v>1</v>
      </c>
      <c r="S39" s="254">
        <v>1</v>
      </c>
      <c r="T39" s="254">
        <v>1</v>
      </c>
      <c r="U39" s="254">
        <v>1</v>
      </c>
      <c r="V39" s="254">
        <v>1</v>
      </c>
      <c r="W39" s="254">
        <v>0.14791666666666667</v>
      </c>
      <c r="X39" s="254">
        <v>1</v>
      </c>
      <c r="Y39" s="254">
        <v>0.97916666666666652</v>
      </c>
      <c r="Z39" s="254">
        <v>0.89930555555555558</v>
      </c>
      <c r="AA39" s="254">
        <v>0.62361111111111112</v>
      </c>
      <c r="AB39" s="254">
        <v>1</v>
      </c>
      <c r="AC39" s="254">
        <v>0.79583333333333328</v>
      </c>
      <c r="AD39" s="254">
        <v>1</v>
      </c>
      <c r="AE39" s="254"/>
      <c r="AF39" s="254"/>
      <c r="AG39" s="254"/>
      <c r="AH39" s="254"/>
      <c r="AI39" s="254"/>
    </row>
    <row r="40" spans="1:35">
      <c r="A40" s="286">
        <v>30</v>
      </c>
      <c r="B40" s="287" t="s">
        <v>10</v>
      </c>
      <c r="C40" s="287" t="s">
        <v>145</v>
      </c>
      <c r="D40" s="288" t="s">
        <v>101</v>
      </c>
      <c r="E40" s="253">
        <v>1</v>
      </c>
      <c r="F40" s="253">
        <v>0.33333333333333331</v>
      </c>
      <c r="G40" s="253">
        <v>0.25</v>
      </c>
      <c r="H40" s="253">
        <v>0.66666666666666663</v>
      </c>
      <c r="I40" s="253">
        <v>0.66666666666666663</v>
      </c>
      <c r="J40" s="253">
        <v>0.66666666666666663</v>
      </c>
      <c r="K40" s="253">
        <v>0.66666666666666663</v>
      </c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  <c r="AA40" s="322"/>
      <c r="AB40" s="322"/>
      <c r="AC40" s="322"/>
      <c r="AD40" s="322"/>
      <c r="AE40" s="254"/>
      <c r="AF40" s="254"/>
      <c r="AG40" s="254"/>
      <c r="AH40" s="254"/>
      <c r="AI40" s="254"/>
    </row>
    <row r="41" spans="1:35">
      <c r="A41" s="286">
        <v>31</v>
      </c>
      <c r="B41" s="287" t="s">
        <v>10</v>
      </c>
      <c r="C41" s="287" t="s">
        <v>145</v>
      </c>
      <c r="D41" s="288" t="s">
        <v>102</v>
      </c>
      <c r="E41" s="253">
        <v>1</v>
      </c>
      <c r="F41" s="253">
        <v>1</v>
      </c>
      <c r="G41" s="253">
        <v>1</v>
      </c>
      <c r="H41" s="253">
        <v>1</v>
      </c>
      <c r="I41" s="253">
        <v>1</v>
      </c>
      <c r="J41" s="253">
        <v>1</v>
      </c>
      <c r="K41" s="253">
        <v>1</v>
      </c>
      <c r="L41" s="253">
        <v>1</v>
      </c>
      <c r="M41" s="253">
        <v>0</v>
      </c>
      <c r="N41" s="253">
        <v>1</v>
      </c>
      <c r="O41" s="253">
        <v>1</v>
      </c>
      <c r="P41" s="254">
        <v>1</v>
      </c>
      <c r="Q41" s="322"/>
      <c r="R41" s="322"/>
      <c r="S41" s="322"/>
      <c r="T41" s="322"/>
      <c r="U41" s="322"/>
      <c r="V41" s="322"/>
      <c r="W41" s="322"/>
      <c r="X41" s="322"/>
      <c r="Y41" s="322"/>
      <c r="Z41" s="322"/>
      <c r="AA41" s="322"/>
      <c r="AB41" s="322"/>
      <c r="AC41" s="322"/>
      <c r="AD41" s="322"/>
      <c r="AE41" s="254"/>
      <c r="AF41" s="254"/>
      <c r="AG41" s="254"/>
      <c r="AH41" s="254"/>
      <c r="AI41" s="254"/>
    </row>
    <row r="42" spans="1:35">
      <c r="A42" s="286">
        <v>32</v>
      </c>
      <c r="B42" s="287" t="s">
        <v>10</v>
      </c>
      <c r="C42" s="287" t="s">
        <v>145</v>
      </c>
      <c r="D42" s="288" t="s">
        <v>103</v>
      </c>
      <c r="E42" s="253">
        <v>1</v>
      </c>
      <c r="F42" s="253">
        <v>1</v>
      </c>
      <c r="G42" s="253">
        <v>0.91666666666666652</v>
      </c>
      <c r="H42" s="253">
        <v>0.55208333333333326</v>
      </c>
      <c r="I42" s="253">
        <v>1</v>
      </c>
      <c r="J42" s="253">
        <v>1</v>
      </c>
      <c r="K42" s="253">
        <v>1</v>
      </c>
      <c r="L42" s="253">
        <v>0.27777777777777779</v>
      </c>
      <c r="M42" s="253">
        <v>0.88194444444444442</v>
      </c>
      <c r="N42" s="253">
        <v>0.89583333333333326</v>
      </c>
      <c r="O42" s="253">
        <v>1</v>
      </c>
      <c r="P42" s="254">
        <v>1</v>
      </c>
      <c r="Q42" s="322"/>
      <c r="R42" s="322"/>
      <c r="S42" s="322"/>
      <c r="T42" s="322"/>
      <c r="U42" s="322"/>
      <c r="V42" s="322"/>
      <c r="W42" s="322"/>
      <c r="X42" s="322"/>
      <c r="Y42" s="322"/>
      <c r="Z42" s="322"/>
      <c r="AA42" s="322"/>
      <c r="AB42" s="322"/>
      <c r="AC42" s="322"/>
      <c r="AD42" s="322"/>
      <c r="AE42" s="254"/>
      <c r="AF42" s="254"/>
      <c r="AG42" s="254"/>
      <c r="AH42" s="254"/>
      <c r="AI42" s="254"/>
    </row>
    <row r="43" spans="1:35">
      <c r="A43" s="286">
        <v>33</v>
      </c>
      <c r="B43" s="287" t="s">
        <v>10</v>
      </c>
      <c r="C43" s="287" t="s">
        <v>145</v>
      </c>
      <c r="D43" s="288" t="s">
        <v>104</v>
      </c>
      <c r="E43" s="253">
        <v>1</v>
      </c>
      <c r="F43" s="253">
        <v>0.33333333333333331</v>
      </c>
      <c r="G43" s="253">
        <v>0.47916666666666669</v>
      </c>
      <c r="H43" s="253">
        <v>1</v>
      </c>
      <c r="I43" s="253">
        <v>1</v>
      </c>
      <c r="J43" s="253">
        <v>1</v>
      </c>
      <c r="K43" s="253">
        <v>1</v>
      </c>
      <c r="L43" s="322"/>
      <c r="M43" s="322"/>
      <c r="N43" s="322"/>
      <c r="O43" s="322"/>
      <c r="P43" s="322"/>
      <c r="Q43" s="322"/>
      <c r="R43" s="322"/>
      <c r="S43" s="322"/>
      <c r="T43" s="322"/>
      <c r="U43" s="322"/>
      <c r="V43" s="322"/>
      <c r="W43" s="322"/>
      <c r="X43" s="322"/>
      <c r="Y43" s="322"/>
      <c r="Z43" s="322"/>
      <c r="AA43" s="322"/>
      <c r="AB43" s="322"/>
      <c r="AC43" s="322"/>
      <c r="AD43" s="322"/>
      <c r="AE43" s="254"/>
      <c r="AF43" s="254"/>
      <c r="AG43" s="254"/>
      <c r="AH43" s="254"/>
      <c r="AI43" s="254"/>
    </row>
    <row r="44" spans="1:35">
      <c r="A44" s="286">
        <v>34</v>
      </c>
      <c r="B44" s="287" t="s">
        <v>10</v>
      </c>
      <c r="C44" s="287" t="s">
        <v>145</v>
      </c>
      <c r="D44" s="288" t="s">
        <v>105</v>
      </c>
      <c r="E44" s="253">
        <v>1</v>
      </c>
      <c r="F44" s="253">
        <v>1</v>
      </c>
      <c r="G44" s="253">
        <v>0.39930555555555552</v>
      </c>
      <c r="H44" s="253">
        <v>0.91666666666666652</v>
      </c>
      <c r="I44" s="253">
        <v>0</v>
      </c>
      <c r="J44" s="253">
        <v>0.66666666666666663</v>
      </c>
      <c r="K44" s="253">
        <v>1</v>
      </c>
      <c r="L44" s="253">
        <v>1</v>
      </c>
      <c r="M44" s="253">
        <v>1</v>
      </c>
      <c r="N44" s="253">
        <v>1</v>
      </c>
      <c r="O44" s="253">
        <v>1</v>
      </c>
      <c r="P44" s="254">
        <v>0.33333333333333331</v>
      </c>
      <c r="Q44" s="322"/>
      <c r="R44" s="322"/>
      <c r="S44" s="322"/>
      <c r="T44" s="322"/>
      <c r="U44" s="322"/>
      <c r="V44" s="322"/>
      <c r="W44" s="322"/>
      <c r="X44" s="322"/>
      <c r="Y44" s="322"/>
      <c r="Z44" s="322"/>
      <c r="AA44" s="322"/>
      <c r="AB44" s="322"/>
      <c r="AC44" s="322"/>
      <c r="AD44" s="322"/>
      <c r="AE44" s="254"/>
      <c r="AF44" s="254"/>
      <c r="AG44" s="254"/>
      <c r="AH44" s="254"/>
      <c r="AI44" s="254"/>
    </row>
    <row r="45" spans="1:35">
      <c r="A45" s="286">
        <v>35</v>
      </c>
      <c r="B45" s="287" t="s">
        <v>10</v>
      </c>
      <c r="C45" s="287" t="s">
        <v>145</v>
      </c>
      <c r="D45" s="288" t="s">
        <v>106</v>
      </c>
      <c r="E45" s="253">
        <v>1</v>
      </c>
      <c r="F45" s="253">
        <v>0.46527777777777779</v>
      </c>
      <c r="G45" s="253">
        <v>0.92708333333333326</v>
      </c>
      <c r="H45" s="253">
        <v>1</v>
      </c>
      <c r="I45" s="253">
        <v>1</v>
      </c>
      <c r="J45" s="253">
        <v>0.95208333333333317</v>
      </c>
      <c r="K45" s="253">
        <v>1</v>
      </c>
      <c r="L45" s="253">
        <v>1</v>
      </c>
      <c r="M45" s="253">
        <v>1</v>
      </c>
      <c r="N45" s="253">
        <v>1</v>
      </c>
      <c r="O45" s="253">
        <v>0</v>
      </c>
      <c r="P45" s="254">
        <v>0</v>
      </c>
      <c r="Q45" s="322"/>
      <c r="R45" s="322"/>
      <c r="S45" s="322"/>
      <c r="T45" s="322"/>
      <c r="U45" s="322"/>
      <c r="V45" s="322"/>
      <c r="W45" s="322"/>
      <c r="X45" s="322"/>
      <c r="Y45" s="322"/>
      <c r="Z45" s="322"/>
      <c r="AA45" s="322"/>
      <c r="AB45" s="322"/>
      <c r="AC45" s="322"/>
      <c r="AD45" s="322"/>
      <c r="AE45" s="254"/>
      <c r="AF45" s="254"/>
      <c r="AG45" s="254"/>
      <c r="AH45" s="254"/>
      <c r="AI45" s="254"/>
    </row>
    <row r="46" spans="1:35">
      <c r="A46" s="286">
        <v>36</v>
      </c>
      <c r="B46" s="287" t="s">
        <v>10</v>
      </c>
      <c r="C46" s="287" t="s">
        <v>145</v>
      </c>
      <c r="D46" s="288" t="s">
        <v>107</v>
      </c>
      <c r="E46" s="253">
        <v>0.66666666666666663</v>
      </c>
      <c r="F46" s="253">
        <v>0.23263888888888887</v>
      </c>
      <c r="G46" s="253">
        <v>0.45694444444444449</v>
      </c>
      <c r="H46" s="253">
        <v>0</v>
      </c>
      <c r="I46" s="253">
        <v>0</v>
      </c>
      <c r="J46" s="253">
        <v>0</v>
      </c>
      <c r="K46" s="253">
        <v>0</v>
      </c>
      <c r="L46" s="253">
        <v>0</v>
      </c>
      <c r="M46" s="253">
        <v>0</v>
      </c>
      <c r="N46" s="253">
        <v>0</v>
      </c>
      <c r="O46" s="253">
        <v>0</v>
      </c>
      <c r="P46" s="254">
        <v>0</v>
      </c>
      <c r="Q46" s="254">
        <v>0</v>
      </c>
      <c r="R46" s="254">
        <v>0</v>
      </c>
      <c r="S46" s="254">
        <v>0</v>
      </c>
      <c r="T46" s="254">
        <v>0</v>
      </c>
      <c r="U46" s="254">
        <v>0</v>
      </c>
      <c r="V46" s="254">
        <v>0.59375</v>
      </c>
      <c r="W46" s="254">
        <v>0</v>
      </c>
      <c r="X46" s="254">
        <v>0.29166666666666669</v>
      </c>
      <c r="Y46" s="254">
        <v>0.97916666666666652</v>
      </c>
      <c r="Z46" s="254">
        <v>0.22291666666666665</v>
      </c>
      <c r="AA46" s="254">
        <v>0.57013888888888886</v>
      </c>
      <c r="AB46" s="254">
        <v>1</v>
      </c>
      <c r="AC46" s="254">
        <v>0.66666666666666663</v>
      </c>
      <c r="AD46" s="254">
        <v>0.42291666666666666</v>
      </c>
      <c r="AE46" s="254"/>
      <c r="AF46" s="254"/>
      <c r="AG46" s="254"/>
      <c r="AH46" s="254"/>
      <c r="AI46" s="254"/>
    </row>
    <row r="47" spans="1:35">
      <c r="A47" s="286">
        <v>37</v>
      </c>
      <c r="B47" s="287" t="s">
        <v>10</v>
      </c>
      <c r="C47" s="287" t="s">
        <v>145</v>
      </c>
      <c r="D47" s="288" t="s">
        <v>108</v>
      </c>
      <c r="E47" s="253">
        <v>0</v>
      </c>
      <c r="F47" s="253">
        <v>0</v>
      </c>
      <c r="G47" s="253">
        <v>0</v>
      </c>
      <c r="H47" s="253">
        <v>0</v>
      </c>
      <c r="I47" s="253">
        <v>0</v>
      </c>
      <c r="J47" s="253">
        <v>0</v>
      </c>
      <c r="K47" s="253">
        <v>0</v>
      </c>
      <c r="L47" s="253">
        <v>0</v>
      </c>
      <c r="M47" s="253">
        <v>0</v>
      </c>
      <c r="N47" s="253">
        <v>0</v>
      </c>
      <c r="O47" s="253">
        <v>0</v>
      </c>
      <c r="P47" s="254">
        <v>0.51666666666666661</v>
      </c>
      <c r="Q47" s="254">
        <v>0.81111111111111112</v>
      </c>
      <c r="R47" s="254">
        <v>1</v>
      </c>
      <c r="S47" s="254">
        <v>1</v>
      </c>
      <c r="T47" s="254">
        <v>1</v>
      </c>
      <c r="U47" s="254">
        <v>1</v>
      </c>
      <c r="V47" s="254">
        <v>1</v>
      </c>
      <c r="W47" s="254">
        <v>1</v>
      </c>
      <c r="X47" s="254">
        <v>0.54513888888888884</v>
      </c>
      <c r="Y47" s="254">
        <v>1</v>
      </c>
      <c r="Z47" s="254">
        <v>1</v>
      </c>
      <c r="AA47" s="254">
        <v>0.66666666666666663</v>
      </c>
      <c r="AB47" s="254">
        <v>0.85486111111111107</v>
      </c>
      <c r="AC47" s="254">
        <v>1</v>
      </c>
      <c r="AD47" s="254">
        <v>0.86111111111111116</v>
      </c>
      <c r="AE47" s="254"/>
      <c r="AF47" s="254"/>
      <c r="AG47" s="254"/>
      <c r="AH47" s="254"/>
      <c r="AI47" s="254"/>
    </row>
    <row r="48" spans="1:35">
      <c r="A48" s="286">
        <v>38</v>
      </c>
      <c r="B48" s="287" t="s">
        <v>10</v>
      </c>
      <c r="C48" s="287" t="s">
        <v>145</v>
      </c>
      <c r="D48" s="288" t="s">
        <v>109</v>
      </c>
      <c r="E48" s="253">
        <v>1</v>
      </c>
      <c r="F48" s="253">
        <v>1</v>
      </c>
      <c r="G48" s="253">
        <v>0.77083333333333326</v>
      </c>
      <c r="H48" s="253">
        <v>1</v>
      </c>
      <c r="I48" s="253">
        <v>0.95138888888888884</v>
      </c>
      <c r="J48" s="253">
        <v>1</v>
      </c>
      <c r="K48" s="253">
        <v>1</v>
      </c>
      <c r="L48" s="253">
        <v>1</v>
      </c>
      <c r="M48" s="253">
        <v>1</v>
      </c>
      <c r="N48" s="253">
        <v>1</v>
      </c>
      <c r="O48" s="253">
        <v>1</v>
      </c>
      <c r="P48" s="254">
        <v>0.55208333333333326</v>
      </c>
      <c r="Q48" s="254">
        <v>0.66666666666666663</v>
      </c>
      <c r="R48" s="254">
        <v>1</v>
      </c>
      <c r="S48" s="254">
        <v>1</v>
      </c>
      <c r="T48" s="254">
        <v>1</v>
      </c>
      <c r="U48" s="254">
        <v>0.84375</v>
      </c>
      <c r="V48" s="254">
        <v>0.50694444444444442</v>
      </c>
      <c r="W48" s="254">
        <v>0.81874999999999987</v>
      </c>
      <c r="X48" s="254">
        <v>1</v>
      </c>
      <c r="Y48" s="254">
        <v>0.4548611111111111</v>
      </c>
      <c r="Z48" s="254">
        <v>0</v>
      </c>
      <c r="AA48" s="254">
        <v>0.33333333333333331</v>
      </c>
      <c r="AB48" s="254">
        <v>0.51041666666666663</v>
      </c>
      <c r="AC48" s="254">
        <v>1</v>
      </c>
      <c r="AD48" s="254">
        <v>1</v>
      </c>
      <c r="AE48" s="254"/>
      <c r="AF48" s="254"/>
      <c r="AG48" s="254"/>
      <c r="AH48" s="254"/>
      <c r="AI48" s="254"/>
    </row>
    <row r="49" spans="1:35">
      <c r="A49" s="286">
        <v>39</v>
      </c>
      <c r="B49" s="287" t="s">
        <v>10</v>
      </c>
      <c r="C49" s="287" t="s">
        <v>145</v>
      </c>
      <c r="D49" s="288" t="s">
        <v>299</v>
      </c>
      <c r="E49" s="253">
        <v>1</v>
      </c>
      <c r="F49" s="253">
        <v>1</v>
      </c>
      <c r="G49" s="253">
        <v>0.33333333333333331</v>
      </c>
      <c r="H49" s="253">
        <v>1</v>
      </c>
      <c r="I49" s="253">
        <v>0</v>
      </c>
      <c r="J49" s="253">
        <v>0</v>
      </c>
      <c r="K49" s="253">
        <v>0.66666666666666663</v>
      </c>
      <c r="L49" s="253">
        <v>0.66666666666666663</v>
      </c>
      <c r="M49" s="253">
        <v>1</v>
      </c>
      <c r="N49" s="253">
        <v>1</v>
      </c>
      <c r="O49" s="253">
        <v>0.96736111111111112</v>
      </c>
      <c r="P49" s="254">
        <v>1</v>
      </c>
      <c r="Q49" s="254">
        <v>1</v>
      </c>
      <c r="R49" s="254">
        <v>0.74305555555555558</v>
      </c>
      <c r="S49" s="254">
        <v>1</v>
      </c>
      <c r="T49" s="254">
        <v>1</v>
      </c>
      <c r="U49" s="254">
        <v>1</v>
      </c>
      <c r="V49" s="254">
        <v>1</v>
      </c>
      <c r="W49" s="254">
        <v>1</v>
      </c>
      <c r="X49" s="254">
        <v>0.45833333333333331</v>
      </c>
      <c r="Y49" s="254">
        <v>0.84652777777777777</v>
      </c>
      <c r="Z49" s="254">
        <v>0.24652777777777779</v>
      </c>
      <c r="AA49" s="254">
        <v>0.66666666666666663</v>
      </c>
      <c r="AB49" s="254">
        <v>0.84444444444444433</v>
      </c>
      <c r="AC49" s="254">
        <v>1</v>
      </c>
      <c r="AD49" s="254">
        <v>0.35833333333333334</v>
      </c>
      <c r="AE49" s="254"/>
      <c r="AF49" s="254"/>
      <c r="AG49" s="254"/>
      <c r="AH49" s="254"/>
      <c r="AI49" s="254"/>
    </row>
    <row r="50" spans="1:35">
      <c r="A50" s="286">
        <v>40</v>
      </c>
      <c r="B50" s="287" t="s">
        <v>10</v>
      </c>
      <c r="C50" s="287" t="s">
        <v>145</v>
      </c>
      <c r="D50" s="288" t="s">
        <v>362</v>
      </c>
      <c r="E50" s="253">
        <v>0</v>
      </c>
      <c r="F50" s="253">
        <v>0</v>
      </c>
      <c r="G50" s="253">
        <v>0</v>
      </c>
      <c r="H50" s="253">
        <v>0</v>
      </c>
      <c r="I50" s="253">
        <v>0</v>
      </c>
      <c r="J50" s="253">
        <v>0</v>
      </c>
      <c r="K50" s="253">
        <v>0</v>
      </c>
      <c r="L50" s="253">
        <v>0</v>
      </c>
      <c r="M50" s="253">
        <v>0</v>
      </c>
      <c r="N50" s="253">
        <v>0</v>
      </c>
      <c r="O50" s="253">
        <v>0</v>
      </c>
      <c r="P50" s="254">
        <v>0</v>
      </c>
      <c r="Q50" s="254">
        <v>0</v>
      </c>
      <c r="R50" s="254">
        <v>0</v>
      </c>
      <c r="S50" s="254">
        <v>0</v>
      </c>
      <c r="T50" s="254">
        <v>0</v>
      </c>
      <c r="U50" s="254">
        <v>0</v>
      </c>
      <c r="V50" s="254">
        <v>0</v>
      </c>
      <c r="W50" s="254">
        <v>0</v>
      </c>
      <c r="X50" s="254">
        <v>0</v>
      </c>
      <c r="Y50" s="254">
        <v>0</v>
      </c>
      <c r="Z50" s="254">
        <v>0</v>
      </c>
      <c r="AA50" s="254">
        <v>0</v>
      </c>
      <c r="AB50" s="254">
        <v>0</v>
      </c>
      <c r="AC50" s="254">
        <v>0</v>
      </c>
      <c r="AD50" s="254">
        <v>0</v>
      </c>
      <c r="AE50" s="254"/>
      <c r="AF50" s="254"/>
      <c r="AG50" s="254"/>
      <c r="AH50" s="254"/>
      <c r="AI50" s="254"/>
    </row>
    <row r="51" spans="1:35">
      <c r="A51" s="286">
        <v>41</v>
      </c>
      <c r="B51" s="287" t="s">
        <v>10</v>
      </c>
      <c r="C51" s="287" t="s">
        <v>145</v>
      </c>
      <c r="D51" s="288" t="s">
        <v>227</v>
      </c>
      <c r="E51" s="253">
        <v>0</v>
      </c>
      <c r="F51" s="253">
        <v>7.9166666666666663E-2</v>
      </c>
      <c r="G51" s="253">
        <v>0.33333333333333331</v>
      </c>
      <c r="H51" s="253">
        <v>1</v>
      </c>
      <c r="I51" s="253">
        <v>1</v>
      </c>
      <c r="J51" s="253">
        <v>0.46875</v>
      </c>
      <c r="K51" s="253">
        <v>1</v>
      </c>
      <c r="L51" s="253">
        <v>1</v>
      </c>
      <c r="M51" s="253">
        <v>1</v>
      </c>
      <c r="N51" s="253">
        <v>0.53888888888888886</v>
      </c>
      <c r="O51" s="253">
        <v>0.66666666666666663</v>
      </c>
      <c r="P51" s="254">
        <v>1</v>
      </c>
      <c r="Q51" s="254">
        <v>1</v>
      </c>
      <c r="R51" s="254">
        <v>1</v>
      </c>
      <c r="S51" s="254">
        <v>1</v>
      </c>
      <c r="T51" s="254">
        <v>0.28402777777777777</v>
      </c>
      <c r="U51" s="254">
        <v>0.23958333333333334</v>
      </c>
      <c r="V51" s="254">
        <v>0</v>
      </c>
      <c r="W51" s="254">
        <v>0</v>
      </c>
      <c r="X51" s="254">
        <v>0</v>
      </c>
      <c r="Y51" s="254">
        <v>0</v>
      </c>
      <c r="Z51" s="254">
        <v>0</v>
      </c>
      <c r="AA51" s="254">
        <v>0</v>
      </c>
      <c r="AB51" s="254">
        <v>0</v>
      </c>
      <c r="AC51" s="254">
        <v>0</v>
      </c>
      <c r="AD51" s="254">
        <v>0</v>
      </c>
      <c r="AE51" s="254"/>
      <c r="AF51" s="254"/>
      <c r="AG51" s="254"/>
      <c r="AH51" s="254"/>
      <c r="AI51" s="254"/>
    </row>
    <row r="52" spans="1:35">
      <c r="A52" s="286">
        <v>42</v>
      </c>
      <c r="B52" s="287" t="s">
        <v>10</v>
      </c>
      <c r="C52" s="287" t="s">
        <v>145</v>
      </c>
      <c r="D52" s="288" t="s">
        <v>348</v>
      </c>
      <c r="E52" s="253">
        <v>0</v>
      </c>
      <c r="F52" s="253">
        <v>0.92361111111111116</v>
      </c>
      <c r="G52" s="253">
        <v>0</v>
      </c>
      <c r="H52" s="253">
        <v>0</v>
      </c>
      <c r="I52" s="253">
        <v>0.27083333333333331</v>
      </c>
      <c r="J52" s="253">
        <v>0.33333333333333331</v>
      </c>
      <c r="K52" s="253">
        <v>0.33333333333333331</v>
      </c>
      <c r="L52" s="253">
        <v>0.27777777777777779</v>
      </c>
      <c r="M52" s="253">
        <v>1</v>
      </c>
      <c r="N52" s="253">
        <v>1</v>
      </c>
      <c r="O52" s="253">
        <v>0.65972222222222221</v>
      </c>
      <c r="P52" s="254">
        <v>1</v>
      </c>
      <c r="Q52" s="254">
        <v>1</v>
      </c>
      <c r="R52" s="254">
        <v>0.66666666666666663</v>
      </c>
      <c r="S52" s="254">
        <v>1</v>
      </c>
      <c r="T52" s="254">
        <v>1</v>
      </c>
      <c r="U52" s="254">
        <v>0.9375</v>
      </c>
      <c r="V52" s="254">
        <v>1</v>
      </c>
      <c r="W52" s="254">
        <v>0.92083333333333317</v>
      </c>
      <c r="X52" s="254">
        <v>1</v>
      </c>
      <c r="Y52" s="254">
        <v>0.95833333333333326</v>
      </c>
      <c r="Z52" s="254">
        <v>0.90625</v>
      </c>
      <c r="AA52" s="254">
        <v>1</v>
      </c>
      <c r="AB52" s="254">
        <v>1</v>
      </c>
      <c r="AC52" s="254">
        <v>1</v>
      </c>
      <c r="AD52" s="254">
        <v>1</v>
      </c>
      <c r="AE52" s="254"/>
      <c r="AF52" s="254"/>
      <c r="AG52" s="254"/>
      <c r="AH52" s="254"/>
      <c r="AI52" s="254"/>
    </row>
    <row r="53" spans="1:35">
      <c r="A53" s="286">
        <v>43</v>
      </c>
      <c r="B53" s="287" t="s">
        <v>10</v>
      </c>
      <c r="C53" s="287" t="s">
        <v>145</v>
      </c>
      <c r="D53" s="288" t="s">
        <v>300</v>
      </c>
      <c r="E53" s="253">
        <v>0.84375</v>
      </c>
      <c r="F53" s="253">
        <v>1</v>
      </c>
      <c r="G53" s="253">
        <v>1</v>
      </c>
      <c r="H53" s="253">
        <v>0.93541666666666656</v>
      </c>
      <c r="I53" s="253">
        <v>0</v>
      </c>
      <c r="J53" s="253">
        <v>0.66666666666666663</v>
      </c>
      <c r="K53" s="253">
        <v>0.59444444444444444</v>
      </c>
      <c r="L53" s="253">
        <v>0.66666666666666663</v>
      </c>
      <c r="M53" s="253">
        <v>1</v>
      </c>
      <c r="N53" s="253">
        <v>1</v>
      </c>
      <c r="O53" s="253">
        <v>1</v>
      </c>
      <c r="P53" s="254">
        <v>1</v>
      </c>
      <c r="Q53" s="254">
        <v>1</v>
      </c>
      <c r="R53" s="254">
        <v>1</v>
      </c>
      <c r="S53" s="254">
        <v>1</v>
      </c>
      <c r="T53" s="254">
        <v>1</v>
      </c>
      <c r="U53" s="254">
        <v>1</v>
      </c>
      <c r="V53" s="254">
        <v>1</v>
      </c>
      <c r="W53" s="254">
        <v>1</v>
      </c>
      <c r="X53" s="254">
        <v>1</v>
      </c>
      <c r="Y53" s="254">
        <v>1</v>
      </c>
      <c r="Z53" s="254">
        <v>1</v>
      </c>
      <c r="AA53" s="254">
        <v>1</v>
      </c>
      <c r="AB53" s="254">
        <v>1</v>
      </c>
      <c r="AC53" s="254">
        <v>1</v>
      </c>
      <c r="AD53" s="254">
        <v>1</v>
      </c>
      <c r="AE53" s="254"/>
      <c r="AF53" s="254"/>
      <c r="AG53" s="254"/>
      <c r="AH53" s="254"/>
      <c r="AI53" s="254"/>
    </row>
    <row r="54" spans="1:35">
      <c r="A54" s="286">
        <v>44</v>
      </c>
      <c r="B54" s="287" t="s">
        <v>10</v>
      </c>
      <c r="C54" s="287" t="s">
        <v>145</v>
      </c>
      <c r="D54" s="288" t="s">
        <v>302</v>
      </c>
      <c r="E54" s="253">
        <v>0.8868055555555554</v>
      </c>
      <c r="F54" s="253">
        <v>1</v>
      </c>
      <c r="G54" s="253">
        <v>1</v>
      </c>
      <c r="H54" s="253">
        <v>0.50555555555555554</v>
      </c>
      <c r="I54" s="253">
        <v>1</v>
      </c>
      <c r="J54" s="253">
        <v>1</v>
      </c>
      <c r="K54" s="253">
        <v>1</v>
      </c>
      <c r="L54" s="253">
        <v>1</v>
      </c>
      <c r="M54" s="253">
        <v>1</v>
      </c>
      <c r="N54" s="253">
        <v>1</v>
      </c>
      <c r="O54" s="253">
        <v>0.85416666666666652</v>
      </c>
      <c r="P54" s="254">
        <v>1</v>
      </c>
      <c r="Q54" s="254">
        <v>0.69652777777777786</v>
      </c>
      <c r="R54" s="254">
        <v>1</v>
      </c>
      <c r="S54" s="254">
        <v>0.52083333333333326</v>
      </c>
      <c r="T54" s="254">
        <v>1</v>
      </c>
      <c r="U54" s="254">
        <v>1</v>
      </c>
      <c r="V54" s="254">
        <v>0.21875</v>
      </c>
      <c r="W54" s="254">
        <v>0.92361111111111116</v>
      </c>
      <c r="X54" s="254">
        <v>0.20138888888888887</v>
      </c>
      <c r="Y54" s="254">
        <v>1</v>
      </c>
      <c r="Z54" s="254">
        <v>1</v>
      </c>
      <c r="AA54" s="254">
        <v>0.86458333333333326</v>
      </c>
      <c r="AB54" s="254">
        <v>0.92569444444444438</v>
      </c>
      <c r="AC54" s="254">
        <v>1</v>
      </c>
      <c r="AD54" s="254">
        <v>1</v>
      </c>
      <c r="AE54" s="254"/>
      <c r="AF54" s="254"/>
      <c r="AG54" s="254"/>
      <c r="AH54" s="254"/>
      <c r="AI54" s="254"/>
    </row>
    <row r="55" spans="1:35">
      <c r="A55" s="286">
        <v>45</v>
      </c>
      <c r="B55" s="287" t="s">
        <v>10</v>
      </c>
      <c r="C55" s="287" t="s">
        <v>145</v>
      </c>
      <c r="D55" s="288" t="s">
        <v>290</v>
      </c>
      <c r="E55" s="253">
        <v>1</v>
      </c>
      <c r="F55" s="253">
        <v>1</v>
      </c>
      <c r="G55" s="253">
        <v>1</v>
      </c>
      <c r="H55" s="253">
        <v>1</v>
      </c>
      <c r="I55" s="253">
        <v>0</v>
      </c>
      <c r="J55" s="253">
        <v>1</v>
      </c>
      <c r="K55" s="253">
        <v>1</v>
      </c>
      <c r="L55" s="253">
        <v>1</v>
      </c>
      <c r="M55" s="253">
        <v>1</v>
      </c>
      <c r="N55" s="253">
        <v>1</v>
      </c>
      <c r="O55" s="253">
        <v>1</v>
      </c>
      <c r="P55" s="254">
        <v>0.88888888888888884</v>
      </c>
      <c r="Q55" s="254">
        <v>1</v>
      </c>
      <c r="R55" s="254">
        <v>1</v>
      </c>
      <c r="S55" s="254">
        <v>0.8666666666666667</v>
      </c>
      <c r="T55" s="254">
        <v>1</v>
      </c>
      <c r="U55" s="254">
        <v>0.9097222222222221</v>
      </c>
      <c r="V55" s="254">
        <v>1</v>
      </c>
      <c r="W55" s="254">
        <v>1</v>
      </c>
      <c r="X55" s="254">
        <v>1</v>
      </c>
      <c r="Y55" s="254">
        <v>1</v>
      </c>
      <c r="Z55" s="254">
        <v>1</v>
      </c>
      <c r="AA55" s="254">
        <v>0.67013888888888884</v>
      </c>
      <c r="AB55" s="254">
        <v>1</v>
      </c>
      <c r="AC55" s="254">
        <v>1</v>
      </c>
      <c r="AD55" s="254">
        <v>0.69722222222222219</v>
      </c>
      <c r="AE55" s="254"/>
      <c r="AF55" s="254"/>
      <c r="AG55" s="254"/>
      <c r="AH55" s="254"/>
      <c r="AI55" s="254"/>
    </row>
    <row r="56" spans="1:35">
      <c r="A56" s="286">
        <v>46</v>
      </c>
      <c r="B56" s="287" t="s">
        <v>10</v>
      </c>
      <c r="C56" s="287" t="s">
        <v>145</v>
      </c>
      <c r="D56" s="288" t="s">
        <v>303</v>
      </c>
      <c r="E56" s="253">
        <v>1</v>
      </c>
      <c r="F56" s="253">
        <v>1</v>
      </c>
      <c r="G56" s="253">
        <v>1</v>
      </c>
      <c r="H56" s="253">
        <v>0.90625</v>
      </c>
      <c r="I56" s="253">
        <v>1</v>
      </c>
      <c r="J56" s="253">
        <v>1</v>
      </c>
      <c r="K56" s="253">
        <v>1</v>
      </c>
      <c r="L56" s="253">
        <v>1</v>
      </c>
      <c r="M56" s="253">
        <v>1</v>
      </c>
      <c r="N56" s="253">
        <v>1</v>
      </c>
      <c r="O56" s="253">
        <v>1</v>
      </c>
      <c r="P56" s="254">
        <v>1</v>
      </c>
      <c r="Q56" s="254">
        <v>1</v>
      </c>
      <c r="R56" s="254">
        <v>0.95833333333333326</v>
      </c>
      <c r="S56" s="254">
        <v>1</v>
      </c>
      <c r="T56" s="254">
        <v>1</v>
      </c>
      <c r="U56" s="254">
        <v>1</v>
      </c>
      <c r="V56" s="254">
        <v>1</v>
      </c>
      <c r="W56" s="254">
        <v>1</v>
      </c>
      <c r="X56" s="254">
        <v>1</v>
      </c>
      <c r="Y56" s="254">
        <v>1</v>
      </c>
      <c r="Z56" s="254">
        <v>1</v>
      </c>
      <c r="AA56" s="254">
        <v>0.91111111111111098</v>
      </c>
      <c r="AB56" s="254">
        <v>1</v>
      </c>
      <c r="AC56" s="254">
        <v>0.9291666666666667</v>
      </c>
      <c r="AD56" s="254">
        <v>1</v>
      </c>
      <c r="AE56" s="254"/>
      <c r="AF56" s="254"/>
      <c r="AG56" s="254"/>
      <c r="AH56" s="254"/>
      <c r="AI56" s="254"/>
    </row>
    <row r="57" spans="1:35">
      <c r="A57" s="286">
        <v>47</v>
      </c>
      <c r="B57" s="287" t="s">
        <v>10</v>
      </c>
      <c r="C57" s="287" t="s">
        <v>145</v>
      </c>
      <c r="D57" s="288" t="s">
        <v>363</v>
      </c>
      <c r="E57" s="253">
        <v>8.3333333333333329E-2</v>
      </c>
      <c r="F57" s="253">
        <v>0</v>
      </c>
      <c r="G57" s="253">
        <v>0</v>
      </c>
      <c r="H57" s="253">
        <v>0</v>
      </c>
      <c r="I57" s="253">
        <v>0.63541666666666663</v>
      </c>
      <c r="J57" s="253">
        <v>0.13194444444444445</v>
      </c>
      <c r="K57" s="253">
        <v>0.74861111111111112</v>
      </c>
      <c r="L57" s="253">
        <v>0.9722222222222221</v>
      </c>
      <c r="M57" s="253">
        <v>1</v>
      </c>
      <c r="N57" s="253">
        <v>1</v>
      </c>
      <c r="O57" s="253">
        <v>0.96527777777777768</v>
      </c>
      <c r="P57" s="254">
        <v>1</v>
      </c>
      <c r="Q57" s="254">
        <v>1</v>
      </c>
      <c r="R57" s="254">
        <v>1</v>
      </c>
      <c r="S57" s="254">
        <v>1</v>
      </c>
      <c r="T57" s="254">
        <v>1</v>
      </c>
      <c r="U57" s="254">
        <v>1</v>
      </c>
      <c r="V57" s="254">
        <v>1</v>
      </c>
      <c r="W57" s="254">
        <v>1</v>
      </c>
      <c r="X57" s="254">
        <v>1</v>
      </c>
      <c r="Y57" s="254">
        <v>0.92083333333333317</v>
      </c>
      <c r="Z57" s="254">
        <v>1</v>
      </c>
      <c r="AA57" s="254">
        <v>1</v>
      </c>
      <c r="AB57" s="254">
        <v>1</v>
      </c>
      <c r="AC57" s="254">
        <v>1</v>
      </c>
      <c r="AD57" s="254">
        <v>1</v>
      </c>
      <c r="AE57" s="254"/>
      <c r="AF57" s="254"/>
      <c r="AG57" s="254"/>
      <c r="AH57" s="254"/>
      <c r="AI57" s="254"/>
    </row>
    <row r="58" spans="1:35">
      <c r="A58" s="286">
        <v>48</v>
      </c>
      <c r="B58" s="287" t="s">
        <v>10</v>
      </c>
      <c r="C58" s="287" t="s">
        <v>145</v>
      </c>
      <c r="D58" s="288" t="s">
        <v>301</v>
      </c>
      <c r="E58" s="253">
        <v>0.27083333333333331</v>
      </c>
      <c r="F58" s="253">
        <v>0.80624999999999991</v>
      </c>
      <c r="G58" s="253">
        <v>1</v>
      </c>
      <c r="H58" s="253">
        <v>0.58333333333333337</v>
      </c>
      <c r="I58" s="253">
        <v>1</v>
      </c>
      <c r="J58" s="253">
        <v>0.92361111111111116</v>
      </c>
      <c r="K58" s="253">
        <v>1</v>
      </c>
      <c r="L58" s="253">
        <v>1</v>
      </c>
      <c r="M58" s="253">
        <v>1</v>
      </c>
      <c r="N58" s="253">
        <v>1</v>
      </c>
      <c r="O58" s="253">
        <v>0.92500000000000004</v>
      </c>
      <c r="P58" s="254">
        <v>1</v>
      </c>
      <c r="Q58" s="254">
        <v>1</v>
      </c>
      <c r="R58" s="254">
        <v>1</v>
      </c>
      <c r="S58" s="254">
        <v>0.81944444444444442</v>
      </c>
      <c r="T58" s="254">
        <v>1</v>
      </c>
      <c r="U58" s="254">
        <v>1</v>
      </c>
      <c r="V58" s="254">
        <v>1</v>
      </c>
      <c r="W58" s="254">
        <v>1</v>
      </c>
      <c r="X58" s="254">
        <v>0.80694444444444446</v>
      </c>
      <c r="Y58" s="254">
        <v>1</v>
      </c>
      <c r="Z58" s="254">
        <v>1</v>
      </c>
      <c r="AA58" s="254">
        <v>1</v>
      </c>
      <c r="AB58" s="254">
        <v>1</v>
      </c>
      <c r="AC58" s="254">
        <v>0.66666666666666663</v>
      </c>
      <c r="AD58" s="254">
        <v>0.96875</v>
      </c>
      <c r="AE58" s="254"/>
      <c r="AF58" s="254"/>
      <c r="AG58" s="254"/>
      <c r="AH58" s="254"/>
      <c r="AI58" s="254"/>
    </row>
    <row r="59" spans="1:35">
      <c r="A59" s="286">
        <v>49</v>
      </c>
      <c r="B59" s="287" t="s">
        <v>10</v>
      </c>
      <c r="C59" s="287" t="s">
        <v>145</v>
      </c>
      <c r="D59" s="288" t="s">
        <v>293</v>
      </c>
      <c r="E59" s="253">
        <v>0.9097222222222221</v>
      </c>
      <c r="F59" s="253">
        <v>1</v>
      </c>
      <c r="G59" s="253">
        <v>0.22222222222222221</v>
      </c>
      <c r="H59" s="253">
        <v>0</v>
      </c>
      <c r="I59" s="253">
        <v>0</v>
      </c>
      <c r="J59" s="253">
        <v>0</v>
      </c>
      <c r="K59" s="253">
        <v>0.97986111111111107</v>
      </c>
      <c r="L59" s="253">
        <v>1</v>
      </c>
      <c r="M59" s="253">
        <v>1</v>
      </c>
      <c r="N59" s="253">
        <v>1</v>
      </c>
      <c r="O59" s="253">
        <v>1</v>
      </c>
      <c r="P59" s="254">
        <v>1</v>
      </c>
      <c r="Q59" s="254">
        <v>1</v>
      </c>
      <c r="R59" s="254">
        <v>1</v>
      </c>
      <c r="S59" s="254">
        <v>0.88888888888888884</v>
      </c>
      <c r="T59" s="254">
        <v>0.89583333333333326</v>
      </c>
      <c r="U59" s="254">
        <v>1</v>
      </c>
      <c r="V59" s="254">
        <v>1</v>
      </c>
      <c r="W59" s="254">
        <v>0.23958333333333334</v>
      </c>
      <c r="X59" s="254">
        <v>1</v>
      </c>
      <c r="Y59" s="254">
        <v>1</v>
      </c>
      <c r="Z59" s="254">
        <v>1</v>
      </c>
      <c r="AA59" s="254">
        <v>0.47916666666666663</v>
      </c>
      <c r="AB59" s="254">
        <v>0.9722222222222221</v>
      </c>
      <c r="AC59" s="254">
        <v>0.89930555555555558</v>
      </c>
      <c r="AD59" s="254">
        <v>1</v>
      </c>
      <c r="AE59" s="254"/>
      <c r="AF59" s="254"/>
      <c r="AG59" s="254"/>
      <c r="AH59" s="254"/>
      <c r="AI59" s="254"/>
    </row>
    <row r="60" spans="1:35">
      <c r="A60" s="286">
        <v>50</v>
      </c>
      <c r="B60" s="287" t="s">
        <v>10</v>
      </c>
      <c r="C60" s="287" t="s">
        <v>162</v>
      </c>
      <c r="D60" s="288" t="s">
        <v>117</v>
      </c>
      <c r="E60" s="253">
        <v>0</v>
      </c>
      <c r="F60" s="253">
        <v>0</v>
      </c>
      <c r="G60" s="253">
        <v>0</v>
      </c>
      <c r="H60" s="253">
        <v>0</v>
      </c>
      <c r="I60" s="253">
        <v>0</v>
      </c>
      <c r="J60" s="253">
        <v>0</v>
      </c>
      <c r="K60" s="253">
        <v>0</v>
      </c>
      <c r="L60" s="253">
        <v>0</v>
      </c>
      <c r="M60" s="253">
        <v>0</v>
      </c>
      <c r="N60" s="253">
        <v>0</v>
      </c>
      <c r="O60" s="253">
        <v>0</v>
      </c>
      <c r="P60" s="254">
        <v>0</v>
      </c>
      <c r="Q60" s="254">
        <v>0.16666666666666666</v>
      </c>
      <c r="R60" s="254">
        <v>0.77499999999999991</v>
      </c>
      <c r="S60" s="254">
        <v>0.95486111111111116</v>
      </c>
      <c r="T60" s="254">
        <v>0.89722222222222214</v>
      </c>
      <c r="U60" s="254">
        <v>1</v>
      </c>
      <c r="V60" s="254">
        <v>1</v>
      </c>
      <c r="W60" s="254">
        <v>1</v>
      </c>
      <c r="X60" s="254">
        <v>1</v>
      </c>
      <c r="Y60" s="254">
        <v>1</v>
      </c>
      <c r="Z60" s="254">
        <v>1</v>
      </c>
      <c r="AA60" s="254">
        <v>1</v>
      </c>
      <c r="AB60" s="254">
        <v>1</v>
      </c>
      <c r="AC60" s="254">
        <v>1</v>
      </c>
      <c r="AD60" s="254">
        <v>1</v>
      </c>
      <c r="AE60" s="254"/>
      <c r="AF60" s="254"/>
      <c r="AG60" s="254"/>
      <c r="AH60" s="254"/>
      <c r="AI60" s="254"/>
    </row>
    <row r="61" spans="1:35">
      <c r="A61" s="286">
        <v>51</v>
      </c>
      <c r="B61" s="287" t="s">
        <v>10</v>
      </c>
      <c r="C61" s="287" t="s">
        <v>162</v>
      </c>
      <c r="D61" s="288" t="s">
        <v>118</v>
      </c>
      <c r="E61" s="253">
        <v>0</v>
      </c>
      <c r="F61" s="253">
        <v>0</v>
      </c>
      <c r="G61" s="253">
        <v>0</v>
      </c>
      <c r="H61" s="253">
        <v>0</v>
      </c>
      <c r="I61" s="253">
        <v>0</v>
      </c>
      <c r="J61" s="253">
        <v>0</v>
      </c>
      <c r="K61" s="253">
        <v>0</v>
      </c>
      <c r="L61" s="253">
        <v>0</v>
      </c>
      <c r="M61" s="253">
        <v>0</v>
      </c>
      <c r="N61" s="253">
        <v>0</v>
      </c>
      <c r="O61" s="253">
        <v>0</v>
      </c>
      <c r="P61" s="254">
        <v>0</v>
      </c>
      <c r="Q61" s="254">
        <v>0</v>
      </c>
      <c r="R61" s="254">
        <v>0</v>
      </c>
      <c r="S61" s="254">
        <v>0</v>
      </c>
      <c r="T61" s="254">
        <v>0</v>
      </c>
      <c r="U61" s="254">
        <v>0</v>
      </c>
      <c r="V61" s="254">
        <v>0</v>
      </c>
      <c r="W61" s="254">
        <v>0</v>
      </c>
      <c r="X61" s="254">
        <v>0</v>
      </c>
      <c r="Y61" s="254">
        <v>0</v>
      </c>
      <c r="Z61" s="254">
        <v>0</v>
      </c>
      <c r="AA61" s="254">
        <v>0</v>
      </c>
      <c r="AB61" s="254">
        <v>0</v>
      </c>
      <c r="AC61" s="254">
        <v>0</v>
      </c>
      <c r="AD61" s="254">
        <v>0</v>
      </c>
      <c r="AE61" s="254"/>
      <c r="AF61" s="254"/>
      <c r="AG61" s="254"/>
      <c r="AH61" s="254"/>
      <c r="AI61" s="254"/>
    </row>
    <row r="62" spans="1:35">
      <c r="A62" s="286">
        <v>52</v>
      </c>
      <c r="B62" s="287" t="s">
        <v>10</v>
      </c>
      <c r="C62" s="287" t="s">
        <v>162</v>
      </c>
      <c r="D62" s="288" t="s">
        <v>119</v>
      </c>
      <c r="E62" s="253">
        <v>1</v>
      </c>
      <c r="F62" s="253">
        <v>0.58333333333333326</v>
      </c>
      <c r="G62" s="253">
        <v>1</v>
      </c>
      <c r="H62" s="253">
        <v>0</v>
      </c>
      <c r="I62" s="253">
        <v>0.66666666666666663</v>
      </c>
      <c r="J62" s="253">
        <v>1</v>
      </c>
      <c r="K62" s="253">
        <v>1</v>
      </c>
      <c r="L62" s="253">
        <v>1</v>
      </c>
      <c r="M62" s="253">
        <v>1</v>
      </c>
      <c r="N62" s="253">
        <v>0.15972222222222224</v>
      </c>
      <c r="O62" s="253">
        <v>0.52708333333333335</v>
      </c>
      <c r="P62" s="265">
        <v>1</v>
      </c>
      <c r="Q62" s="254">
        <v>0.625</v>
      </c>
      <c r="R62" s="254">
        <v>1</v>
      </c>
      <c r="S62" s="254">
        <v>1</v>
      </c>
      <c r="T62" s="254">
        <v>1</v>
      </c>
      <c r="U62" s="254">
        <v>1</v>
      </c>
      <c r="V62" s="254">
        <v>1</v>
      </c>
      <c r="W62" s="254">
        <v>0.75902777777777775</v>
      </c>
      <c r="X62" s="254">
        <v>0.81458333333333321</v>
      </c>
      <c r="Y62" s="254">
        <v>1</v>
      </c>
      <c r="Z62" s="254">
        <v>1</v>
      </c>
      <c r="AA62" s="254">
        <v>0.8159722222222221</v>
      </c>
      <c r="AB62" s="254">
        <v>1</v>
      </c>
      <c r="AC62" s="254">
        <v>1</v>
      </c>
      <c r="AD62" s="254">
        <v>1</v>
      </c>
      <c r="AE62" s="254"/>
      <c r="AF62" s="254"/>
      <c r="AG62" s="254"/>
      <c r="AH62" s="254"/>
      <c r="AI62" s="254"/>
    </row>
    <row r="63" spans="1:35">
      <c r="A63" s="286">
        <v>53</v>
      </c>
      <c r="B63" s="287" t="s">
        <v>10</v>
      </c>
      <c r="C63" s="287" t="s">
        <v>162</v>
      </c>
      <c r="D63" s="288" t="s">
        <v>236</v>
      </c>
      <c r="E63" s="253">
        <v>1</v>
      </c>
      <c r="F63" s="253">
        <v>1</v>
      </c>
      <c r="G63" s="253">
        <v>0.94444444444444442</v>
      </c>
      <c r="H63" s="253">
        <v>1</v>
      </c>
      <c r="I63" s="253">
        <v>1</v>
      </c>
      <c r="J63" s="253">
        <v>1</v>
      </c>
      <c r="K63" s="253">
        <v>0.30277777777777776</v>
      </c>
      <c r="L63" s="253">
        <v>0.92222222222222205</v>
      </c>
      <c r="M63" s="253">
        <v>0.80694444444444446</v>
      </c>
      <c r="N63" s="253">
        <v>1</v>
      </c>
      <c r="O63" s="253">
        <v>1</v>
      </c>
      <c r="P63" s="265">
        <v>1</v>
      </c>
      <c r="Q63" s="254">
        <v>1</v>
      </c>
      <c r="R63" s="254">
        <v>1</v>
      </c>
      <c r="S63" s="254">
        <v>1</v>
      </c>
      <c r="T63" s="254">
        <v>1</v>
      </c>
      <c r="U63" s="254">
        <v>1</v>
      </c>
      <c r="V63" s="254">
        <v>1</v>
      </c>
      <c r="W63" s="254">
        <v>1</v>
      </c>
      <c r="X63" s="254">
        <v>1</v>
      </c>
      <c r="Y63" s="254">
        <v>1</v>
      </c>
      <c r="Z63" s="254">
        <v>1</v>
      </c>
      <c r="AA63" s="254">
        <v>1</v>
      </c>
      <c r="AB63" s="254">
        <v>1</v>
      </c>
      <c r="AC63" s="254">
        <v>1</v>
      </c>
      <c r="AD63" s="254">
        <v>1</v>
      </c>
      <c r="AE63" s="254"/>
      <c r="AF63" s="254"/>
      <c r="AG63" s="254"/>
      <c r="AH63" s="254"/>
      <c r="AI63" s="254"/>
    </row>
    <row r="64" spans="1:35">
      <c r="A64" s="286">
        <v>54</v>
      </c>
      <c r="B64" s="287" t="s">
        <v>10</v>
      </c>
      <c r="C64" s="287" t="s">
        <v>162</v>
      </c>
      <c r="D64" s="288" t="s">
        <v>429</v>
      </c>
      <c r="E64" s="253">
        <v>0.95902777777777781</v>
      </c>
      <c r="F64" s="253">
        <v>1</v>
      </c>
      <c r="G64" s="253">
        <v>1</v>
      </c>
      <c r="H64" s="253">
        <v>1</v>
      </c>
      <c r="I64" s="253">
        <v>1</v>
      </c>
      <c r="J64" s="253">
        <v>1</v>
      </c>
      <c r="K64" s="253">
        <v>1</v>
      </c>
      <c r="L64" s="253">
        <v>0.94791666666666652</v>
      </c>
      <c r="M64" s="253">
        <v>0.95833333333333326</v>
      </c>
      <c r="N64" s="253">
        <v>1</v>
      </c>
      <c r="O64" s="253">
        <v>0.11805555555555557</v>
      </c>
      <c r="P64" s="265">
        <v>1</v>
      </c>
      <c r="Q64" s="254">
        <v>1</v>
      </c>
      <c r="R64" s="254">
        <v>1</v>
      </c>
      <c r="S64" s="254">
        <v>1</v>
      </c>
      <c r="T64" s="254">
        <v>1</v>
      </c>
      <c r="U64" s="254">
        <v>1</v>
      </c>
      <c r="V64" s="254">
        <v>1</v>
      </c>
      <c r="W64" s="254">
        <v>1</v>
      </c>
      <c r="X64" s="254">
        <v>1</v>
      </c>
      <c r="Y64" s="254">
        <v>1</v>
      </c>
      <c r="Z64" s="254">
        <v>1</v>
      </c>
      <c r="AA64" s="254">
        <v>1</v>
      </c>
      <c r="AB64" s="254">
        <v>1</v>
      </c>
      <c r="AC64" s="254">
        <v>1</v>
      </c>
      <c r="AD64" s="254">
        <v>1</v>
      </c>
      <c r="AE64" s="254"/>
      <c r="AF64" s="254"/>
      <c r="AG64" s="254"/>
      <c r="AH64" s="254"/>
      <c r="AI64" s="254"/>
    </row>
    <row r="65" spans="1:35">
      <c r="A65" s="286">
        <v>55</v>
      </c>
      <c r="B65" s="287" t="s">
        <v>10</v>
      </c>
      <c r="C65" s="287" t="s">
        <v>162</v>
      </c>
      <c r="D65" s="288" t="s">
        <v>410</v>
      </c>
      <c r="E65" s="253">
        <v>1</v>
      </c>
      <c r="F65" s="253">
        <v>1</v>
      </c>
      <c r="G65" s="253">
        <v>1</v>
      </c>
      <c r="H65" s="253">
        <v>1</v>
      </c>
      <c r="I65" s="253">
        <v>1</v>
      </c>
      <c r="J65" s="253">
        <v>1</v>
      </c>
      <c r="K65" s="253">
        <v>0</v>
      </c>
      <c r="L65" s="253">
        <v>1</v>
      </c>
      <c r="M65" s="253">
        <v>1</v>
      </c>
      <c r="N65" s="253">
        <v>1</v>
      </c>
      <c r="O65" s="253">
        <v>1</v>
      </c>
      <c r="P65" s="265">
        <v>1</v>
      </c>
      <c r="Q65" s="254">
        <v>1</v>
      </c>
      <c r="R65" s="254">
        <v>1</v>
      </c>
      <c r="S65" s="254">
        <v>1</v>
      </c>
      <c r="T65" s="254">
        <v>1</v>
      </c>
      <c r="U65" s="254">
        <v>1</v>
      </c>
      <c r="V65" s="254">
        <v>1</v>
      </c>
      <c r="W65" s="254">
        <v>1</v>
      </c>
      <c r="X65" s="254">
        <v>1</v>
      </c>
      <c r="Y65" s="254">
        <v>1</v>
      </c>
      <c r="Z65" s="254">
        <v>1</v>
      </c>
      <c r="AA65" s="254">
        <v>1</v>
      </c>
      <c r="AB65" s="254">
        <v>1</v>
      </c>
      <c r="AC65" s="254">
        <v>1</v>
      </c>
      <c r="AD65" s="254">
        <v>1</v>
      </c>
      <c r="AE65" s="254"/>
      <c r="AF65" s="254"/>
      <c r="AG65" s="254"/>
      <c r="AH65" s="254"/>
      <c r="AI65" s="254"/>
    </row>
    <row r="66" spans="1:35">
      <c r="A66" s="286">
        <v>56</v>
      </c>
      <c r="B66" s="287" t="s">
        <v>10</v>
      </c>
      <c r="C66" s="287" t="s">
        <v>162</v>
      </c>
      <c r="D66" s="288" t="s">
        <v>411</v>
      </c>
      <c r="E66" s="253">
        <v>1</v>
      </c>
      <c r="F66" s="253">
        <v>1</v>
      </c>
      <c r="G66" s="253">
        <v>1</v>
      </c>
      <c r="H66" s="253">
        <v>1</v>
      </c>
      <c r="I66" s="253">
        <v>1</v>
      </c>
      <c r="J66" s="253">
        <v>1</v>
      </c>
      <c r="K66" s="253">
        <v>0.625</v>
      </c>
      <c r="L66" s="253">
        <v>0.66666666666666663</v>
      </c>
      <c r="M66" s="253">
        <v>1</v>
      </c>
      <c r="N66" s="253">
        <v>1</v>
      </c>
      <c r="O66" s="253">
        <v>1</v>
      </c>
      <c r="P66" s="265">
        <v>1</v>
      </c>
      <c r="Q66" s="254">
        <v>1</v>
      </c>
      <c r="R66" s="254">
        <v>1</v>
      </c>
      <c r="S66" s="254">
        <v>1</v>
      </c>
      <c r="T66" s="254">
        <v>1</v>
      </c>
      <c r="U66" s="254">
        <v>1</v>
      </c>
      <c r="V66" s="254">
        <v>1</v>
      </c>
      <c r="W66" s="254">
        <v>1</v>
      </c>
      <c r="X66" s="254">
        <v>1</v>
      </c>
      <c r="Y66" s="254">
        <v>1</v>
      </c>
      <c r="Z66" s="254">
        <v>1</v>
      </c>
      <c r="AA66" s="254">
        <v>1</v>
      </c>
      <c r="AB66" s="254">
        <v>1</v>
      </c>
      <c r="AC66" s="254">
        <v>1</v>
      </c>
      <c r="AD66" s="254">
        <v>1</v>
      </c>
      <c r="AE66" s="254"/>
      <c r="AF66" s="254"/>
      <c r="AG66" s="254"/>
      <c r="AH66" s="254"/>
      <c r="AI66" s="254"/>
    </row>
    <row r="67" spans="1:35">
      <c r="A67" s="286">
        <v>57</v>
      </c>
      <c r="B67" s="287" t="s">
        <v>10</v>
      </c>
      <c r="C67" s="287" t="s">
        <v>162</v>
      </c>
      <c r="D67" s="288" t="s">
        <v>414</v>
      </c>
      <c r="E67" s="253">
        <v>1</v>
      </c>
      <c r="F67" s="253">
        <v>0.94374999999999987</v>
      </c>
      <c r="G67" s="253">
        <v>1</v>
      </c>
      <c r="H67" s="253">
        <v>1</v>
      </c>
      <c r="I67" s="253">
        <v>1</v>
      </c>
      <c r="J67" s="253">
        <v>1</v>
      </c>
      <c r="K67" s="253">
        <v>1</v>
      </c>
      <c r="L67" s="253">
        <v>1</v>
      </c>
      <c r="M67" s="253">
        <v>1</v>
      </c>
      <c r="N67" s="253">
        <v>1</v>
      </c>
      <c r="O67" s="253">
        <v>1</v>
      </c>
      <c r="P67" s="265">
        <v>1</v>
      </c>
      <c r="Q67" s="254">
        <v>1</v>
      </c>
      <c r="R67" s="254">
        <v>1</v>
      </c>
      <c r="S67" s="254">
        <v>1</v>
      </c>
      <c r="T67" s="254">
        <v>1</v>
      </c>
      <c r="U67" s="254">
        <v>1</v>
      </c>
      <c r="V67" s="254">
        <v>1</v>
      </c>
      <c r="W67" s="254">
        <v>1</v>
      </c>
      <c r="X67" s="254">
        <v>1</v>
      </c>
      <c r="Y67" s="254">
        <v>1</v>
      </c>
      <c r="Z67" s="254">
        <v>1</v>
      </c>
      <c r="AA67" s="254">
        <v>1</v>
      </c>
      <c r="AB67" s="254">
        <v>1</v>
      </c>
      <c r="AC67" s="254">
        <v>1</v>
      </c>
      <c r="AD67" s="254">
        <v>1</v>
      </c>
      <c r="AE67" s="254"/>
      <c r="AF67" s="254"/>
      <c r="AG67" s="254"/>
      <c r="AH67" s="254"/>
      <c r="AI67" s="254"/>
    </row>
    <row r="68" spans="1:35">
      <c r="A68" s="286">
        <v>58</v>
      </c>
      <c r="B68" s="287" t="s">
        <v>10</v>
      </c>
      <c r="C68" s="287" t="s">
        <v>162</v>
      </c>
      <c r="D68" s="288" t="s">
        <v>421</v>
      </c>
      <c r="E68" s="253">
        <v>0.91666666666666652</v>
      </c>
      <c r="F68" s="253">
        <v>1</v>
      </c>
      <c r="G68" s="253">
        <v>0.66666666666666663</v>
      </c>
      <c r="H68" s="253">
        <v>0.66666666666666663</v>
      </c>
      <c r="I68" s="253">
        <v>1</v>
      </c>
      <c r="J68" s="253">
        <v>1</v>
      </c>
      <c r="K68" s="253">
        <v>1</v>
      </c>
      <c r="L68" s="253">
        <v>1</v>
      </c>
      <c r="M68" s="253">
        <v>1</v>
      </c>
      <c r="N68" s="253">
        <v>1</v>
      </c>
      <c r="O68" s="253">
        <v>1</v>
      </c>
      <c r="P68" s="265">
        <v>1</v>
      </c>
      <c r="Q68" s="254">
        <v>1</v>
      </c>
      <c r="R68" s="254">
        <v>1</v>
      </c>
      <c r="S68" s="254">
        <v>1</v>
      </c>
      <c r="T68" s="254">
        <v>1</v>
      </c>
      <c r="U68" s="254">
        <v>1</v>
      </c>
      <c r="V68" s="254">
        <v>1</v>
      </c>
      <c r="W68" s="254">
        <v>1</v>
      </c>
      <c r="X68" s="254">
        <v>1</v>
      </c>
      <c r="Y68" s="254">
        <v>1</v>
      </c>
      <c r="Z68" s="254">
        <v>1</v>
      </c>
      <c r="AA68" s="254">
        <v>1</v>
      </c>
      <c r="AB68" s="254">
        <v>1</v>
      </c>
      <c r="AC68" s="254">
        <v>1</v>
      </c>
      <c r="AD68" s="254">
        <v>1</v>
      </c>
      <c r="AE68" s="254"/>
      <c r="AF68" s="254"/>
      <c r="AG68" s="254"/>
      <c r="AH68" s="254"/>
      <c r="AI68" s="254"/>
    </row>
    <row r="69" spans="1:35">
      <c r="A69" s="286">
        <v>59</v>
      </c>
      <c r="B69" s="287" t="s">
        <v>10</v>
      </c>
      <c r="C69" s="287" t="s">
        <v>162</v>
      </c>
      <c r="D69" s="288" t="s">
        <v>432</v>
      </c>
      <c r="E69" s="253">
        <v>1</v>
      </c>
      <c r="F69" s="253">
        <v>1</v>
      </c>
      <c r="G69" s="253">
        <v>1</v>
      </c>
      <c r="H69" s="253">
        <v>0.9770833333333333</v>
      </c>
      <c r="I69" s="253">
        <v>1</v>
      </c>
      <c r="J69" s="253">
        <v>1</v>
      </c>
      <c r="K69" s="253">
        <v>1</v>
      </c>
      <c r="L69" s="253">
        <v>1</v>
      </c>
      <c r="M69" s="253">
        <v>1</v>
      </c>
      <c r="N69" s="253">
        <v>1</v>
      </c>
      <c r="O69" s="253">
        <v>1</v>
      </c>
      <c r="P69" s="265">
        <v>1</v>
      </c>
      <c r="Q69" s="254">
        <v>1</v>
      </c>
      <c r="R69" s="254">
        <v>1</v>
      </c>
      <c r="S69" s="254">
        <v>1</v>
      </c>
      <c r="T69" s="254">
        <v>1</v>
      </c>
      <c r="U69" s="254">
        <v>1</v>
      </c>
      <c r="V69" s="254">
        <v>1</v>
      </c>
      <c r="W69" s="254">
        <v>1</v>
      </c>
      <c r="X69" s="254">
        <v>1</v>
      </c>
      <c r="Y69" s="254">
        <v>1</v>
      </c>
      <c r="Z69" s="254">
        <v>1</v>
      </c>
      <c r="AA69" s="254">
        <v>1</v>
      </c>
      <c r="AB69" s="254">
        <v>1</v>
      </c>
      <c r="AC69" s="254">
        <v>1</v>
      </c>
      <c r="AD69" s="254">
        <v>1</v>
      </c>
      <c r="AE69" s="254"/>
      <c r="AF69" s="254"/>
      <c r="AG69" s="254"/>
      <c r="AH69" s="254"/>
      <c r="AI69" s="254"/>
    </row>
    <row r="70" spans="1:35">
      <c r="A70" s="286">
        <v>60</v>
      </c>
      <c r="B70" s="287" t="s">
        <v>10</v>
      </c>
      <c r="C70" s="287" t="s">
        <v>162</v>
      </c>
      <c r="D70" s="288" t="s">
        <v>427</v>
      </c>
      <c r="E70" s="253">
        <v>1</v>
      </c>
      <c r="F70" s="253">
        <v>1</v>
      </c>
      <c r="G70" s="253">
        <v>1</v>
      </c>
      <c r="H70" s="253">
        <v>1</v>
      </c>
      <c r="I70" s="253">
        <v>1</v>
      </c>
      <c r="J70" s="253">
        <v>1</v>
      </c>
      <c r="K70" s="253">
        <v>1</v>
      </c>
      <c r="L70" s="253">
        <v>0.95416666666666661</v>
      </c>
      <c r="M70" s="253">
        <v>0.59930555555555554</v>
      </c>
      <c r="N70" s="253">
        <v>1</v>
      </c>
      <c r="O70" s="253">
        <v>1</v>
      </c>
      <c r="P70" s="265">
        <v>1</v>
      </c>
      <c r="Q70" s="254">
        <v>1</v>
      </c>
      <c r="R70" s="254">
        <v>1</v>
      </c>
      <c r="S70" s="254">
        <v>1</v>
      </c>
      <c r="T70" s="254">
        <v>1</v>
      </c>
      <c r="U70" s="254">
        <v>1</v>
      </c>
      <c r="V70" s="254">
        <v>1</v>
      </c>
      <c r="W70" s="254">
        <v>1</v>
      </c>
      <c r="X70" s="254">
        <v>1</v>
      </c>
      <c r="Y70" s="254">
        <v>1</v>
      </c>
      <c r="Z70" s="254">
        <v>1</v>
      </c>
      <c r="AA70" s="254">
        <v>1</v>
      </c>
      <c r="AB70" s="254">
        <v>1</v>
      </c>
      <c r="AC70" s="254">
        <v>1</v>
      </c>
      <c r="AD70" s="254">
        <v>1</v>
      </c>
      <c r="AE70" s="254"/>
      <c r="AF70" s="254"/>
      <c r="AG70" s="254"/>
      <c r="AH70" s="254"/>
      <c r="AI70" s="254"/>
    </row>
    <row r="71" spans="1:35">
      <c r="A71" s="286">
        <v>61</v>
      </c>
      <c r="B71" s="287" t="s">
        <v>10</v>
      </c>
      <c r="C71" s="287" t="s">
        <v>162</v>
      </c>
      <c r="D71" s="288" t="s">
        <v>422</v>
      </c>
      <c r="E71" s="253">
        <v>1</v>
      </c>
      <c r="F71" s="253">
        <v>1</v>
      </c>
      <c r="G71" s="253">
        <v>1</v>
      </c>
      <c r="H71" s="253">
        <v>1</v>
      </c>
      <c r="I71" s="253">
        <v>1</v>
      </c>
      <c r="J71" s="253">
        <v>1</v>
      </c>
      <c r="K71" s="253">
        <v>1</v>
      </c>
      <c r="L71" s="253">
        <v>1</v>
      </c>
      <c r="M71" s="253">
        <v>1</v>
      </c>
      <c r="N71" s="253">
        <v>1</v>
      </c>
      <c r="O71" s="253">
        <v>1</v>
      </c>
      <c r="P71" s="265">
        <v>1</v>
      </c>
      <c r="Q71" s="254">
        <v>1</v>
      </c>
      <c r="R71" s="254">
        <v>1</v>
      </c>
      <c r="S71" s="254">
        <v>1</v>
      </c>
      <c r="T71" s="254">
        <v>1</v>
      </c>
      <c r="U71" s="254">
        <v>1</v>
      </c>
      <c r="V71" s="254">
        <v>1</v>
      </c>
      <c r="W71" s="254">
        <v>1</v>
      </c>
      <c r="X71" s="254">
        <v>1</v>
      </c>
      <c r="Y71" s="254">
        <v>1</v>
      </c>
      <c r="Z71" s="254">
        <v>1</v>
      </c>
      <c r="AA71" s="254">
        <v>1</v>
      </c>
      <c r="AB71" s="254">
        <v>1</v>
      </c>
      <c r="AC71" s="254">
        <v>1</v>
      </c>
      <c r="AD71" s="254">
        <v>1</v>
      </c>
      <c r="AE71" s="254"/>
      <c r="AF71" s="254"/>
      <c r="AG71" s="254"/>
      <c r="AH71" s="254"/>
      <c r="AI71" s="254"/>
    </row>
    <row r="72" spans="1:35">
      <c r="A72" s="286">
        <v>62</v>
      </c>
      <c r="B72" s="287" t="s">
        <v>10</v>
      </c>
      <c r="C72" s="287" t="s">
        <v>162</v>
      </c>
      <c r="D72" s="288" t="s">
        <v>433</v>
      </c>
      <c r="E72" s="253">
        <v>1</v>
      </c>
      <c r="F72" s="253">
        <v>1</v>
      </c>
      <c r="G72" s="253">
        <v>1</v>
      </c>
      <c r="H72" s="253">
        <v>0.94305555555555554</v>
      </c>
      <c r="I72" s="253">
        <v>1</v>
      </c>
      <c r="J72" s="253">
        <v>1</v>
      </c>
      <c r="K72" s="253">
        <v>1</v>
      </c>
      <c r="L72" s="253">
        <v>1</v>
      </c>
      <c r="M72" s="253">
        <v>0.45833333333333331</v>
      </c>
      <c r="N72" s="253">
        <v>0.45833333333333331</v>
      </c>
      <c r="O72" s="253">
        <v>1</v>
      </c>
      <c r="P72" s="265">
        <v>1</v>
      </c>
      <c r="Q72" s="254">
        <v>1</v>
      </c>
      <c r="R72" s="254">
        <v>1</v>
      </c>
      <c r="S72" s="254">
        <v>1</v>
      </c>
      <c r="T72" s="254">
        <v>1</v>
      </c>
      <c r="U72" s="254">
        <v>1</v>
      </c>
      <c r="V72" s="254">
        <v>1</v>
      </c>
      <c r="W72" s="254">
        <v>1</v>
      </c>
      <c r="X72" s="254">
        <v>1</v>
      </c>
      <c r="Y72" s="254">
        <v>1</v>
      </c>
      <c r="Z72" s="254">
        <v>1</v>
      </c>
      <c r="AA72" s="254">
        <v>1</v>
      </c>
      <c r="AB72" s="254">
        <v>1</v>
      </c>
      <c r="AC72" s="254">
        <v>1</v>
      </c>
      <c r="AD72" s="254">
        <v>1</v>
      </c>
      <c r="AE72" s="254"/>
      <c r="AF72" s="254"/>
      <c r="AG72" s="254"/>
      <c r="AH72" s="254"/>
      <c r="AI72" s="254"/>
    </row>
    <row r="73" spans="1:35">
      <c r="A73" s="286">
        <v>63</v>
      </c>
      <c r="B73" s="287" t="s">
        <v>10</v>
      </c>
      <c r="C73" s="287" t="s">
        <v>162</v>
      </c>
      <c r="D73" s="288" t="s">
        <v>428</v>
      </c>
      <c r="E73" s="253">
        <v>1</v>
      </c>
      <c r="F73" s="253">
        <v>1</v>
      </c>
      <c r="G73" s="253">
        <v>1</v>
      </c>
      <c r="H73" s="253">
        <v>1</v>
      </c>
      <c r="I73" s="253">
        <v>1</v>
      </c>
      <c r="J73" s="253">
        <v>1</v>
      </c>
      <c r="K73" s="253">
        <v>0.83333333333333326</v>
      </c>
      <c r="L73" s="253">
        <v>0.66666666666666663</v>
      </c>
      <c r="M73" s="253">
        <v>1</v>
      </c>
      <c r="N73" s="253">
        <v>1</v>
      </c>
      <c r="O73" s="253">
        <v>1</v>
      </c>
      <c r="P73" s="265">
        <v>1</v>
      </c>
      <c r="Q73" s="254">
        <v>1</v>
      </c>
      <c r="R73" s="254">
        <v>1</v>
      </c>
      <c r="S73" s="254">
        <v>1</v>
      </c>
      <c r="T73" s="254">
        <v>1</v>
      </c>
      <c r="U73" s="254">
        <v>1</v>
      </c>
      <c r="V73" s="254">
        <v>1</v>
      </c>
      <c r="W73" s="254">
        <v>1</v>
      </c>
      <c r="X73" s="254">
        <v>1</v>
      </c>
      <c r="Y73" s="254">
        <v>1</v>
      </c>
      <c r="Z73" s="254">
        <v>1</v>
      </c>
      <c r="AA73" s="254">
        <v>1</v>
      </c>
      <c r="AB73" s="254">
        <v>1</v>
      </c>
      <c r="AC73" s="254">
        <v>1</v>
      </c>
      <c r="AD73" s="254">
        <v>1</v>
      </c>
      <c r="AE73" s="254"/>
      <c r="AF73" s="254"/>
      <c r="AG73" s="254"/>
      <c r="AH73" s="254"/>
      <c r="AI73" s="254"/>
    </row>
    <row r="74" spans="1:35">
      <c r="A74" s="286">
        <v>64</v>
      </c>
      <c r="B74" s="287" t="s">
        <v>10</v>
      </c>
      <c r="C74" s="287" t="s">
        <v>162</v>
      </c>
      <c r="D74" s="288" t="s">
        <v>412</v>
      </c>
      <c r="E74" s="253">
        <v>1</v>
      </c>
      <c r="F74" s="253">
        <v>0.74513888888888891</v>
      </c>
      <c r="G74" s="253">
        <v>1</v>
      </c>
      <c r="H74" s="253">
        <v>1</v>
      </c>
      <c r="I74" s="253">
        <v>0.54166666666666663</v>
      </c>
      <c r="J74" s="253">
        <v>0.91666666666666652</v>
      </c>
      <c r="K74" s="253">
        <v>1</v>
      </c>
      <c r="L74" s="253">
        <v>1</v>
      </c>
      <c r="M74" s="253">
        <v>1</v>
      </c>
      <c r="N74" s="253">
        <v>1</v>
      </c>
      <c r="O74" s="253">
        <v>1</v>
      </c>
      <c r="P74" s="265">
        <v>1</v>
      </c>
      <c r="Q74" s="254">
        <v>1</v>
      </c>
      <c r="R74" s="254">
        <v>1</v>
      </c>
      <c r="S74" s="254">
        <v>1</v>
      </c>
      <c r="T74" s="254">
        <v>1</v>
      </c>
      <c r="U74" s="254">
        <v>1</v>
      </c>
      <c r="V74" s="254">
        <v>1</v>
      </c>
      <c r="W74" s="254">
        <v>1</v>
      </c>
      <c r="X74" s="254">
        <v>1</v>
      </c>
      <c r="Y74" s="254">
        <v>1</v>
      </c>
      <c r="Z74" s="254">
        <v>1</v>
      </c>
      <c r="AA74" s="254">
        <v>1</v>
      </c>
      <c r="AB74" s="254">
        <v>1</v>
      </c>
      <c r="AC74" s="254">
        <v>1</v>
      </c>
      <c r="AD74" s="254">
        <v>1</v>
      </c>
      <c r="AE74" s="254"/>
      <c r="AF74" s="254"/>
      <c r="AG74" s="254"/>
      <c r="AH74" s="254"/>
      <c r="AI74" s="254"/>
    </row>
    <row r="75" spans="1:35">
      <c r="A75" s="286">
        <v>65</v>
      </c>
      <c r="B75" s="287" t="s">
        <v>10</v>
      </c>
      <c r="C75" s="287" t="s">
        <v>162</v>
      </c>
      <c r="D75" s="288" t="s">
        <v>431</v>
      </c>
      <c r="E75" s="253">
        <v>1</v>
      </c>
      <c r="F75" s="253">
        <v>1</v>
      </c>
      <c r="G75" s="253">
        <v>1</v>
      </c>
      <c r="H75" s="253">
        <v>1</v>
      </c>
      <c r="I75" s="253">
        <v>1</v>
      </c>
      <c r="J75" s="253">
        <v>1</v>
      </c>
      <c r="K75" s="253">
        <v>1</v>
      </c>
      <c r="L75" s="253">
        <v>1</v>
      </c>
      <c r="M75" s="253">
        <v>1</v>
      </c>
      <c r="N75" s="253">
        <v>1</v>
      </c>
      <c r="O75" s="253">
        <v>1</v>
      </c>
      <c r="P75" s="265">
        <v>1</v>
      </c>
      <c r="Q75" s="254">
        <v>1</v>
      </c>
      <c r="R75" s="254">
        <v>1</v>
      </c>
      <c r="S75" s="254">
        <v>1</v>
      </c>
      <c r="T75" s="254">
        <v>1</v>
      </c>
      <c r="U75" s="254">
        <v>1</v>
      </c>
      <c r="V75" s="254">
        <v>1</v>
      </c>
      <c r="W75" s="254">
        <v>1</v>
      </c>
      <c r="X75" s="254">
        <v>1</v>
      </c>
      <c r="Y75" s="254">
        <v>1</v>
      </c>
      <c r="Z75" s="254">
        <v>1</v>
      </c>
      <c r="AA75" s="254">
        <v>1</v>
      </c>
      <c r="AB75" s="254">
        <v>1</v>
      </c>
      <c r="AC75" s="254">
        <v>1</v>
      </c>
      <c r="AD75" s="254">
        <v>1</v>
      </c>
      <c r="AE75" s="254"/>
      <c r="AF75" s="254"/>
      <c r="AG75" s="254"/>
      <c r="AH75" s="254"/>
      <c r="AI75" s="254"/>
    </row>
    <row r="76" spans="1:35">
      <c r="A76" s="286">
        <v>66</v>
      </c>
      <c r="B76" s="287" t="s">
        <v>10</v>
      </c>
      <c r="C76" s="287" t="s">
        <v>162</v>
      </c>
      <c r="D76" s="288" t="s">
        <v>406</v>
      </c>
      <c r="E76" s="253">
        <v>1</v>
      </c>
      <c r="F76" s="253">
        <v>1</v>
      </c>
      <c r="G76" s="253">
        <v>1</v>
      </c>
      <c r="H76" s="253">
        <v>1</v>
      </c>
      <c r="I76" s="253">
        <v>1</v>
      </c>
      <c r="J76" s="253">
        <v>0.54166666666666663</v>
      </c>
      <c r="K76" s="253">
        <v>1</v>
      </c>
      <c r="L76" s="253">
        <v>0.88888888888888884</v>
      </c>
      <c r="M76" s="253">
        <v>1</v>
      </c>
      <c r="N76" s="253">
        <v>1</v>
      </c>
      <c r="O76" s="253">
        <v>1</v>
      </c>
      <c r="P76" s="265">
        <v>1</v>
      </c>
      <c r="Q76" s="254">
        <v>1</v>
      </c>
      <c r="R76" s="254">
        <v>1</v>
      </c>
      <c r="S76" s="254">
        <v>1</v>
      </c>
      <c r="T76" s="254">
        <v>1</v>
      </c>
      <c r="U76" s="254">
        <v>1</v>
      </c>
      <c r="V76" s="254">
        <v>1</v>
      </c>
      <c r="W76" s="254">
        <v>1</v>
      </c>
      <c r="X76" s="254">
        <v>1</v>
      </c>
      <c r="Y76" s="254">
        <v>1</v>
      </c>
      <c r="Z76" s="254">
        <v>1</v>
      </c>
      <c r="AA76" s="254">
        <v>1</v>
      </c>
      <c r="AB76" s="254">
        <v>1</v>
      </c>
      <c r="AC76" s="254">
        <v>1</v>
      </c>
      <c r="AD76" s="254">
        <v>1</v>
      </c>
      <c r="AE76" s="254"/>
      <c r="AF76" s="254"/>
      <c r="AG76" s="254"/>
      <c r="AH76" s="254"/>
      <c r="AI76" s="254"/>
    </row>
    <row r="77" spans="1:35">
      <c r="A77" s="286">
        <v>67</v>
      </c>
      <c r="B77" s="287" t="s">
        <v>10</v>
      </c>
      <c r="C77" s="287" t="s">
        <v>162</v>
      </c>
      <c r="D77" s="288" t="s">
        <v>408</v>
      </c>
      <c r="E77" s="253">
        <v>1</v>
      </c>
      <c r="F77" s="253">
        <v>0.93402777777777768</v>
      </c>
      <c r="G77" s="253">
        <v>1</v>
      </c>
      <c r="H77" s="253">
        <v>1</v>
      </c>
      <c r="I77" s="253">
        <v>0.95069444444444429</v>
      </c>
      <c r="J77" s="253">
        <v>1</v>
      </c>
      <c r="K77" s="253">
        <v>1</v>
      </c>
      <c r="L77" s="253">
        <v>1</v>
      </c>
      <c r="M77" s="253">
        <v>1</v>
      </c>
      <c r="N77" s="253">
        <v>1</v>
      </c>
      <c r="O77" s="253">
        <v>1</v>
      </c>
      <c r="P77" s="265">
        <v>1</v>
      </c>
      <c r="Q77" s="254">
        <v>0.79861111111111116</v>
      </c>
      <c r="R77" s="254">
        <v>1</v>
      </c>
      <c r="S77" s="254">
        <v>1</v>
      </c>
      <c r="T77" s="254">
        <v>1</v>
      </c>
      <c r="U77" s="254">
        <v>1</v>
      </c>
      <c r="V77" s="254">
        <v>1</v>
      </c>
      <c r="W77" s="254">
        <v>1</v>
      </c>
      <c r="X77" s="254">
        <v>1</v>
      </c>
      <c r="Y77" s="254">
        <v>1</v>
      </c>
      <c r="Z77" s="254">
        <v>1</v>
      </c>
      <c r="AA77" s="254">
        <v>1</v>
      </c>
      <c r="AB77" s="254">
        <v>0.625</v>
      </c>
      <c r="AC77" s="254">
        <v>1</v>
      </c>
      <c r="AD77" s="254">
        <v>1</v>
      </c>
      <c r="AE77" s="254"/>
      <c r="AF77" s="254"/>
      <c r="AG77" s="254"/>
      <c r="AH77" s="254"/>
      <c r="AI77" s="254"/>
    </row>
    <row r="78" spans="1:35">
      <c r="A78" s="286">
        <v>68</v>
      </c>
      <c r="B78" s="287" t="s">
        <v>10</v>
      </c>
      <c r="C78" s="287" t="s">
        <v>162</v>
      </c>
      <c r="D78" s="288" t="s">
        <v>409</v>
      </c>
      <c r="E78" s="253">
        <v>1</v>
      </c>
      <c r="F78" s="253">
        <v>1</v>
      </c>
      <c r="G78" s="253">
        <v>1</v>
      </c>
      <c r="H78" s="253">
        <v>0.9097222222222221</v>
      </c>
      <c r="I78" s="253">
        <v>1</v>
      </c>
      <c r="J78" s="253">
        <v>1</v>
      </c>
      <c r="K78" s="253">
        <v>1</v>
      </c>
      <c r="L78" s="253">
        <v>1</v>
      </c>
      <c r="M78" s="253">
        <v>1</v>
      </c>
      <c r="N78" s="253">
        <v>1</v>
      </c>
      <c r="O78" s="253">
        <v>0.33333333333333331</v>
      </c>
      <c r="P78" s="265">
        <v>0.33333333333333331</v>
      </c>
      <c r="Q78" s="254">
        <v>0.66666666666666663</v>
      </c>
      <c r="R78" s="254">
        <v>1</v>
      </c>
      <c r="S78" s="254">
        <v>1</v>
      </c>
      <c r="T78" s="254">
        <v>1</v>
      </c>
      <c r="U78" s="254">
        <v>1</v>
      </c>
      <c r="V78" s="254">
        <v>1</v>
      </c>
      <c r="W78" s="254">
        <v>1</v>
      </c>
      <c r="X78" s="254">
        <v>1</v>
      </c>
      <c r="Y78" s="254">
        <v>1</v>
      </c>
      <c r="Z78" s="254">
        <v>1</v>
      </c>
      <c r="AA78" s="254">
        <v>1</v>
      </c>
      <c r="AB78" s="254">
        <v>1</v>
      </c>
      <c r="AC78" s="254">
        <v>1</v>
      </c>
      <c r="AD78" s="254">
        <v>1</v>
      </c>
      <c r="AE78" s="254"/>
      <c r="AF78" s="254"/>
      <c r="AG78" s="254"/>
      <c r="AH78" s="254"/>
      <c r="AI78" s="254"/>
    </row>
    <row r="79" spans="1:35">
      <c r="A79" s="286">
        <v>69</v>
      </c>
      <c r="B79" s="287" t="s">
        <v>10</v>
      </c>
      <c r="C79" s="287" t="s">
        <v>162</v>
      </c>
      <c r="D79" s="288" t="s">
        <v>430</v>
      </c>
      <c r="E79" s="253">
        <v>1</v>
      </c>
      <c r="F79" s="253">
        <v>1</v>
      </c>
      <c r="G79" s="253">
        <v>0.73680555555555549</v>
      </c>
      <c r="H79" s="253">
        <v>0.75</v>
      </c>
      <c r="I79" s="253">
        <v>1</v>
      </c>
      <c r="J79" s="253">
        <v>1</v>
      </c>
      <c r="K79" s="253">
        <v>1</v>
      </c>
      <c r="L79" s="253">
        <v>1</v>
      </c>
      <c r="M79" s="253">
        <v>1</v>
      </c>
      <c r="N79" s="253">
        <v>1</v>
      </c>
      <c r="O79" s="253">
        <v>0.95902777777777781</v>
      </c>
      <c r="P79" s="265">
        <v>1</v>
      </c>
      <c r="Q79" s="254">
        <v>1</v>
      </c>
      <c r="R79" s="254">
        <v>0</v>
      </c>
      <c r="S79" s="254">
        <v>0.66666666666666663</v>
      </c>
      <c r="T79" s="254">
        <v>1</v>
      </c>
      <c r="U79" s="254">
        <v>1</v>
      </c>
      <c r="V79" s="254">
        <v>1</v>
      </c>
      <c r="W79" s="254">
        <v>1</v>
      </c>
      <c r="X79" s="254">
        <v>1</v>
      </c>
      <c r="Y79" s="254">
        <v>1</v>
      </c>
      <c r="Z79" s="254">
        <v>1</v>
      </c>
      <c r="AA79" s="254">
        <v>1</v>
      </c>
      <c r="AB79" s="254">
        <v>1</v>
      </c>
      <c r="AC79" s="254">
        <v>1</v>
      </c>
      <c r="AD79" s="254">
        <v>1</v>
      </c>
      <c r="AE79" s="254"/>
      <c r="AF79" s="254"/>
      <c r="AG79" s="254"/>
      <c r="AH79" s="254"/>
      <c r="AI79" s="254"/>
    </row>
    <row r="80" spans="1:35">
      <c r="A80" s="286">
        <v>70</v>
      </c>
      <c r="B80" s="287" t="s">
        <v>10</v>
      </c>
      <c r="C80" s="287" t="s">
        <v>162</v>
      </c>
      <c r="D80" s="288" t="s">
        <v>416</v>
      </c>
      <c r="E80" s="253">
        <v>1</v>
      </c>
      <c r="F80" s="253">
        <v>1</v>
      </c>
      <c r="G80" s="253">
        <v>1</v>
      </c>
      <c r="H80" s="253">
        <v>0.88541666666666652</v>
      </c>
      <c r="I80" s="253">
        <v>1</v>
      </c>
      <c r="J80" s="253">
        <v>1</v>
      </c>
      <c r="K80" s="253">
        <v>1</v>
      </c>
      <c r="L80" s="253">
        <v>1</v>
      </c>
      <c r="M80" s="253">
        <v>1</v>
      </c>
      <c r="N80" s="253">
        <v>1</v>
      </c>
      <c r="O80" s="253">
        <v>1</v>
      </c>
      <c r="P80" s="265">
        <v>1</v>
      </c>
      <c r="Q80" s="254">
        <v>1</v>
      </c>
      <c r="R80" s="254">
        <v>1</v>
      </c>
      <c r="S80" s="254">
        <v>1</v>
      </c>
      <c r="T80" s="254">
        <v>1</v>
      </c>
      <c r="U80" s="254">
        <v>1</v>
      </c>
      <c r="V80" s="254">
        <v>1</v>
      </c>
      <c r="W80" s="254">
        <v>1</v>
      </c>
      <c r="X80" s="254">
        <v>1</v>
      </c>
      <c r="Y80" s="254">
        <v>1</v>
      </c>
      <c r="Z80" s="254">
        <v>1</v>
      </c>
      <c r="AA80" s="254">
        <v>1</v>
      </c>
      <c r="AB80" s="254">
        <v>1</v>
      </c>
      <c r="AC80" s="254">
        <v>1</v>
      </c>
      <c r="AD80" s="254">
        <v>1</v>
      </c>
      <c r="AE80" s="254"/>
      <c r="AF80" s="254"/>
      <c r="AG80" s="254"/>
      <c r="AH80" s="254"/>
      <c r="AI80" s="254"/>
    </row>
    <row r="81" spans="1:35">
      <c r="A81" s="286">
        <v>71</v>
      </c>
      <c r="B81" s="287" t="s">
        <v>10</v>
      </c>
      <c r="C81" s="287" t="s">
        <v>162</v>
      </c>
      <c r="D81" s="288" t="s">
        <v>413</v>
      </c>
      <c r="E81" s="253">
        <v>1</v>
      </c>
      <c r="F81" s="253">
        <v>1</v>
      </c>
      <c r="G81" s="253">
        <v>0.72222222222222221</v>
      </c>
      <c r="H81" s="253">
        <v>1</v>
      </c>
      <c r="I81" s="253">
        <v>1</v>
      </c>
      <c r="J81" s="253">
        <v>1</v>
      </c>
      <c r="K81" s="253">
        <v>0.95138888888888884</v>
      </c>
      <c r="L81" s="253">
        <v>1</v>
      </c>
      <c r="M81" s="253">
        <v>1</v>
      </c>
      <c r="N81" s="253">
        <v>0.95833333333333326</v>
      </c>
      <c r="O81" s="253">
        <v>1</v>
      </c>
      <c r="P81" s="265">
        <v>1</v>
      </c>
      <c r="Q81" s="254">
        <v>1</v>
      </c>
      <c r="R81" s="254">
        <v>1</v>
      </c>
      <c r="S81" s="254">
        <v>1</v>
      </c>
      <c r="T81" s="254">
        <v>1</v>
      </c>
      <c r="U81" s="254">
        <v>1</v>
      </c>
      <c r="V81" s="254">
        <v>1</v>
      </c>
      <c r="W81" s="254">
        <v>1</v>
      </c>
      <c r="X81" s="254">
        <v>1</v>
      </c>
      <c r="Y81" s="254">
        <v>1</v>
      </c>
      <c r="Z81" s="254">
        <v>1</v>
      </c>
      <c r="AA81" s="254">
        <v>1</v>
      </c>
      <c r="AB81" s="254">
        <v>1</v>
      </c>
      <c r="AC81" s="254">
        <v>1</v>
      </c>
      <c r="AD81" s="254">
        <v>1</v>
      </c>
      <c r="AE81" s="254"/>
      <c r="AF81" s="254"/>
      <c r="AG81" s="254"/>
      <c r="AH81" s="254"/>
      <c r="AI81" s="254"/>
    </row>
    <row r="82" spans="1:35">
      <c r="A82" s="286">
        <v>72</v>
      </c>
      <c r="B82" s="287" t="s">
        <v>10</v>
      </c>
      <c r="C82" s="287" t="s">
        <v>162</v>
      </c>
      <c r="D82" s="288" t="s">
        <v>423</v>
      </c>
      <c r="E82" s="253">
        <v>0</v>
      </c>
      <c r="F82" s="253">
        <v>0.70833333333333337</v>
      </c>
      <c r="G82" s="253">
        <v>1</v>
      </c>
      <c r="H82" s="253">
        <v>1</v>
      </c>
      <c r="I82" s="253">
        <v>1</v>
      </c>
      <c r="J82" s="253">
        <v>1</v>
      </c>
      <c r="K82" s="253">
        <v>1</v>
      </c>
      <c r="L82" s="253">
        <v>1</v>
      </c>
      <c r="M82" s="253">
        <v>1</v>
      </c>
      <c r="N82" s="253">
        <v>1</v>
      </c>
      <c r="O82" s="253">
        <v>1</v>
      </c>
      <c r="P82" s="265">
        <v>1</v>
      </c>
      <c r="Q82" s="254">
        <v>1</v>
      </c>
      <c r="R82" s="254">
        <v>1</v>
      </c>
      <c r="S82" s="254">
        <v>1</v>
      </c>
      <c r="T82" s="254">
        <v>1</v>
      </c>
      <c r="U82" s="254">
        <v>1</v>
      </c>
      <c r="V82" s="254">
        <v>1</v>
      </c>
      <c r="W82" s="254">
        <v>1</v>
      </c>
      <c r="X82" s="254">
        <v>1</v>
      </c>
      <c r="Y82" s="254">
        <v>1</v>
      </c>
      <c r="Z82" s="254">
        <v>1</v>
      </c>
      <c r="AA82" s="254">
        <v>1</v>
      </c>
      <c r="AB82" s="254">
        <v>1</v>
      </c>
      <c r="AC82" s="254">
        <v>1</v>
      </c>
      <c r="AD82" s="254">
        <v>1</v>
      </c>
      <c r="AE82" s="254"/>
      <c r="AF82" s="254"/>
      <c r="AG82" s="254"/>
      <c r="AH82" s="254"/>
      <c r="AI82" s="254"/>
    </row>
    <row r="83" spans="1:35">
      <c r="A83" s="286">
        <v>73</v>
      </c>
      <c r="B83" s="287" t="s">
        <v>10</v>
      </c>
      <c r="C83" s="287" t="s">
        <v>162</v>
      </c>
      <c r="D83" s="288" t="s">
        <v>415</v>
      </c>
      <c r="E83" s="253">
        <v>0.33333333333333331</v>
      </c>
      <c r="F83" s="253">
        <v>0.91666666666666652</v>
      </c>
      <c r="G83" s="253">
        <v>1</v>
      </c>
      <c r="H83" s="253">
        <v>1</v>
      </c>
      <c r="I83" s="253">
        <v>0.75694444444444442</v>
      </c>
      <c r="J83" s="253">
        <v>1</v>
      </c>
      <c r="K83" s="253">
        <v>1</v>
      </c>
      <c r="L83" s="253">
        <v>1</v>
      </c>
      <c r="M83" s="253">
        <v>1</v>
      </c>
      <c r="N83" s="253">
        <v>1</v>
      </c>
      <c r="O83" s="253">
        <v>1</v>
      </c>
      <c r="P83" s="265">
        <v>1</v>
      </c>
      <c r="Q83" s="254">
        <v>1</v>
      </c>
      <c r="R83" s="254">
        <v>1</v>
      </c>
      <c r="S83" s="254">
        <v>1</v>
      </c>
      <c r="T83" s="254">
        <v>1</v>
      </c>
      <c r="U83" s="254">
        <v>1</v>
      </c>
      <c r="V83" s="254">
        <v>1</v>
      </c>
      <c r="W83" s="254">
        <v>1</v>
      </c>
      <c r="X83" s="254">
        <v>1</v>
      </c>
      <c r="Y83" s="254">
        <v>1</v>
      </c>
      <c r="Z83" s="254">
        <v>1</v>
      </c>
      <c r="AA83" s="254">
        <v>1</v>
      </c>
      <c r="AB83" s="254">
        <v>1</v>
      </c>
      <c r="AC83" s="254">
        <v>1</v>
      </c>
      <c r="AD83" s="254">
        <v>1</v>
      </c>
      <c r="AE83" s="254"/>
      <c r="AF83" s="254"/>
      <c r="AG83" s="254"/>
      <c r="AH83" s="254"/>
      <c r="AI83" s="254"/>
    </row>
    <row r="84" spans="1:35">
      <c r="A84" s="286">
        <v>74</v>
      </c>
      <c r="B84" s="287" t="s">
        <v>10</v>
      </c>
      <c r="C84" s="287" t="s">
        <v>162</v>
      </c>
      <c r="D84" s="288" t="s">
        <v>417</v>
      </c>
      <c r="E84" s="253">
        <v>1</v>
      </c>
      <c r="F84" s="253">
        <v>1</v>
      </c>
      <c r="G84" s="253">
        <v>1</v>
      </c>
      <c r="H84" s="253">
        <v>1</v>
      </c>
      <c r="I84" s="253">
        <v>1</v>
      </c>
      <c r="J84" s="253">
        <v>1</v>
      </c>
      <c r="K84" s="253">
        <v>1</v>
      </c>
      <c r="L84" s="253">
        <v>1</v>
      </c>
      <c r="M84" s="253">
        <v>1</v>
      </c>
      <c r="N84" s="253">
        <v>1</v>
      </c>
      <c r="O84" s="253">
        <v>1</v>
      </c>
      <c r="P84" s="265">
        <v>1</v>
      </c>
      <c r="Q84" s="254">
        <v>1</v>
      </c>
      <c r="R84" s="254">
        <v>1</v>
      </c>
      <c r="S84" s="254">
        <v>1</v>
      </c>
      <c r="T84" s="254">
        <v>1</v>
      </c>
      <c r="U84" s="254">
        <v>1</v>
      </c>
      <c r="V84" s="254">
        <v>1</v>
      </c>
      <c r="W84" s="254">
        <v>1</v>
      </c>
      <c r="X84" s="254">
        <v>1</v>
      </c>
      <c r="Y84" s="254">
        <v>1</v>
      </c>
      <c r="Z84" s="254">
        <v>1</v>
      </c>
      <c r="AA84" s="254">
        <v>1</v>
      </c>
      <c r="AB84" s="254">
        <v>1</v>
      </c>
      <c r="AC84" s="254">
        <v>1</v>
      </c>
      <c r="AD84" s="254">
        <v>1</v>
      </c>
      <c r="AE84" s="254"/>
      <c r="AF84" s="254"/>
      <c r="AG84" s="254"/>
      <c r="AH84" s="254"/>
      <c r="AI84" s="254"/>
    </row>
    <row r="85" spans="1:35">
      <c r="A85" s="286">
        <v>75</v>
      </c>
      <c r="B85" s="287" t="s">
        <v>10</v>
      </c>
      <c r="C85" s="287" t="s">
        <v>162</v>
      </c>
      <c r="D85" s="288" t="s">
        <v>407</v>
      </c>
      <c r="E85" s="253">
        <v>0</v>
      </c>
      <c r="F85" s="253">
        <v>0.75</v>
      </c>
      <c r="G85" s="253">
        <v>1</v>
      </c>
      <c r="H85" s="253">
        <v>1</v>
      </c>
      <c r="I85" s="253">
        <v>0.90277777777777768</v>
      </c>
      <c r="J85" s="253">
        <v>1</v>
      </c>
      <c r="K85" s="253">
        <v>1</v>
      </c>
      <c r="L85" s="253">
        <v>1</v>
      </c>
      <c r="M85" s="253">
        <v>1</v>
      </c>
      <c r="N85" s="253">
        <v>1</v>
      </c>
      <c r="O85" s="253">
        <v>1</v>
      </c>
      <c r="P85" s="265">
        <v>1</v>
      </c>
      <c r="Q85" s="254">
        <v>1</v>
      </c>
      <c r="R85" s="254">
        <v>1</v>
      </c>
      <c r="S85" s="254">
        <v>1</v>
      </c>
      <c r="T85" s="254">
        <v>1</v>
      </c>
      <c r="U85" s="254">
        <v>1</v>
      </c>
      <c r="V85" s="254">
        <v>1</v>
      </c>
      <c r="W85" s="254">
        <v>1</v>
      </c>
      <c r="X85" s="254">
        <v>1</v>
      </c>
      <c r="Y85" s="254">
        <v>1</v>
      </c>
      <c r="Z85" s="254">
        <v>1</v>
      </c>
      <c r="AA85" s="254">
        <v>1</v>
      </c>
      <c r="AB85" s="254">
        <v>1</v>
      </c>
      <c r="AC85" s="254">
        <v>1</v>
      </c>
      <c r="AD85" s="254">
        <v>1</v>
      </c>
      <c r="AE85" s="254"/>
      <c r="AF85" s="254"/>
      <c r="AG85" s="254"/>
      <c r="AH85" s="254"/>
      <c r="AI85" s="254"/>
    </row>
    <row r="86" spans="1:35">
      <c r="A86" s="286">
        <v>76</v>
      </c>
      <c r="B86" s="287" t="s">
        <v>10</v>
      </c>
      <c r="C86" s="287" t="s">
        <v>162</v>
      </c>
      <c r="D86" s="288" t="s">
        <v>435</v>
      </c>
      <c r="E86" s="253">
        <v>1</v>
      </c>
      <c r="F86" s="253">
        <v>0.75</v>
      </c>
      <c r="G86" s="253">
        <v>1</v>
      </c>
      <c r="H86" s="253">
        <v>1</v>
      </c>
      <c r="I86" s="253">
        <v>1</v>
      </c>
      <c r="J86" s="253">
        <v>1</v>
      </c>
      <c r="K86" s="253">
        <v>0.93402777777777768</v>
      </c>
      <c r="L86" s="253">
        <v>1</v>
      </c>
      <c r="M86" s="253">
        <v>0.8125</v>
      </c>
      <c r="N86" s="253">
        <v>1</v>
      </c>
      <c r="O86" s="253">
        <v>1</v>
      </c>
      <c r="P86" s="265">
        <v>1</v>
      </c>
      <c r="Q86" s="254">
        <v>1</v>
      </c>
      <c r="R86" s="254">
        <v>1</v>
      </c>
      <c r="S86" s="254">
        <v>1</v>
      </c>
      <c r="T86" s="254">
        <v>1</v>
      </c>
      <c r="U86" s="254">
        <v>1</v>
      </c>
      <c r="V86" s="254">
        <v>1</v>
      </c>
      <c r="W86" s="254">
        <v>1</v>
      </c>
      <c r="X86" s="254">
        <v>1</v>
      </c>
      <c r="Y86" s="254">
        <v>1</v>
      </c>
      <c r="Z86" s="254">
        <v>1</v>
      </c>
      <c r="AA86" s="254">
        <v>1</v>
      </c>
      <c r="AB86" s="254">
        <v>1</v>
      </c>
      <c r="AC86" s="254">
        <v>1</v>
      </c>
      <c r="AD86" s="254">
        <v>1</v>
      </c>
      <c r="AE86" s="254"/>
      <c r="AF86" s="254"/>
      <c r="AG86" s="254"/>
      <c r="AH86" s="254"/>
      <c r="AI86" s="254"/>
    </row>
    <row r="87" spans="1:35">
      <c r="A87" s="286">
        <v>77</v>
      </c>
      <c r="B87" s="287" t="s">
        <v>10</v>
      </c>
      <c r="C87" s="287" t="s">
        <v>162</v>
      </c>
      <c r="D87" s="288" t="s">
        <v>442</v>
      </c>
      <c r="E87" s="253">
        <v>0.70833333333333326</v>
      </c>
      <c r="F87" s="253">
        <v>1</v>
      </c>
      <c r="G87" s="253">
        <v>1</v>
      </c>
      <c r="H87" s="253">
        <v>1</v>
      </c>
      <c r="I87" s="253">
        <v>1</v>
      </c>
      <c r="J87" s="253">
        <v>1</v>
      </c>
      <c r="K87" s="253">
        <v>1</v>
      </c>
      <c r="L87" s="253">
        <v>1</v>
      </c>
      <c r="M87" s="253">
        <v>1</v>
      </c>
      <c r="N87" s="253">
        <v>1</v>
      </c>
      <c r="O87" s="253">
        <v>1</v>
      </c>
      <c r="P87" s="265">
        <v>1</v>
      </c>
      <c r="Q87" s="254">
        <v>1</v>
      </c>
      <c r="R87" s="254">
        <v>1</v>
      </c>
      <c r="S87" s="254">
        <v>1</v>
      </c>
      <c r="T87" s="254">
        <v>1</v>
      </c>
      <c r="U87" s="254">
        <v>1</v>
      </c>
      <c r="V87" s="254">
        <v>1</v>
      </c>
      <c r="W87" s="254">
        <v>1</v>
      </c>
      <c r="X87" s="254">
        <v>1</v>
      </c>
      <c r="Y87" s="254">
        <v>1</v>
      </c>
      <c r="Z87" s="254">
        <v>1</v>
      </c>
      <c r="AA87" s="254">
        <v>1</v>
      </c>
      <c r="AB87" s="254">
        <v>1</v>
      </c>
      <c r="AC87" s="254">
        <v>1</v>
      </c>
      <c r="AD87" s="254">
        <v>1</v>
      </c>
      <c r="AE87" s="254"/>
      <c r="AF87" s="254"/>
      <c r="AG87" s="254"/>
      <c r="AH87" s="254"/>
      <c r="AI87" s="254"/>
    </row>
    <row r="88" spans="1:35">
      <c r="A88" s="286">
        <v>78</v>
      </c>
      <c r="B88" s="287" t="s">
        <v>10</v>
      </c>
      <c r="C88" s="287" t="s">
        <v>162</v>
      </c>
      <c r="D88" s="288" t="s">
        <v>436</v>
      </c>
      <c r="E88" s="253">
        <v>0.88958333333333317</v>
      </c>
      <c r="F88" s="253">
        <v>1</v>
      </c>
      <c r="G88" s="253">
        <v>1</v>
      </c>
      <c r="H88" s="253">
        <v>1</v>
      </c>
      <c r="I88" s="253">
        <v>0.66666666666666663</v>
      </c>
      <c r="J88" s="253">
        <v>0.66666666666666663</v>
      </c>
      <c r="K88" s="253">
        <v>1</v>
      </c>
      <c r="L88" s="253">
        <v>1</v>
      </c>
      <c r="M88" s="253">
        <v>1</v>
      </c>
      <c r="N88" s="253">
        <v>1</v>
      </c>
      <c r="O88" s="253">
        <v>0.94722222222222219</v>
      </c>
      <c r="P88" s="265">
        <v>1</v>
      </c>
      <c r="Q88" s="254">
        <v>1</v>
      </c>
      <c r="R88" s="254">
        <v>1</v>
      </c>
      <c r="S88" s="254">
        <v>1</v>
      </c>
      <c r="T88" s="254">
        <v>1</v>
      </c>
      <c r="U88" s="254">
        <v>1</v>
      </c>
      <c r="V88" s="254">
        <v>1</v>
      </c>
      <c r="W88" s="254">
        <v>1</v>
      </c>
      <c r="X88" s="254">
        <v>1</v>
      </c>
      <c r="Y88" s="254">
        <v>1</v>
      </c>
      <c r="Z88" s="254">
        <v>1</v>
      </c>
      <c r="AA88" s="254">
        <v>1</v>
      </c>
      <c r="AB88" s="254">
        <v>1</v>
      </c>
      <c r="AC88" s="254">
        <v>1</v>
      </c>
      <c r="AD88" s="254">
        <v>0.84236111111111112</v>
      </c>
      <c r="AE88" s="254"/>
      <c r="AF88" s="254"/>
      <c r="AG88" s="254"/>
      <c r="AH88" s="254"/>
      <c r="AI88" s="254"/>
    </row>
    <row r="89" spans="1:35">
      <c r="A89" s="286">
        <v>79</v>
      </c>
      <c r="B89" s="287" t="s">
        <v>10</v>
      </c>
      <c r="C89" s="287" t="s">
        <v>162</v>
      </c>
      <c r="D89" s="288" t="s">
        <v>437</v>
      </c>
      <c r="E89" s="253">
        <v>1</v>
      </c>
      <c r="F89" s="253">
        <v>1</v>
      </c>
      <c r="G89" s="253">
        <v>0.875</v>
      </c>
      <c r="H89" s="253">
        <v>1</v>
      </c>
      <c r="I89" s="253">
        <v>1</v>
      </c>
      <c r="J89" s="253">
        <v>0.58333333333333326</v>
      </c>
      <c r="K89" s="253">
        <v>0.66666666666666663</v>
      </c>
      <c r="L89" s="253">
        <v>0.66666666666666663</v>
      </c>
      <c r="M89" s="253">
        <v>0.66666666666666663</v>
      </c>
      <c r="N89" s="253">
        <v>0.66666666666666663</v>
      </c>
      <c r="O89" s="253">
        <v>0.66666666666666663</v>
      </c>
      <c r="P89" s="265">
        <v>0.66666666666666663</v>
      </c>
      <c r="Q89" s="254">
        <v>0.66666666666666663</v>
      </c>
      <c r="R89" s="254">
        <v>1</v>
      </c>
      <c r="S89" s="254">
        <v>1</v>
      </c>
      <c r="T89" s="254">
        <v>1</v>
      </c>
      <c r="U89" s="254">
        <v>1</v>
      </c>
      <c r="V89" s="254">
        <v>1</v>
      </c>
      <c r="W89" s="254">
        <v>1</v>
      </c>
      <c r="X89" s="254">
        <v>1</v>
      </c>
      <c r="Y89" s="254">
        <v>1</v>
      </c>
      <c r="Z89" s="254">
        <v>1</v>
      </c>
      <c r="AA89" s="254">
        <v>1</v>
      </c>
      <c r="AB89" s="254">
        <v>1</v>
      </c>
      <c r="AC89" s="254">
        <v>1</v>
      </c>
      <c r="AD89" s="254">
        <v>1</v>
      </c>
      <c r="AE89" s="254"/>
      <c r="AF89" s="254"/>
      <c r="AG89" s="254"/>
      <c r="AH89" s="254"/>
      <c r="AI89" s="254"/>
    </row>
    <row r="90" spans="1:35">
      <c r="A90" s="286">
        <v>80</v>
      </c>
      <c r="B90" s="287" t="s">
        <v>10</v>
      </c>
      <c r="C90" s="287" t="s">
        <v>162</v>
      </c>
      <c r="D90" s="288" t="s">
        <v>438</v>
      </c>
      <c r="E90" s="253">
        <v>1</v>
      </c>
      <c r="F90" s="253">
        <v>1</v>
      </c>
      <c r="G90" s="253">
        <v>1</v>
      </c>
      <c r="H90" s="253">
        <v>1</v>
      </c>
      <c r="I90" s="253">
        <v>0.92361111111111116</v>
      </c>
      <c r="J90" s="253">
        <v>0.5</v>
      </c>
      <c r="K90" s="253">
        <v>1</v>
      </c>
      <c r="L90" s="253">
        <v>1</v>
      </c>
      <c r="M90" s="253">
        <v>1</v>
      </c>
      <c r="N90" s="253">
        <v>1</v>
      </c>
      <c r="O90" s="253">
        <v>1</v>
      </c>
      <c r="P90" s="265">
        <v>1</v>
      </c>
      <c r="Q90" s="254">
        <v>1</v>
      </c>
      <c r="R90" s="254">
        <v>1</v>
      </c>
      <c r="S90" s="254">
        <v>1</v>
      </c>
      <c r="T90" s="254">
        <v>1</v>
      </c>
      <c r="U90" s="254">
        <v>1</v>
      </c>
      <c r="V90" s="254">
        <v>1</v>
      </c>
      <c r="W90" s="254">
        <v>1</v>
      </c>
      <c r="X90" s="254">
        <v>1</v>
      </c>
      <c r="Y90" s="254">
        <v>1</v>
      </c>
      <c r="Z90" s="254">
        <v>1</v>
      </c>
      <c r="AA90" s="254">
        <v>1</v>
      </c>
      <c r="AB90" s="254">
        <v>1</v>
      </c>
      <c r="AC90" s="254">
        <v>1</v>
      </c>
      <c r="AD90" s="254">
        <v>1</v>
      </c>
      <c r="AE90" s="254"/>
      <c r="AF90" s="254"/>
      <c r="AG90" s="254"/>
      <c r="AH90" s="254"/>
      <c r="AI90" s="254"/>
    </row>
    <row r="91" spans="1:35">
      <c r="A91" s="286">
        <v>81</v>
      </c>
      <c r="B91" s="287" t="s">
        <v>10</v>
      </c>
      <c r="C91" s="287" t="s">
        <v>162</v>
      </c>
      <c r="D91" s="288" t="s">
        <v>443</v>
      </c>
      <c r="E91" s="253">
        <v>0.50694444444444442</v>
      </c>
      <c r="F91" s="253">
        <v>1</v>
      </c>
      <c r="G91" s="253">
        <v>0.875</v>
      </c>
      <c r="H91" s="253">
        <v>1</v>
      </c>
      <c r="I91" s="253">
        <v>1</v>
      </c>
      <c r="J91" s="253">
        <v>1</v>
      </c>
      <c r="K91" s="253">
        <v>1</v>
      </c>
      <c r="L91" s="253">
        <v>1</v>
      </c>
      <c r="M91" s="253">
        <v>1</v>
      </c>
      <c r="N91" s="253">
        <v>1</v>
      </c>
      <c r="O91" s="253">
        <v>1</v>
      </c>
      <c r="P91" s="265">
        <v>1</v>
      </c>
      <c r="Q91" s="254">
        <v>1</v>
      </c>
      <c r="R91" s="254">
        <v>1</v>
      </c>
      <c r="S91" s="254">
        <v>1</v>
      </c>
      <c r="T91" s="254">
        <v>1</v>
      </c>
      <c r="U91" s="254">
        <v>1</v>
      </c>
      <c r="V91" s="254">
        <v>1</v>
      </c>
      <c r="W91" s="254">
        <v>1</v>
      </c>
      <c r="X91" s="254">
        <v>1</v>
      </c>
      <c r="Y91" s="254">
        <v>1</v>
      </c>
      <c r="Z91" s="254">
        <v>1</v>
      </c>
      <c r="AA91" s="254">
        <v>1</v>
      </c>
      <c r="AB91" s="254">
        <v>1</v>
      </c>
      <c r="AC91" s="254">
        <v>1</v>
      </c>
      <c r="AD91" s="254">
        <v>1</v>
      </c>
      <c r="AE91" s="254"/>
      <c r="AF91" s="254"/>
      <c r="AG91" s="254"/>
      <c r="AH91" s="254"/>
      <c r="AI91" s="254"/>
    </row>
    <row r="92" spans="1:35">
      <c r="A92" s="286">
        <v>82</v>
      </c>
      <c r="B92" s="287" t="s">
        <v>10</v>
      </c>
      <c r="C92" s="287" t="s">
        <v>162</v>
      </c>
      <c r="D92" s="288" t="s">
        <v>439</v>
      </c>
      <c r="E92" s="253">
        <v>0</v>
      </c>
      <c r="F92" s="253">
        <v>0</v>
      </c>
      <c r="G92" s="253">
        <v>0</v>
      </c>
      <c r="H92" s="253">
        <v>0</v>
      </c>
      <c r="I92" s="253">
        <v>0</v>
      </c>
      <c r="J92" s="253">
        <v>0</v>
      </c>
      <c r="K92" s="253">
        <v>0</v>
      </c>
      <c r="L92" s="253">
        <v>0</v>
      </c>
      <c r="M92" s="253">
        <v>0</v>
      </c>
      <c r="N92" s="253">
        <v>0</v>
      </c>
      <c r="O92" s="253">
        <v>0</v>
      </c>
      <c r="P92" s="265">
        <v>0</v>
      </c>
      <c r="Q92" s="254">
        <v>0</v>
      </c>
      <c r="R92" s="254">
        <v>0</v>
      </c>
      <c r="S92" s="254">
        <v>0</v>
      </c>
      <c r="T92" s="254">
        <v>0</v>
      </c>
      <c r="U92" s="254">
        <v>0</v>
      </c>
      <c r="V92" s="254">
        <v>0</v>
      </c>
      <c r="W92" s="254">
        <v>0</v>
      </c>
      <c r="X92" s="254">
        <v>0</v>
      </c>
      <c r="Y92" s="254">
        <v>0</v>
      </c>
      <c r="Z92" s="254">
        <v>0</v>
      </c>
      <c r="AA92" s="254">
        <v>0</v>
      </c>
      <c r="AB92" s="254">
        <v>0</v>
      </c>
      <c r="AC92" s="254">
        <v>0</v>
      </c>
      <c r="AD92" s="254">
        <v>0</v>
      </c>
      <c r="AE92" s="254"/>
      <c r="AF92" s="254"/>
      <c r="AG92" s="254"/>
      <c r="AH92" s="254"/>
      <c r="AI92" s="254"/>
    </row>
    <row r="93" spans="1:35">
      <c r="A93" s="286">
        <v>83</v>
      </c>
      <c r="B93" s="287" t="s">
        <v>10</v>
      </c>
      <c r="C93" s="287" t="s">
        <v>162</v>
      </c>
      <c r="D93" s="288" t="s">
        <v>440</v>
      </c>
      <c r="E93" s="253">
        <v>0</v>
      </c>
      <c r="F93" s="253">
        <v>0</v>
      </c>
      <c r="G93" s="253">
        <v>0</v>
      </c>
      <c r="H93" s="253">
        <v>0</v>
      </c>
      <c r="I93" s="253">
        <v>0</v>
      </c>
      <c r="J93" s="253">
        <v>0</v>
      </c>
      <c r="K93" s="253">
        <v>0</v>
      </c>
      <c r="L93" s="253">
        <v>0</v>
      </c>
      <c r="M93" s="253">
        <v>0</v>
      </c>
      <c r="N93" s="253">
        <v>0</v>
      </c>
      <c r="O93" s="253">
        <v>0</v>
      </c>
      <c r="P93" s="265">
        <v>0</v>
      </c>
      <c r="Q93" s="254">
        <v>0</v>
      </c>
      <c r="R93" s="254">
        <v>0</v>
      </c>
      <c r="S93" s="254">
        <v>0</v>
      </c>
      <c r="T93" s="254">
        <v>0</v>
      </c>
      <c r="U93" s="254">
        <v>0</v>
      </c>
      <c r="V93" s="254">
        <v>1</v>
      </c>
      <c r="W93" s="254">
        <v>1</v>
      </c>
      <c r="X93" s="254">
        <v>1</v>
      </c>
      <c r="Y93" s="254">
        <v>1</v>
      </c>
      <c r="Z93" s="254">
        <v>1</v>
      </c>
      <c r="AA93" s="254">
        <v>0.66666666666666663</v>
      </c>
      <c r="AB93" s="254">
        <v>0.66666666666666663</v>
      </c>
      <c r="AC93" s="254">
        <v>1</v>
      </c>
      <c r="AD93" s="254">
        <v>0.9638888888888888</v>
      </c>
      <c r="AE93" s="254"/>
      <c r="AF93" s="254"/>
      <c r="AG93" s="254"/>
      <c r="AH93" s="254"/>
      <c r="AI93" s="254"/>
    </row>
    <row r="94" spans="1:35">
      <c r="A94" s="286">
        <v>84</v>
      </c>
      <c r="B94" s="287" t="s">
        <v>10</v>
      </c>
      <c r="C94" s="287" t="s">
        <v>162</v>
      </c>
      <c r="D94" s="288" t="s">
        <v>441</v>
      </c>
      <c r="E94" s="253">
        <v>1</v>
      </c>
      <c r="F94" s="253">
        <v>1</v>
      </c>
      <c r="G94" s="253">
        <v>0.89583333333333326</v>
      </c>
      <c r="H94" s="253">
        <v>1</v>
      </c>
      <c r="I94" s="253">
        <v>1</v>
      </c>
      <c r="J94" s="253">
        <v>1</v>
      </c>
      <c r="K94" s="253">
        <v>1</v>
      </c>
      <c r="L94" s="253">
        <v>1</v>
      </c>
      <c r="M94" s="253">
        <v>0.86805555555555558</v>
      </c>
      <c r="N94" s="253">
        <v>1</v>
      </c>
      <c r="O94" s="253">
        <v>1</v>
      </c>
      <c r="P94" s="265">
        <v>1</v>
      </c>
      <c r="Q94" s="254">
        <v>1</v>
      </c>
      <c r="R94" s="254">
        <v>1</v>
      </c>
      <c r="S94" s="254">
        <v>1</v>
      </c>
      <c r="T94" s="254">
        <v>1</v>
      </c>
      <c r="U94" s="254">
        <v>1</v>
      </c>
      <c r="V94" s="254">
        <v>1</v>
      </c>
      <c r="W94" s="254">
        <v>1</v>
      </c>
      <c r="X94" s="254">
        <v>1</v>
      </c>
      <c r="Y94" s="254">
        <v>1</v>
      </c>
      <c r="Z94" s="254">
        <v>1</v>
      </c>
      <c r="AA94" s="254">
        <v>1</v>
      </c>
      <c r="AB94" s="254">
        <v>1</v>
      </c>
      <c r="AC94" s="254">
        <v>1</v>
      </c>
      <c r="AD94" s="254">
        <v>1</v>
      </c>
      <c r="AE94" s="254"/>
      <c r="AF94" s="254"/>
      <c r="AG94" s="254"/>
      <c r="AH94" s="254"/>
      <c r="AI94" s="254"/>
    </row>
    <row r="95" spans="1:35">
      <c r="A95" s="286">
        <v>85</v>
      </c>
      <c r="B95" s="287" t="s">
        <v>10</v>
      </c>
      <c r="C95" s="287" t="s">
        <v>162</v>
      </c>
      <c r="D95" s="288" t="s">
        <v>444</v>
      </c>
      <c r="E95" s="253">
        <v>0.93055555555555558</v>
      </c>
      <c r="F95" s="253">
        <v>1</v>
      </c>
      <c r="G95" s="253">
        <v>1</v>
      </c>
      <c r="H95" s="253">
        <v>1</v>
      </c>
      <c r="I95" s="253">
        <v>1</v>
      </c>
      <c r="J95" s="253">
        <v>1</v>
      </c>
      <c r="K95" s="253">
        <v>1</v>
      </c>
      <c r="L95" s="253">
        <v>1</v>
      </c>
      <c r="M95" s="253">
        <v>1</v>
      </c>
      <c r="N95" s="253">
        <v>1</v>
      </c>
      <c r="O95" s="253">
        <v>1</v>
      </c>
      <c r="P95" s="265">
        <v>1</v>
      </c>
      <c r="Q95" s="254">
        <v>1</v>
      </c>
      <c r="R95" s="254">
        <v>1</v>
      </c>
      <c r="S95" s="254">
        <v>1</v>
      </c>
      <c r="T95" s="254">
        <v>0.98472222222222205</v>
      </c>
      <c r="U95" s="254">
        <v>0.93055555555555558</v>
      </c>
      <c r="V95" s="254">
        <v>1</v>
      </c>
      <c r="W95" s="254">
        <v>1</v>
      </c>
      <c r="X95" s="254">
        <v>0.66666666666666663</v>
      </c>
      <c r="Y95" s="254">
        <v>0.95486111111111116</v>
      </c>
      <c r="Z95" s="254">
        <v>1</v>
      </c>
      <c r="AA95" s="254">
        <v>1</v>
      </c>
      <c r="AB95" s="254">
        <v>1</v>
      </c>
      <c r="AC95" s="254">
        <v>0.61111111111111116</v>
      </c>
      <c r="AD95" s="254">
        <v>0.89583333333333326</v>
      </c>
      <c r="AE95" s="254"/>
      <c r="AF95" s="254"/>
      <c r="AG95" s="254"/>
      <c r="AH95" s="254"/>
      <c r="AI95" s="254"/>
    </row>
    <row r="96" spans="1:35">
      <c r="A96" s="286">
        <v>86</v>
      </c>
      <c r="B96" s="287" t="s">
        <v>10</v>
      </c>
      <c r="C96" s="287" t="s">
        <v>286</v>
      </c>
      <c r="D96" s="289" t="s">
        <v>255</v>
      </c>
      <c r="E96" s="253">
        <v>1</v>
      </c>
      <c r="F96" s="253">
        <v>1</v>
      </c>
      <c r="G96" s="253">
        <v>1</v>
      </c>
      <c r="H96" s="253">
        <v>1</v>
      </c>
      <c r="I96" s="253">
        <v>1</v>
      </c>
      <c r="J96" s="253">
        <v>1</v>
      </c>
      <c r="K96" s="253">
        <v>1</v>
      </c>
      <c r="L96" s="253">
        <v>1</v>
      </c>
      <c r="M96" s="253">
        <v>1</v>
      </c>
      <c r="N96" s="253">
        <v>1</v>
      </c>
      <c r="O96" s="253">
        <v>1</v>
      </c>
      <c r="P96" s="265">
        <v>0.58263888888888893</v>
      </c>
      <c r="Q96" s="254">
        <v>0.5625</v>
      </c>
      <c r="R96" s="254">
        <v>1</v>
      </c>
      <c r="S96" s="254">
        <v>0.66666666666666663</v>
      </c>
      <c r="T96" s="254">
        <v>1</v>
      </c>
      <c r="U96" s="254">
        <v>1</v>
      </c>
      <c r="V96" s="254">
        <v>1</v>
      </c>
      <c r="W96" s="254">
        <v>1</v>
      </c>
      <c r="X96" s="254">
        <v>1</v>
      </c>
      <c r="Y96" s="254">
        <v>1</v>
      </c>
      <c r="Z96" s="254">
        <v>1</v>
      </c>
      <c r="AA96" s="254">
        <v>1</v>
      </c>
      <c r="AB96" s="254">
        <v>1</v>
      </c>
      <c r="AC96" s="254">
        <v>0.66666666666666663</v>
      </c>
      <c r="AD96" s="254">
        <v>1</v>
      </c>
      <c r="AE96" s="254"/>
      <c r="AF96" s="254"/>
      <c r="AG96" s="254"/>
      <c r="AH96" s="254"/>
      <c r="AI96" s="254"/>
    </row>
    <row r="97" spans="1:35">
      <c r="A97" s="286">
        <v>87</v>
      </c>
      <c r="B97" s="287" t="s">
        <v>10</v>
      </c>
      <c r="C97" s="287" t="s">
        <v>286</v>
      </c>
      <c r="D97" s="288" t="s">
        <v>256</v>
      </c>
      <c r="E97" s="253">
        <v>1</v>
      </c>
      <c r="F97" s="253">
        <v>1</v>
      </c>
      <c r="G97" s="253">
        <v>1</v>
      </c>
      <c r="H97" s="253">
        <v>1</v>
      </c>
      <c r="I97" s="253">
        <v>1</v>
      </c>
      <c r="J97" s="253">
        <v>1</v>
      </c>
      <c r="K97" s="253">
        <v>1</v>
      </c>
      <c r="L97" s="253">
        <v>1</v>
      </c>
      <c r="M97" s="253">
        <v>1</v>
      </c>
      <c r="N97" s="253">
        <v>1</v>
      </c>
      <c r="O97" s="253">
        <v>1</v>
      </c>
      <c r="P97" s="265">
        <v>1</v>
      </c>
      <c r="Q97" s="254">
        <v>1</v>
      </c>
      <c r="R97" s="254">
        <v>1</v>
      </c>
      <c r="S97" s="254">
        <v>1</v>
      </c>
      <c r="T97" s="254">
        <v>1</v>
      </c>
      <c r="U97" s="254">
        <v>1</v>
      </c>
      <c r="V97" s="254">
        <v>1</v>
      </c>
      <c r="W97" s="254">
        <v>1</v>
      </c>
      <c r="X97" s="254">
        <v>1</v>
      </c>
      <c r="Y97" s="254">
        <v>1</v>
      </c>
      <c r="Z97" s="254">
        <v>1</v>
      </c>
      <c r="AA97" s="254">
        <v>1</v>
      </c>
      <c r="AB97" s="254">
        <v>1</v>
      </c>
      <c r="AC97" s="254">
        <v>1</v>
      </c>
      <c r="AD97" s="254">
        <v>1</v>
      </c>
      <c r="AE97" s="254"/>
      <c r="AF97" s="254"/>
      <c r="AG97" s="254"/>
      <c r="AH97" s="254"/>
      <c r="AI97" s="254"/>
    </row>
    <row r="98" spans="1:35">
      <c r="A98" s="286">
        <v>88</v>
      </c>
      <c r="B98" s="287" t="s">
        <v>10</v>
      </c>
      <c r="C98" s="287" t="s">
        <v>286</v>
      </c>
      <c r="D98" s="288" t="s">
        <v>257</v>
      </c>
      <c r="E98" s="253">
        <v>1</v>
      </c>
      <c r="F98" s="253">
        <v>1</v>
      </c>
      <c r="G98" s="253">
        <v>1</v>
      </c>
      <c r="H98" s="253">
        <v>1</v>
      </c>
      <c r="I98" s="253">
        <v>1</v>
      </c>
      <c r="J98" s="253">
        <v>1</v>
      </c>
      <c r="K98" s="253">
        <v>1</v>
      </c>
      <c r="L98" s="253">
        <v>1</v>
      </c>
      <c r="M98" s="253">
        <v>1</v>
      </c>
      <c r="N98" s="253">
        <v>1</v>
      </c>
      <c r="O98" s="253">
        <v>1</v>
      </c>
      <c r="P98" s="265">
        <v>1</v>
      </c>
      <c r="Q98" s="254">
        <v>1</v>
      </c>
      <c r="R98" s="254">
        <v>1</v>
      </c>
      <c r="S98" s="254">
        <v>1</v>
      </c>
      <c r="T98" s="254">
        <v>1</v>
      </c>
      <c r="U98" s="254">
        <v>1</v>
      </c>
      <c r="V98" s="254">
        <v>1</v>
      </c>
      <c r="W98" s="254">
        <v>1</v>
      </c>
      <c r="X98" s="254">
        <v>1</v>
      </c>
      <c r="Y98" s="254">
        <v>1</v>
      </c>
      <c r="Z98" s="254">
        <v>1</v>
      </c>
      <c r="AA98" s="254">
        <v>1</v>
      </c>
      <c r="AB98" s="254">
        <v>1</v>
      </c>
      <c r="AC98" s="254">
        <v>1</v>
      </c>
      <c r="AD98" s="254">
        <v>1</v>
      </c>
      <c r="AE98" s="254"/>
      <c r="AF98" s="254"/>
      <c r="AG98" s="254"/>
      <c r="AH98" s="254"/>
      <c r="AI98" s="254"/>
    </row>
    <row r="99" spans="1:35">
      <c r="A99" s="286">
        <v>89</v>
      </c>
      <c r="B99" s="287" t="s">
        <v>10</v>
      </c>
      <c r="C99" s="287" t="s">
        <v>286</v>
      </c>
      <c r="D99" s="288" t="s">
        <v>258</v>
      </c>
      <c r="E99" s="253">
        <v>1</v>
      </c>
      <c r="F99" s="253">
        <v>1</v>
      </c>
      <c r="G99" s="253">
        <v>1</v>
      </c>
      <c r="H99" s="253">
        <v>0.875</v>
      </c>
      <c r="I99" s="253">
        <v>1</v>
      </c>
      <c r="J99" s="253">
        <v>1</v>
      </c>
      <c r="K99" s="253">
        <v>1</v>
      </c>
      <c r="L99" s="253">
        <v>0.41666666666666663</v>
      </c>
      <c r="M99" s="253">
        <v>1</v>
      </c>
      <c r="N99" s="253">
        <v>1</v>
      </c>
      <c r="O99" s="253">
        <v>1</v>
      </c>
      <c r="P99" s="265">
        <v>1</v>
      </c>
      <c r="Q99" s="254">
        <v>1</v>
      </c>
      <c r="R99" s="254">
        <v>1</v>
      </c>
      <c r="S99" s="254">
        <v>1</v>
      </c>
      <c r="T99" s="254">
        <v>1</v>
      </c>
      <c r="U99" s="254">
        <v>1</v>
      </c>
      <c r="V99" s="254">
        <v>1</v>
      </c>
      <c r="W99" s="254">
        <v>1</v>
      </c>
      <c r="X99" s="254">
        <v>1</v>
      </c>
      <c r="Y99" s="254">
        <v>1</v>
      </c>
      <c r="Z99" s="254">
        <v>1</v>
      </c>
      <c r="AA99" s="254">
        <v>1</v>
      </c>
      <c r="AB99" s="254">
        <v>1</v>
      </c>
      <c r="AC99" s="254">
        <v>1</v>
      </c>
      <c r="AD99" s="254">
        <v>1</v>
      </c>
      <c r="AE99" s="254"/>
      <c r="AF99" s="254"/>
      <c r="AG99" s="254"/>
      <c r="AH99" s="254"/>
      <c r="AI99" s="254"/>
    </row>
    <row r="100" spans="1:35">
      <c r="A100" s="286">
        <v>90</v>
      </c>
      <c r="B100" s="287" t="s">
        <v>10</v>
      </c>
      <c r="C100" s="287" t="s">
        <v>286</v>
      </c>
      <c r="D100" s="288" t="s">
        <v>259</v>
      </c>
      <c r="E100" s="253">
        <v>1</v>
      </c>
      <c r="F100" s="253">
        <v>1</v>
      </c>
      <c r="G100" s="253">
        <v>1</v>
      </c>
      <c r="H100" s="253">
        <v>1</v>
      </c>
      <c r="I100" s="253">
        <v>1</v>
      </c>
      <c r="J100" s="253">
        <v>1</v>
      </c>
      <c r="K100" s="253">
        <v>1</v>
      </c>
      <c r="L100" s="253">
        <v>1</v>
      </c>
      <c r="M100" s="253">
        <v>1</v>
      </c>
      <c r="N100" s="253">
        <v>1</v>
      </c>
      <c r="O100" s="253">
        <v>1</v>
      </c>
      <c r="P100" s="265">
        <v>1</v>
      </c>
      <c r="Q100" s="254">
        <v>1</v>
      </c>
      <c r="R100" s="254">
        <v>1</v>
      </c>
      <c r="S100" s="254">
        <v>1</v>
      </c>
      <c r="T100" s="254">
        <v>1</v>
      </c>
      <c r="U100" s="254">
        <v>1</v>
      </c>
      <c r="V100" s="254">
        <v>1</v>
      </c>
      <c r="W100" s="254">
        <v>1</v>
      </c>
      <c r="X100" s="254">
        <v>1</v>
      </c>
      <c r="Y100" s="254">
        <v>1</v>
      </c>
      <c r="Z100" s="254">
        <v>0.95833333333333326</v>
      </c>
      <c r="AA100" s="254">
        <v>1</v>
      </c>
      <c r="AB100" s="254">
        <v>1</v>
      </c>
      <c r="AC100" s="254">
        <v>1</v>
      </c>
      <c r="AD100" s="254">
        <v>1</v>
      </c>
      <c r="AE100" s="254"/>
      <c r="AF100" s="254"/>
      <c r="AG100" s="254"/>
      <c r="AH100" s="254"/>
      <c r="AI100" s="254"/>
    </row>
    <row r="101" spans="1:35">
      <c r="A101" s="286">
        <v>91</v>
      </c>
      <c r="B101" s="287" t="s">
        <v>10</v>
      </c>
      <c r="C101" s="287" t="s">
        <v>286</v>
      </c>
      <c r="D101" s="288" t="s">
        <v>260</v>
      </c>
      <c r="E101" s="253">
        <v>1</v>
      </c>
      <c r="F101" s="253">
        <v>1</v>
      </c>
      <c r="G101" s="253">
        <v>1</v>
      </c>
      <c r="H101" s="253">
        <v>1</v>
      </c>
      <c r="I101" s="253">
        <v>1</v>
      </c>
      <c r="J101" s="253">
        <v>1</v>
      </c>
      <c r="K101" s="253">
        <v>1</v>
      </c>
      <c r="L101" s="253">
        <v>1</v>
      </c>
      <c r="M101" s="253">
        <v>1</v>
      </c>
      <c r="N101" s="253">
        <v>1</v>
      </c>
      <c r="O101" s="253">
        <v>1</v>
      </c>
      <c r="P101" s="265">
        <v>1</v>
      </c>
      <c r="Q101" s="254">
        <v>1</v>
      </c>
      <c r="R101" s="254">
        <v>1</v>
      </c>
      <c r="S101" s="254">
        <v>1</v>
      </c>
      <c r="T101" s="254">
        <v>1</v>
      </c>
      <c r="U101" s="254">
        <v>1</v>
      </c>
      <c r="V101" s="254">
        <v>1</v>
      </c>
      <c r="W101" s="254">
        <v>1</v>
      </c>
      <c r="X101" s="254">
        <v>1</v>
      </c>
      <c r="Y101" s="254">
        <v>1</v>
      </c>
      <c r="Z101" s="254">
        <v>1</v>
      </c>
      <c r="AA101" s="254">
        <v>1</v>
      </c>
      <c r="AB101" s="254">
        <v>1</v>
      </c>
      <c r="AC101" s="254">
        <v>1</v>
      </c>
      <c r="AD101" s="254">
        <v>1</v>
      </c>
      <c r="AE101" s="254"/>
      <c r="AF101" s="254"/>
      <c r="AG101" s="254"/>
      <c r="AH101" s="254"/>
      <c r="AI101" s="254"/>
    </row>
    <row r="102" spans="1:35">
      <c r="A102" s="286">
        <v>92</v>
      </c>
      <c r="B102" s="287" t="s">
        <v>10</v>
      </c>
      <c r="C102" s="287" t="s">
        <v>286</v>
      </c>
      <c r="D102" s="288" t="s">
        <v>261</v>
      </c>
      <c r="E102" s="253">
        <v>1</v>
      </c>
      <c r="F102" s="253">
        <v>1</v>
      </c>
      <c r="G102" s="253">
        <v>0.86111111111111116</v>
      </c>
      <c r="H102" s="253">
        <v>1</v>
      </c>
      <c r="I102" s="253">
        <v>1</v>
      </c>
      <c r="J102" s="253">
        <v>1</v>
      </c>
      <c r="K102" s="253">
        <v>0.89444444444444438</v>
      </c>
      <c r="L102" s="253">
        <v>1</v>
      </c>
      <c r="M102" s="253">
        <v>1</v>
      </c>
      <c r="N102" s="253">
        <v>1</v>
      </c>
      <c r="O102" s="253">
        <v>1</v>
      </c>
      <c r="P102" s="265">
        <v>1</v>
      </c>
      <c r="Q102" s="254">
        <v>1</v>
      </c>
      <c r="R102" s="254">
        <v>1</v>
      </c>
      <c r="S102" s="254">
        <v>1</v>
      </c>
      <c r="T102" s="254">
        <v>1</v>
      </c>
      <c r="U102" s="254">
        <v>1</v>
      </c>
      <c r="V102" s="254">
        <v>1</v>
      </c>
      <c r="W102" s="254">
        <v>1</v>
      </c>
      <c r="X102" s="254">
        <v>1</v>
      </c>
      <c r="Y102" s="254">
        <v>1</v>
      </c>
      <c r="Z102" s="254">
        <v>0.95833333333333326</v>
      </c>
      <c r="AA102" s="254">
        <v>1</v>
      </c>
      <c r="AB102" s="254">
        <v>1</v>
      </c>
      <c r="AC102" s="254">
        <v>1</v>
      </c>
      <c r="AD102" s="254">
        <v>1</v>
      </c>
      <c r="AE102" s="254"/>
      <c r="AF102" s="254"/>
      <c r="AG102" s="254"/>
      <c r="AH102" s="254"/>
      <c r="AI102" s="254"/>
    </row>
    <row r="103" spans="1:35">
      <c r="A103" s="286">
        <v>93</v>
      </c>
      <c r="B103" s="287" t="s">
        <v>10</v>
      </c>
      <c r="C103" s="287" t="s">
        <v>286</v>
      </c>
      <c r="D103" s="288" t="s">
        <v>262</v>
      </c>
      <c r="E103" s="253">
        <v>1</v>
      </c>
      <c r="F103" s="253">
        <v>1</v>
      </c>
      <c r="G103" s="253">
        <v>1</v>
      </c>
      <c r="H103" s="253">
        <v>1</v>
      </c>
      <c r="I103" s="253">
        <v>1</v>
      </c>
      <c r="J103" s="253">
        <v>1</v>
      </c>
      <c r="K103" s="253">
        <v>1</v>
      </c>
      <c r="L103" s="253">
        <v>0.33333333333333331</v>
      </c>
      <c r="M103" s="253">
        <v>1</v>
      </c>
      <c r="N103" s="253">
        <v>1</v>
      </c>
      <c r="O103" s="253">
        <v>1</v>
      </c>
      <c r="P103" s="265">
        <v>1</v>
      </c>
      <c r="Q103" s="254">
        <v>1</v>
      </c>
      <c r="R103" s="254">
        <v>1</v>
      </c>
      <c r="S103" s="254">
        <v>1</v>
      </c>
      <c r="T103" s="254">
        <v>1</v>
      </c>
      <c r="U103" s="254">
        <v>1</v>
      </c>
      <c r="V103" s="254">
        <v>1</v>
      </c>
      <c r="W103" s="254">
        <v>1</v>
      </c>
      <c r="X103" s="254">
        <v>1</v>
      </c>
      <c r="Y103" s="254">
        <v>1</v>
      </c>
      <c r="Z103" s="254">
        <v>1</v>
      </c>
      <c r="AA103" s="254">
        <v>1</v>
      </c>
      <c r="AB103" s="254">
        <v>1</v>
      </c>
      <c r="AC103" s="254">
        <v>1</v>
      </c>
      <c r="AD103" s="254">
        <v>1</v>
      </c>
      <c r="AE103" s="254"/>
      <c r="AF103" s="254"/>
      <c r="AG103" s="254"/>
      <c r="AH103" s="254"/>
      <c r="AI103" s="254"/>
    </row>
    <row r="104" spans="1:35">
      <c r="A104" s="286">
        <v>94</v>
      </c>
      <c r="B104" s="287" t="s">
        <v>10</v>
      </c>
      <c r="C104" s="287" t="s">
        <v>286</v>
      </c>
      <c r="D104" s="288" t="s">
        <v>263</v>
      </c>
      <c r="E104" s="253">
        <v>1</v>
      </c>
      <c r="F104" s="253">
        <v>1</v>
      </c>
      <c r="G104" s="253">
        <v>1</v>
      </c>
      <c r="H104" s="253">
        <v>1</v>
      </c>
      <c r="I104" s="253">
        <v>1</v>
      </c>
      <c r="J104" s="253">
        <v>1</v>
      </c>
      <c r="K104" s="253">
        <v>1</v>
      </c>
      <c r="L104" s="253">
        <v>1</v>
      </c>
      <c r="M104" s="253">
        <v>1</v>
      </c>
      <c r="N104" s="253">
        <v>1</v>
      </c>
      <c r="O104" s="253">
        <v>1</v>
      </c>
      <c r="P104" s="265">
        <v>1</v>
      </c>
      <c r="Q104" s="254">
        <v>1</v>
      </c>
      <c r="R104" s="254">
        <v>1</v>
      </c>
      <c r="S104" s="254">
        <v>0.625</v>
      </c>
      <c r="T104" s="254">
        <v>1</v>
      </c>
      <c r="U104" s="254">
        <v>1</v>
      </c>
      <c r="V104" s="254">
        <v>1</v>
      </c>
      <c r="W104" s="254">
        <v>1</v>
      </c>
      <c r="X104" s="254">
        <v>1</v>
      </c>
      <c r="Y104" s="254">
        <v>1</v>
      </c>
      <c r="Z104" s="254">
        <v>1</v>
      </c>
      <c r="AA104" s="254">
        <v>1</v>
      </c>
      <c r="AB104" s="254">
        <v>1</v>
      </c>
      <c r="AC104" s="254">
        <v>1</v>
      </c>
      <c r="AD104" s="254">
        <v>1</v>
      </c>
      <c r="AE104" s="254"/>
      <c r="AF104" s="254"/>
      <c r="AG104" s="254"/>
      <c r="AH104" s="254"/>
      <c r="AI104" s="254"/>
    </row>
    <row r="105" spans="1:35">
      <c r="A105" s="286">
        <v>95</v>
      </c>
      <c r="B105" s="287" t="s">
        <v>10</v>
      </c>
      <c r="C105" s="287" t="s">
        <v>286</v>
      </c>
      <c r="D105" s="288" t="s">
        <v>264</v>
      </c>
      <c r="E105" s="253">
        <v>1</v>
      </c>
      <c r="F105" s="253">
        <v>0.83680555555555558</v>
      </c>
      <c r="G105" s="253">
        <v>0.88541666666666652</v>
      </c>
      <c r="H105" s="253">
        <v>1</v>
      </c>
      <c r="I105" s="253">
        <v>1</v>
      </c>
      <c r="J105" s="253">
        <v>0.66666666666666663</v>
      </c>
      <c r="K105" s="253">
        <v>1</v>
      </c>
      <c r="L105" s="253">
        <v>1</v>
      </c>
      <c r="M105" s="253">
        <v>1</v>
      </c>
      <c r="N105" s="253">
        <v>1</v>
      </c>
      <c r="O105" s="253">
        <v>1</v>
      </c>
      <c r="P105" s="265">
        <v>0.54722222222222228</v>
      </c>
      <c r="Q105" s="254">
        <v>1</v>
      </c>
      <c r="R105" s="254">
        <v>1</v>
      </c>
      <c r="S105" s="254">
        <v>1</v>
      </c>
      <c r="T105" s="254">
        <v>1</v>
      </c>
      <c r="U105" s="254">
        <v>1</v>
      </c>
      <c r="V105" s="254">
        <v>1</v>
      </c>
      <c r="W105" s="254">
        <v>1</v>
      </c>
      <c r="X105" s="254">
        <v>1</v>
      </c>
      <c r="Y105" s="254">
        <v>1</v>
      </c>
      <c r="Z105" s="254">
        <v>1</v>
      </c>
      <c r="AA105" s="254">
        <v>1</v>
      </c>
      <c r="AB105" s="254">
        <v>1</v>
      </c>
      <c r="AC105" s="254">
        <v>1</v>
      </c>
      <c r="AD105" s="254">
        <v>1</v>
      </c>
      <c r="AE105" s="254"/>
      <c r="AF105" s="254"/>
      <c r="AG105" s="254"/>
      <c r="AH105" s="254"/>
      <c r="AI105" s="254"/>
    </row>
    <row r="106" spans="1:35">
      <c r="A106" s="286">
        <v>96</v>
      </c>
      <c r="B106" s="287" t="s">
        <v>10</v>
      </c>
      <c r="C106" s="287" t="s">
        <v>286</v>
      </c>
      <c r="D106" s="288" t="s">
        <v>266</v>
      </c>
      <c r="E106" s="253">
        <v>1</v>
      </c>
      <c r="F106" s="253">
        <v>1</v>
      </c>
      <c r="G106" s="253">
        <v>0.95833333333333326</v>
      </c>
      <c r="H106" s="253">
        <v>1</v>
      </c>
      <c r="I106" s="253">
        <v>1</v>
      </c>
      <c r="J106" s="253">
        <v>1</v>
      </c>
      <c r="K106" s="253">
        <v>1</v>
      </c>
      <c r="L106" s="253">
        <v>1</v>
      </c>
      <c r="M106" s="253">
        <v>1</v>
      </c>
      <c r="N106" s="253">
        <v>1</v>
      </c>
      <c r="O106" s="253">
        <v>1</v>
      </c>
      <c r="P106" s="265">
        <v>1</v>
      </c>
      <c r="Q106" s="254">
        <v>1</v>
      </c>
      <c r="R106" s="254">
        <v>1</v>
      </c>
      <c r="S106" s="254">
        <v>1</v>
      </c>
      <c r="T106" s="254">
        <v>1</v>
      </c>
      <c r="U106" s="254">
        <v>0.97569444444444442</v>
      </c>
      <c r="V106" s="254">
        <v>1</v>
      </c>
      <c r="W106" s="254">
        <v>1</v>
      </c>
      <c r="X106" s="254">
        <v>1</v>
      </c>
      <c r="Y106" s="254">
        <v>1</v>
      </c>
      <c r="Z106" s="254">
        <v>1</v>
      </c>
      <c r="AA106" s="254">
        <v>1</v>
      </c>
      <c r="AB106" s="254">
        <v>1</v>
      </c>
      <c r="AC106" s="254">
        <v>1</v>
      </c>
      <c r="AD106" s="254">
        <v>1</v>
      </c>
      <c r="AE106" s="254"/>
      <c r="AF106" s="254"/>
      <c r="AG106" s="254"/>
      <c r="AH106" s="254"/>
      <c r="AI106" s="254"/>
    </row>
    <row r="107" spans="1:35">
      <c r="A107" s="286">
        <v>97</v>
      </c>
      <c r="B107" s="287" t="s">
        <v>10</v>
      </c>
      <c r="C107" s="287" t="s">
        <v>286</v>
      </c>
      <c r="D107" s="288" t="s">
        <v>267</v>
      </c>
      <c r="E107" s="253">
        <v>0.66666666666666663</v>
      </c>
      <c r="F107" s="253">
        <v>1</v>
      </c>
      <c r="G107" s="253">
        <v>0.75347222222222221</v>
      </c>
      <c r="H107" s="253">
        <v>0.66666666666666663</v>
      </c>
      <c r="I107" s="253">
        <v>1</v>
      </c>
      <c r="J107" s="253">
        <v>1</v>
      </c>
      <c r="K107" s="253">
        <v>1</v>
      </c>
      <c r="L107" s="253">
        <v>1</v>
      </c>
      <c r="M107" s="253">
        <v>1</v>
      </c>
      <c r="N107" s="253">
        <v>1</v>
      </c>
      <c r="O107" s="253">
        <v>1</v>
      </c>
      <c r="P107" s="265">
        <v>1</v>
      </c>
      <c r="Q107" s="254">
        <v>1</v>
      </c>
      <c r="R107" s="254">
        <v>1</v>
      </c>
      <c r="S107" s="254">
        <v>1</v>
      </c>
      <c r="T107" s="254">
        <v>1</v>
      </c>
      <c r="U107" s="254">
        <v>0.69791666666666663</v>
      </c>
      <c r="V107" s="254">
        <v>1</v>
      </c>
      <c r="W107" s="254">
        <v>1</v>
      </c>
      <c r="X107" s="254">
        <v>1</v>
      </c>
      <c r="Y107" s="254">
        <v>1</v>
      </c>
      <c r="Z107" s="254">
        <v>1</v>
      </c>
      <c r="AA107" s="254">
        <v>1</v>
      </c>
      <c r="AB107" s="254">
        <v>1</v>
      </c>
      <c r="AC107" s="254">
        <v>1</v>
      </c>
      <c r="AD107" s="254">
        <v>1</v>
      </c>
      <c r="AE107" s="254"/>
      <c r="AF107" s="254"/>
      <c r="AG107" s="254"/>
      <c r="AH107" s="254"/>
      <c r="AI107" s="254"/>
    </row>
    <row r="108" spans="1:35">
      <c r="A108" s="286">
        <v>98</v>
      </c>
      <c r="B108" s="287" t="s">
        <v>10</v>
      </c>
      <c r="C108" s="287" t="s">
        <v>286</v>
      </c>
      <c r="D108" s="288" t="s">
        <v>268</v>
      </c>
      <c r="E108" s="253">
        <v>1</v>
      </c>
      <c r="F108" s="253">
        <v>1</v>
      </c>
      <c r="G108" s="253">
        <v>1</v>
      </c>
      <c r="H108" s="253">
        <v>1</v>
      </c>
      <c r="I108" s="253">
        <v>1</v>
      </c>
      <c r="J108" s="253">
        <v>1</v>
      </c>
      <c r="K108" s="253">
        <v>1</v>
      </c>
      <c r="L108" s="253">
        <v>1</v>
      </c>
      <c r="M108" s="253">
        <v>1</v>
      </c>
      <c r="N108" s="253">
        <v>1</v>
      </c>
      <c r="O108" s="253">
        <v>1</v>
      </c>
      <c r="P108" s="265">
        <v>1</v>
      </c>
      <c r="Q108" s="254">
        <v>1</v>
      </c>
      <c r="R108" s="254">
        <v>1</v>
      </c>
      <c r="S108" s="254">
        <v>1</v>
      </c>
      <c r="T108" s="254">
        <v>1</v>
      </c>
      <c r="U108" s="254">
        <v>1</v>
      </c>
      <c r="V108" s="254">
        <v>0.875</v>
      </c>
      <c r="W108" s="254">
        <v>1</v>
      </c>
      <c r="X108" s="254">
        <v>1</v>
      </c>
      <c r="Y108" s="254">
        <v>0.875</v>
      </c>
      <c r="Z108" s="254">
        <v>1</v>
      </c>
      <c r="AA108" s="254">
        <v>1</v>
      </c>
      <c r="AB108" s="254">
        <v>1</v>
      </c>
      <c r="AC108" s="254">
        <v>1</v>
      </c>
      <c r="AD108" s="254">
        <v>1</v>
      </c>
      <c r="AE108" s="254"/>
      <c r="AF108" s="254"/>
      <c r="AG108" s="254"/>
      <c r="AH108" s="254"/>
      <c r="AI108" s="254"/>
    </row>
    <row r="109" spans="1:35">
      <c r="A109" s="286">
        <v>99</v>
      </c>
      <c r="B109" s="287" t="s">
        <v>10</v>
      </c>
      <c r="C109" s="287" t="s">
        <v>286</v>
      </c>
      <c r="D109" s="288" t="s">
        <v>269</v>
      </c>
      <c r="E109" s="253">
        <v>1</v>
      </c>
      <c r="F109" s="253">
        <v>1</v>
      </c>
      <c r="G109" s="253">
        <v>0.95833333333333326</v>
      </c>
      <c r="H109" s="253">
        <v>1</v>
      </c>
      <c r="I109" s="253">
        <v>1</v>
      </c>
      <c r="J109" s="253">
        <v>1</v>
      </c>
      <c r="K109" s="253">
        <v>1</v>
      </c>
      <c r="L109" s="253">
        <v>1</v>
      </c>
      <c r="M109" s="253">
        <v>1</v>
      </c>
      <c r="N109" s="253">
        <v>1</v>
      </c>
      <c r="O109" s="253">
        <v>1</v>
      </c>
      <c r="P109" s="265">
        <v>1</v>
      </c>
      <c r="Q109" s="254">
        <v>1</v>
      </c>
      <c r="R109" s="254">
        <v>1</v>
      </c>
      <c r="S109" s="254">
        <v>1</v>
      </c>
      <c r="T109" s="254">
        <v>1</v>
      </c>
      <c r="U109" s="254">
        <v>1</v>
      </c>
      <c r="V109" s="254">
        <v>1</v>
      </c>
      <c r="W109" s="254">
        <v>1</v>
      </c>
      <c r="X109" s="254">
        <v>1</v>
      </c>
      <c r="Y109" s="254">
        <v>1</v>
      </c>
      <c r="Z109" s="254">
        <v>1</v>
      </c>
      <c r="AA109" s="254">
        <v>1</v>
      </c>
      <c r="AB109" s="254">
        <v>1</v>
      </c>
      <c r="AC109" s="254">
        <v>1</v>
      </c>
      <c r="AD109" s="254">
        <v>1</v>
      </c>
      <c r="AE109" s="254"/>
      <c r="AF109" s="254"/>
      <c r="AG109" s="254"/>
      <c r="AH109" s="254"/>
      <c r="AI109" s="254"/>
    </row>
    <row r="110" spans="1:35">
      <c r="A110" s="286">
        <v>100</v>
      </c>
      <c r="B110" s="287" t="s">
        <v>10</v>
      </c>
      <c r="C110" s="287" t="s">
        <v>286</v>
      </c>
      <c r="D110" s="288" t="s">
        <v>274</v>
      </c>
      <c r="E110" s="253">
        <v>1</v>
      </c>
      <c r="F110" s="253">
        <v>1</v>
      </c>
      <c r="G110" s="253">
        <v>1</v>
      </c>
      <c r="H110" s="253">
        <v>1</v>
      </c>
      <c r="I110" s="253">
        <v>1</v>
      </c>
      <c r="J110" s="253">
        <v>1</v>
      </c>
      <c r="K110" s="253">
        <v>1</v>
      </c>
      <c r="L110" s="253">
        <v>1</v>
      </c>
      <c r="M110" s="253">
        <v>1</v>
      </c>
      <c r="N110" s="253">
        <v>1</v>
      </c>
      <c r="O110" s="253">
        <v>1</v>
      </c>
      <c r="P110" s="265">
        <v>1</v>
      </c>
      <c r="Q110" s="254">
        <v>1</v>
      </c>
      <c r="R110" s="254">
        <v>1</v>
      </c>
      <c r="S110" s="254">
        <v>1</v>
      </c>
      <c r="T110" s="254">
        <v>1</v>
      </c>
      <c r="U110" s="254">
        <v>1</v>
      </c>
      <c r="V110" s="254">
        <v>1</v>
      </c>
      <c r="W110" s="254">
        <v>1</v>
      </c>
      <c r="X110" s="254">
        <v>1</v>
      </c>
      <c r="Y110" s="254">
        <v>1</v>
      </c>
      <c r="Z110" s="254">
        <v>1</v>
      </c>
      <c r="AA110" s="254">
        <v>1</v>
      </c>
      <c r="AB110" s="254">
        <v>1</v>
      </c>
      <c r="AC110" s="254">
        <v>1</v>
      </c>
      <c r="AD110" s="254">
        <v>1</v>
      </c>
      <c r="AE110" s="254"/>
      <c r="AF110" s="254"/>
      <c r="AG110" s="254"/>
      <c r="AH110" s="254"/>
      <c r="AI110" s="254"/>
    </row>
    <row r="111" spans="1:35">
      <c r="A111" s="286">
        <v>101</v>
      </c>
      <c r="B111" s="287" t="s">
        <v>10</v>
      </c>
      <c r="C111" s="287" t="s">
        <v>286</v>
      </c>
      <c r="D111" s="288" t="s">
        <v>273</v>
      </c>
      <c r="E111" s="253">
        <v>1</v>
      </c>
      <c r="F111" s="253">
        <v>1</v>
      </c>
      <c r="G111" s="253">
        <v>1</v>
      </c>
      <c r="H111" s="253">
        <v>1</v>
      </c>
      <c r="I111" s="253">
        <v>1</v>
      </c>
      <c r="J111" s="253">
        <v>1</v>
      </c>
      <c r="K111" s="253">
        <v>1</v>
      </c>
      <c r="L111" s="253">
        <v>1</v>
      </c>
      <c r="M111" s="253">
        <v>1</v>
      </c>
      <c r="N111" s="253">
        <v>1</v>
      </c>
      <c r="O111" s="253">
        <v>1</v>
      </c>
      <c r="P111" s="265">
        <v>1</v>
      </c>
      <c r="Q111" s="254">
        <v>1</v>
      </c>
      <c r="R111" s="254">
        <v>1</v>
      </c>
      <c r="S111" s="254">
        <v>1</v>
      </c>
      <c r="T111" s="254">
        <v>1</v>
      </c>
      <c r="U111" s="254">
        <v>1</v>
      </c>
      <c r="V111" s="254">
        <v>0</v>
      </c>
      <c r="W111" s="254">
        <v>1</v>
      </c>
      <c r="X111" s="254">
        <v>1</v>
      </c>
      <c r="Y111" s="254">
        <v>1</v>
      </c>
      <c r="Z111" s="254">
        <v>0.98402777777777772</v>
      </c>
      <c r="AA111" s="254">
        <v>1</v>
      </c>
      <c r="AB111" s="254">
        <v>1</v>
      </c>
      <c r="AC111" s="254">
        <v>1</v>
      </c>
      <c r="AD111" s="254">
        <v>1</v>
      </c>
      <c r="AE111" s="254"/>
      <c r="AF111" s="254"/>
      <c r="AG111" s="254"/>
      <c r="AH111" s="254"/>
      <c r="AI111" s="254"/>
    </row>
    <row r="112" spans="1:35">
      <c r="A112" s="286">
        <v>102</v>
      </c>
      <c r="B112" s="287" t="s">
        <v>10</v>
      </c>
      <c r="C112" s="287" t="s">
        <v>286</v>
      </c>
      <c r="D112" s="288" t="s">
        <v>272</v>
      </c>
      <c r="E112" s="253">
        <v>0.97916666666666652</v>
      </c>
      <c r="F112" s="253">
        <v>1</v>
      </c>
      <c r="G112" s="253">
        <v>1</v>
      </c>
      <c r="H112" s="253">
        <v>1</v>
      </c>
      <c r="I112" s="253">
        <v>1</v>
      </c>
      <c r="J112" s="253">
        <v>0.89583333333333326</v>
      </c>
      <c r="K112" s="253">
        <v>1</v>
      </c>
      <c r="L112" s="253">
        <v>1</v>
      </c>
      <c r="M112" s="253">
        <v>1</v>
      </c>
      <c r="N112" s="253">
        <v>1</v>
      </c>
      <c r="O112" s="253">
        <v>1</v>
      </c>
      <c r="P112" s="265">
        <v>1</v>
      </c>
      <c r="Q112" s="254">
        <v>1</v>
      </c>
      <c r="R112" s="254">
        <v>1</v>
      </c>
      <c r="S112" s="254">
        <v>1</v>
      </c>
      <c r="T112" s="254">
        <v>1</v>
      </c>
      <c r="U112" s="254">
        <v>1</v>
      </c>
      <c r="V112" s="254">
        <v>1</v>
      </c>
      <c r="W112" s="254">
        <v>1</v>
      </c>
      <c r="X112" s="254">
        <v>1</v>
      </c>
      <c r="Y112" s="254">
        <v>1</v>
      </c>
      <c r="Z112" s="254">
        <v>1</v>
      </c>
      <c r="AA112" s="254">
        <v>1</v>
      </c>
      <c r="AB112" s="254">
        <v>1</v>
      </c>
      <c r="AC112" s="254">
        <v>1</v>
      </c>
      <c r="AD112" s="254">
        <v>1</v>
      </c>
      <c r="AE112" s="254"/>
      <c r="AF112" s="254"/>
      <c r="AG112" s="254"/>
      <c r="AH112" s="254"/>
      <c r="AI112" s="254"/>
    </row>
    <row r="113" spans="1:35">
      <c r="A113" s="286">
        <v>103</v>
      </c>
      <c r="B113" s="287" t="s">
        <v>10</v>
      </c>
      <c r="C113" s="287" t="s">
        <v>286</v>
      </c>
      <c r="D113" s="288" t="s">
        <v>271</v>
      </c>
      <c r="E113" s="253">
        <v>1</v>
      </c>
      <c r="F113" s="253">
        <v>1</v>
      </c>
      <c r="G113" s="253">
        <v>1</v>
      </c>
      <c r="H113" s="253">
        <v>1</v>
      </c>
      <c r="I113" s="253">
        <v>1</v>
      </c>
      <c r="J113" s="253">
        <v>1</v>
      </c>
      <c r="K113" s="253">
        <v>1</v>
      </c>
      <c r="L113" s="253">
        <v>1</v>
      </c>
      <c r="M113" s="253">
        <v>1</v>
      </c>
      <c r="N113" s="253">
        <v>1</v>
      </c>
      <c r="O113" s="253">
        <v>1</v>
      </c>
      <c r="P113" s="265">
        <v>1</v>
      </c>
      <c r="Q113" s="254">
        <v>1</v>
      </c>
      <c r="R113" s="254">
        <v>1</v>
      </c>
      <c r="S113" s="254">
        <v>1</v>
      </c>
      <c r="T113" s="254">
        <v>0.89305555555555549</v>
      </c>
      <c r="U113" s="254">
        <v>1</v>
      </c>
      <c r="V113" s="254">
        <v>1</v>
      </c>
      <c r="W113" s="254">
        <v>1</v>
      </c>
      <c r="X113" s="254">
        <v>1</v>
      </c>
      <c r="Y113" s="254">
        <v>1</v>
      </c>
      <c r="Z113" s="254">
        <v>1</v>
      </c>
      <c r="AA113" s="254">
        <v>1</v>
      </c>
      <c r="AB113" s="254">
        <v>1</v>
      </c>
      <c r="AC113" s="254">
        <v>1</v>
      </c>
      <c r="AD113" s="254">
        <v>1</v>
      </c>
      <c r="AE113" s="254"/>
      <c r="AF113" s="254"/>
      <c r="AG113" s="254"/>
      <c r="AH113" s="254"/>
      <c r="AI113" s="254"/>
    </row>
    <row r="114" spans="1:35">
      <c r="A114" s="286">
        <v>104</v>
      </c>
      <c r="B114" s="287" t="s">
        <v>10</v>
      </c>
      <c r="C114" s="287" t="s">
        <v>286</v>
      </c>
      <c r="D114" s="288" t="s">
        <v>270</v>
      </c>
      <c r="E114" s="253">
        <v>1</v>
      </c>
      <c r="F114" s="253">
        <v>1</v>
      </c>
      <c r="G114" s="253">
        <v>1</v>
      </c>
      <c r="H114" s="253">
        <v>1</v>
      </c>
      <c r="I114" s="253">
        <v>1</v>
      </c>
      <c r="J114" s="253">
        <v>1</v>
      </c>
      <c r="K114" s="253">
        <v>1</v>
      </c>
      <c r="L114" s="253">
        <v>1</v>
      </c>
      <c r="M114" s="253">
        <v>1</v>
      </c>
      <c r="N114" s="253">
        <v>1</v>
      </c>
      <c r="O114" s="253">
        <v>1</v>
      </c>
      <c r="P114" s="265">
        <v>1</v>
      </c>
      <c r="Q114" s="254">
        <v>1</v>
      </c>
      <c r="R114" s="254">
        <v>1</v>
      </c>
      <c r="S114" s="254">
        <v>1</v>
      </c>
      <c r="T114" s="254">
        <v>1</v>
      </c>
      <c r="U114" s="254">
        <v>1</v>
      </c>
      <c r="V114" s="254">
        <v>1</v>
      </c>
      <c r="W114" s="254">
        <v>1</v>
      </c>
      <c r="X114" s="254">
        <v>1</v>
      </c>
      <c r="Y114" s="254">
        <v>1</v>
      </c>
      <c r="Z114" s="254">
        <v>1</v>
      </c>
      <c r="AA114" s="254">
        <v>1</v>
      </c>
      <c r="AB114" s="254">
        <v>1</v>
      </c>
      <c r="AC114" s="254">
        <v>1</v>
      </c>
      <c r="AD114" s="254">
        <v>1</v>
      </c>
      <c r="AE114" s="254"/>
      <c r="AF114" s="254"/>
      <c r="AG114" s="254"/>
      <c r="AH114" s="254"/>
      <c r="AI114" s="254"/>
    </row>
    <row r="115" spans="1:35">
      <c r="A115" s="286">
        <v>105</v>
      </c>
      <c r="B115" s="287" t="s">
        <v>10</v>
      </c>
      <c r="C115" s="287" t="s">
        <v>286</v>
      </c>
      <c r="D115" s="288" t="s">
        <v>284</v>
      </c>
      <c r="E115" s="253">
        <v>1</v>
      </c>
      <c r="F115" s="253">
        <v>1</v>
      </c>
      <c r="G115" s="253">
        <v>1</v>
      </c>
      <c r="H115" s="253">
        <v>1</v>
      </c>
      <c r="I115" s="253">
        <v>1</v>
      </c>
      <c r="J115" s="253">
        <v>1</v>
      </c>
      <c r="K115" s="253">
        <v>1</v>
      </c>
      <c r="L115" s="253">
        <v>1</v>
      </c>
      <c r="M115" s="253">
        <v>1</v>
      </c>
      <c r="N115" s="253">
        <v>1</v>
      </c>
      <c r="O115" s="253">
        <v>1</v>
      </c>
      <c r="P115" s="265">
        <v>1</v>
      </c>
      <c r="Q115" s="254">
        <v>1</v>
      </c>
      <c r="R115" s="254">
        <v>1</v>
      </c>
      <c r="S115" s="254">
        <v>1</v>
      </c>
      <c r="T115" s="254">
        <v>1</v>
      </c>
      <c r="U115" s="254">
        <v>1</v>
      </c>
      <c r="V115" s="254">
        <v>0.33333333333333331</v>
      </c>
      <c r="W115" s="254">
        <v>1</v>
      </c>
      <c r="X115" s="254">
        <v>0.90486111111111112</v>
      </c>
      <c r="Y115" s="254">
        <v>1</v>
      </c>
      <c r="Z115" s="254">
        <v>1</v>
      </c>
      <c r="AA115" s="254">
        <v>1</v>
      </c>
      <c r="AB115" s="254">
        <v>1</v>
      </c>
      <c r="AC115" s="254">
        <v>1</v>
      </c>
      <c r="AD115" s="254">
        <v>1</v>
      </c>
      <c r="AE115" s="254"/>
      <c r="AF115" s="254"/>
      <c r="AG115" s="254"/>
      <c r="AH115" s="254"/>
      <c r="AI115" s="254"/>
    </row>
    <row r="116" spans="1:35">
      <c r="A116" s="286">
        <v>106</v>
      </c>
      <c r="B116" s="287" t="s">
        <v>10</v>
      </c>
      <c r="C116" s="287" t="s">
        <v>286</v>
      </c>
      <c r="D116" s="288" t="s">
        <v>330</v>
      </c>
      <c r="E116" s="253">
        <v>1</v>
      </c>
      <c r="F116" s="253">
        <v>1</v>
      </c>
      <c r="G116" s="253">
        <v>1</v>
      </c>
      <c r="H116" s="253">
        <v>1</v>
      </c>
      <c r="I116" s="253">
        <v>1</v>
      </c>
      <c r="J116" s="253">
        <v>1</v>
      </c>
      <c r="K116" s="253">
        <v>1</v>
      </c>
      <c r="L116" s="253">
        <v>1</v>
      </c>
      <c r="M116" s="253">
        <v>1</v>
      </c>
      <c r="N116" s="253">
        <v>1</v>
      </c>
      <c r="O116" s="253">
        <v>1</v>
      </c>
      <c r="P116" s="265">
        <v>1</v>
      </c>
      <c r="Q116" s="254">
        <v>1</v>
      </c>
      <c r="R116" s="254">
        <v>1</v>
      </c>
      <c r="S116" s="254">
        <v>1</v>
      </c>
      <c r="T116" s="254">
        <v>1</v>
      </c>
      <c r="U116" s="254">
        <v>1</v>
      </c>
      <c r="V116" s="254">
        <v>1</v>
      </c>
      <c r="W116" s="254">
        <v>1</v>
      </c>
      <c r="X116" s="254">
        <v>1</v>
      </c>
      <c r="Y116" s="254">
        <v>1</v>
      </c>
      <c r="Z116" s="254">
        <v>1</v>
      </c>
      <c r="AA116" s="254">
        <v>1</v>
      </c>
      <c r="AB116" s="254">
        <v>1</v>
      </c>
      <c r="AC116" s="254">
        <v>1</v>
      </c>
      <c r="AD116" s="254">
        <v>1</v>
      </c>
      <c r="AE116" s="254"/>
      <c r="AF116" s="254"/>
      <c r="AG116" s="254"/>
      <c r="AH116" s="254"/>
      <c r="AI116" s="254"/>
    </row>
    <row r="117" spans="1:35">
      <c r="A117" s="286">
        <v>107</v>
      </c>
      <c r="B117" s="287" t="s">
        <v>10</v>
      </c>
      <c r="C117" s="287" t="s">
        <v>286</v>
      </c>
      <c r="D117" s="288" t="s">
        <v>331</v>
      </c>
      <c r="E117" s="253">
        <v>1</v>
      </c>
      <c r="F117" s="253">
        <v>1</v>
      </c>
      <c r="G117" s="253">
        <v>1</v>
      </c>
      <c r="H117" s="253">
        <v>1</v>
      </c>
      <c r="I117" s="253">
        <v>1</v>
      </c>
      <c r="J117" s="253">
        <v>1</v>
      </c>
      <c r="K117" s="253">
        <v>1</v>
      </c>
      <c r="L117" s="253">
        <v>1</v>
      </c>
      <c r="M117" s="253">
        <v>0.94444444444444442</v>
      </c>
      <c r="N117" s="253">
        <v>1</v>
      </c>
      <c r="O117" s="253">
        <v>1</v>
      </c>
      <c r="P117" s="265">
        <v>1</v>
      </c>
      <c r="Q117" s="254">
        <v>1</v>
      </c>
      <c r="R117" s="254">
        <v>1</v>
      </c>
      <c r="S117" s="254">
        <v>1</v>
      </c>
      <c r="T117" s="254">
        <v>1</v>
      </c>
      <c r="U117" s="254">
        <v>1</v>
      </c>
      <c r="V117" s="254">
        <v>1</v>
      </c>
      <c r="W117" s="254">
        <v>0.8256944444444444</v>
      </c>
      <c r="X117" s="254">
        <v>1</v>
      </c>
      <c r="Y117" s="254">
        <v>1</v>
      </c>
      <c r="Z117" s="254">
        <v>1</v>
      </c>
      <c r="AA117" s="254">
        <v>1</v>
      </c>
      <c r="AB117" s="254">
        <v>1</v>
      </c>
      <c r="AC117" s="254">
        <v>1</v>
      </c>
      <c r="AD117" s="254">
        <v>1</v>
      </c>
      <c r="AE117" s="254"/>
      <c r="AF117" s="254"/>
      <c r="AG117" s="254"/>
      <c r="AH117" s="254"/>
      <c r="AI117" s="254"/>
    </row>
    <row r="118" spans="1:35">
      <c r="A118" s="286">
        <v>108</v>
      </c>
      <c r="B118" s="287" t="s">
        <v>10</v>
      </c>
      <c r="C118" s="287" t="s">
        <v>286</v>
      </c>
      <c r="D118" s="288" t="s">
        <v>340</v>
      </c>
      <c r="E118" s="253">
        <v>1</v>
      </c>
      <c r="F118" s="253">
        <v>1</v>
      </c>
      <c r="G118" s="253">
        <v>1</v>
      </c>
      <c r="H118" s="253">
        <v>1</v>
      </c>
      <c r="I118" s="253">
        <v>1</v>
      </c>
      <c r="J118" s="253">
        <v>1</v>
      </c>
      <c r="K118" s="253">
        <v>1</v>
      </c>
      <c r="L118" s="253">
        <v>1</v>
      </c>
      <c r="M118" s="253">
        <v>1</v>
      </c>
      <c r="N118" s="253">
        <v>1</v>
      </c>
      <c r="O118" s="253">
        <v>1</v>
      </c>
      <c r="P118" s="265">
        <v>1</v>
      </c>
      <c r="Q118" s="254">
        <v>1</v>
      </c>
      <c r="R118" s="254">
        <v>1</v>
      </c>
      <c r="S118" s="254">
        <v>1</v>
      </c>
      <c r="T118" s="254">
        <v>1</v>
      </c>
      <c r="U118" s="254">
        <v>1</v>
      </c>
      <c r="V118" s="254">
        <v>1</v>
      </c>
      <c r="W118" s="254">
        <v>1</v>
      </c>
      <c r="X118" s="254">
        <v>1</v>
      </c>
      <c r="Y118" s="254">
        <v>1</v>
      </c>
      <c r="Z118" s="254">
        <v>1</v>
      </c>
      <c r="AA118" s="254">
        <v>1</v>
      </c>
      <c r="AB118" s="254">
        <v>1</v>
      </c>
      <c r="AC118" s="254">
        <v>1</v>
      </c>
      <c r="AD118" s="254">
        <v>1</v>
      </c>
      <c r="AE118" s="254"/>
      <c r="AF118" s="254"/>
      <c r="AG118" s="254"/>
      <c r="AH118" s="254"/>
      <c r="AI118" s="254"/>
    </row>
    <row r="119" spans="1:35">
      <c r="A119" s="286">
        <v>109</v>
      </c>
      <c r="B119" s="287" t="s">
        <v>10</v>
      </c>
      <c r="C119" s="287" t="s">
        <v>286</v>
      </c>
      <c r="D119" s="288" t="s">
        <v>341</v>
      </c>
      <c r="E119" s="253">
        <v>1</v>
      </c>
      <c r="F119" s="253">
        <v>1</v>
      </c>
      <c r="G119" s="253">
        <v>1</v>
      </c>
      <c r="H119" s="253">
        <v>1</v>
      </c>
      <c r="I119" s="253">
        <v>1</v>
      </c>
      <c r="J119" s="253">
        <v>1</v>
      </c>
      <c r="K119" s="253">
        <v>1</v>
      </c>
      <c r="L119" s="253">
        <v>1</v>
      </c>
      <c r="M119" s="253">
        <v>1</v>
      </c>
      <c r="N119" s="253">
        <v>1</v>
      </c>
      <c r="O119" s="253">
        <v>1</v>
      </c>
      <c r="P119" s="265">
        <v>1</v>
      </c>
      <c r="Q119" s="254">
        <v>1</v>
      </c>
      <c r="R119" s="254">
        <v>1</v>
      </c>
      <c r="S119" s="254">
        <v>1</v>
      </c>
      <c r="T119" s="254">
        <v>1</v>
      </c>
      <c r="U119" s="254">
        <v>1</v>
      </c>
      <c r="V119" s="254">
        <v>1</v>
      </c>
      <c r="W119" s="254">
        <v>1</v>
      </c>
      <c r="X119" s="254">
        <v>0.98541666666666661</v>
      </c>
      <c r="Y119" s="254">
        <v>1</v>
      </c>
      <c r="Z119" s="254">
        <v>1</v>
      </c>
      <c r="AA119" s="254">
        <v>1</v>
      </c>
      <c r="AB119" s="254">
        <v>1</v>
      </c>
      <c r="AC119" s="254">
        <v>1</v>
      </c>
      <c r="AD119" s="254">
        <v>1</v>
      </c>
      <c r="AE119" s="254"/>
      <c r="AF119" s="254"/>
      <c r="AG119" s="254"/>
      <c r="AH119" s="254"/>
      <c r="AI119" s="254"/>
    </row>
    <row r="120" spans="1:35">
      <c r="A120" s="286">
        <v>110</v>
      </c>
      <c r="B120" s="287" t="s">
        <v>10</v>
      </c>
      <c r="C120" s="287" t="s">
        <v>286</v>
      </c>
      <c r="D120" s="288" t="s">
        <v>342</v>
      </c>
      <c r="E120" s="253">
        <v>1</v>
      </c>
      <c r="F120" s="253">
        <v>1</v>
      </c>
      <c r="G120" s="253">
        <v>1</v>
      </c>
      <c r="H120" s="253">
        <v>1</v>
      </c>
      <c r="I120" s="253">
        <v>1</v>
      </c>
      <c r="J120" s="253">
        <v>1</v>
      </c>
      <c r="K120" s="253">
        <v>1</v>
      </c>
      <c r="L120" s="253">
        <v>1</v>
      </c>
      <c r="M120" s="253">
        <v>1</v>
      </c>
      <c r="N120" s="253">
        <v>1</v>
      </c>
      <c r="O120" s="253">
        <v>1</v>
      </c>
      <c r="P120" s="265">
        <v>1</v>
      </c>
      <c r="Q120" s="254">
        <v>1</v>
      </c>
      <c r="R120" s="254">
        <v>1</v>
      </c>
      <c r="S120" s="254">
        <v>1</v>
      </c>
      <c r="T120" s="254">
        <v>1</v>
      </c>
      <c r="U120" s="254">
        <v>1</v>
      </c>
      <c r="V120" s="254">
        <v>1</v>
      </c>
      <c r="W120" s="254">
        <v>1</v>
      </c>
      <c r="X120" s="254">
        <v>1</v>
      </c>
      <c r="Y120" s="254">
        <v>1</v>
      </c>
      <c r="Z120" s="254">
        <v>1</v>
      </c>
      <c r="AA120" s="254">
        <v>1</v>
      </c>
      <c r="AB120" s="254">
        <v>1</v>
      </c>
      <c r="AC120" s="254">
        <v>1</v>
      </c>
      <c r="AD120" s="254">
        <v>1</v>
      </c>
      <c r="AE120" s="254"/>
      <c r="AF120" s="254"/>
      <c r="AG120" s="254"/>
      <c r="AH120" s="254"/>
      <c r="AI120" s="254"/>
    </row>
    <row r="121" spans="1:35">
      <c r="A121" s="286">
        <v>111</v>
      </c>
      <c r="B121" s="287" t="s">
        <v>10</v>
      </c>
      <c r="C121" s="287" t="s">
        <v>286</v>
      </c>
      <c r="D121" s="288" t="s">
        <v>343</v>
      </c>
      <c r="E121" s="253">
        <v>0.92222222222222228</v>
      </c>
      <c r="F121" s="253">
        <v>1</v>
      </c>
      <c r="G121" s="253">
        <v>0.94791666666666652</v>
      </c>
      <c r="H121" s="253">
        <v>1</v>
      </c>
      <c r="I121" s="253">
        <v>1</v>
      </c>
      <c r="J121" s="253">
        <v>1</v>
      </c>
      <c r="K121" s="253">
        <v>1</v>
      </c>
      <c r="L121" s="253">
        <v>1</v>
      </c>
      <c r="M121" s="253">
        <v>1</v>
      </c>
      <c r="N121" s="253">
        <v>1</v>
      </c>
      <c r="O121" s="253">
        <v>1</v>
      </c>
      <c r="P121" s="265">
        <v>1</v>
      </c>
      <c r="Q121" s="254">
        <v>1</v>
      </c>
      <c r="R121" s="254">
        <v>1</v>
      </c>
      <c r="S121" s="254">
        <v>1</v>
      </c>
      <c r="T121" s="254">
        <v>1</v>
      </c>
      <c r="U121" s="254">
        <v>1</v>
      </c>
      <c r="V121" s="254">
        <v>1</v>
      </c>
      <c r="W121" s="254">
        <v>1</v>
      </c>
      <c r="X121" s="254">
        <v>1</v>
      </c>
      <c r="Y121" s="254">
        <v>1</v>
      </c>
      <c r="Z121" s="254">
        <v>1</v>
      </c>
      <c r="AA121" s="254">
        <v>1</v>
      </c>
      <c r="AB121" s="254">
        <v>1</v>
      </c>
      <c r="AC121" s="254">
        <v>1</v>
      </c>
      <c r="AD121" s="254">
        <v>1</v>
      </c>
      <c r="AE121" s="254"/>
      <c r="AF121" s="254"/>
      <c r="AG121" s="254"/>
      <c r="AH121" s="254"/>
      <c r="AI121" s="254"/>
    </row>
    <row r="122" spans="1:35">
      <c r="A122" s="286">
        <v>112</v>
      </c>
      <c r="B122" s="287" t="s">
        <v>10</v>
      </c>
      <c r="C122" s="287" t="s">
        <v>286</v>
      </c>
      <c r="D122" s="288" t="s">
        <v>344</v>
      </c>
      <c r="E122" s="253">
        <v>1</v>
      </c>
      <c r="F122" s="253">
        <v>1</v>
      </c>
      <c r="G122" s="253">
        <v>1</v>
      </c>
      <c r="H122" s="253">
        <v>1</v>
      </c>
      <c r="I122" s="253">
        <v>1</v>
      </c>
      <c r="J122" s="253">
        <v>1</v>
      </c>
      <c r="K122" s="253">
        <v>1</v>
      </c>
      <c r="L122" s="253">
        <v>1</v>
      </c>
      <c r="M122" s="253">
        <v>0.97430555555555554</v>
      </c>
      <c r="N122" s="253">
        <v>1</v>
      </c>
      <c r="O122" s="253">
        <v>1</v>
      </c>
      <c r="P122" s="265">
        <v>1</v>
      </c>
      <c r="Q122" s="254">
        <v>1</v>
      </c>
      <c r="R122" s="254">
        <v>1</v>
      </c>
      <c r="S122" s="254">
        <v>1</v>
      </c>
      <c r="T122" s="254">
        <v>1</v>
      </c>
      <c r="U122" s="254">
        <v>1</v>
      </c>
      <c r="V122" s="254">
        <v>1</v>
      </c>
      <c r="W122" s="254">
        <v>1</v>
      </c>
      <c r="X122" s="254">
        <v>1</v>
      </c>
      <c r="Y122" s="254">
        <v>1</v>
      </c>
      <c r="Z122" s="254">
        <v>1</v>
      </c>
      <c r="AA122" s="254">
        <v>1</v>
      </c>
      <c r="AB122" s="254">
        <v>1</v>
      </c>
      <c r="AC122" s="254">
        <v>1</v>
      </c>
      <c r="AD122" s="254">
        <v>1</v>
      </c>
      <c r="AE122" s="254"/>
      <c r="AF122" s="254"/>
      <c r="AG122" s="254"/>
      <c r="AH122" s="254"/>
      <c r="AI122" s="254"/>
    </row>
    <row r="123" spans="1:35">
      <c r="A123" s="286">
        <v>113</v>
      </c>
      <c r="B123" s="287" t="s">
        <v>10</v>
      </c>
      <c r="C123" s="287" t="s">
        <v>286</v>
      </c>
      <c r="D123" s="288" t="s">
        <v>345</v>
      </c>
      <c r="E123" s="253">
        <v>1</v>
      </c>
      <c r="F123" s="253">
        <v>1</v>
      </c>
      <c r="G123" s="253">
        <v>1</v>
      </c>
      <c r="H123" s="253">
        <v>1</v>
      </c>
      <c r="I123" s="253">
        <v>1</v>
      </c>
      <c r="J123" s="253">
        <v>1</v>
      </c>
      <c r="K123" s="253">
        <v>1</v>
      </c>
      <c r="L123" s="253">
        <v>1</v>
      </c>
      <c r="M123" s="253">
        <v>1</v>
      </c>
      <c r="N123" s="253">
        <v>1</v>
      </c>
      <c r="O123" s="253">
        <v>1</v>
      </c>
      <c r="P123" s="265">
        <v>1</v>
      </c>
      <c r="Q123" s="254">
        <v>1</v>
      </c>
      <c r="R123" s="254">
        <v>1</v>
      </c>
      <c r="S123" s="254">
        <v>1</v>
      </c>
      <c r="T123" s="254">
        <v>1</v>
      </c>
      <c r="U123" s="254">
        <v>1</v>
      </c>
      <c r="V123" s="254">
        <v>1</v>
      </c>
      <c r="W123" s="254">
        <v>1</v>
      </c>
      <c r="X123" s="254">
        <v>1</v>
      </c>
      <c r="Y123" s="254">
        <v>1</v>
      </c>
      <c r="Z123" s="254">
        <v>1</v>
      </c>
      <c r="AA123" s="254">
        <v>1</v>
      </c>
      <c r="AB123" s="254">
        <v>1</v>
      </c>
      <c r="AC123" s="254">
        <v>1</v>
      </c>
      <c r="AD123" s="254">
        <v>1</v>
      </c>
      <c r="AE123" s="254"/>
      <c r="AF123" s="254"/>
      <c r="AG123" s="254"/>
      <c r="AH123" s="254"/>
      <c r="AI123" s="254"/>
    </row>
    <row r="124" spans="1:35">
      <c r="A124" s="286">
        <v>114</v>
      </c>
      <c r="B124" s="287" t="s">
        <v>10</v>
      </c>
      <c r="C124" s="287" t="s">
        <v>286</v>
      </c>
      <c r="D124" s="288" t="s">
        <v>346</v>
      </c>
      <c r="E124" s="253">
        <v>1</v>
      </c>
      <c r="F124" s="253">
        <v>1</v>
      </c>
      <c r="G124" s="253">
        <v>1</v>
      </c>
      <c r="H124" s="253">
        <v>1</v>
      </c>
      <c r="I124" s="253">
        <v>1</v>
      </c>
      <c r="J124" s="253">
        <v>1</v>
      </c>
      <c r="K124" s="253">
        <v>1</v>
      </c>
      <c r="L124" s="253">
        <v>1</v>
      </c>
      <c r="M124" s="253">
        <v>1</v>
      </c>
      <c r="N124" s="253">
        <v>1</v>
      </c>
      <c r="O124" s="253">
        <v>1</v>
      </c>
      <c r="P124" s="265">
        <v>1</v>
      </c>
      <c r="Q124" s="254">
        <v>1</v>
      </c>
      <c r="R124" s="254">
        <v>1</v>
      </c>
      <c r="S124" s="254">
        <v>1</v>
      </c>
      <c r="T124" s="254">
        <v>1</v>
      </c>
      <c r="U124" s="254">
        <v>1</v>
      </c>
      <c r="V124" s="254">
        <v>1</v>
      </c>
      <c r="W124" s="254">
        <v>1</v>
      </c>
      <c r="X124" s="254">
        <v>1</v>
      </c>
      <c r="Y124" s="254">
        <v>1</v>
      </c>
      <c r="Z124" s="254">
        <v>1</v>
      </c>
      <c r="AA124" s="254">
        <v>1</v>
      </c>
      <c r="AB124" s="254">
        <v>1</v>
      </c>
      <c r="AC124" s="254">
        <v>1</v>
      </c>
      <c r="AD124" s="254">
        <v>1</v>
      </c>
      <c r="AE124" s="254"/>
      <c r="AF124" s="254"/>
      <c r="AG124" s="254"/>
      <c r="AH124" s="254"/>
      <c r="AI124" s="254"/>
    </row>
    <row r="125" spans="1:35">
      <c r="A125" s="286">
        <v>115</v>
      </c>
      <c r="B125" s="287" t="s">
        <v>10</v>
      </c>
      <c r="C125" s="287" t="s">
        <v>286</v>
      </c>
      <c r="D125" s="288" t="s">
        <v>347</v>
      </c>
      <c r="E125" s="253">
        <v>1</v>
      </c>
      <c r="F125" s="253">
        <v>1</v>
      </c>
      <c r="G125" s="253">
        <v>1</v>
      </c>
      <c r="H125" s="253">
        <v>1</v>
      </c>
      <c r="I125" s="253">
        <v>1</v>
      </c>
      <c r="J125" s="253">
        <v>1</v>
      </c>
      <c r="K125" s="253">
        <v>1</v>
      </c>
      <c r="L125" s="253">
        <v>1</v>
      </c>
      <c r="M125" s="253">
        <v>1</v>
      </c>
      <c r="N125" s="253">
        <v>1</v>
      </c>
      <c r="O125" s="253">
        <v>1</v>
      </c>
      <c r="P125" s="265">
        <v>0.90833333333333321</v>
      </c>
      <c r="Q125" s="254">
        <v>1</v>
      </c>
      <c r="R125" s="254">
        <v>1</v>
      </c>
      <c r="S125" s="254">
        <v>1</v>
      </c>
      <c r="T125" s="254">
        <v>1</v>
      </c>
      <c r="U125" s="254">
        <v>1</v>
      </c>
      <c r="V125" s="254">
        <v>1</v>
      </c>
      <c r="W125" s="254">
        <v>1</v>
      </c>
      <c r="X125" s="254">
        <v>1</v>
      </c>
      <c r="Y125" s="254">
        <v>1</v>
      </c>
      <c r="Z125" s="254">
        <v>1</v>
      </c>
      <c r="AA125" s="254">
        <v>1</v>
      </c>
      <c r="AB125" s="254">
        <v>1</v>
      </c>
      <c r="AC125" s="254">
        <v>1</v>
      </c>
      <c r="AD125" s="254">
        <v>1</v>
      </c>
      <c r="AE125" s="254"/>
      <c r="AF125" s="254"/>
      <c r="AG125" s="254"/>
      <c r="AH125" s="254"/>
      <c r="AI125" s="254"/>
    </row>
    <row r="126" spans="1:35">
      <c r="A126" s="286">
        <v>116</v>
      </c>
      <c r="B126" s="287" t="s">
        <v>10</v>
      </c>
      <c r="C126" s="287" t="s">
        <v>286</v>
      </c>
      <c r="D126" s="288" t="s">
        <v>349</v>
      </c>
      <c r="E126" s="253">
        <v>0.85833333333333317</v>
      </c>
      <c r="F126" s="253">
        <v>1</v>
      </c>
      <c r="G126" s="253">
        <v>1</v>
      </c>
      <c r="H126" s="253">
        <v>1</v>
      </c>
      <c r="I126" s="253">
        <v>1</v>
      </c>
      <c r="J126" s="253">
        <v>1</v>
      </c>
      <c r="K126" s="253">
        <v>1</v>
      </c>
      <c r="L126" s="253">
        <v>1</v>
      </c>
      <c r="M126" s="253">
        <v>1</v>
      </c>
      <c r="N126" s="253">
        <v>1</v>
      </c>
      <c r="O126" s="253">
        <v>1</v>
      </c>
      <c r="P126" s="265">
        <v>1</v>
      </c>
      <c r="Q126" s="254">
        <v>1</v>
      </c>
      <c r="R126" s="254">
        <v>1</v>
      </c>
      <c r="S126" s="254">
        <v>1</v>
      </c>
      <c r="T126" s="254">
        <v>1</v>
      </c>
      <c r="U126" s="254">
        <v>1</v>
      </c>
      <c r="V126" s="254">
        <v>1</v>
      </c>
      <c r="W126" s="254">
        <v>1</v>
      </c>
      <c r="X126" s="254">
        <v>1</v>
      </c>
      <c r="Y126" s="254">
        <v>1</v>
      </c>
      <c r="Z126" s="254">
        <v>1</v>
      </c>
      <c r="AA126" s="254">
        <v>1</v>
      </c>
      <c r="AB126" s="254">
        <v>1</v>
      </c>
      <c r="AC126" s="254">
        <v>1</v>
      </c>
      <c r="AD126" s="254">
        <v>1</v>
      </c>
      <c r="AE126" s="254"/>
      <c r="AF126" s="254"/>
      <c r="AG126" s="254"/>
      <c r="AH126" s="254"/>
      <c r="AI126" s="254"/>
    </row>
    <row r="127" spans="1:35">
      <c r="A127" s="286">
        <v>117</v>
      </c>
      <c r="B127" s="287" t="s">
        <v>10</v>
      </c>
      <c r="C127" s="287" t="s">
        <v>286</v>
      </c>
      <c r="D127" s="288" t="s">
        <v>350</v>
      </c>
      <c r="E127" s="253">
        <v>1</v>
      </c>
      <c r="F127" s="253">
        <v>1</v>
      </c>
      <c r="G127" s="253">
        <v>1</v>
      </c>
      <c r="H127" s="253">
        <v>1</v>
      </c>
      <c r="I127" s="253">
        <v>1</v>
      </c>
      <c r="J127" s="253">
        <v>1</v>
      </c>
      <c r="K127" s="253">
        <v>1</v>
      </c>
      <c r="L127" s="253">
        <v>1</v>
      </c>
      <c r="M127" s="253">
        <v>1</v>
      </c>
      <c r="N127" s="253">
        <v>1</v>
      </c>
      <c r="O127" s="253">
        <v>0.9916666666666667</v>
      </c>
      <c r="P127" s="265">
        <v>1</v>
      </c>
      <c r="Q127" s="254">
        <v>1</v>
      </c>
      <c r="R127" s="254">
        <v>1</v>
      </c>
      <c r="S127" s="254">
        <v>1</v>
      </c>
      <c r="T127" s="254">
        <v>1</v>
      </c>
      <c r="U127" s="254">
        <v>1</v>
      </c>
      <c r="V127" s="254">
        <v>1</v>
      </c>
      <c r="W127" s="254">
        <v>1</v>
      </c>
      <c r="X127" s="254">
        <v>1</v>
      </c>
      <c r="Y127" s="254">
        <v>1</v>
      </c>
      <c r="Z127" s="254">
        <v>1</v>
      </c>
      <c r="AA127" s="254">
        <v>1</v>
      </c>
      <c r="AB127" s="254">
        <v>1</v>
      </c>
      <c r="AC127" s="254">
        <v>1</v>
      </c>
      <c r="AD127" s="254">
        <v>1</v>
      </c>
      <c r="AE127" s="254"/>
      <c r="AF127" s="254"/>
      <c r="AG127" s="254"/>
      <c r="AH127" s="254"/>
      <c r="AI127" s="254"/>
    </row>
    <row r="128" spans="1:35">
      <c r="A128" s="286">
        <v>118</v>
      </c>
      <c r="B128" s="287" t="s">
        <v>10</v>
      </c>
      <c r="C128" s="287" t="s">
        <v>286</v>
      </c>
      <c r="D128" s="288" t="s">
        <v>351</v>
      </c>
      <c r="E128" s="253">
        <v>1</v>
      </c>
      <c r="F128" s="253">
        <v>1</v>
      </c>
      <c r="G128" s="253">
        <v>1</v>
      </c>
      <c r="H128" s="253">
        <v>1</v>
      </c>
      <c r="I128" s="253">
        <v>1</v>
      </c>
      <c r="J128" s="253">
        <v>1</v>
      </c>
      <c r="K128" s="253">
        <v>1</v>
      </c>
      <c r="L128" s="253">
        <v>1</v>
      </c>
      <c r="M128" s="253">
        <v>1</v>
      </c>
      <c r="N128" s="253">
        <v>1</v>
      </c>
      <c r="O128" s="253">
        <v>1</v>
      </c>
      <c r="P128" s="265">
        <v>1</v>
      </c>
      <c r="Q128" s="254">
        <v>1</v>
      </c>
      <c r="R128" s="254">
        <v>1</v>
      </c>
      <c r="S128" s="254">
        <v>1</v>
      </c>
      <c r="T128" s="254">
        <v>1</v>
      </c>
      <c r="U128" s="254">
        <v>1</v>
      </c>
      <c r="V128" s="254">
        <v>1</v>
      </c>
      <c r="W128" s="254">
        <v>1</v>
      </c>
      <c r="X128" s="254">
        <v>1</v>
      </c>
      <c r="Y128" s="254">
        <v>1</v>
      </c>
      <c r="Z128" s="254">
        <v>1</v>
      </c>
      <c r="AA128" s="254">
        <v>1</v>
      </c>
      <c r="AB128" s="254">
        <v>1</v>
      </c>
      <c r="AC128" s="254">
        <v>1</v>
      </c>
      <c r="AD128" s="254">
        <v>1</v>
      </c>
      <c r="AE128" s="254"/>
      <c r="AF128" s="254"/>
      <c r="AG128" s="254"/>
      <c r="AH128" s="254"/>
      <c r="AI128" s="254"/>
    </row>
    <row r="129" spans="1:35">
      <c r="A129" s="286">
        <v>119</v>
      </c>
      <c r="B129" s="287" t="s">
        <v>10</v>
      </c>
      <c r="C129" s="287" t="s">
        <v>286</v>
      </c>
      <c r="D129" s="288" t="s">
        <v>352</v>
      </c>
      <c r="E129" s="253">
        <v>1</v>
      </c>
      <c r="F129" s="253">
        <v>1</v>
      </c>
      <c r="G129" s="253">
        <v>1</v>
      </c>
      <c r="H129" s="253">
        <v>1</v>
      </c>
      <c r="I129" s="253">
        <v>1</v>
      </c>
      <c r="J129" s="253">
        <v>1</v>
      </c>
      <c r="K129" s="253">
        <v>1</v>
      </c>
      <c r="L129" s="253">
        <v>1</v>
      </c>
      <c r="M129" s="253">
        <v>1</v>
      </c>
      <c r="N129" s="253">
        <v>1</v>
      </c>
      <c r="O129" s="253">
        <v>1</v>
      </c>
      <c r="P129" s="265">
        <v>1</v>
      </c>
      <c r="Q129" s="254">
        <v>1</v>
      </c>
      <c r="R129" s="254">
        <v>1</v>
      </c>
      <c r="S129" s="254">
        <v>1</v>
      </c>
      <c r="T129" s="254">
        <v>1</v>
      </c>
      <c r="U129" s="254">
        <v>1</v>
      </c>
      <c r="V129" s="254">
        <v>1</v>
      </c>
      <c r="W129" s="254">
        <v>1</v>
      </c>
      <c r="X129" s="254">
        <v>1</v>
      </c>
      <c r="Y129" s="254">
        <v>1</v>
      </c>
      <c r="Z129" s="254">
        <v>1</v>
      </c>
      <c r="AA129" s="254">
        <v>1</v>
      </c>
      <c r="AB129" s="254">
        <v>1</v>
      </c>
      <c r="AC129" s="254">
        <v>0.98750000000000004</v>
      </c>
      <c r="AD129" s="254">
        <v>1</v>
      </c>
      <c r="AE129" s="254"/>
      <c r="AF129" s="254"/>
      <c r="AG129" s="254"/>
      <c r="AH129" s="254"/>
      <c r="AI129" s="254"/>
    </row>
    <row r="130" spans="1:35">
      <c r="A130" s="286">
        <v>120</v>
      </c>
      <c r="B130" s="287" t="s">
        <v>10</v>
      </c>
      <c r="C130" s="287" t="s">
        <v>286</v>
      </c>
      <c r="D130" s="288" t="s">
        <v>353</v>
      </c>
      <c r="E130" s="253">
        <v>1</v>
      </c>
      <c r="F130" s="253">
        <v>1</v>
      </c>
      <c r="G130" s="253">
        <v>1</v>
      </c>
      <c r="H130" s="253">
        <v>1</v>
      </c>
      <c r="I130" s="253">
        <v>1</v>
      </c>
      <c r="J130" s="253">
        <v>1</v>
      </c>
      <c r="K130" s="253">
        <v>1</v>
      </c>
      <c r="L130" s="253">
        <v>1</v>
      </c>
      <c r="M130" s="253">
        <v>1</v>
      </c>
      <c r="N130" s="253">
        <v>1</v>
      </c>
      <c r="O130" s="253">
        <v>1</v>
      </c>
      <c r="P130" s="265">
        <v>1</v>
      </c>
      <c r="Q130" s="254">
        <v>1</v>
      </c>
      <c r="R130" s="254">
        <v>1</v>
      </c>
      <c r="S130" s="254">
        <v>1</v>
      </c>
      <c r="T130" s="254">
        <v>1</v>
      </c>
      <c r="U130" s="254">
        <v>1</v>
      </c>
      <c r="V130" s="254">
        <v>1</v>
      </c>
      <c r="W130" s="254">
        <v>1</v>
      </c>
      <c r="X130" s="254">
        <v>1</v>
      </c>
      <c r="Y130" s="254">
        <v>1</v>
      </c>
      <c r="Z130" s="254">
        <v>1</v>
      </c>
      <c r="AA130" s="254">
        <v>1</v>
      </c>
      <c r="AB130" s="254">
        <v>1</v>
      </c>
      <c r="AC130" s="254">
        <v>1</v>
      </c>
      <c r="AD130" s="254">
        <v>1</v>
      </c>
      <c r="AE130" s="254"/>
      <c r="AF130" s="254"/>
      <c r="AG130" s="254"/>
      <c r="AH130" s="254"/>
      <c r="AI130" s="254"/>
    </row>
    <row r="131" spans="1:35">
      <c r="A131" s="286">
        <v>121</v>
      </c>
      <c r="B131" s="287" t="s">
        <v>10</v>
      </c>
      <c r="C131" s="287" t="s">
        <v>286</v>
      </c>
      <c r="D131" s="288" t="s">
        <v>354</v>
      </c>
      <c r="E131" s="253">
        <v>1</v>
      </c>
      <c r="F131" s="253">
        <v>1</v>
      </c>
      <c r="G131" s="253">
        <v>1</v>
      </c>
      <c r="H131" s="253">
        <v>1</v>
      </c>
      <c r="I131" s="253">
        <v>1</v>
      </c>
      <c r="J131" s="253">
        <v>1</v>
      </c>
      <c r="K131" s="253">
        <v>1</v>
      </c>
      <c r="L131" s="253">
        <v>1</v>
      </c>
      <c r="M131" s="253">
        <v>1</v>
      </c>
      <c r="N131" s="253">
        <v>1</v>
      </c>
      <c r="O131" s="253">
        <v>1</v>
      </c>
      <c r="P131" s="265">
        <v>1</v>
      </c>
      <c r="Q131" s="254">
        <v>1</v>
      </c>
      <c r="R131" s="254">
        <v>1</v>
      </c>
      <c r="S131" s="254">
        <v>1</v>
      </c>
      <c r="T131" s="254">
        <v>1</v>
      </c>
      <c r="U131" s="254">
        <v>1</v>
      </c>
      <c r="V131" s="254">
        <v>1</v>
      </c>
      <c r="W131" s="254">
        <v>1</v>
      </c>
      <c r="X131" s="254">
        <v>1</v>
      </c>
      <c r="Y131" s="254">
        <v>1</v>
      </c>
      <c r="Z131" s="254">
        <v>1</v>
      </c>
      <c r="AA131" s="254">
        <v>1</v>
      </c>
      <c r="AB131" s="254">
        <v>1</v>
      </c>
      <c r="AC131" s="254">
        <v>1</v>
      </c>
      <c r="AD131" s="254">
        <v>1</v>
      </c>
      <c r="AE131" s="254"/>
      <c r="AF131" s="254"/>
      <c r="AG131" s="254"/>
      <c r="AH131" s="254"/>
      <c r="AI131" s="254"/>
    </row>
    <row r="132" spans="1:35">
      <c r="A132" s="286">
        <v>122</v>
      </c>
      <c r="B132" s="287" t="s">
        <v>10</v>
      </c>
      <c r="C132" s="287" t="s">
        <v>286</v>
      </c>
      <c r="D132" s="288" t="s">
        <v>382</v>
      </c>
      <c r="E132" s="253">
        <v>1</v>
      </c>
      <c r="F132" s="253">
        <v>1</v>
      </c>
      <c r="G132" s="253">
        <v>1</v>
      </c>
      <c r="H132" s="253">
        <v>1</v>
      </c>
      <c r="I132" s="253">
        <v>1</v>
      </c>
      <c r="J132" s="253">
        <v>1</v>
      </c>
      <c r="K132" s="253">
        <v>1</v>
      </c>
      <c r="L132" s="253">
        <v>1</v>
      </c>
      <c r="M132" s="253">
        <v>1</v>
      </c>
      <c r="N132" s="253">
        <v>1</v>
      </c>
      <c r="O132" s="253">
        <v>1</v>
      </c>
      <c r="P132" s="265">
        <v>1</v>
      </c>
      <c r="Q132" s="254">
        <v>1</v>
      </c>
      <c r="R132" s="254">
        <v>1</v>
      </c>
      <c r="S132" s="254">
        <v>1</v>
      </c>
      <c r="T132" s="254">
        <v>1</v>
      </c>
      <c r="U132" s="254">
        <v>1</v>
      </c>
      <c r="V132" s="254">
        <v>1</v>
      </c>
      <c r="W132" s="254">
        <v>1</v>
      </c>
      <c r="X132" s="254">
        <v>1</v>
      </c>
      <c r="Y132" s="254">
        <v>1</v>
      </c>
      <c r="Z132" s="254">
        <v>1</v>
      </c>
      <c r="AA132" s="254">
        <v>1</v>
      </c>
      <c r="AB132" s="254">
        <v>1</v>
      </c>
      <c r="AC132" s="254">
        <v>1</v>
      </c>
      <c r="AD132" s="254">
        <v>1</v>
      </c>
      <c r="AE132" s="254"/>
      <c r="AF132" s="254"/>
      <c r="AG132" s="254"/>
      <c r="AH132" s="254"/>
      <c r="AI132" s="254"/>
    </row>
    <row r="133" spans="1:35">
      <c r="A133" s="286">
        <v>123</v>
      </c>
      <c r="B133" s="287" t="s">
        <v>10</v>
      </c>
      <c r="C133" s="287" t="s">
        <v>286</v>
      </c>
      <c r="D133" s="288" t="s">
        <v>355</v>
      </c>
      <c r="E133" s="253">
        <v>1</v>
      </c>
      <c r="F133" s="253">
        <v>1</v>
      </c>
      <c r="G133" s="253">
        <v>1</v>
      </c>
      <c r="H133" s="253">
        <v>1</v>
      </c>
      <c r="I133" s="253">
        <v>1</v>
      </c>
      <c r="J133" s="253">
        <v>1</v>
      </c>
      <c r="K133" s="253">
        <v>1</v>
      </c>
      <c r="L133" s="253">
        <v>1</v>
      </c>
      <c r="M133" s="253">
        <v>1</v>
      </c>
      <c r="N133" s="253">
        <v>1</v>
      </c>
      <c r="O133" s="253">
        <v>1</v>
      </c>
      <c r="P133" s="265">
        <v>1</v>
      </c>
      <c r="Q133" s="254">
        <v>1</v>
      </c>
      <c r="R133" s="254">
        <v>1</v>
      </c>
      <c r="S133" s="254">
        <v>1</v>
      </c>
      <c r="T133" s="254">
        <v>1</v>
      </c>
      <c r="U133" s="254">
        <v>1</v>
      </c>
      <c r="V133" s="254">
        <v>0.20833333333333334</v>
      </c>
      <c r="W133" s="254">
        <v>1</v>
      </c>
      <c r="X133" s="254">
        <v>1</v>
      </c>
      <c r="Y133" s="254">
        <v>1</v>
      </c>
      <c r="Z133" s="254">
        <v>1</v>
      </c>
      <c r="AA133" s="254">
        <v>1</v>
      </c>
      <c r="AB133" s="254">
        <v>1</v>
      </c>
      <c r="AC133" s="254">
        <v>1</v>
      </c>
      <c r="AD133" s="254">
        <v>1</v>
      </c>
      <c r="AE133" s="254"/>
      <c r="AF133" s="254"/>
      <c r="AG133" s="254"/>
      <c r="AH133" s="254"/>
      <c r="AI133" s="254"/>
    </row>
    <row r="134" spans="1:35">
      <c r="A134" s="286">
        <v>124</v>
      </c>
      <c r="B134" s="287" t="s">
        <v>10</v>
      </c>
      <c r="C134" s="287" t="s">
        <v>286</v>
      </c>
      <c r="D134" s="288" t="s">
        <v>356</v>
      </c>
      <c r="E134" s="253">
        <v>1</v>
      </c>
      <c r="F134" s="253">
        <v>1</v>
      </c>
      <c r="G134" s="253">
        <v>0.92152777777777772</v>
      </c>
      <c r="H134" s="253">
        <v>1</v>
      </c>
      <c r="I134" s="253">
        <v>1</v>
      </c>
      <c r="J134" s="253">
        <v>1</v>
      </c>
      <c r="K134" s="253">
        <v>1</v>
      </c>
      <c r="L134" s="253">
        <v>1</v>
      </c>
      <c r="M134" s="253">
        <v>1</v>
      </c>
      <c r="N134" s="253">
        <v>1</v>
      </c>
      <c r="O134" s="253">
        <v>1</v>
      </c>
      <c r="P134" s="265">
        <v>1</v>
      </c>
      <c r="Q134" s="254">
        <v>1</v>
      </c>
      <c r="R134" s="254">
        <v>1</v>
      </c>
      <c r="S134" s="254">
        <v>1</v>
      </c>
      <c r="T134" s="254">
        <v>1</v>
      </c>
      <c r="U134" s="254">
        <v>1</v>
      </c>
      <c r="V134" s="254">
        <v>1</v>
      </c>
      <c r="W134" s="254">
        <v>1</v>
      </c>
      <c r="X134" s="254">
        <v>1</v>
      </c>
      <c r="Y134" s="254">
        <v>1</v>
      </c>
      <c r="Z134" s="254">
        <v>1</v>
      </c>
      <c r="AA134" s="254">
        <v>1</v>
      </c>
      <c r="AB134" s="254">
        <v>1</v>
      </c>
      <c r="AC134" s="254">
        <v>1</v>
      </c>
      <c r="AD134" s="254">
        <v>1</v>
      </c>
      <c r="AE134" s="254"/>
      <c r="AF134" s="254"/>
      <c r="AG134" s="254"/>
      <c r="AH134" s="254"/>
      <c r="AI134" s="254"/>
    </row>
    <row r="135" spans="1:35">
      <c r="A135" s="286">
        <v>125</v>
      </c>
      <c r="B135" s="287" t="s">
        <v>10</v>
      </c>
      <c r="C135" s="287" t="s">
        <v>286</v>
      </c>
      <c r="D135" s="288" t="s">
        <v>357</v>
      </c>
      <c r="E135" s="253">
        <v>1</v>
      </c>
      <c r="F135" s="253">
        <v>1</v>
      </c>
      <c r="G135" s="253">
        <v>1</v>
      </c>
      <c r="H135" s="253">
        <v>1</v>
      </c>
      <c r="I135" s="253">
        <v>1</v>
      </c>
      <c r="J135" s="253">
        <v>1</v>
      </c>
      <c r="K135" s="253">
        <v>1</v>
      </c>
      <c r="L135" s="253">
        <v>1</v>
      </c>
      <c r="M135" s="253">
        <v>1</v>
      </c>
      <c r="N135" s="253">
        <v>1</v>
      </c>
      <c r="O135" s="253">
        <v>1</v>
      </c>
      <c r="P135" s="265">
        <v>0.33333333333333331</v>
      </c>
      <c r="Q135" s="254">
        <v>1</v>
      </c>
      <c r="R135" s="254">
        <v>1</v>
      </c>
      <c r="S135" s="254">
        <v>1</v>
      </c>
      <c r="T135" s="254">
        <v>1</v>
      </c>
      <c r="U135" s="254">
        <v>1</v>
      </c>
      <c r="V135" s="254">
        <v>0</v>
      </c>
      <c r="W135" s="254">
        <v>1</v>
      </c>
      <c r="X135" s="254">
        <v>1</v>
      </c>
      <c r="Y135" s="254">
        <v>1</v>
      </c>
      <c r="Z135" s="254">
        <v>1</v>
      </c>
      <c r="AA135" s="254">
        <v>1</v>
      </c>
      <c r="AB135" s="254">
        <v>1</v>
      </c>
      <c r="AC135" s="254">
        <v>1</v>
      </c>
      <c r="AD135" s="254">
        <v>1</v>
      </c>
      <c r="AE135" s="254"/>
      <c r="AF135" s="254"/>
      <c r="AG135" s="254"/>
      <c r="AH135" s="254"/>
      <c r="AI135" s="254"/>
    </row>
    <row r="136" spans="1:35">
      <c r="A136" s="286">
        <v>126</v>
      </c>
      <c r="B136" s="287" t="s">
        <v>10</v>
      </c>
      <c r="C136" s="287" t="s">
        <v>286</v>
      </c>
      <c r="D136" s="288" t="s">
        <v>358</v>
      </c>
      <c r="E136" s="253">
        <v>1</v>
      </c>
      <c r="F136" s="253">
        <v>1</v>
      </c>
      <c r="G136" s="253">
        <v>1</v>
      </c>
      <c r="H136" s="253">
        <v>1</v>
      </c>
      <c r="I136" s="253">
        <v>1</v>
      </c>
      <c r="J136" s="253">
        <v>1</v>
      </c>
      <c r="K136" s="253">
        <v>1</v>
      </c>
      <c r="L136" s="253">
        <v>1</v>
      </c>
      <c r="M136" s="253">
        <v>1</v>
      </c>
      <c r="N136" s="253">
        <v>1</v>
      </c>
      <c r="O136" s="253">
        <v>1</v>
      </c>
      <c r="P136" s="265">
        <v>1</v>
      </c>
      <c r="Q136" s="254">
        <v>1</v>
      </c>
      <c r="R136" s="254">
        <v>1</v>
      </c>
      <c r="S136" s="254">
        <v>1</v>
      </c>
      <c r="T136" s="254">
        <v>1</v>
      </c>
      <c r="U136" s="254">
        <v>1</v>
      </c>
      <c r="V136" s="254">
        <v>1</v>
      </c>
      <c r="W136" s="254">
        <v>1</v>
      </c>
      <c r="X136" s="254">
        <v>1</v>
      </c>
      <c r="Y136" s="254">
        <v>1</v>
      </c>
      <c r="Z136" s="254">
        <v>1</v>
      </c>
      <c r="AA136" s="254">
        <v>1</v>
      </c>
      <c r="AB136" s="254">
        <v>1</v>
      </c>
      <c r="AC136" s="254">
        <v>1</v>
      </c>
      <c r="AD136" s="254">
        <v>1</v>
      </c>
      <c r="AE136" s="254"/>
      <c r="AF136" s="254"/>
      <c r="AG136" s="254"/>
      <c r="AH136" s="254"/>
      <c r="AI136" s="254"/>
    </row>
    <row r="137" spans="1:35">
      <c r="A137" s="286">
        <v>127</v>
      </c>
      <c r="B137" s="287" t="s">
        <v>10</v>
      </c>
      <c r="C137" s="287" t="s">
        <v>286</v>
      </c>
      <c r="D137" s="288" t="s">
        <v>359</v>
      </c>
      <c r="E137" s="253">
        <v>1</v>
      </c>
      <c r="F137" s="253">
        <v>1</v>
      </c>
      <c r="G137" s="253">
        <v>1</v>
      </c>
      <c r="H137" s="253">
        <v>1</v>
      </c>
      <c r="I137" s="253">
        <v>1</v>
      </c>
      <c r="J137" s="253">
        <v>1</v>
      </c>
      <c r="K137" s="253">
        <v>1</v>
      </c>
      <c r="L137" s="253">
        <v>1</v>
      </c>
      <c r="M137" s="253">
        <v>1</v>
      </c>
      <c r="N137" s="253">
        <v>1</v>
      </c>
      <c r="O137" s="253">
        <v>1</v>
      </c>
      <c r="P137" s="265">
        <v>1</v>
      </c>
      <c r="Q137" s="254">
        <v>1</v>
      </c>
      <c r="R137" s="254">
        <v>1</v>
      </c>
      <c r="S137" s="254">
        <v>1</v>
      </c>
      <c r="T137" s="254">
        <v>1</v>
      </c>
      <c r="U137" s="254">
        <v>1</v>
      </c>
      <c r="V137" s="254">
        <v>1</v>
      </c>
      <c r="W137" s="254">
        <v>1</v>
      </c>
      <c r="X137" s="254">
        <v>1</v>
      </c>
      <c r="Y137" s="254">
        <v>1</v>
      </c>
      <c r="Z137" s="254">
        <v>1</v>
      </c>
      <c r="AA137" s="254">
        <v>1</v>
      </c>
      <c r="AB137" s="254">
        <v>0.90833333333333321</v>
      </c>
      <c r="AC137" s="254">
        <v>0.97597222222222224</v>
      </c>
      <c r="AD137" s="254">
        <v>1</v>
      </c>
      <c r="AE137" s="254"/>
      <c r="AF137" s="254"/>
      <c r="AG137" s="254"/>
      <c r="AH137" s="254"/>
      <c r="AI137" s="254"/>
    </row>
    <row r="138" spans="1:35">
      <c r="A138" s="286">
        <v>128</v>
      </c>
      <c r="B138" s="287" t="s">
        <v>10</v>
      </c>
      <c r="C138" s="287" t="s">
        <v>286</v>
      </c>
      <c r="D138" s="288" t="s">
        <v>360</v>
      </c>
      <c r="E138" s="253">
        <v>0.5625</v>
      </c>
      <c r="F138" s="253">
        <v>1</v>
      </c>
      <c r="G138" s="253">
        <v>1</v>
      </c>
      <c r="H138" s="253">
        <v>1</v>
      </c>
      <c r="I138" s="253">
        <v>1</v>
      </c>
      <c r="J138" s="253">
        <v>1</v>
      </c>
      <c r="K138" s="253">
        <v>1</v>
      </c>
      <c r="L138" s="253">
        <v>1</v>
      </c>
      <c r="M138" s="253">
        <v>1</v>
      </c>
      <c r="N138" s="253">
        <v>1</v>
      </c>
      <c r="O138" s="253">
        <v>1</v>
      </c>
      <c r="P138" s="265">
        <v>1</v>
      </c>
      <c r="Q138" s="254">
        <v>0.25694444444444448</v>
      </c>
      <c r="R138" s="254">
        <v>1</v>
      </c>
      <c r="S138" s="254">
        <v>1</v>
      </c>
      <c r="T138" s="254">
        <v>1</v>
      </c>
      <c r="U138" s="254">
        <v>1</v>
      </c>
      <c r="V138" s="254">
        <v>1</v>
      </c>
      <c r="W138" s="254">
        <v>1</v>
      </c>
      <c r="X138" s="254">
        <v>1</v>
      </c>
      <c r="Y138" s="254">
        <v>1</v>
      </c>
      <c r="Z138" s="254">
        <v>1</v>
      </c>
      <c r="AA138" s="254">
        <v>1</v>
      </c>
      <c r="AB138" s="254">
        <v>1</v>
      </c>
      <c r="AC138" s="254">
        <v>1</v>
      </c>
      <c r="AD138" s="254">
        <v>1</v>
      </c>
      <c r="AE138" s="254"/>
      <c r="AF138" s="254"/>
      <c r="AG138" s="254"/>
      <c r="AH138" s="254"/>
      <c r="AI138" s="254"/>
    </row>
    <row r="139" spans="1:35">
      <c r="A139" s="286">
        <v>129</v>
      </c>
      <c r="B139" s="287" t="s">
        <v>10</v>
      </c>
      <c r="C139" s="287" t="s">
        <v>286</v>
      </c>
      <c r="D139" s="288" t="s">
        <v>361</v>
      </c>
      <c r="E139" s="253">
        <v>1</v>
      </c>
      <c r="F139" s="253">
        <v>1</v>
      </c>
      <c r="G139" s="253">
        <v>1</v>
      </c>
      <c r="H139" s="253">
        <v>1</v>
      </c>
      <c r="I139" s="253">
        <v>1</v>
      </c>
      <c r="J139" s="253">
        <v>1</v>
      </c>
      <c r="K139" s="253">
        <v>1</v>
      </c>
      <c r="L139" s="253">
        <v>1</v>
      </c>
      <c r="M139" s="253">
        <v>1</v>
      </c>
      <c r="N139" s="253">
        <v>1</v>
      </c>
      <c r="O139" s="253">
        <v>1</v>
      </c>
      <c r="P139" s="265">
        <v>1</v>
      </c>
      <c r="Q139" s="254">
        <v>1</v>
      </c>
      <c r="R139" s="254">
        <v>1</v>
      </c>
      <c r="S139" s="254">
        <v>1</v>
      </c>
      <c r="T139" s="254">
        <v>1</v>
      </c>
      <c r="U139" s="254">
        <v>1</v>
      </c>
      <c r="V139" s="254">
        <v>1</v>
      </c>
      <c r="W139" s="254">
        <v>1</v>
      </c>
      <c r="X139" s="254">
        <v>1</v>
      </c>
      <c r="Y139" s="254">
        <v>1</v>
      </c>
      <c r="Z139" s="254">
        <v>1</v>
      </c>
      <c r="AA139" s="254">
        <v>1</v>
      </c>
      <c r="AB139" s="254">
        <v>1</v>
      </c>
      <c r="AC139" s="254">
        <v>1</v>
      </c>
      <c r="AD139" s="254">
        <v>1</v>
      </c>
      <c r="AE139" s="254"/>
      <c r="AF139" s="254"/>
      <c r="AG139" s="254"/>
      <c r="AH139" s="254"/>
      <c r="AI139" s="254"/>
    </row>
    <row r="140" spans="1:35">
      <c r="A140" s="286">
        <v>130</v>
      </c>
      <c r="B140" s="287" t="s">
        <v>10</v>
      </c>
      <c r="C140" s="287" t="s">
        <v>286</v>
      </c>
      <c r="D140" s="288" t="s">
        <v>383</v>
      </c>
      <c r="E140" s="253">
        <v>1</v>
      </c>
      <c r="F140" s="253">
        <v>1</v>
      </c>
      <c r="G140" s="253">
        <v>1</v>
      </c>
      <c r="H140" s="253">
        <v>1</v>
      </c>
      <c r="I140" s="253">
        <v>1</v>
      </c>
      <c r="J140" s="253">
        <v>1</v>
      </c>
      <c r="K140" s="253">
        <v>1</v>
      </c>
      <c r="L140" s="253">
        <v>1</v>
      </c>
      <c r="M140" s="253">
        <v>1</v>
      </c>
      <c r="N140" s="253">
        <v>1</v>
      </c>
      <c r="O140" s="253">
        <v>1</v>
      </c>
      <c r="P140" s="265">
        <v>1</v>
      </c>
      <c r="Q140" s="254">
        <v>1</v>
      </c>
      <c r="R140" s="254">
        <v>1</v>
      </c>
      <c r="S140" s="254">
        <v>1</v>
      </c>
      <c r="T140" s="265">
        <v>1</v>
      </c>
      <c r="U140" s="254">
        <v>1</v>
      </c>
      <c r="V140" s="254">
        <v>1</v>
      </c>
      <c r="W140" s="254">
        <v>1</v>
      </c>
      <c r="X140" s="254">
        <v>1</v>
      </c>
      <c r="Y140" s="254">
        <v>1</v>
      </c>
      <c r="Z140" s="254">
        <v>1</v>
      </c>
      <c r="AA140" s="254">
        <v>1</v>
      </c>
      <c r="AB140" s="254">
        <v>1</v>
      </c>
      <c r="AC140" s="254">
        <v>1</v>
      </c>
      <c r="AD140" s="254">
        <v>1</v>
      </c>
      <c r="AE140" s="254"/>
      <c r="AF140" s="254"/>
      <c r="AG140" s="254"/>
      <c r="AH140" s="254"/>
      <c r="AI140" s="254"/>
    </row>
    <row r="141" spans="1:35">
      <c r="A141" s="286">
        <v>131</v>
      </c>
      <c r="B141" s="287" t="s">
        <v>10</v>
      </c>
      <c r="C141" s="287" t="s">
        <v>286</v>
      </c>
      <c r="D141" s="288" t="s">
        <v>384</v>
      </c>
      <c r="E141" s="253">
        <v>1</v>
      </c>
      <c r="F141" s="253">
        <v>1</v>
      </c>
      <c r="G141" s="253">
        <v>1</v>
      </c>
      <c r="H141" s="253">
        <v>1</v>
      </c>
      <c r="I141" s="253">
        <v>1</v>
      </c>
      <c r="J141" s="253">
        <v>1</v>
      </c>
      <c r="K141" s="253">
        <v>1</v>
      </c>
      <c r="L141" s="253">
        <v>1</v>
      </c>
      <c r="M141" s="253">
        <v>1</v>
      </c>
      <c r="N141" s="253">
        <v>1</v>
      </c>
      <c r="O141" s="253">
        <v>1</v>
      </c>
      <c r="P141" s="265">
        <v>1</v>
      </c>
      <c r="Q141" s="254">
        <v>1</v>
      </c>
      <c r="R141" s="254">
        <v>1</v>
      </c>
      <c r="S141" s="254">
        <v>1</v>
      </c>
      <c r="T141" s="265">
        <v>1</v>
      </c>
      <c r="U141" s="254">
        <v>1</v>
      </c>
      <c r="V141" s="254">
        <v>1</v>
      </c>
      <c r="W141" s="254">
        <v>1</v>
      </c>
      <c r="X141" s="254">
        <v>1</v>
      </c>
      <c r="Y141" s="254">
        <v>1</v>
      </c>
      <c r="Z141" s="254">
        <v>1</v>
      </c>
      <c r="AA141" s="254">
        <v>1</v>
      </c>
      <c r="AB141" s="254">
        <v>1</v>
      </c>
      <c r="AC141" s="254">
        <v>1</v>
      </c>
      <c r="AD141" s="254">
        <v>1</v>
      </c>
      <c r="AE141" s="254"/>
      <c r="AF141" s="254"/>
      <c r="AG141" s="254"/>
      <c r="AH141" s="254"/>
      <c r="AI141" s="254"/>
    </row>
    <row r="142" spans="1:35">
      <c r="A142" s="286">
        <v>132</v>
      </c>
      <c r="B142" s="287" t="s">
        <v>10</v>
      </c>
      <c r="C142" s="287" t="s">
        <v>286</v>
      </c>
      <c r="D142" s="288" t="s">
        <v>385</v>
      </c>
      <c r="E142" s="253">
        <v>1</v>
      </c>
      <c r="F142" s="253">
        <v>1</v>
      </c>
      <c r="G142" s="253">
        <v>1</v>
      </c>
      <c r="H142" s="253">
        <v>0.98611111111111116</v>
      </c>
      <c r="I142" s="253">
        <v>1</v>
      </c>
      <c r="J142" s="253">
        <v>1</v>
      </c>
      <c r="K142" s="253">
        <v>1</v>
      </c>
      <c r="L142" s="253">
        <v>1</v>
      </c>
      <c r="M142" s="253">
        <v>1</v>
      </c>
      <c r="N142" s="253">
        <v>1</v>
      </c>
      <c r="O142" s="253">
        <v>1</v>
      </c>
      <c r="P142" s="265">
        <v>1</v>
      </c>
      <c r="Q142" s="254">
        <v>1</v>
      </c>
      <c r="R142" s="254">
        <v>1</v>
      </c>
      <c r="S142" s="254">
        <v>1</v>
      </c>
      <c r="T142" s="265">
        <v>1</v>
      </c>
      <c r="U142" s="254">
        <v>1</v>
      </c>
      <c r="V142" s="254">
        <v>1</v>
      </c>
      <c r="W142" s="254">
        <v>1</v>
      </c>
      <c r="X142" s="254">
        <v>1</v>
      </c>
      <c r="Y142" s="254">
        <v>1</v>
      </c>
      <c r="Z142" s="254">
        <v>1</v>
      </c>
      <c r="AA142" s="254">
        <v>1</v>
      </c>
      <c r="AB142" s="254">
        <v>1</v>
      </c>
      <c r="AC142" s="254">
        <v>1</v>
      </c>
      <c r="AD142" s="254">
        <v>1</v>
      </c>
      <c r="AE142" s="254"/>
      <c r="AF142" s="254"/>
      <c r="AG142" s="254"/>
      <c r="AH142" s="254"/>
      <c r="AI142" s="254"/>
    </row>
    <row r="143" spans="1:35">
      <c r="A143" s="286">
        <v>133</v>
      </c>
      <c r="B143" s="287" t="s">
        <v>10</v>
      </c>
      <c r="C143" s="287" t="s">
        <v>286</v>
      </c>
      <c r="D143" s="288" t="s">
        <v>386</v>
      </c>
      <c r="E143" s="253">
        <v>1</v>
      </c>
      <c r="F143" s="253">
        <v>1</v>
      </c>
      <c r="G143" s="253">
        <v>1</v>
      </c>
      <c r="H143" s="253">
        <v>1</v>
      </c>
      <c r="I143" s="253">
        <v>1</v>
      </c>
      <c r="J143" s="253">
        <v>1</v>
      </c>
      <c r="K143" s="253">
        <v>1</v>
      </c>
      <c r="L143" s="253">
        <v>1</v>
      </c>
      <c r="M143" s="253">
        <v>1</v>
      </c>
      <c r="N143" s="254">
        <v>1</v>
      </c>
      <c r="O143" s="253">
        <v>1</v>
      </c>
      <c r="P143" s="265">
        <v>0.92569444444444438</v>
      </c>
      <c r="Q143" s="254">
        <v>1</v>
      </c>
      <c r="R143" s="254">
        <v>1</v>
      </c>
      <c r="S143" s="254">
        <v>1</v>
      </c>
      <c r="T143" s="265">
        <v>1</v>
      </c>
      <c r="U143" s="254">
        <v>1</v>
      </c>
      <c r="V143" s="254">
        <v>1</v>
      </c>
      <c r="W143" s="254">
        <v>1</v>
      </c>
      <c r="X143" s="254">
        <v>1</v>
      </c>
      <c r="Y143" s="254">
        <v>1</v>
      </c>
      <c r="Z143" s="254">
        <v>1</v>
      </c>
      <c r="AA143" s="254">
        <v>1</v>
      </c>
      <c r="AB143" s="254">
        <v>1</v>
      </c>
      <c r="AC143" s="254">
        <v>1</v>
      </c>
      <c r="AD143" s="254">
        <v>1</v>
      </c>
      <c r="AE143" s="254"/>
      <c r="AF143" s="254"/>
      <c r="AG143" s="254"/>
      <c r="AH143" s="254"/>
      <c r="AI143" s="254"/>
    </row>
    <row r="144" spans="1:35">
      <c r="A144" s="286">
        <v>134</v>
      </c>
      <c r="B144" s="287" t="s">
        <v>10</v>
      </c>
      <c r="C144" s="287" t="s">
        <v>286</v>
      </c>
      <c r="D144" s="288" t="s">
        <v>387</v>
      </c>
      <c r="E144" s="253">
        <v>1</v>
      </c>
      <c r="F144" s="253">
        <v>1</v>
      </c>
      <c r="G144" s="253">
        <v>1</v>
      </c>
      <c r="H144" s="253">
        <v>1</v>
      </c>
      <c r="I144" s="253">
        <v>1</v>
      </c>
      <c r="J144" s="253">
        <v>1</v>
      </c>
      <c r="K144" s="253">
        <v>1</v>
      </c>
      <c r="L144" s="253">
        <v>1</v>
      </c>
      <c r="M144" s="253">
        <v>1</v>
      </c>
      <c r="N144" s="254">
        <v>1</v>
      </c>
      <c r="O144" s="253">
        <v>1</v>
      </c>
      <c r="P144" s="265">
        <v>1</v>
      </c>
      <c r="Q144" s="254">
        <v>1</v>
      </c>
      <c r="R144" s="254">
        <v>1</v>
      </c>
      <c r="S144" s="254">
        <v>1</v>
      </c>
      <c r="T144" s="265">
        <v>1</v>
      </c>
      <c r="U144" s="254">
        <v>1</v>
      </c>
      <c r="V144" s="254">
        <v>1</v>
      </c>
      <c r="W144" s="254">
        <v>1</v>
      </c>
      <c r="X144" s="254">
        <v>1</v>
      </c>
      <c r="Y144" s="254">
        <v>1</v>
      </c>
      <c r="Z144" s="254">
        <v>1</v>
      </c>
      <c r="AA144" s="254">
        <v>1</v>
      </c>
      <c r="AB144" s="254">
        <v>1</v>
      </c>
      <c r="AC144" s="254">
        <v>1</v>
      </c>
      <c r="AD144" s="254">
        <v>1</v>
      </c>
      <c r="AE144" s="254"/>
      <c r="AF144" s="254"/>
      <c r="AG144" s="254"/>
      <c r="AH144" s="254"/>
      <c r="AI144" s="254"/>
    </row>
    <row r="145" spans="1:35">
      <c r="A145" s="286">
        <v>135</v>
      </c>
      <c r="B145" s="287" t="s">
        <v>10</v>
      </c>
      <c r="C145" s="287" t="s">
        <v>294</v>
      </c>
      <c r="D145" s="288" t="s">
        <v>295</v>
      </c>
      <c r="E145" s="253">
        <v>0</v>
      </c>
      <c r="F145" s="253">
        <v>0</v>
      </c>
      <c r="G145" s="253">
        <v>0</v>
      </c>
      <c r="H145" s="253">
        <v>0</v>
      </c>
      <c r="I145" s="253">
        <v>0</v>
      </c>
      <c r="J145" s="253">
        <v>0</v>
      </c>
      <c r="K145" s="253">
        <v>0</v>
      </c>
      <c r="L145" s="253">
        <v>0</v>
      </c>
      <c r="M145" s="253">
        <v>0</v>
      </c>
      <c r="N145" s="254">
        <v>0</v>
      </c>
      <c r="O145" s="253">
        <v>0</v>
      </c>
      <c r="P145" s="265">
        <v>0</v>
      </c>
      <c r="Q145" s="254">
        <v>0</v>
      </c>
      <c r="R145" s="254">
        <v>0</v>
      </c>
      <c r="S145" s="254">
        <v>0</v>
      </c>
      <c r="T145" s="265">
        <v>0</v>
      </c>
      <c r="U145" s="254">
        <v>0</v>
      </c>
      <c r="V145" s="254">
        <v>0</v>
      </c>
      <c r="W145" s="254">
        <v>0</v>
      </c>
      <c r="X145" s="254">
        <v>0</v>
      </c>
      <c r="Y145" s="254">
        <v>0</v>
      </c>
      <c r="Z145" s="254">
        <v>0</v>
      </c>
      <c r="AA145" s="254">
        <v>0</v>
      </c>
      <c r="AB145" s="254">
        <v>0</v>
      </c>
      <c r="AC145" s="254">
        <v>0</v>
      </c>
      <c r="AD145" s="254">
        <v>0</v>
      </c>
      <c r="AE145" s="254"/>
      <c r="AF145" s="254"/>
      <c r="AG145" s="254"/>
      <c r="AH145" s="254"/>
      <c r="AI145" s="254"/>
    </row>
    <row r="146" spans="1:35"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spans="1:35"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 spans="1:35"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 spans="1:35"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r="150" spans="1:35"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r="151" spans="1:35"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r="152" spans="1:35"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 spans="1:35"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 spans="1:35"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 spans="1:35"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 spans="1:35"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 spans="1:35"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 spans="1:35"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r="159" spans="1:35"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r="160" spans="1:35"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r="161" spans="5:35"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r="162" spans="5:35"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r="163" spans="5:35"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r="164" spans="5:35"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 spans="5:35"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 spans="5:35"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r="167" spans="5:35"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r="168" spans="5:35"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 spans="5:35"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r="170" spans="5:35"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 spans="5:35"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 spans="5:35"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 spans="5:35"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 spans="5:35"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r="175" spans="5:35"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 spans="5:35"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 spans="5:35"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 spans="5:35"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 spans="5:35"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r="180" spans="5:35"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 spans="5:35"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 spans="5:35"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r="183" spans="5:35"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</sheetData>
  <mergeCells count="12">
    <mergeCell ref="C7:D7"/>
    <mergeCell ref="C2:D2"/>
    <mergeCell ref="C3:D3"/>
    <mergeCell ref="C4:D4"/>
    <mergeCell ref="C5:D5"/>
    <mergeCell ref="C6:D6"/>
    <mergeCell ref="A6:B6"/>
    <mergeCell ref="A1:B1"/>
    <mergeCell ref="A2:B2"/>
    <mergeCell ref="A3:B3"/>
    <mergeCell ref="A4:B4"/>
    <mergeCell ref="A5:B5"/>
  </mergeCells>
  <conditionalFormatting sqref="E2:AI5">
    <cfRule type="cellIs" dxfId="74" priority="274" operator="lessThan">
      <formula>0.5</formula>
    </cfRule>
    <cfRule type="cellIs" dxfId="73" priority="275" operator="lessThan">
      <formula>0.5</formula>
    </cfRule>
    <cfRule type="cellIs" dxfId="72" priority="276" operator="lessThan">
      <formula>0.5</formula>
    </cfRule>
    <cfRule type="cellIs" dxfId="71" priority="277" operator="lessThan">
      <formula>0.5</formula>
    </cfRule>
    <cfRule type="cellIs" dxfId="70" priority="278" operator="lessThan">
      <formula>0.5</formula>
    </cfRule>
    <cfRule type="cellIs" dxfId="69" priority="279" operator="lessThan">
      <formula>0.5</formula>
    </cfRule>
    <cfRule type="cellIs" dxfId="68" priority="280" operator="lessThan">
      <formula>0.5</formula>
    </cfRule>
    <cfRule type="cellIs" dxfId="67" priority="281" operator="lessThan">
      <formula>0.5</formula>
    </cfRule>
    <cfRule type="cellIs" dxfId="66" priority="282" operator="lessThan">
      <formula>0.5</formula>
    </cfRule>
    <cfRule type="cellIs" dxfId="65" priority="283" operator="lessThan">
      <formula>0.5</formula>
    </cfRule>
    <cfRule type="cellIs" dxfId="64" priority="284" operator="lessThan">
      <formula>0.5</formula>
    </cfRule>
    <cfRule type="cellIs" dxfId="63" priority="285" operator="lessThan">
      <formula>0.5</formula>
    </cfRule>
    <cfRule type="cellIs" dxfId="62" priority="286" operator="lessThan">
      <formula>0.5</formula>
    </cfRule>
    <cfRule type="cellIs" dxfId="61" priority="287" operator="lessThan">
      <formula>0.5</formula>
    </cfRule>
    <cfRule type="cellIs" dxfId="60" priority="288" operator="lessThan">
      <formula>0.5</formula>
    </cfRule>
    <cfRule type="cellIs" dxfId="59" priority="289" operator="lessThan">
      <formula>0.5</formula>
    </cfRule>
    <cfRule type="cellIs" dxfId="58" priority="290" operator="lessThan">
      <formula>0.5</formula>
    </cfRule>
    <cfRule type="cellIs" dxfId="57" priority="291" operator="lessThan">
      <formula>0.5</formula>
    </cfRule>
    <cfRule type="cellIs" dxfId="56" priority="292" operator="lessThan">
      <formula>0.5</formula>
    </cfRule>
    <cfRule type="cellIs" dxfId="55" priority="293" operator="lessThan">
      <formula>0.5</formula>
    </cfRule>
    <cfRule type="cellIs" dxfId="54" priority="294" operator="lessThan">
      <formula>0.5</formula>
    </cfRule>
    <cfRule type="cellIs" dxfId="53" priority="295" operator="lessThan">
      <formula>0.5</formula>
    </cfRule>
    <cfRule type="cellIs" dxfId="52" priority="296" operator="lessThan">
      <formula>0.5</formula>
    </cfRule>
    <cfRule type="cellIs" dxfId="51" priority="297" operator="lessThan">
      <formula>0.5</formula>
    </cfRule>
    <cfRule type="cellIs" dxfId="50" priority="298" operator="lessThan">
      <formula>0.5</formula>
    </cfRule>
    <cfRule type="cellIs" dxfId="49" priority="299" operator="lessThan">
      <formula>0.5</formula>
    </cfRule>
    <cfRule type="cellIs" dxfId="48" priority="300" operator="lessThan">
      <formula>0.5</formula>
    </cfRule>
    <cfRule type="cellIs" dxfId="47" priority="301" operator="lessThan">
      <formula>0.5</formula>
    </cfRule>
    <cfRule type="cellIs" dxfId="46" priority="302" operator="lessThan">
      <formula>0.5</formula>
    </cfRule>
    <cfRule type="cellIs" dxfId="45" priority="303" operator="lessThan">
      <formula>0.5</formula>
    </cfRule>
    <cfRule type="cellIs" dxfId="44" priority="304" operator="lessThan">
      <formula>0.5</formula>
    </cfRule>
    <cfRule type="cellIs" dxfId="43" priority="305" operator="lessThan">
      <formula>0.5</formula>
    </cfRule>
    <cfRule type="cellIs" dxfId="42" priority="306" operator="lessThan">
      <formula>0.5</formula>
    </cfRule>
    <cfRule type="cellIs" dxfId="41" priority="307" operator="lessThan">
      <formula>0.5</formula>
    </cfRule>
    <cfRule type="cellIs" dxfId="40" priority="308" operator="lessThan">
      <formula>0.5</formula>
    </cfRule>
    <cfRule type="cellIs" dxfId="39" priority="309" operator="lessThan">
      <formula>0.5</formula>
    </cfRule>
    <cfRule type="cellIs" dxfId="38" priority="310" operator="lessThan">
      <formula>0.5</formula>
    </cfRule>
    <cfRule type="cellIs" dxfId="37" priority="311" operator="lessThan">
      <formula>0.5</formula>
    </cfRule>
    <cfRule type="cellIs" dxfId="36" priority="312" operator="lessThan">
      <formula>0.5</formula>
    </cfRule>
    <cfRule type="cellIs" dxfId="35" priority="313" operator="lessThan">
      <formula>0.5</formula>
    </cfRule>
    <cfRule type="cellIs" dxfId="34" priority="314" operator="lessThan">
      <formula>0.5</formula>
    </cfRule>
    <cfRule type="cellIs" dxfId="33" priority="315" operator="lessThan">
      <formula>0.5</formula>
    </cfRule>
    <cfRule type="cellIs" dxfId="32" priority="316" operator="lessThan">
      <formula>0.5</formula>
    </cfRule>
    <cfRule type="cellIs" dxfId="31" priority="317" operator="lessThan">
      <formula>0.5</formula>
    </cfRule>
    <cfRule type="cellIs" dxfId="30" priority="318" operator="lessThan">
      <formula>0.5</formula>
    </cfRule>
    <cfRule type="cellIs" dxfId="29" priority="319" operator="lessThan">
      <formula>0.5</formula>
    </cfRule>
    <cfRule type="cellIs" dxfId="28" priority="320" operator="lessThan">
      <formula>0.5</formula>
    </cfRule>
    <cfRule type="cellIs" dxfId="27" priority="321" operator="lessThan">
      <formula>0.5</formula>
    </cfRule>
    <cfRule type="cellIs" dxfId="26" priority="322" operator="lessThan">
      <formula>0.5</formula>
    </cfRule>
    <cfRule type="cellIs" dxfId="25" priority="323" operator="lessThan">
      <formula>0.5</formula>
    </cfRule>
    <cfRule type="cellIs" dxfId="24" priority="324" operator="lessThan">
      <formula>0.5</formula>
    </cfRule>
    <cfRule type="cellIs" dxfId="23" priority="325" operator="lessThan">
      <formula>0.5</formula>
    </cfRule>
    <cfRule type="cellIs" dxfId="22" priority="326" operator="lessThan">
      <formula>0.5</formula>
    </cfRule>
    <cfRule type="cellIs" dxfId="21" priority="327" operator="lessThan">
      <formula>0.5</formula>
    </cfRule>
    <cfRule type="cellIs" dxfId="20" priority="328" operator="lessThan">
      <formula>0.5</formula>
    </cfRule>
    <cfRule type="cellIs" dxfId="19" priority="329" operator="lessThan">
      <formula>0.5</formula>
    </cfRule>
    <cfRule type="cellIs" dxfId="18" priority="330" operator="lessThan">
      <formula>0.5</formula>
    </cfRule>
    <cfRule type="cellIs" dxfId="17" priority="331" operator="lessThan">
      <formula>0.5</formula>
    </cfRule>
    <cfRule type="cellIs" dxfId="16" priority="332" operator="lessThan">
      <formula>0.5</formula>
    </cfRule>
    <cfRule type="cellIs" dxfId="15" priority="333" operator="lessThan">
      <formula>0.5</formula>
    </cfRule>
    <cfRule type="cellIs" dxfId="14" priority="334" operator="lessThan">
      <formula>0.5</formula>
    </cfRule>
    <cfRule type="cellIs" dxfId="13" priority="335" operator="lessThan">
      <formula>0.5</formula>
    </cfRule>
    <cfRule type="cellIs" dxfId="12" priority="336" operator="lessThan">
      <formula>0.5</formula>
    </cfRule>
    <cfRule type="cellIs" dxfId="11" priority="337" operator="lessThan">
      <formula>0.5</formula>
    </cfRule>
    <cfRule type="cellIs" dxfId="10" priority="338" operator="lessThan">
      <formula>0.5</formula>
    </cfRule>
    <cfRule type="cellIs" dxfId="9" priority="339" operator="lessThan">
      <formula>0.5</formula>
    </cfRule>
    <cfRule type="cellIs" dxfId="8" priority="340" operator="lessThan">
      <formula>0.5</formula>
    </cfRule>
    <cfRule type="cellIs" dxfId="7" priority="341" operator="lessThan">
      <formula>0.5</formula>
    </cfRule>
    <cfRule type="cellIs" dxfId="6" priority="342" operator="lessThan">
      <formula>0.5</formula>
    </cfRule>
    <cfRule type="cellIs" dxfId="5" priority="343" operator="lessThan">
      <formula>0.5</formula>
    </cfRule>
    <cfRule type="cellIs" dxfId="4" priority="344" operator="lessThan">
      <formula>0.5</formula>
    </cfRule>
    <cfRule type="cellIs" dxfId="3" priority="345" operator="lessThan">
      <formula>0.5</formula>
    </cfRule>
    <cfRule type="cellIs" dxfId="2" priority="346" operator="lessThan">
      <formula>0.5</formula>
    </cfRule>
  </conditionalFormatting>
  <conditionalFormatting sqref="C2:C6">
    <cfRule type="dataBar" priority="27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{25BBC384-86A3-47DD-AA80-7744CE9CC64A}</x14:id>
        </ext>
      </extLst>
    </cfRule>
  </conditionalFormatting>
  <conditionalFormatting sqref="O74:O76">
    <cfRule type="dataBar" priority="25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{8D446E5B-2F34-4A83-A928-039FEC50E2A9}</x14:id>
        </ext>
      </extLst>
    </cfRule>
  </conditionalFormatting>
  <conditionalFormatting sqref="O77:O78">
    <cfRule type="dataBar" priority="25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{224A335A-EE7F-441C-A3C3-0C6B1871D60D}</x14:id>
        </ext>
      </extLst>
    </cfRule>
  </conditionalFormatting>
  <conditionalFormatting sqref="O79">
    <cfRule type="dataBar" priority="25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{6B544922-7202-4A82-85D1-E8F5D192F7EA}</x14:id>
        </ext>
      </extLst>
    </cfRule>
  </conditionalFormatting>
  <conditionalFormatting sqref="O80">
    <cfRule type="dataBar" priority="25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{49D73C64-6EC9-4D14-BE3F-42ED64EE4B0D}</x14:id>
        </ext>
      </extLst>
    </cfRule>
  </conditionalFormatting>
  <conditionalFormatting sqref="O81">
    <cfRule type="dataBar" priority="25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{1052CB62-7B7E-44B7-AC58-7E8CD30A301E}</x14:id>
        </ext>
      </extLst>
    </cfRule>
  </conditionalFormatting>
  <conditionalFormatting sqref="O98">
    <cfRule type="dataBar" priority="25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{5AF8528D-0AE5-4FD2-A08D-1CE5AFA4E1E3}</x14:id>
        </ext>
      </extLst>
    </cfRule>
  </conditionalFormatting>
  <conditionalFormatting sqref="O99:O100">
    <cfRule type="dataBar" priority="2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{B0BC42C7-EEDD-4D40-8E9D-B9D7D03CAC93}</x14:id>
        </ext>
      </extLst>
    </cfRule>
  </conditionalFormatting>
  <conditionalFormatting sqref="O101:O114">
    <cfRule type="dataBar" priority="25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{9413F7D4-369C-4D87-8DE5-7A1B7010C5C2}</x14:id>
        </ext>
      </extLst>
    </cfRule>
  </conditionalFormatting>
  <conditionalFormatting sqref="O115">
    <cfRule type="dataBar" priority="24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{E170BFF3-7909-4D8D-B983-9AE835F18B42}</x14:id>
        </ext>
      </extLst>
    </cfRule>
  </conditionalFormatting>
  <conditionalFormatting sqref="O126:O128">
    <cfRule type="dataBar" priority="24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{E41F8F42-54A3-40AB-B0DD-825749C10833}</x14:id>
        </ext>
      </extLst>
    </cfRule>
  </conditionalFormatting>
  <conditionalFormatting sqref="O129:O139">
    <cfRule type="dataBar" priority="2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{522D2BBE-055A-48C8-84FB-2A9E2DE2171A}</x14:id>
        </ext>
      </extLst>
    </cfRule>
  </conditionalFormatting>
  <conditionalFormatting sqref="O140">
    <cfRule type="dataBar" priority="2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{B2F843BF-93FF-4727-A462-AAB7445D457D}</x14:id>
        </ext>
      </extLst>
    </cfRule>
  </conditionalFormatting>
  <conditionalFormatting sqref="O141">
    <cfRule type="dataBar" priority="2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{45F0DFC5-4C12-4FD8-9F3D-9BA03B6589EB}</x14:id>
        </ext>
      </extLst>
    </cfRule>
  </conditionalFormatting>
  <conditionalFormatting sqref="N74:N76">
    <cfRule type="dataBar" priority="24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{E537134C-89DA-4485-96FD-D1C685990CF6}</x14:id>
        </ext>
      </extLst>
    </cfRule>
  </conditionalFormatting>
  <conditionalFormatting sqref="N77:N78">
    <cfRule type="dataBar" priority="2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{4CB64742-798C-4310-969C-914590A051F0}</x14:id>
        </ext>
      </extLst>
    </cfRule>
  </conditionalFormatting>
  <conditionalFormatting sqref="N79">
    <cfRule type="dataBar" priority="2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{97133909-94B0-4CDE-AC67-44B4D585C7AA}</x14:id>
        </ext>
      </extLst>
    </cfRule>
  </conditionalFormatting>
  <conditionalFormatting sqref="N80">
    <cfRule type="dataBar" priority="2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{3A90745A-4409-4D4C-8E97-96FA24D5CE48}</x14:id>
        </ext>
      </extLst>
    </cfRule>
  </conditionalFormatting>
  <conditionalFormatting sqref="N81">
    <cfRule type="dataBar" priority="23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{3607CA28-51F3-4335-BA7A-D35B97B8D6ED}</x14:id>
        </ext>
      </extLst>
    </cfRule>
  </conditionalFormatting>
  <conditionalFormatting sqref="N98">
    <cfRule type="dataBar" priority="23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{3459EB01-79F7-4C92-84DF-5BC5484FC033}</x14:id>
        </ext>
      </extLst>
    </cfRule>
  </conditionalFormatting>
  <conditionalFormatting sqref="N99:N100">
    <cfRule type="dataBar" priority="23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{82DE1432-6C90-4B75-AFFB-6108F0923B21}</x14:id>
        </ext>
      </extLst>
    </cfRule>
  </conditionalFormatting>
  <conditionalFormatting sqref="N101:N114">
    <cfRule type="dataBar" priority="2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{FA094356-6B00-4E17-A04E-2A06F5C429E1}</x14:id>
        </ext>
      </extLst>
    </cfRule>
  </conditionalFormatting>
  <conditionalFormatting sqref="N115">
    <cfRule type="dataBar" priority="23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{0E71F71C-44EA-4019-BC6F-02463FDA8BEF}</x14:id>
        </ext>
      </extLst>
    </cfRule>
  </conditionalFormatting>
  <conditionalFormatting sqref="N126:N128">
    <cfRule type="dataBar" priority="2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{E9124CCE-26A1-472A-8A13-E74E4A7E6639}</x14:id>
        </ext>
      </extLst>
    </cfRule>
  </conditionalFormatting>
  <conditionalFormatting sqref="N129:N139">
    <cfRule type="dataBar" priority="2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{C51318F6-34C2-4DD2-AD6D-998347D56623}</x14:id>
        </ext>
      </extLst>
    </cfRule>
  </conditionalFormatting>
  <conditionalFormatting sqref="N140">
    <cfRule type="dataBar" priority="2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{95BF43AB-E2D2-44B8-88E0-B2DA426CEED5}</x14:id>
        </ext>
      </extLst>
    </cfRule>
  </conditionalFormatting>
  <conditionalFormatting sqref="N141">
    <cfRule type="dataBar" priority="2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{096457D6-20AE-414C-A1A1-E395A4041581}</x14:id>
        </ext>
      </extLst>
    </cfRule>
  </conditionalFormatting>
  <conditionalFormatting sqref="N142">
    <cfRule type="dataBar" priority="2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{9BDC8546-5CE8-4D40-A0D8-77DC1CC8D47E}</x14:id>
        </ext>
      </extLst>
    </cfRule>
  </conditionalFormatting>
  <conditionalFormatting sqref="M74:M76">
    <cfRule type="dataBar" priority="2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{3413F12D-1F94-4DA3-ADB1-FF6025278BB2}</x14:id>
        </ext>
      </extLst>
    </cfRule>
  </conditionalFormatting>
  <conditionalFormatting sqref="M77:M78">
    <cfRule type="dataBar" priority="2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{00130214-CFA1-45D1-B16B-27E5F5726E01}</x14:id>
        </ext>
      </extLst>
    </cfRule>
  </conditionalFormatting>
  <conditionalFormatting sqref="M79">
    <cfRule type="dataBar" priority="2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{BEA8CA3F-13EB-4B41-99CF-025D7E63EB76}</x14:id>
        </ext>
      </extLst>
    </cfRule>
  </conditionalFormatting>
  <conditionalFormatting sqref="M80">
    <cfRule type="dataBar" priority="2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{EB65DB63-032C-4DAB-8EA4-10B76F3263C8}</x14:id>
        </ext>
      </extLst>
    </cfRule>
  </conditionalFormatting>
  <conditionalFormatting sqref="M81">
    <cfRule type="dataBar" priority="2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{B3737DE3-72D3-4A80-95F1-29C16CD6AE45}</x14:id>
        </ext>
      </extLst>
    </cfRule>
  </conditionalFormatting>
  <conditionalFormatting sqref="M98">
    <cfRule type="dataBar" priority="2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{219BF36D-A03C-4197-B783-77343A40D14D}</x14:id>
        </ext>
      </extLst>
    </cfRule>
  </conditionalFormatting>
  <conditionalFormatting sqref="M99:M100">
    <cfRule type="dataBar" priority="2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{CFA87FB5-ABFA-4369-B133-E853F38E691F}</x14:id>
        </ext>
      </extLst>
    </cfRule>
  </conditionalFormatting>
  <conditionalFormatting sqref="M101:M114">
    <cfRule type="dataBar" priority="2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{F93C854F-406B-45E8-BC37-1DE3787F6617}</x14:id>
        </ext>
      </extLst>
    </cfRule>
  </conditionalFormatting>
  <conditionalFormatting sqref="M115">
    <cfRule type="dataBar" priority="2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{23D87100-ADC2-4665-9D31-FDF11D5A17C7}</x14:id>
        </ext>
      </extLst>
    </cfRule>
  </conditionalFormatting>
  <conditionalFormatting sqref="M126:M128">
    <cfRule type="dataBar" priority="2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{ADCF70AA-8242-46C0-9A21-90E110AAEB2F}</x14:id>
        </ext>
      </extLst>
    </cfRule>
  </conditionalFormatting>
  <conditionalFormatting sqref="M129:M139">
    <cfRule type="dataBar" priority="2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{E4E01256-9993-49BB-AAAF-9A856DD0D432}</x14:id>
        </ext>
      </extLst>
    </cfRule>
  </conditionalFormatting>
  <conditionalFormatting sqref="M140">
    <cfRule type="dataBar" priority="2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{169460B2-CFB0-4F00-8F63-65D93AA64239}</x14:id>
        </ext>
      </extLst>
    </cfRule>
  </conditionalFormatting>
  <conditionalFormatting sqref="M141">
    <cfRule type="dataBar" priority="2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{633625D7-BD6F-4E2D-B1B5-006C6FC5F954}</x14:id>
        </ext>
      </extLst>
    </cfRule>
  </conditionalFormatting>
  <conditionalFormatting sqref="Q74:Q76">
    <cfRule type="dataBar" priority="2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{F29F81A3-6FD4-4D48-8F6C-445320C01155}</x14:id>
        </ext>
      </extLst>
    </cfRule>
  </conditionalFormatting>
  <conditionalFormatting sqref="Q77:Q78">
    <cfRule type="dataBar" priority="2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{B252CF35-7C3E-4D5F-B0EA-BD9AD93DB4EE}</x14:id>
        </ext>
      </extLst>
    </cfRule>
  </conditionalFormatting>
  <conditionalFormatting sqref="Q79">
    <cfRule type="dataBar" priority="2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{7565A084-9F11-4A64-A2FF-5F85D4374AF0}</x14:id>
        </ext>
      </extLst>
    </cfRule>
  </conditionalFormatting>
  <conditionalFormatting sqref="Q80">
    <cfRule type="dataBar" priority="2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{E0E65413-D246-466E-A2CB-A55BCA89CE33}</x14:id>
        </ext>
      </extLst>
    </cfRule>
  </conditionalFormatting>
  <conditionalFormatting sqref="Q81">
    <cfRule type="dataBar" priority="2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{A7824F1F-3423-4C3A-9C70-5FDF64005B63}</x14:id>
        </ext>
      </extLst>
    </cfRule>
  </conditionalFormatting>
  <conditionalFormatting sqref="Q98">
    <cfRule type="dataBar" priority="2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{9F548C21-3F33-435F-9BB0-0C4F333397BA}</x14:id>
        </ext>
      </extLst>
    </cfRule>
  </conditionalFormatting>
  <conditionalFormatting sqref="Q99:Q100">
    <cfRule type="dataBar" priority="20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{ADF3542C-AD3B-43EC-9572-A62E8BE86333}</x14:id>
        </ext>
      </extLst>
    </cfRule>
  </conditionalFormatting>
  <conditionalFormatting sqref="Q101:Q114">
    <cfRule type="dataBar" priority="20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{9241E68A-F804-4B6D-9300-D0ACAE29E21A}</x14:id>
        </ext>
      </extLst>
    </cfRule>
  </conditionalFormatting>
  <conditionalFormatting sqref="Q115">
    <cfRule type="dataBar" priority="20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{E911A743-5C76-4C2C-8ECF-AEA1C695CC21}</x14:id>
        </ext>
      </extLst>
    </cfRule>
  </conditionalFormatting>
  <conditionalFormatting sqref="Q126:Q128">
    <cfRule type="dataBar" priority="20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{D25666F7-C763-435E-9586-3458893F2F1E}</x14:id>
        </ext>
      </extLst>
    </cfRule>
  </conditionalFormatting>
  <conditionalFormatting sqref="Q129:Q139">
    <cfRule type="dataBar" priority="20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{47B5F0E3-6ABA-4163-9679-778FF756DE6D}</x14:id>
        </ext>
      </extLst>
    </cfRule>
  </conditionalFormatting>
  <conditionalFormatting sqref="Q140">
    <cfRule type="dataBar" priority="20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{60D017F8-1786-4AD3-810B-A8DFB5C65F08}</x14:id>
        </ext>
      </extLst>
    </cfRule>
  </conditionalFormatting>
  <conditionalFormatting sqref="Q141">
    <cfRule type="dataBar" priority="20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{9E1988F7-55DA-4080-8BF1-639EA7CFD4D1}</x14:id>
        </ext>
      </extLst>
    </cfRule>
  </conditionalFormatting>
  <conditionalFormatting sqref="AD17">
    <cfRule type="dataBar" priority="20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{B797F8B1-5D0A-440D-9609-07C193EF8DF6}</x14:id>
        </ext>
      </extLst>
    </cfRule>
  </conditionalFormatting>
  <conditionalFormatting sqref="AD20">
    <cfRule type="dataBar" priority="20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{64D724A2-B2A9-4582-BBDB-31F889D57610}</x14:id>
        </ext>
      </extLst>
    </cfRule>
  </conditionalFormatting>
  <conditionalFormatting sqref="K74:K76">
    <cfRule type="dataBar" priority="19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{B446E990-948D-4127-B5A5-5F1627E96822}</x14:id>
        </ext>
      </extLst>
    </cfRule>
  </conditionalFormatting>
  <conditionalFormatting sqref="K77:K78">
    <cfRule type="dataBar" priority="19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{6ACDF4AB-B3F2-4F0D-BC89-312D9860035B}</x14:id>
        </ext>
      </extLst>
    </cfRule>
  </conditionalFormatting>
  <conditionalFormatting sqref="K79">
    <cfRule type="dataBar" priority="19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{8380455C-E728-4BC1-A4F5-543C75BDC28B}</x14:id>
        </ext>
      </extLst>
    </cfRule>
  </conditionalFormatting>
  <conditionalFormatting sqref="K80">
    <cfRule type="dataBar" priority="19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{957ACD73-6855-4261-9A67-D08C162DE40A}</x14:id>
        </ext>
      </extLst>
    </cfRule>
  </conditionalFormatting>
  <conditionalFormatting sqref="K81">
    <cfRule type="dataBar" priority="19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{51522C4C-4DD4-44EE-94B9-10F2313065A2}</x14:id>
        </ext>
      </extLst>
    </cfRule>
  </conditionalFormatting>
  <conditionalFormatting sqref="K98">
    <cfRule type="dataBar" priority="19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{AC637252-E475-4762-9752-88567879EE4E}</x14:id>
        </ext>
      </extLst>
    </cfRule>
  </conditionalFormatting>
  <conditionalFormatting sqref="K99:K100">
    <cfRule type="dataBar" priority="19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{AD6EB9A0-57CE-44F7-B13E-DF4156526844}</x14:id>
        </ext>
      </extLst>
    </cfRule>
  </conditionalFormatting>
  <conditionalFormatting sqref="K101:K114">
    <cfRule type="dataBar" priority="19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{BA782393-7A1D-4A30-A35B-8EB118820F88}</x14:id>
        </ext>
      </extLst>
    </cfRule>
  </conditionalFormatting>
  <conditionalFormatting sqref="K115">
    <cfRule type="dataBar" priority="19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{66FDB020-8826-4669-9D0C-58335B199EB0}</x14:id>
        </ext>
      </extLst>
    </cfRule>
  </conditionalFormatting>
  <conditionalFormatting sqref="K126:K128">
    <cfRule type="dataBar" priority="19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{1633BE9C-81B4-4243-BD54-28CD5EE59E38}</x14:id>
        </ext>
      </extLst>
    </cfRule>
  </conditionalFormatting>
  <conditionalFormatting sqref="K129:K139">
    <cfRule type="dataBar" priority="1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{1EE07612-4593-4CB0-A7B8-11A719D284EE}</x14:id>
        </ext>
      </extLst>
    </cfRule>
  </conditionalFormatting>
  <conditionalFormatting sqref="K140">
    <cfRule type="dataBar" priority="1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{16CC2551-2F39-4E66-9174-0BACC906BBED}</x14:id>
        </ext>
      </extLst>
    </cfRule>
  </conditionalFormatting>
  <conditionalFormatting sqref="K141">
    <cfRule type="dataBar" priority="18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{22D67044-8D29-4AF5-AF5E-FE14730D93A2}</x14:id>
        </ext>
      </extLst>
    </cfRule>
  </conditionalFormatting>
  <conditionalFormatting sqref="J74:J76">
    <cfRule type="dataBar" priority="18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{FA22A18F-DDE1-4AE2-8770-1CB60429A70E}</x14:id>
        </ext>
      </extLst>
    </cfRule>
  </conditionalFormatting>
  <conditionalFormatting sqref="J77:J78">
    <cfRule type="dataBar" priority="18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{42E1124C-4C6B-43CB-8125-2112A3333161}</x14:id>
        </ext>
      </extLst>
    </cfRule>
  </conditionalFormatting>
  <conditionalFormatting sqref="J79">
    <cfRule type="dataBar" priority="18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{24C31EC1-BF80-4C1F-9FB5-669331E8F4A7}</x14:id>
        </ext>
      </extLst>
    </cfRule>
  </conditionalFormatting>
  <conditionalFormatting sqref="J80">
    <cfRule type="dataBar" priority="18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{3D37AA26-AFDF-4FC3-B77C-4356185E8C56}</x14:id>
        </ext>
      </extLst>
    </cfRule>
  </conditionalFormatting>
  <conditionalFormatting sqref="J81">
    <cfRule type="dataBar" priority="18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{D3E6BCD5-60C5-4718-BDD7-9D195E8497B7}</x14:id>
        </ext>
      </extLst>
    </cfRule>
  </conditionalFormatting>
  <conditionalFormatting sqref="J98">
    <cfRule type="dataBar" priority="18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{6B56356D-4423-4535-A7B2-4338633B7B9A}</x14:id>
        </ext>
      </extLst>
    </cfRule>
  </conditionalFormatting>
  <conditionalFormatting sqref="J99:J100">
    <cfRule type="dataBar" priority="17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{8ECEBD47-6F7B-4FA9-9F5D-C377600E9679}</x14:id>
        </ext>
      </extLst>
    </cfRule>
  </conditionalFormatting>
  <conditionalFormatting sqref="J101:J114">
    <cfRule type="dataBar" priority="17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{07D0C739-A625-4502-A63B-BFC3C66DF495}</x14:id>
        </ext>
      </extLst>
    </cfRule>
  </conditionalFormatting>
  <conditionalFormatting sqref="J115">
    <cfRule type="dataBar" priority="17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{3FF6F687-B512-4146-8557-A501782CA186}</x14:id>
        </ext>
      </extLst>
    </cfRule>
  </conditionalFormatting>
  <conditionalFormatting sqref="J126:J128">
    <cfRule type="dataBar" priority="17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{8726DD99-1F13-4593-9F60-75D01062E451}</x14:id>
        </ext>
      </extLst>
    </cfRule>
  </conditionalFormatting>
  <conditionalFormatting sqref="J129:J139">
    <cfRule type="dataBar" priority="17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{215E2643-B883-4C7F-9D50-59936A23F5F6}</x14:id>
        </ext>
      </extLst>
    </cfRule>
  </conditionalFormatting>
  <conditionalFormatting sqref="J140">
    <cfRule type="dataBar" priority="17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{FA897240-8B88-4E10-8AF1-5031DAD11BAA}</x14:id>
        </ext>
      </extLst>
    </cfRule>
  </conditionalFormatting>
  <conditionalFormatting sqref="J141">
    <cfRule type="dataBar" priority="17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{303E7436-546A-4D5A-AA11-DB0B32692D2B}</x14:id>
        </ext>
      </extLst>
    </cfRule>
  </conditionalFormatting>
  <conditionalFormatting sqref="I74:I76">
    <cfRule type="dataBar" priority="17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{495EDF9B-B27B-4B82-BDC6-B03B035F8084}</x14:id>
        </ext>
      </extLst>
    </cfRule>
  </conditionalFormatting>
  <conditionalFormatting sqref="I77:I78">
    <cfRule type="dataBar" priority="16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{8B075273-B5B5-44CD-87E6-A3754B72C5A5}</x14:id>
        </ext>
      </extLst>
    </cfRule>
  </conditionalFormatting>
  <conditionalFormatting sqref="I79">
    <cfRule type="dataBar" priority="16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{59BD81EA-331C-4ACC-88D1-151F80A3C41E}</x14:id>
        </ext>
      </extLst>
    </cfRule>
  </conditionalFormatting>
  <conditionalFormatting sqref="I80">
    <cfRule type="dataBar" priority="16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{F048794E-5303-404E-AAF5-F87389FA92EA}</x14:id>
        </ext>
      </extLst>
    </cfRule>
  </conditionalFormatting>
  <conditionalFormatting sqref="I81">
    <cfRule type="dataBar" priority="16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{985720E7-C381-4587-A245-8B2B297978AC}</x14:id>
        </ext>
      </extLst>
    </cfRule>
  </conditionalFormatting>
  <conditionalFormatting sqref="I98">
    <cfRule type="dataBar" priority="16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{4397A3A6-5D9D-4553-8EDC-190A007CA7F0}</x14:id>
        </ext>
      </extLst>
    </cfRule>
  </conditionalFormatting>
  <conditionalFormatting sqref="I99:I100">
    <cfRule type="dataBar" priority="16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{3ED96E3A-2BC9-49EB-B7CD-9B07263F2DFB}</x14:id>
        </ext>
      </extLst>
    </cfRule>
  </conditionalFormatting>
  <conditionalFormatting sqref="I101:I114">
    <cfRule type="dataBar" priority="16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{39800322-8E85-480D-8F85-D00FA3EDEE8E}</x14:id>
        </ext>
      </extLst>
    </cfRule>
  </conditionalFormatting>
  <conditionalFormatting sqref="I115">
    <cfRule type="dataBar" priority="1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{1DC982A6-FBB4-44C5-AF87-F2DD24CDFD02}</x14:id>
        </ext>
      </extLst>
    </cfRule>
  </conditionalFormatting>
  <conditionalFormatting sqref="I126:I128">
    <cfRule type="dataBar" priority="16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{B25F6C13-A14A-453C-AACA-FA6A8BC8EE18}</x14:id>
        </ext>
      </extLst>
    </cfRule>
  </conditionalFormatting>
  <conditionalFormatting sqref="I129:I139">
    <cfRule type="dataBar" priority="1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{0168C5AE-D691-4D4F-8F32-7AE42D78A606}</x14:id>
        </ext>
      </extLst>
    </cfRule>
  </conditionalFormatting>
  <conditionalFormatting sqref="I140">
    <cfRule type="dataBar" priority="15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{87C51786-5B30-4F4D-B6EE-BFA9696A4B37}</x14:id>
        </ext>
      </extLst>
    </cfRule>
  </conditionalFormatting>
  <conditionalFormatting sqref="I141">
    <cfRule type="dataBar" priority="15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{48224910-2CD6-4DE2-B34F-9AB5CEFF8F06}</x14:id>
        </ext>
      </extLst>
    </cfRule>
  </conditionalFormatting>
  <conditionalFormatting sqref="E11">
    <cfRule type="dataBar" priority="15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{DA6714B7-F0C5-4A7A-82DF-B4C60BFF16E3}</x14:id>
        </ext>
      </extLst>
    </cfRule>
  </conditionalFormatting>
  <conditionalFormatting sqref="H74:H76">
    <cfRule type="dataBar" priority="1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{3616AB72-4A12-498F-9F53-D5B0EA5B71C5}</x14:id>
        </ext>
      </extLst>
    </cfRule>
  </conditionalFormatting>
  <conditionalFormatting sqref="H77:H78">
    <cfRule type="dataBar" priority="15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{556AAF7F-6206-4A76-9717-4337A0528EB9}</x14:id>
        </ext>
      </extLst>
    </cfRule>
  </conditionalFormatting>
  <conditionalFormatting sqref="H79">
    <cfRule type="dataBar" priority="14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{C83862D9-6D6E-42A4-B77B-00464B4BDF7E}</x14:id>
        </ext>
      </extLst>
    </cfRule>
  </conditionalFormatting>
  <conditionalFormatting sqref="H80">
    <cfRule type="dataBar" priority="14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{28ECBFDC-ABC2-4364-B2B8-3FD6B60B7595}</x14:id>
        </ext>
      </extLst>
    </cfRule>
  </conditionalFormatting>
  <conditionalFormatting sqref="H81">
    <cfRule type="dataBar" priority="1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{9AE40CB9-D80E-40F9-9306-69CE4E1CF03F}</x14:id>
        </ext>
      </extLst>
    </cfRule>
  </conditionalFormatting>
  <conditionalFormatting sqref="H98">
    <cfRule type="dataBar" priority="1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{0FE9E992-BDFC-4AAE-9A18-D0C3FFD67E59}</x14:id>
        </ext>
      </extLst>
    </cfRule>
  </conditionalFormatting>
  <conditionalFormatting sqref="H99:H100">
    <cfRule type="dataBar" priority="1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{29531B6E-DE97-4366-BAD8-A6B2336BD708}</x14:id>
        </ext>
      </extLst>
    </cfRule>
  </conditionalFormatting>
  <conditionalFormatting sqref="H101:H114">
    <cfRule type="dataBar" priority="1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{4EB0ECED-673A-49D5-899E-7A1EBD783B05}</x14:id>
        </ext>
      </extLst>
    </cfRule>
  </conditionalFormatting>
  <conditionalFormatting sqref="H115">
    <cfRule type="dataBar" priority="14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{22EAE0BC-24DC-4092-9327-7497482E8980}</x14:id>
        </ext>
      </extLst>
    </cfRule>
  </conditionalFormatting>
  <conditionalFormatting sqref="H126:H128">
    <cfRule type="dataBar" priority="1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{7D3A6750-48DE-4523-AB4F-5BABCF369DF2}</x14:id>
        </ext>
      </extLst>
    </cfRule>
  </conditionalFormatting>
  <conditionalFormatting sqref="H129:H139">
    <cfRule type="dataBar" priority="1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{C0CAB3E8-4B61-49BD-B88C-7FD442B1A3C9}</x14:id>
        </ext>
      </extLst>
    </cfRule>
  </conditionalFormatting>
  <conditionalFormatting sqref="H140">
    <cfRule type="dataBar" priority="1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{90FFFF2F-A013-48E0-8413-98FC1C31B75D}</x14:id>
        </ext>
      </extLst>
    </cfRule>
  </conditionalFormatting>
  <conditionalFormatting sqref="H141">
    <cfRule type="dataBar" priority="13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{AF977084-549F-461E-A7F4-BC735D7F878C}</x14:id>
        </ext>
      </extLst>
    </cfRule>
  </conditionalFormatting>
  <conditionalFormatting sqref="G74:G76">
    <cfRule type="dataBar" priority="13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{92CB57A4-E6FD-4BFB-95C8-E31AEFC4AB36}</x14:id>
        </ext>
      </extLst>
    </cfRule>
  </conditionalFormatting>
  <conditionalFormatting sqref="G77:G78">
    <cfRule type="dataBar" priority="1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{8D9B1D3C-3172-4793-9C64-DA78B0EF0816}</x14:id>
        </ext>
      </extLst>
    </cfRule>
  </conditionalFormatting>
  <conditionalFormatting sqref="G79">
    <cfRule type="dataBar" priority="13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{E605F6ED-1FB4-4BA0-9AA0-C147D0A83218}</x14:id>
        </ext>
      </extLst>
    </cfRule>
  </conditionalFormatting>
  <conditionalFormatting sqref="G80">
    <cfRule type="dataBar" priority="1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{7E462539-8751-4066-B258-4A4EB4D32431}</x14:id>
        </ext>
      </extLst>
    </cfRule>
  </conditionalFormatting>
  <conditionalFormatting sqref="G81">
    <cfRule type="dataBar" priority="1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{DA8B314E-153B-4C2D-A58A-5A4FE975A37D}</x14:id>
        </ext>
      </extLst>
    </cfRule>
  </conditionalFormatting>
  <conditionalFormatting sqref="G98">
    <cfRule type="dataBar" priority="1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{6A095473-D12D-490F-A338-38BEA4D6A397}</x14:id>
        </ext>
      </extLst>
    </cfRule>
  </conditionalFormatting>
  <conditionalFormatting sqref="G99:G100">
    <cfRule type="dataBar" priority="1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{D32881FA-D491-4386-99E2-D4C0EE16AE4F}</x14:id>
        </ext>
      </extLst>
    </cfRule>
  </conditionalFormatting>
  <conditionalFormatting sqref="G101:G114">
    <cfRule type="dataBar" priority="1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{65395A0C-662A-4BBB-BC48-7D941ED23CC8}</x14:id>
        </ext>
      </extLst>
    </cfRule>
  </conditionalFormatting>
  <conditionalFormatting sqref="G115">
    <cfRule type="dataBar" priority="1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{99D66F6D-AE80-4FD8-AD26-B6C1C1180AB6}</x14:id>
        </ext>
      </extLst>
    </cfRule>
  </conditionalFormatting>
  <conditionalFormatting sqref="G126:G128">
    <cfRule type="dataBar" priority="1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{C3F76272-21BA-41CC-8CC5-F8C4DEE9C521}</x14:id>
        </ext>
      </extLst>
    </cfRule>
  </conditionalFormatting>
  <conditionalFormatting sqref="G129:G139">
    <cfRule type="dataBar" priority="1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{983E6C8D-3773-4189-B642-00A3BBE841AB}</x14:id>
        </ext>
      </extLst>
    </cfRule>
  </conditionalFormatting>
  <conditionalFormatting sqref="G140">
    <cfRule type="dataBar" priority="1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{C874A3D6-812B-45A7-82C6-677C878DBAC1}</x14:id>
        </ext>
      </extLst>
    </cfRule>
  </conditionalFormatting>
  <conditionalFormatting sqref="G141">
    <cfRule type="dataBar" priority="1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{7E5FF6F8-0171-4BB0-BDFC-C4E30C278808}</x14:id>
        </ext>
      </extLst>
    </cfRule>
  </conditionalFormatting>
  <conditionalFormatting sqref="F73:F75">
    <cfRule type="dataBar" priority="1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{3889B86B-A291-4BCC-BE16-3D1B11170A86}</x14:id>
        </ext>
      </extLst>
    </cfRule>
  </conditionalFormatting>
  <conditionalFormatting sqref="F76:F77">
    <cfRule type="dataBar" priority="1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{1B85E6BF-3344-465C-9F81-8B441EE04C9D}</x14:id>
        </ext>
      </extLst>
    </cfRule>
  </conditionalFormatting>
  <conditionalFormatting sqref="F78">
    <cfRule type="dataBar" priority="1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{B7F3614F-FBD0-4C76-8470-B2587903EE9B}</x14:id>
        </ext>
      </extLst>
    </cfRule>
  </conditionalFormatting>
  <conditionalFormatting sqref="F79">
    <cfRule type="dataBar" priority="1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{6B656E12-601A-47B4-89BD-C1B3F1933BE2}</x14:id>
        </ext>
      </extLst>
    </cfRule>
  </conditionalFormatting>
  <conditionalFormatting sqref="F80">
    <cfRule type="dataBar" priority="1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{26B73A5F-D48F-4D8C-BFE7-B86129C79413}</x14:id>
        </ext>
      </extLst>
    </cfRule>
  </conditionalFormatting>
  <conditionalFormatting sqref="F97">
    <cfRule type="dataBar" priority="1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{AE99D4E7-D952-49EB-9613-3A4B3CB32AA7}</x14:id>
        </ext>
      </extLst>
    </cfRule>
  </conditionalFormatting>
  <conditionalFormatting sqref="F98:F99">
    <cfRule type="dataBar" priority="1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{A6DFB672-AF35-439E-8F13-1A3E89B2801D}</x14:id>
        </ext>
      </extLst>
    </cfRule>
  </conditionalFormatting>
  <conditionalFormatting sqref="F100:F113">
    <cfRule type="dataBar" priority="1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{EBF63B4A-795B-45B3-AF34-3708E77A360B}</x14:id>
        </ext>
      </extLst>
    </cfRule>
  </conditionalFormatting>
  <conditionalFormatting sqref="F114">
    <cfRule type="dataBar" priority="1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{9248D9BA-2E26-49D0-9127-029F2D453A0D}</x14:id>
        </ext>
      </extLst>
    </cfRule>
  </conditionalFormatting>
  <conditionalFormatting sqref="F125:F127">
    <cfRule type="dataBar" priority="1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{B8FBD113-920B-411E-B761-082AF6E933A3}</x14:id>
        </ext>
      </extLst>
    </cfRule>
  </conditionalFormatting>
  <conditionalFormatting sqref="F128:F138">
    <cfRule type="dataBar" priority="1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{6C3A8952-03A6-4AE6-92FE-FEB9FD7FA607}</x14:id>
        </ext>
      </extLst>
    </cfRule>
  </conditionalFormatting>
  <conditionalFormatting sqref="F139">
    <cfRule type="dataBar" priority="1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{CA0BA46B-E666-461A-803E-117BC58C07FC}</x14:id>
        </ext>
      </extLst>
    </cfRule>
  </conditionalFormatting>
  <conditionalFormatting sqref="F140">
    <cfRule type="dataBar" priority="1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{E1BBF9CD-E9CC-4ACC-86F8-836225619B97}</x14:id>
        </ext>
      </extLst>
    </cfRule>
  </conditionalFormatting>
  <conditionalFormatting sqref="E74:E76">
    <cfRule type="dataBar" priority="10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{9F624F4A-D245-400D-84FC-D5ECA1E9587B}</x14:id>
        </ext>
      </extLst>
    </cfRule>
  </conditionalFormatting>
  <conditionalFormatting sqref="E77:E78">
    <cfRule type="dataBar" priority="10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{E023FB64-3C2A-4095-AAB8-C308AEEEA778}</x14:id>
        </ext>
      </extLst>
    </cfRule>
  </conditionalFormatting>
  <conditionalFormatting sqref="E79">
    <cfRule type="dataBar" priority="10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{3C210C48-B4CF-4151-B575-4B75A385FC32}</x14:id>
        </ext>
      </extLst>
    </cfRule>
  </conditionalFormatting>
  <conditionalFormatting sqref="E80">
    <cfRule type="dataBar" priority="10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{063FCA11-62CF-492C-9B24-3D24BB8054E7}</x14:id>
        </ext>
      </extLst>
    </cfRule>
  </conditionalFormatting>
  <conditionalFormatting sqref="E81">
    <cfRule type="dataBar" priority="10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{FDB6E6CA-A059-4656-B3A4-C4CEBC82EF51}</x14:id>
        </ext>
      </extLst>
    </cfRule>
  </conditionalFormatting>
  <conditionalFormatting sqref="E98">
    <cfRule type="dataBar" priority="10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{A1D3371F-0801-4A15-BE79-615E635685F4}</x14:id>
        </ext>
      </extLst>
    </cfRule>
  </conditionalFormatting>
  <conditionalFormatting sqref="E99:E100">
    <cfRule type="dataBar" priority="10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{FC8BB389-BA4E-40EC-B0C7-AA7DCA8CD995}</x14:id>
        </ext>
      </extLst>
    </cfRule>
  </conditionalFormatting>
  <conditionalFormatting sqref="E101:E114">
    <cfRule type="dataBar" priority="10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{2D61437C-4AD1-40FB-B14A-22AEC27AF6E5}</x14:id>
        </ext>
      </extLst>
    </cfRule>
  </conditionalFormatting>
  <conditionalFormatting sqref="E115">
    <cfRule type="dataBar" priority="10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{3BF99FA6-812B-4079-BD09-932A0FA328EF}</x14:id>
        </ext>
      </extLst>
    </cfRule>
  </conditionalFormatting>
  <conditionalFormatting sqref="E126:E128">
    <cfRule type="dataBar" priority="10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{C96EF5E2-31C4-44CC-B72A-11087420AF26}</x14:id>
        </ext>
      </extLst>
    </cfRule>
  </conditionalFormatting>
  <conditionalFormatting sqref="E129:E139">
    <cfRule type="dataBar" priority="9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{EA4C257F-019A-4F81-B35B-0DE7EF782899}</x14:id>
        </ext>
      </extLst>
    </cfRule>
  </conditionalFormatting>
  <conditionalFormatting sqref="E140">
    <cfRule type="dataBar" priority="9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{D0D2D905-09F6-4E16-B89F-2B0F82F90C1B}</x14:id>
        </ext>
      </extLst>
    </cfRule>
  </conditionalFormatting>
  <conditionalFormatting sqref="E141">
    <cfRule type="dataBar" priority="9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{75124E6B-3FBE-4AD6-A44B-F426F7966134}</x14:id>
        </ext>
      </extLst>
    </cfRule>
  </conditionalFormatting>
  <conditionalFormatting sqref="L74:L76">
    <cfRule type="dataBar" priority="9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{2AAD590F-3A5C-46D8-97EA-F15B960E4C8C}</x14:id>
        </ext>
      </extLst>
    </cfRule>
  </conditionalFormatting>
  <conditionalFormatting sqref="L77:L78">
    <cfRule type="dataBar" priority="9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{474B8FAE-3436-47C9-9E80-AAC6DB6F0483}</x14:id>
        </ext>
      </extLst>
    </cfRule>
  </conditionalFormatting>
  <conditionalFormatting sqref="L79">
    <cfRule type="dataBar" priority="9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{298E95D1-7AEF-421C-9145-57CA8C8855FE}</x14:id>
        </ext>
      </extLst>
    </cfRule>
  </conditionalFormatting>
  <conditionalFormatting sqref="L80">
    <cfRule type="dataBar" priority="9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{664B6D81-31FA-469B-B4DA-48BF4D0D34D8}</x14:id>
        </ext>
      </extLst>
    </cfRule>
  </conditionalFormatting>
  <conditionalFormatting sqref="L81">
    <cfRule type="dataBar" priority="9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{38AE6C46-A906-4D34-B798-D779A2CA864F}</x14:id>
        </ext>
      </extLst>
    </cfRule>
  </conditionalFormatting>
  <conditionalFormatting sqref="L98">
    <cfRule type="dataBar" priority="9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{63603B0D-E552-4376-9E22-8B9E5B278362}</x14:id>
        </ext>
      </extLst>
    </cfRule>
  </conditionalFormatting>
  <conditionalFormatting sqref="L99:L100">
    <cfRule type="dataBar" priority="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{DF2078B1-E6DA-4B25-9F50-2C638476CB3A}</x14:id>
        </ext>
      </extLst>
    </cfRule>
  </conditionalFormatting>
  <conditionalFormatting sqref="L101:L114">
    <cfRule type="dataBar" priority="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{F9F69525-5972-4BCC-BD83-8FAB01136387}</x14:id>
        </ext>
      </extLst>
    </cfRule>
  </conditionalFormatting>
  <conditionalFormatting sqref="L115">
    <cfRule type="dataBar" priority="8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{4208367E-CFF6-4D47-9135-333796C4802D}</x14:id>
        </ext>
      </extLst>
    </cfRule>
  </conditionalFormatting>
  <conditionalFormatting sqref="L126:L128">
    <cfRule type="dataBar" priority="8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{07584694-9500-40DA-9C13-F11193C8F25B}</x14:id>
        </ext>
      </extLst>
    </cfRule>
  </conditionalFormatting>
  <conditionalFormatting sqref="L129:L139">
    <cfRule type="dataBar" priority="8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{1346F296-FC1E-4106-967E-7CA2B710671F}</x14:id>
        </ext>
      </extLst>
    </cfRule>
  </conditionalFormatting>
  <conditionalFormatting sqref="L140">
    <cfRule type="dataBar" priority="8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{78318F01-F875-4F1E-BC18-2CBD4C5B7A36}</x14:id>
        </ext>
      </extLst>
    </cfRule>
  </conditionalFormatting>
  <conditionalFormatting sqref="L141">
    <cfRule type="dataBar" priority="8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{E8A0DBBF-EAAA-47D4-939B-8D9804D42DCC}</x14:id>
        </ext>
      </extLst>
    </cfRule>
  </conditionalFormatting>
  <conditionalFormatting sqref="F81:F96">
    <cfRule type="dataBar" priority="3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{25D2A81B-DAEE-4D9D-8BC3-69CCE52D0DBF}</x14:id>
        </ext>
      </extLst>
    </cfRule>
  </conditionalFormatting>
  <conditionalFormatting sqref="O116:O125">
    <cfRule type="dataBar" priority="34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{0C2CE9C3-63A6-4155-A4A0-507202FE7B29}</x14:id>
        </ext>
      </extLst>
    </cfRule>
  </conditionalFormatting>
  <conditionalFormatting sqref="N116:N125">
    <cfRule type="dataBar" priority="35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{327A1CE9-E045-4F1D-904E-F7BC1A698237}</x14:id>
        </ext>
      </extLst>
    </cfRule>
  </conditionalFormatting>
  <conditionalFormatting sqref="M116:M125">
    <cfRule type="dataBar" priority="3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{C52A4BD9-8F7B-4A28-8EEE-B1B019BDA969}</x14:id>
        </ext>
      </extLst>
    </cfRule>
  </conditionalFormatting>
  <conditionalFormatting sqref="Q116:Q125">
    <cfRule type="dataBar" priority="35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{1EFA098E-2864-4026-BC4A-E1834801F578}</x14:id>
        </ext>
      </extLst>
    </cfRule>
  </conditionalFormatting>
  <conditionalFormatting sqref="K116:K125">
    <cfRule type="dataBar" priority="35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{C2973291-E0F1-412E-AA9F-D7DA2D182A87}</x14:id>
        </ext>
      </extLst>
    </cfRule>
  </conditionalFormatting>
  <conditionalFormatting sqref="J116:J125">
    <cfRule type="dataBar" priority="35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{125326EE-586D-456F-A0C7-818C97A62BE1}</x14:id>
        </ext>
      </extLst>
    </cfRule>
  </conditionalFormatting>
  <conditionalFormatting sqref="I116:I125">
    <cfRule type="dataBar" priority="35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{ACA2DC3E-F06C-4071-A0DC-69B11D7BC77E}</x14:id>
        </ext>
      </extLst>
    </cfRule>
  </conditionalFormatting>
  <conditionalFormatting sqref="H116:H125">
    <cfRule type="dataBar" priority="35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{D8AB599A-469B-45CE-9B65-F16022BAE1FE}</x14:id>
        </ext>
      </extLst>
    </cfRule>
  </conditionalFormatting>
  <conditionalFormatting sqref="G116:G125">
    <cfRule type="dataBar" priority="35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{8557FCB7-9AA4-43E5-B66E-E6B9F70BF51C}</x14:id>
        </ext>
      </extLst>
    </cfRule>
  </conditionalFormatting>
  <conditionalFormatting sqref="F115:F124">
    <cfRule type="dataBar" priority="35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{23CEE497-FEB6-42FC-97BA-3FAA27A0B1D6}</x14:id>
        </ext>
      </extLst>
    </cfRule>
  </conditionalFormatting>
  <conditionalFormatting sqref="E116:E125">
    <cfRule type="dataBar" priority="35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{AC470F00-4A81-44A0-BB85-93A4D2974F4D}</x14:id>
        </ext>
      </extLst>
    </cfRule>
  </conditionalFormatting>
  <conditionalFormatting sqref="L116:L125">
    <cfRule type="dataBar" priority="3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{945F9396-71AF-46E4-AC81-9D00D3F79F54}</x14:id>
        </ext>
      </extLst>
    </cfRule>
  </conditionalFormatting>
  <conditionalFormatting sqref="M11">
    <cfRule type="dataBar" priority="36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{A0B3AB51-3CED-43E1-9309-D7237617A6F0}</x14:id>
        </ext>
      </extLst>
    </cfRule>
  </conditionalFormatting>
  <conditionalFormatting sqref="T140:T145">
    <cfRule type="dataBar" priority="8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{0561A158-70A8-445F-9707-99B5F2570908}</x14:id>
        </ext>
      </extLst>
    </cfRule>
  </conditionalFormatting>
  <conditionalFormatting sqref="O82:O97">
    <cfRule type="dataBar" priority="36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{2F5007E3-AEE0-4163-B74A-096C8669E019}</x14:id>
        </ext>
      </extLst>
    </cfRule>
  </conditionalFormatting>
  <conditionalFormatting sqref="N82:N97">
    <cfRule type="dataBar" priority="36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{98EF3E67-D3C4-4BE5-806C-EBE9D7C2734E}</x14:id>
        </ext>
      </extLst>
    </cfRule>
  </conditionalFormatting>
  <conditionalFormatting sqref="M82:M97">
    <cfRule type="dataBar" priority="36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{17EE4B0A-3280-4C24-A875-4939D53C2D19}</x14:id>
        </ext>
      </extLst>
    </cfRule>
  </conditionalFormatting>
  <conditionalFormatting sqref="Q82:Q97">
    <cfRule type="dataBar" priority="36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{60F48AEF-D7EB-43E5-88EC-DAD8BFCDC92B}</x14:id>
        </ext>
      </extLst>
    </cfRule>
  </conditionalFormatting>
  <conditionalFormatting sqref="K82:K97">
    <cfRule type="dataBar" priority="36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{1DB8BDBD-7B63-4F47-8046-19796BFB270D}</x14:id>
        </ext>
      </extLst>
    </cfRule>
  </conditionalFormatting>
  <conditionalFormatting sqref="J82:J97">
    <cfRule type="dataBar" priority="37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{064518EF-8224-4DFB-AB5C-B953B8B58259}</x14:id>
        </ext>
      </extLst>
    </cfRule>
  </conditionalFormatting>
  <conditionalFormatting sqref="I82:I97">
    <cfRule type="dataBar" priority="3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{89265617-589F-4EF0-80A6-3970753803F0}</x14:id>
        </ext>
      </extLst>
    </cfRule>
  </conditionalFormatting>
  <conditionalFormatting sqref="H82:H97">
    <cfRule type="dataBar" priority="3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{C569C05C-C411-4BB1-9E93-002DEBC91C7E}</x14:id>
        </ext>
      </extLst>
    </cfRule>
  </conditionalFormatting>
  <conditionalFormatting sqref="G82:G97">
    <cfRule type="dataBar" priority="37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{DD1C5549-6BF0-4272-BB04-3BA01359AD9A}</x14:id>
        </ext>
      </extLst>
    </cfRule>
  </conditionalFormatting>
  <conditionalFormatting sqref="E82:E97">
    <cfRule type="dataBar" priority="37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{E84A7493-8386-4B5A-9CEE-F08D32184DEB}</x14:id>
        </ext>
      </extLst>
    </cfRule>
  </conditionalFormatting>
  <conditionalFormatting sqref="L82:L97">
    <cfRule type="dataBar" priority="37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{6B5A6D7B-6227-42EC-B4C5-80482644A4DA}</x14:id>
        </ext>
      </extLst>
    </cfRule>
  </conditionalFormatting>
  <conditionalFormatting sqref="AI125:AI133">
    <cfRule type="dataBar" priority="8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{1275DF08-A15E-4217-822F-3D936CD6A159}</x14:id>
        </ext>
      </extLst>
    </cfRule>
  </conditionalFormatting>
  <conditionalFormatting sqref="I30">
    <cfRule type="dataBar" priority="38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{ACD5ABA1-452E-4DDC-B0E8-2DFDE0A8E11B}</x14:id>
        </ext>
      </extLst>
    </cfRule>
  </conditionalFormatting>
  <conditionalFormatting sqref="H30">
    <cfRule type="dataBar" priority="39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{EE9DE4A0-7C59-4E83-AB6A-AB0DF85D73ED}</x14:id>
        </ext>
      </extLst>
    </cfRule>
  </conditionalFormatting>
  <conditionalFormatting sqref="G30">
    <cfRule type="dataBar" priority="39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{33BAB43D-59B9-49EB-93F8-6EF915344D93}</x14:id>
        </ext>
      </extLst>
    </cfRule>
  </conditionalFormatting>
  <conditionalFormatting sqref="F30">
    <cfRule type="dataBar" priority="39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{4534E23D-1A11-4BD2-83D0-63651A337493}</x14:id>
        </ext>
      </extLst>
    </cfRule>
  </conditionalFormatting>
  <conditionalFormatting sqref="E30">
    <cfRule type="dataBar" priority="39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{9ED35220-AAD2-4A52-9D24-5460BA0768D2}</x14:id>
        </ext>
      </extLst>
    </cfRule>
  </conditionalFormatting>
  <conditionalFormatting sqref="O142:O145">
    <cfRule type="dataBar" priority="39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{E40DC122-A2A0-41EC-A403-23EEB5EE0839}</x14:id>
        </ext>
      </extLst>
    </cfRule>
  </conditionalFormatting>
  <conditionalFormatting sqref="M142:M145">
    <cfRule type="dataBar" priority="39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{88F2F7FD-8A49-420D-93FD-5540E330D4C7}</x14:id>
        </ext>
      </extLst>
    </cfRule>
  </conditionalFormatting>
  <conditionalFormatting sqref="Q142:Q145">
    <cfRule type="dataBar" priority="39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{EA2846C4-E92D-4C23-907F-C2B20A7A823C}</x14:id>
        </ext>
      </extLst>
    </cfRule>
  </conditionalFormatting>
  <conditionalFormatting sqref="N143:N145">
    <cfRule type="dataBar" priority="39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{7B571353-79F9-4D1B-9D59-683495A2B76D}</x14:id>
        </ext>
      </extLst>
    </cfRule>
  </conditionalFormatting>
  <conditionalFormatting sqref="K142:K145">
    <cfRule type="dataBar" priority="40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{6263149F-8F2D-4380-90BA-F8C8ABA6BE61}</x14:id>
        </ext>
      </extLst>
    </cfRule>
  </conditionalFormatting>
  <conditionalFormatting sqref="J142:J145">
    <cfRule type="dataBar" priority="40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{51CCD44D-6824-4B95-97F5-DC415C58EC6B}</x14:id>
        </ext>
      </extLst>
    </cfRule>
  </conditionalFormatting>
  <conditionalFormatting sqref="I142:I145">
    <cfRule type="dataBar" priority="40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{6AAE7D09-5F5B-4324-AAC6-8F58B703A56B}</x14:id>
        </ext>
      </extLst>
    </cfRule>
  </conditionalFormatting>
  <conditionalFormatting sqref="H142:H145">
    <cfRule type="dataBar" priority="40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{18DC1EC9-F6DB-48B4-A335-C85E4BF5584C}</x14:id>
        </ext>
      </extLst>
    </cfRule>
  </conditionalFormatting>
  <conditionalFormatting sqref="G142:G145">
    <cfRule type="dataBar" priority="40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{3F83B13A-E5DE-4E73-828F-031108B7A5E2}</x14:id>
        </ext>
      </extLst>
    </cfRule>
  </conditionalFormatting>
  <conditionalFormatting sqref="F141:F145">
    <cfRule type="dataBar" priority="40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{B7E07677-B26F-41B9-9BD4-CDB606217CBF}</x14:id>
        </ext>
      </extLst>
    </cfRule>
  </conditionalFormatting>
  <conditionalFormatting sqref="E142:E145">
    <cfRule type="dataBar" priority="40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{D4A26210-F394-4B2F-B653-F0C835AA16FE}</x14:id>
        </ext>
      </extLst>
    </cfRule>
  </conditionalFormatting>
  <conditionalFormatting sqref="L142:L145">
    <cfRule type="dataBar" priority="40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{8260ED09-BDE1-4493-A629-A34D15E86EFA}</x14:id>
        </ext>
      </extLst>
    </cfRule>
  </conditionalFormatting>
  <conditionalFormatting sqref="R140:S145 R30:U30 AI31:AI124 R11:U11 AE20:AI20 U140:U145 W20:AC20 W17:AC17 W19:AI19 W11:AI16 W21:AI22 W39:AH39 R19:U22 R24:U24 R26:U26 R39:U39 R46:U139 R12:R17 T12:U17 W46:AH145 AE17:AI18 W24:AI24 AE23:AI23 W30:AI30 W26:AI26 AE25:AI25 AE27:AI29 AE31:AH38 AE40:AH45">
    <cfRule type="dataBar" priority="40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{46C80979-9DE7-4F62-9DF9-6A28467E2A5D}</x14:id>
        </ext>
      </extLst>
    </cfRule>
  </conditionalFormatting>
  <conditionalFormatting sqref="AI134:AI145">
    <cfRule type="dataBar" priority="40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{2678445F-B51A-4482-BEFA-0CDEEC1A8F5B}</x14:id>
        </ext>
      </extLst>
    </cfRule>
  </conditionalFormatting>
  <conditionalFormatting sqref="H21">
    <cfRule type="dataBar" priority="7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{C9A3B096-2A89-4125-8305-4D842E6C4ECD}</x14:id>
        </ext>
      </extLst>
    </cfRule>
  </conditionalFormatting>
  <conditionalFormatting sqref="G11:G26">
    <cfRule type="dataBar" priority="2500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{81B48E87-2298-4979-AE02-D26DBCFB4E2F}</x14:id>
        </ext>
      </extLst>
    </cfRule>
  </conditionalFormatting>
  <conditionalFormatting sqref="H11:H20 H22:H25">
    <cfRule type="dataBar" priority="250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{5FB202F8-6624-468E-8821-955A3ED75228}</x14:id>
        </ext>
      </extLst>
    </cfRule>
  </conditionalFormatting>
  <conditionalFormatting sqref="I31:I73 I27:I29">
    <cfRule type="dataBar" priority="2504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{6A49066C-A59E-4115-8D24-D9098283B568}</x14:id>
        </ext>
      </extLst>
    </cfRule>
  </conditionalFormatting>
  <conditionalFormatting sqref="H31:H73">
    <cfRule type="dataBar" priority="250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{868F2F06-C5A2-4D0E-B575-81CC436E313C}</x14:id>
        </ext>
      </extLst>
    </cfRule>
  </conditionalFormatting>
  <conditionalFormatting sqref="G31:G73">
    <cfRule type="dataBar" priority="2504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{CFEC43C4-251E-43E6-B0DC-35C8F9B16519}</x14:id>
        </ext>
      </extLst>
    </cfRule>
  </conditionalFormatting>
  <conditionalFormatting sqref="F31:F72">
    <cfRule type="dataBar" priority="2505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{0CA6480D-A5B2-4323-9187-D9244B4F5813}</x14:id>
        </ext>
      </extLst>
    </cfRule>
  </conditionalFormatting>
  <conditionalFormatting sqref="E31:E73">
    <cfRule type="dataBar" priority="2505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{A5158C17-4D2B-42FE-BA9E-131C0D255D89}</x14:id>
        </ext>
      </extLst>
    </cfRule>
  </conditionalFormatting>
  <conditionalFormatting sqref="H26">
    <cfRule type="dataBar" priority="250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{CF018BAF-FF98-4301-B9B0-DAFFFDA3D503}</x14:id>
        </ext>
      </extLst>
    </cfRule>
  </conditionalFormatting>
  <conditionalFormatting sqref="O11:O17 O19:O22 O24 O26">
    <cfRule type="dataBar" priority="2510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{67B81565-A52E-4252-BA09-60C707DF49EB}</x14:id>
        </ext>
      </extLst>
    </cfRule>
  </conditionalFormatting>
  <conditionalFormatting sqref="N11:N17 N19:N22 N24 N26">
    <cfRule type="dataBar" priority="2510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{EF5C2525-CFCE-4740-966C-BE9E2D8D4F5C}</x14:id>
        </ext>
      </extLst>
    </cfRule>
  </conditionalFormatting>
  <conditionalFormatting sqref="Q11:Q17 Q19:Q22 Q24 Q26">
    <cfRule type="dataBar" priority="2510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{49CF92C8-246B-411C-9D06-476058EE81DE}</x14:id>
        </ext>
      </extLst>
    </cfRule>
  </conditionalFormatting>
  <conditionalFormatting sqref="K11:K26">
    <cfRule type="dataBar" priority="2510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{E36761CA-CC9A-4C7F-ADB6-71296A470CFA}</x14:id>
        </ext>
      </extLst>
    </cfRule>
  </conditionalFormatting>
  <conditionalFormatting sqref="J11:J26">
    <cfRule type="dataBar" priority="2510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{03D4577C-5E68-4A8A-980B-E18CB4AD4CA6}</x14:id>
        </ext>
      </extLst>
    </cfRule>
  </conditionalFormatting>
  <conditionalFormatting sqref="I11:I26">
    <cfRule type="dataBar" priority="251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{9875F266-FEE2-4191-B448-B66661C59B71}</x14:id>
        </ext>
      </extLst>
    </cfRule>
  </conditionalFormatting>
  <conditionalFormatting sqref="F11:F26">
    <cfRule type="dataBar" priority="251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{A8FCA0C1-97B7-4271-870F-ADE6D271BBFA}</x14:id>
        </ext>
      </extLst>
    </cfRule>
  </conditionalFormatting>
  <conditionalFormatting sqref="L11:L26 M18:AD18 M23:AD23 M25:AD25">
    <cfRule type="dataBar" priority="251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{7DB561AD-37C2-4B96-A207-16F5BAB767B1}</x14:id>
        </ext>
      </extLst>
    </cfRule>
  </conditionalFormatting>
  <conditionalFormatting sqref="M11:M17 M19:M22 M24 M26">
    <cfRule type="dataBar" priority="251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{85BF9CA6-A3EC-45F7-A9EF-A22734CB447A}</x14:id>
        </ext>
      </extLst>
    </cfRule>
  </conditionalFormatting>
  <conditionalFormatting sqref="E11:E26">
    <cfRule type="dataBar" priority="251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{E9754A75-1F57-4510-AE40-2BC16E70C69C}</x14:id>
        </ext>
      </extLst>
    </cfRule>
  </conditionalFormatting>
  <conditionalFormatting sqref="H27:H29">
    <cfRule type="dataBar" priority="251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{AC029480-1592-4716-B73F-8309F72C4E19}</x14:id>
        </ext>
      </extLst>
    </cfRule>
  </conditionalFormatting>
  <conditionalFormatting sqref="G27:G29">
    <cfRule type="dataBar" priority="251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{17939B3B-1E68-40C2-B606-D625AE0E35E2}</x14:id>
        </ext>
      </extLst>
    </cfRule>
  </conditionalFormatting>
  <conditionalFormatting sqref="F27:F29">
    <cfRule type="dataBar" priority="251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{6A7755A8-B291-42B5-9440-B7FBB7BC3C9C}</x14:id>
        </ext>
      </extLst>
    </cfRule>
  </conditionalFormatting>
  <conditionalFormatting sqref="E27:E29">
    <cfRule type="dataBar" priority="251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{38E660A9-0D02-42DA-A4BF-300ED88C238F}</x14:id>
        </ext>
      </extLst>
    </cfRule>
  </conditionalFormatting>
  <conditionalFormatting sqref="O29:O32 O27 O35 O38:O39 O41:O42 O44:O73">
    <cfRule type="dataBar" priority="2514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{789AC5B1-AF0E-44D1-AAC7-505AE629206C}</x14:id>
        </ext>
      </extLst>
    </cfRule>
  </conditionalFormatting>
  <conditionalFormatting sqref="N29:N32 N27 N35 N38:N39 N41:N42 N44:N73">
    <cfRule type="dataBar" priority="2515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{F73BC3DC-1AE6-4D40-97F9-09271814DA5B}</x14:id>
        </ext>
      </extLst>
    </cfRule>
  </conditionalFormatting>
  <conditionalFormatting sqref="M29:M32 M27 M35 M38:M39 M41:M42 M44:M73">
    <cfRule type="dataBar" priority="2515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{485B3ACE-C050-453C-BE5F-400CC6AAA6D7}</x14:id>
        </ext>
      </extLst>
    </cfRule>
  </conditionalFormatting>
  <conditionalFormatting sqref="Q46:Q73 Q30 Q39">
    <cfRule type="dataBar" priority="2515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{E89746D9-9663-4564-BB56-448A0A1FDDCE}</x14:id>
        </ext>
      </extLst>
    </cfRule>
  </conditionalFormatting>
  <conditionalFormatting sqref="K27:K73">
    <cfRule type="dataBar" priority="2515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{BFE2908F-6011-42CA-B7CA-E7A94586D844}</x14:id>
        </ext>
      </extLst>
    </cfRule>
  </conditionalFormatting>
  <conditionalFormatting sqref="J27:J73">
    <cfRule type="dataBar" priority="2515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{19407731-8C48-449B-A086-9985D46E9ACD}</x14:id>
        </ext>
      </extLst>
    </cfRule>
  </conditionalFormatting>
  <conditionalFormatting sqref="L27:L73 M28:P28 M33:P34 M36:P37 M40:P40 M43:P43">
    <cfRule type="dataBar" priority="251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{9547542F-55E2-48E2-AAFE-557E3C057542}</x14:id>
        </ext>
      </extLst>
    </cfRule>
  </conditionalFormatting>
  <conditionalFormatting sqref="V11:V17 V19:V22 V24 V26 V30 V39 V46:V145">
    <cfRule type="dataBar" priority="251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{6DCA6EE2-E293-4813-8A1C-DA4FAACABCBE}</x14:id>
        </ext>
      </extLst>
    </cfRule>
  </conditionalFormatting>
  <conditionalFormatting sqref="P30:P32 P35 P38:P39 P41:P42 P44:P61">
    <cfRule type="dataBar" priority="4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{B8A919CE-81C6-4E02-85A0-1BE1F88E8F1D}</x14:id>
        </ext>
      </extLst>
    </cfRule>
  </conditionalFormatting>
  <conditionalFormatting sqref="P11:P17 P19:P22 P24 P26">
    <cfRule type="dataBar" priority="5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{BF6D510B-AA1C-451C-BA57-74A70B14C753}</x14:id>
        </ext>
      </extLst>
    </cfRule>
  </conditionalFormatting>
  <conditionalFormatting sqref="P29 P27">
    <cfRule type="dataBar" priority="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{DBB56D86-0996-4972-A644-5B43D66D4252}</x14:id>
        </ext>
      </extLst>
    </cfRule>
  </conditionalFormatting>
  <conditionalFormatting sqref="P136">
    <cfRule type="dataBar" priority="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{F92AA496-119A-47B7-8C4F-E900B294ACFB}</x14:id>
        </ext>
      </extLst>
    </cfRule>
  </conditionalFormatting>
  <conditionalFormatting sqref="P93:P95">
    <cfRule type="dataBar" priority="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{488228BE-0301-4B23-AB52-78FAF3A8E915}</x14:id>
        </ext>
      </extLst>
    </cfRule>
  </conditionalFormatting>
  <conditionalFormatting sqref="P96:P97">
    <cfRule type="dataBar" priority="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{0A9B3481-75E5-4118-8214-CE28B5511203}</x14:id>
        </ext>
      </extLst>
    </cfRule>
  </conditionalFormatting>
  <conditionalFormatting sqref="P98">
    <cfRule type="dataBar" priority="4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{C7531479-9455-497C-B0F0-0AD670DF90CB}</x14:id>
        </ext>
      </extLst>
    </cfRule>
  </conditionalFormatting>
  <conditionalFormatting sqref="P101:P106">
    <cfRule type="dataBar" priority="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{C8C7D5A6-5868-4F4A-B0BF-E2F8E026DA56}</x14:id>
        </ext>
      </extLst>
    </cfRule>
  </conditionalFormatting>
  <conditionalFormatting sqref="P107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{21F8AD0E-6C3E-4604-BC08-0F93EABC9DFE}</x14:id>
        </ext>
      </extLst>
    </cfRule>
  </conditionalFormatting>
  <conditionalFormatting sqref="P108:P109">
    <cfRule type="dataBar" priority="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{DF92F02C-66D9-4530-9A6E-C4413AF09174}</x14:id>
        </ext>
      </extLst>
    </cfRule>
  </conditionalFormatting>
  <conditionalFormatting sqref="P110:P123">
    <cfRule type="dataBar" priority="3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{668CE301-D916-4F38-B0AB-592F86DFEB37}</x14:id>
        </ext>
      </extLst>
    </cfRule>
  </conditionalFormatting>
  <conditionalFormatting sqref="P124">
    <cfRule type="dataBar" priority="3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{9A18DF5A-6FA5-4CDD-9B30-99A84AF1719D}</x14:id>
        </ext>
      </extLst>
    </cfRule>
  </conditionalFormatting>
  <conditionalFormatting sqref="P125:P137">
    <cfRule type="dataBar" priority="3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{0A7BA4C3-531A-444A-B7E2-AEBA0243DA05}</x14:id>
        </ext>
      </extLst>
    </cfRule>
  </conditionalFormatting>
  <conditionalFormatting sqref="P137">
    <cfRule type="dataBar" priority="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{3D19E50F-55CF-4604-9EEF-7D6C1013474F}</x14:id>
        </ext>
      </extLst>
    </cfRule>
  </conditionalFormatting>
  <conditionalFormatting sqref="P137">
    <cfRule type="dataBar" priority="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{25C4AD6C-82C3-492B-94EF-9BD6D414658D}</x14:id>
        </ext>
      </extLst>
    </cfRule>
  </conditionalFormatting>
  <conditionalFormatting sqref="P62:P92">
    <cfRule type="dataBar" priority="4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{B095A1C2-9A76-4CD2-A55C-73AD2C8AC6CA}</x14:id>
        </ext>
      </extLst>
    </cfRule>
  </conditionalFormatting>
  <conditionalFormatting sqref="P137">
    <cfRule type="dataBar" priority="3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{8F218A4B-9440-4B00-8E96-F1C272491FDF}</x14:id>
        </ext>
      </extLst>
    </cfRule>
  </conditionalFormatting>
  <conditionalFormatting sqref="P138:P139">
    <cfRule type="dataBar" priority="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{02A48F07-F161-4971-9E7B-7C8F4D794CA8}</x14:id>
        </ext>
      </extLst>
    </cfRule>
  </conditionalFormatting>
  <conditionalFormatting sqref="P138:P139">
    <cfRule type="dataBar" priority="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{CEF881B6-632D-4DEA-A640-A2A20CFBE103}</x14:id>
        </ext>
      </extLst>
    </cfRule>
  </conditionalFormatting>
  <conditionalFormatting sqref="P138:P139">
    <cfRule type="dataBar" priority="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{EA2E32E4-A465-4DFC-80D1-B6993588CE85}</x14:id>
        </ext>
      </extLst>
    </cfRule>
  </conditionalFormatting>
  <conditionalFormatting sqref="P138:P139">
    <cfRule type="dataBar" priority="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{21509B05-2302-48E8-8A0D-C5AF982C8F1A}</x14:id>
        </ext>
      </extLst>
    </cfRule>
  </conditionalFormatting>
  <conditionalFormatting sqref="P99:P100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{B1024FD7-65CC-49E5-8659-42127AE72C04}</x14:id>
        </ext>
      </extLst>
    </cfRule>
  </conditionalFormatting>
  <conditionalFormatting sqref="P140:P144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{6D81525D-AF67-49A1-B391-F861863DD929}</x14:id>
        </ext>
      </extLst>
    </cfRule>
  </conditionalFormatting>
  <conditionalFormatting sqref="P140:P144"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{BEA224DD-897E-4AA3-A60A-15972613458D}</x14:id>
        </ext>
      </extLst>
    </cfRule>
  </conditionalFormatting>
  <conditionalFormatting sqref="P140:P144">
    <cfRule type="dataBar" priority="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{9EDE8D39-2DC6-4BA2-AD43-52EDC815D4EF}</x14:id>
        </ext>
      </extLst>
    </cfRule>
  </conditionalFormatting>
  <conditionalFormatting sqref="P140:P144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{E86487C1-BA7E-4154-A7AE-74D538AD86F3}</x14:id>
        </ext>
      </extLst>
    </cfRule>
  </conditionalFormatting>
  <conditionalFormatting sqref="P145">
    <cfRule type="dataBar" priority="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{7525BDB3-7957-4FAB-A846-EB8D81064143}</x14:id>
        </ext>
      </extLst>
    </cfRule>
  </conditionalFormatting>
  <conditionalFormatting sqref="P145">
    <cfRule type="dataBar" priority="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{4BF7F17B-66FD-43AB-9200-081A4C4D9775}</x14:id>
        </ext>
      </extLst>
    </cfRule>
  </conditionalFormatting>
  <conditionalFormatting sqref="P145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{B6290CA5-E598-4163-91DF-C23312641A24}</x14:id>
        </ext>
      </extLst>
    </cfRule>
  </conditionalFormatting>
  <conditionalFormatting sqref="P145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{CE743915-D6AF-431D-97CA-E8C21C3ACC14}</x14:id>
        </ext>
      </extLst>
    </cfRule>
  </conditionalFormatting>
  <conditionalFormatting sqref="Q27:AD29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{90601377-8F60-4C73-9FFF-90ADDEBA8D8C}</x14:id>
        </ext>
      </extLst>
    </cfRule>
  </conditionalFormatting>
  <conditionalFormatting sqref="Q31:AD38">
    <cfRule type="dataBar" priority="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{CBAE9659-C6CD-4AD4-A26A-FD7DBD65D126}</x14:id>
        </ext>
      </extLst>
    </cfRule>
  </conditionalFormatting>
  <conditionalFormatting sqref="Q40:AD45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{E6DEF5A4-7585-4404-A23F-26130D9CABC7}</x14:id>
        </ext>
      </extLst>
    </cfRule>
  </conditionalFormatting>
  <conditionalFormatting sqref="S12:S17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{32565AA3-9F2B-48E6-80D1-7F414FBD31D3}</x14:id>
        </ext>
      </extLst>
    </cfRule>
  </conditionalFormatting>
  <conditionalFormatting sqref="AJ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{DAEC4AA4-39AE-4DA0-9F0B-61C0876E1BE3}</x14:id>
        </ext>
      </extLst>
    </cfRule>
    <cfRule type="top10" dxfId="1" priority="4" rank="10"/>
  </conditionalFormatting>
  <conditionalFormatting sqref="AJ3:AJ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{4ECC17E2-96B6-414B-B61E-7A25429339E6}</x14:id>
        </ext>
      </extLst>
    </cfRule>
    <cfRule type="top10" dxfId="0" priority="2" rank="10"/>
  </conditionalFormatting>
  <pageMargins left="0.7" right="0.7" top="0.75" bottom="0.75" header="0.3" footer="0.3"/>
  <pageSetup paperSize="9" orientation="portrait" r:id="rId1"/>
  <ignoredErrors>
    <ignoredError sqref="AI6 E8 F8:I8 E6:AH6 E7:AH7 J8:M8 N8:Q8 R8:S8" formulaRange="1"/>
    <ignoredError sqref="N3:AH3 E3:K3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BBC384-86A3-47DD-AA80-7744CE9CC64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C2:C6</xm:sqref>
        </x14:conditionalFormatting>
        <x14:conditionalFormatting xmlns:xm="http://schemas.microsoft.com/office/excel/2006/main">
          <x14:cfRule type="dataBar" id="{8D446E5B-2F34-4A83-A928-039FEC50E2A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O74:O76</xm:sqref>
        </x14:conditionalFormatting>
        <x14:conditionalFormatting xmlns:xm="http://schemas.microsoft.com/office/excel/2006/main">
          <x14:cfRule type="dataBar" id="{224A335A-EE7F-441C-A3C3-0C6B1871D60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O77:O78</xm:sqref>
        </x14:conditionalFormatting>
        <x14:conditionalFormatting xmlns:xm="http://schemas.microsoft.com/office/excel/2006/main">
          <x14:cfRule type="dataBar" id="{6B544922-7202-4A82-85D1-E8F5D192F7E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O79</xm:sqref>
        </x14:conditionalFormatting>
        <x14:conditionalFormatting xmlns:xm="http://schemas.microsoft.com/office/excel/2006/main">
          <x14:cfRule type="dataBar" id="{49D73C64-6EC9-4D14-BE3F-42ED64EE4B0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O80</xm:sqref>
        </x14:conditionalFormatting>
        <x14:conditionalFormatting xmlns:xm="http://schemas.microsoft.com/office/excel/2006/main">
          <x14:cfRule type="dataBar" id="{1052CB62-7B7E-44B7-AC58-7E8CD30A301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O81</xm:sqref>
        </x14:conditionalFormatting>
        <x14:conditionalFormatting xmlns:xm="http://schemas.microsoft.com/office/excel/2006/main">
          <x14:cfRule type="dataBar" id="{5AF8528D-0AE5-4FD2-A08D-1CE5AFA4E1E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O98</xm:sqref>
        </x14:conditionalFormatting>
        <x14:conditionalFormatting xmlns:xm="http://schemas.microsoft.com/office/excel/2006/main">
          <x14:cfRule type="dataBar" id="{B0BC42C7-EEDD-4D40-8E9D-B9D7D03CAC9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O99:O100</xm:sqref>
        </x14:conditionalFormatting>
        <x14:conditionalFormatting xmlns:xm="http://schemas.microsoft.com/office/excel/2006/main">
          <x14:cfRule type="dataBar" id="{9413F7D4-369C-4D87-8DE5-7A1B7010C5C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O101:O114</xm:sqref>
        </x14:conditionalFormatting>
        <x14:conditionalFormatting xmlns:xm="http://schemas.microsoft.com/office/excel/2006/main">
          <x14:cfRule type="dataBar" id="{E170BFF3-7909-4D8D-B983-9AE835F18B4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O115</xm:sqref>
        </x14:conditionalFormatting>
        <x14:conditionalFormatting xmlns:xm="http://schemas.microsoft.com/office/excel/2006/main">
          <x14:cfRule type="dataBar" id="{E41F8F42-54A3-40AB-B0DD-825749C1083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O126:O128</xm:sqref>
        </x14:conditionalFormatting>
        <x14:conditionalFormatting xmlns:xm="http://schemas.microsoft.com/office/excel/2006/main">
          <x14:cfRule type="dataBar" id="{522D2BBE-055A-48C8-84FB-2A9E2DE2171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O129:O139</xm:sqref>
        </x14:conditionalFormatting>
        <x14:conditionalFormatting xmlns:xm="http://schemas.microsoft.com/office/excel/2006/main">
          <x14:cfRule type="dataBar" id="{B2F843BF-93FF-4727-A462-AAB7445D457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O140</xm:sqref>
        </x14:conditionalFormatting>
        <x14:conditionalFormatting xmlns:xm="http://schemas.microsoft.com/office/excel/2006/main">
          <x14:cfRule type="dataBar" id="{45F0DFC5-4C12-4FD8-9F3D-9BA03B6589E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O141</xm:sqref>
        </x14:conditionalFormatting>
        <x14:conditionalFormatting xmlns:xm="http://schemas.microsoft.com/office/excel/2006/main">
          <x14:cfRule type="dataBar" id="{E537134C-89DA-4485-96FD-D1C685990CF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N74:N76</xm:sqref>
        </x14:conditionalFormatting>
        <x14:conditionalFormatting xmlns:xm="http://schemas.microsoft.com/office/excel/2006/main">
          <x14:cfRule type="dataBar" id="{4CB64742-798C-4310-969C-914590A051F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N77:N78</xm:sqref>
        </x14:conditionalFormatting>
        <x14:conditionalFormatting xmlns:xm="http://schemas.microsoft.com/office/excel/2006/main">
          <x14:cfRule type="dataBar" id="{97133909-94B0-4CDE-AC67-44B4D585C7A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N79</xm:sqref>
        </x14:conditionalFormatting>
        <x14:conditionalFormatting xmlns:xm="http://schemas.microsoft.com/office/excel/2006/main">
          <x14:cfRule type="dataBar" id="{3A90745A-4409-4D4C-8E97-96FA24D5CE4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N80</xm:sqref>
        </x14:conditionalFormatting>
        <x14:conditionalFormatting xmlns:xm="http://schemas.microsoft.com/office/excel/2006/main">
          <x14:cfRule type="dataBar" id="{3607CA28-51F3-4335-BA7A-D35B97B8D6E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N81</xm:sqref>
        </x14:conditionalFormatting>
        <x14:conditionalFormatting xmlns:xm="http://schemas.microsoft.com/office/excel/2006/main">
          <x14:cfRule type="dataBar" id="{3459EB01-79F7-4C92-84DF-5BC5484FC03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N98</xm:sqref>
        </x14:conditionalFormatting>
        <x14:conditionalFormatting xmlns:xm="http://schemas.microsoft.com/office/excel/2006/main">
          <x14:cfRule type="dataBar" id="{82DE1432-6C90-4B75-AFFB-6108F0923B2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N99:N100</xm:sqref>
        </x14:conditionalFormatting>
        <x14:conditionalFormatting xmlns:xm="http://schemas.microsoft.com/office/excel/2006/main">
          <x14:cfRule type="dataBar" id="{FA094356-6B00-4E17-A04E-2A06F5C429E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N101:N114</xm:sqref>
        </x14:conditionalFormatting>
        <x14:conditionalFormatting xmlns:xm="http://schemas.microsoft.com/office/excel/2006/main">
          <x14:cfRule type="dataBar" id="{0E71F71C-44EA-4019-BC6F-02463FDA8BE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N115</xm:sqref>
        </x14:conditionalFormatting>
        <x14:conditionalFormatting xmlns:xm="http://schemas.microsoft.com/office/excel/2006/main">
          <x14:cfRule type="dataBar" id="{E9124CCE-26A1-472A-8A13-E74E4A7E663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N126:N128</xm:sqref>
        </x14:conditionalFormatting>
        <x14:conditionalFormatting xmlns:xm="http://schemas.microsoft.com/office/excel/2006/main">
          <x14:cfRule type="dataBar" id="{C51318F6-34C2-4DD2-AD6D-998347D5662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N129:N139</xm:sqref>
        </x14:conditionalFormatting>
        <x14:conditionalFormatting xmlns:xm="http://schemas.microsoft.com/office/excel/2006/main">
          <x14:cfRule type="dataBar" id="{95BF43AB-E2D2-44B8-88E0-B2DA426CEED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N140</xm:sqref>
        </x14:conditionalFormatting>
        <x14:conditionalFormatting xmlns:xm="http://schemas.microsoft.com/office/excel/2006/main">
          <x14:cfRule type="dataBar" id="{096457D6-20AE-414C-A1A1-E395A404158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N141</xm:sqref>
        </x14:conditionalFormatting>
        <x14:conditionalFormatting xmlns:xm="http://schemas.microsoft.com/office/excel/2006/main">
          <x14:cfRule type="dataBar" id="{9BDC8546-5CE8-4D40-A0D8-77DC1CC8D47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N142</xm:sqref>
        </x14:conditionalFormatting>
        <x14:conditionalFormatting xmlns:xm="http://schemas.microsoft.com/office/excel/2006/main">
          <x14:cfRule type="dataBar" id="{3413F12D-1F94-4DA3-ADB1-FF6025278BB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M74:M76</xm:sqref>
        </x14:conditionalFormatting>
        <x14:conditionalFormatting xmlns:xm="http://schemas.microsoft.com/office/excel/2006/main">
          <x14:cfRule type="dataBar" id="{00130214-CFA1-45D1-B16B-27E5F5726E0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M77:M78</xm:sqref>
        </x14:conditionalFormatting>
        <x14:conditionalFormatting xmlns:xm="http://schemas.microsoft.com/office/excel/2006/main">
          <x14:cfRule type="dataBar" id="{BEA8CA3F-13EB-4B41-99CF-025D7E63EB7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M79</xm:sqref>
        </x14:conditionalFormatting>
        <x14:conditionalFormatting xmlns:xm="http://schemas.microsoft.com/office/excel/2006/main">
          <x14:cfRule type="dataBar" id="{EB65DB63-032C-4DAB-8EA4-10B76F3263C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M80</xm:sqref>
        </x14:conditionalFormatting>
        <x14:conditionalFormatting xmlns:xm="http://schemas.microsoft.com/office/excel/2006/main">
          <x14:cfRule type="dataBar" id="{B3737DE3-72D3-4A80-95F1-29C16CD6AE4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M81</xm:sqref>
        </x14:conditionalFormatting>
        <x14:conditionalFormatting xmlns:xm="http://schemas.microsoft.com/office/excel/2006/main">
          <x14:cfRule type="dataBar" id="{219BF36D-A03C-4197-B783-77343A40D14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M98</xm:sqref>
        </x14:conditionalFormatting>
        <x14:conditionalFormatting xmlns:xm="http://schemas.microsoft.com/office/excel/2006/main">
          <x14:cfRule type="dataBar" id="{CFA87FB5-ABFA-4369-B133-E853F38E691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M99:M100</xm:sqref>
        </x14:conditionalFormatting>
        <x14:conditionalFormatting xmlns:xm="http://schemas.microsoft.com/office/excel/2006/main">
          <x14:cfRule type="dataBar" id="{F93C854F-406B-45E8-BC37-1DE3787F661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M101:M114</xm:sqref>
        </x14:conditionalFormatting>
        <x14:conditionalFormatting xmlns:xm="http://schemas.microsoft.com/office/excel/2006/main">
          <x14:cfRule type="dataBar" id="{23D87100-ADC2-4665-9D31-FDF11D5A17C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M115</xm:sqref>
        </x14:conditionalFormatting>
        <x14:conditionalFormatting xmlns:xm="http://schemas.microsoft.com/office/excel/2006/main">
          <x14:cfRule type="dataBar" id="{ADCF70AA-8242-46C0-9A21-90E110AAEB2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M126:M128</xm:sqref>
        </x14:conditionalFormatting>
        <x14:conditionalFormatting xmlns:xm="http://schemas.microsoft.com/office/excel/2006/main">
          <x14:cfRule type="dataBar" id="{E4E01256-9993-49BB-AAAF-9A856DD0D43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M129:M139</xm:sqref>
        </x14:conditionalFormatting>
        <x14:conditionalFormatting xmlns:xm="http://schemas.microsoft.com/office/excel/2006/main">
          <x14:cfRule type="dataBar" id="{169460B2-CFB0-4F00-8F63-65D93AA6423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M140</xm:sqref>
        </x14:conditionalFormatting>
        <x14:conditionalFormatting xmlns:xm="http://schemas.microsoft.com/office/excel/2006/main">
          <x14:cfRule type="dataBar" id="{633625D7-BD6F-4E2D-B1B5-006C6FC5F95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M141</xm:sqref>
        </x14:conditionalFormatting>
        <x14:conditionalFormatting xmlns:xm="http://schemas.microsoft.com/office/excel/2006/main">
          <x14:cfRule type="dataBar" id="{F29F81A3-6FD4-4D48-8F6C-445320C0115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Q74:Q76</xm:sqref>
        </x14:conditionalFormatting>
        <x14:conditionalFormatting xmlns:xm="http://schemas.microsoft.com/office/excel/2006/main">
          <x14:cfRule type="dataBar" id="{B252CF35-7C3E-4D5F-B0EA-BD9AD93DB4E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Q77:Q78</xm:sqref>
        </x14:conditionalFormatting>
        <x14:conditionalFormatting xmlns:xm="http://schemas.microsoft.com/office/excel/2006/main">
          <x14:cfRule type="dataBar" id="{7565A084-9F11-4A64-A2FF-5F85D4374AF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Q79</xm:sqref>
        </x14:conditionalFormatting>
        <x14:conditionalFormatting xmlns:xm="http://schemas.microsoft.com/office/excel/2006/main">
          <x14:cfRule type="dataBar" id="{E0E65413-D246-466E-A2CB-A55BCA89CE3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Q80</xm:sqref>
        </x14:conditionalFormatting>
        <x14:conditionalFormatting xmlns:xm="http://schemas.microsoft.com/office/excel/2006/main">
          <x14:cfRule type="dataBar" id="{A7824F1F-3423-4C3A-9C70-5FDF64005B6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Q81</xm:sqref>
        </x14:conditionalFormatting>
        <x14:conditionalFormatting xmlns:xm="http://schemas.microsoft.com/office/excel/2006/main">
          <x14:cfRule type="dataBar" id="{9F548C21-3F33-435F-9BB0-0C4F333397B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Q98</xm:sqref>
        </x14:conditionalFormatting>
        <x14:conditionalFormatting xmlns:xm="http://schemas.microsoft.com/office/excel/2006/main">
          <x14:cfRule type="dataBar" id="{ADF3542C-AD3B-43EC-9572-A62E8BE8633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Q99:Q100</xm:sqref>
        </x14:conditionalFormatting>
        <x14:conditionalFormatting xmlns:xm="http://schemas.microsoft.com/office/excel/2006/main">
          <x14:cfRule type="dataBar" id="{9241E68A-F804-4B6D-9300-D0ACAE29E21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Q101:Q114</xm:sqref>
        </x14:conditionalFormatting>
        <x14:conditionalFormatting xmlns:xm="http://schemas.microsoft.com/office/excel/2006/main">
          <x14:cfRule type="dataBar" id="{E911A743-5C76-4C2C-8ECF-AEA1C695CC2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Q115</xm:sqref>
        </x14:conditionalFormatting>
        <x14:conditionalFormatting xmlns:xm="http://schemas.microsoft.com/office/excel/2006/main">
          <x14:cfRule type="dataBar" id="{D25666F7-C763-435E-9586-3458893F2F1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Q126:Q128</xm:sqref>
        </x14:conditionalFormatting>
        <x14:conditionalFormatting xmlns:xm="http://schemas.microsoft.com/office/excel/2006/main">
          <x14:cfRule type="dataBar" id="{47B5F0E3-6ABA-4163-9679-778FF756DE6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Q129:Q139</xm:sqref>
        </x14:conditionalFormatting>
        <x14:conditionalFormatting xmlns:xm="http://schemas.microsoft.com/office/excel/2006/main">
          <x14:cfRule type="dataBar" id="{60D017F8-1786-4AD3-810B-A8DFB5C65F0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Q140</xm:sqref>
        </x14:conditionalFormatting>
        <x14:conditionalFormatting xmlns:xm="http://schemas.microsoft.com/office/excel/2006/main">
          <x14:cfRule type="dataBar" id="{9E1988F7-55DA-4080-8BF1-639EA7CFD4D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Q141</xm:sqref>
        </x14:conditionalFormatting>
        <x14:conditionalFormatting xmlns:xm="http://schemas.microsoft.com/office/excel/2006/main">
          <x14:cfRule type="dataBar" id="{B797F8B1-5D0A-440D-9609-07C193EF8DF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AD17</xm:sqref>
        </x14:conditionalFormatting>
        <x14:conditionalFormatting xmlns:xm="http://schemas.microsoft.com/office/excel/2006/main">
          <x14:cfRule type="dataBar" id="{64D724A2-B2A9-4582-BBDB-31F889D5761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AD20</xm:sqref>
        </x14:conditionalFormatting>
        <x14:conditionalFormatting xmlns:xm="http://schemas.microsoft.com/office/excel/2006/main">
          <x14:cfRule type="dataBar" id="{B446E990-948D-4127-B5A5-5F1627E9682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K74:K76</xm:sqref>
        </x14:conditionalFormatting>
        <x14:conditionalFormatting xmlns:xm="http://schemas.microsoft.com/office/excel/2006/main">
          <x14:cfRule type="dataBar" id="{6ACDF4AB-B3F2-4F0D-BC89-312D9860035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K77:K78</xm:sqref>
        </x14:conditionalFormatting>
        <x14:conditionalFormatting xmlns:xm="http://schemas.microsoft.com/office/excel/2006/main">
          <x14:cfRule type="dataBar" id="{8380455C-E728-4BC1-A4F5-543C75BDC28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K79</xm:sqref>
        </x14:conditionalFormatting>
        <x14:conditionalFormatting xmlns:xm="http://schemas.microsoft.com/office/excel/2006/main">
          <x14:cfRule type="dataBar" id="{957ACD73-6855-4261-9A67-D08C162DE40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K80</xm:sqref>
        </x14:conditionalFormatting>
        <x14:conditionalFormatting xmlns:xm="http://schemas.microsoft.com/office/excel/2006/main">
          <x14:cfRule type="dataBar" id="{51522C4C-4DD4-44EE-94B9-10F2313065A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K81</xm:sqref>
        </x14:conditionalFormatting>
        <x14:conditionalFormatting xmlns:xm="http://schemas.microsoft.com/office/excel/2006/main">
          <x14:cfRule type="dataBar" id="{AC637252-E475-4762-9752-88567879EE4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K98</xm:sqref>
        </x14:conditionalFormatting>
        <x14:conditionalFormatting xmlns:xm="http://schemas.microsoft.com/office/excel/2006/main">
          <x14:cfRule type="dataBar" id="{AD6EB9A0-57CE-44F7-B13E-DF415652684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K99:K100</xm:sqref>
        </x14:conditionalFormatting>
        <x14:conditionalFormatting xmlns:xm="http://schemas.microsoft.com/office/excel/2006/main">
          <x14:cfRule type="dataBar" id="{BA782393-7A1D-4A30-A35B-8EB118820F8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K101:K114</xm:sqref>
        </x14:conditionalFormatting>
        <x14:conditionalFormatting xmlns:xm="http://schemas.microsoft.com/office/excel/2006/main">
          <x14:cfRule type="dataBar" id="{66FDB020-8826-4669-9D0C-58335B199EB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K115</xm:sqref>
        </x14:conditionalFormatting>
        <x14:conditionalFormatting xmlns:xm="http://schemas.microsoft.com/office/excel/2006/main">
          <x14:cfRule type="dataBar" id="{1633BE9C-81B4-4243-BD54-28CD5EE59E3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K126:K128</xm:sqref>
        </x14:conditionalFormatting>
        <x14:conditionalFormatting xmlns:xm="http://schemas.microsoft.com/office/excel/2006/main">
          <x14:cfRule type="dataBar" id="{1EE07612-4593-4CB0-A7B8-11A719D284E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K129:K139</xm:sqref>
        </x14:conditionalFormatting>
        <x14:conditionalFormatting xmlns:xm="http://schemas.microsoft.com/office/excel/2006/main">
          <x14:cfRule type="dataBar" id="{16CC2551-2F39-4E66-9174-0BACC906BBE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K140</xm:sqref>
        </x14:conditionalFormatting>
        <x14:conditionalFormatting xmlns:xm="http://schemas.microsoft.com/office/excel/2006/main">
          <x14:cfRule type="dataBar" id="{22D67044-8D29-4AF5-AF5E-FE14730D93A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K141</xm:sqref>
        </x14:conditionalFormatting>
        <x14:conditionalFormatting xmlns:xm="http://schemas.microsoft.com/office/excel/2006/main">
          <x14:cfRule type="dataBar" id="{FA22A18F-DDE1-4AE2-8770-1CB60429A70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J74:J76</xm:sqref>
        </x14:conditionalFormatting>
        <x14:conditionalFormatting xmlns:xm="http://schemas.microsoft.com/office/excel/2006/main">
          <x14:cfRule type="dataBar" id="{42E1124C-4C6B-43CB-8125-2112A333316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J77:J78</xm:sqref>
        </x14:conditionalFormatting>
        <x14:conditionalFormatting xmlns:xm="http://schemas.microsoft.com/office/excel/2006/main">
          <x14:cfRule type="dataBar" id="{24C31EC1-BF80-4C1F-9FB5-669331E8F4A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J79</xm:sqref>
        </x14:conditionalFormatting>
        <x14:conditionalFormatting xmlns:xm="http://schemas.microsoft.com/office/excel/2006/main">
          <x14:cfRule type="dataBar" id="{3D37AA26-AFDF-4FC3-B77C-4356185E8C5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J80</xm:sqref>
        </x14:conditionalFormatting>
        <x14:conditionalFormatting xmlns:xm="http://schemas.microsoft.com/office/excel/2006/main">
          <x14:cfRule type="dataBar" id="{D3E6BCD5-60C5-4718-BDD7-9D195E8497B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J81</xm:sqref>
        </x14:conditionalFormatting>
        <x14:conditionalFormatting xmlns:xm="http://schemas.microsoft.com/office/excel/2006/main">
          <x14:cfRule type="dataBar" id="{6B56356D-4423-4535-A7B2-4338633B7B9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J98</xm:sqref>
        </x14:conditionalFormatting>
        <x14:conditionalFormatting xmlns:xm="http://schemas.microsoft.com/office/excel/2006/main">
          <x14:cfRule type="dataBar" id="{8ECEBD47-6F7B-4FA9-9F5D-C377600E967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J99:J100</xm:sqref>
        </x14:conditionalFormatting>
        <x14:conditionalFormatting xmlns:xm="http://schemas.microsoft.com/office/excel/2006/main">
          <x14:cfRule type="dataBar" id="{07D0C739-A625-4502-A63B-BFC3C66DF49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J101:J114</xm:sqref>
        </x14:conditionalFormatting>
        <x14:conditionalFormatting xmlns:xm="http://schemas.microsoft.com/office/excel/2006/main">
          <x14:cfRule type="dataBar" id="{3FF6F687-B512-4146-8557-A501782CA18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J115</xm:sqref>
        </x14:conditionalFormatting>
        <x14:conditionalFormatting xmlns:xm="http://schemas.microsoft.com/office/excel/2006/main">
          <x14:cfRule type="dataBar" id="{8726DD99-1F13-4593-9F60-75D01062E45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J126:J128</xm:sqref>
        </x14:conditionalFormatting>
        <x14:conditionalFormatting xmlns:xm="http://schemas.microsoft.com/office/excel/2006/main">
          <x14:cfRule type="dataBar" id="{215E2643-B883-4C7F-9D50-59936A23F5F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J129:J139</xm:sqref>
        </x14:conditionalFormatting>
        <x14:conditionalFormatting xmlns:xm="http://schemas.microsoft.com/office/excel/2006/main">
          <x14:cfRule type="dataBar" id="{FA897240-8B88-4E10-8AF1-5031DAD11BA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J140</xm:sqref>
        </x14:conditionalFormatting>
        <x14:conditionalFormatting xmlns:xm="http://schemas.microsoft.com/office/excel/2006/main">
          <x14:cfRule type="dataBar" id="{303E7436-546A-4D5A-AA11-DB0B32692D2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J141</xm:sqref>
        </x14:conditionalFormatting>
        <x14:conditionalFormatting xmlns:xm="http://schemas.microsoft.com/office/excel/2006/main">
          <x14:cfRule type="dataBar" id="{495EDF9B-B27B-4B82-BDC6-B03B035F808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I74:I76</xm:sqref>
        </x14:conditionalFormatting>
        <x14:conditionalFormatting xmlns:xm="http://schemas.microsoft.com/office/excel/2006/main">
          <x14:cfRule type="dataBar" id="{8B075273-B5B5-44CD-87E6-A3754B72C5A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I77:I78</xm:sqref>
        </x14:conditionalFormatting>
        <x14:conditionalFormatting xmlns:xm="http://schemas.microsoft.com/office/excel/2006/main">
          <x14:cfRule type="dataBar" id="{59BD81EA-331C-4ACC-88D1-151F80A3C41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I79</xm:sqref>
        </x14:conditionalFormatting>
        <x14:conditionalFormatting xmlns:xm="http://schemas.microsoft.com/office/excel/2006/main">
          <x14:cfRule type="dataBar" id="{F048794E-5303-404E-AAF5-F87389FA92E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I80</xm:sqref>
        </x14:conditionalFormatting>
        <x14:conditionalFormatting xmlns:xm="http://schemas.microsoft.com/office/excel/2006/main">
          <x14:cfRule type="dataBar" id="{985720E7-C381-4587-A245-8B2B297978A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I81</xm:sqref>
        </x14:conditionalFormatting>
        <x14:conditionalFormatting xmlns:xm="http://schemas.microsoft.com/office/excel/2006/main">
          <x14:cfRule type="dataBar" id="{4397A3A6-5D9D-4553-8EDC-190A007CA7F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I98</xm:sqref>
        </x14:conditionalFormatting>
        <x14:conditionalFormatting xmlns:xm="http://schemas.microsoft.com/office/excel/2006/main">
          <x14:cfRule type="dataBar" id="{3ED96E3A-2BC9-49EB-B7CD-9B07263F2DF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I99:I100</xm:sqref>
        </x14:conditionalFormatting>
        <x14:conditionalFormatting xmlns:xm="http://schemas.microsoft.com/office/excel/2006/main">
          <x14:cfRule type="dataBar" id="{39800322-8E85-480D-8F85-D00FA3EDEE8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I101:I114</xm:sqref>
        </x14:conditionalFormatting>
        <x14:conditionalFormatting xmlns:xm="http://schemas.microsoft.com/office/excel/2006/main">
          <x14:cfRule type="dataBar" id="{1DC982A6-FBB4-44C5-AF87-F2DD24CDFD0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I115</xm:sqref>
        </x14:conditionalFormatting>
        <x14:conditionalFormatting xmlns:xm="http://schemas.microsoft.com/office/excel/2006/main">
          <x14:cfRule type="dataBar" id="{B25F6C13-A14A-453C-AACA-FA6A8BC8EE1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I126:I128</xm:sqref>
        </x14:conditionalFormatting>
        <x14:conditionalFormatting xmlns:xm="http://schemas.microsoft.com/office/excel/2006/main">
          <x14:cfRule type="dataBar" id="{0168C5AE-D691-4D4F-8F32-7AE42D78A60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I129:I139</xm:sqref>
        </x14:conditionalFormatting>
        <x14:conditionalFormatting xmlns:xm="http://schemas.microsoft.com/office/excel/2006/main">
          <x14:cfRule type="dataBar" id="{87C51786-5B30-4F4D-B6EE-BFA9696A4B3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I140</xm:sqref>
        </x14:conditionalFormatting>
        <x14:conditionalFormatting xmlns:xm="http://schemas.microsoft.com/office/excel/2006/main">
          <x14:cfRule type="dataBar" id="{48224910-2CD6-4DE2-B34F-9AB5CEFF8F0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I141</xm:sqref>
        </x14:conditionalFormatting>
        <x14:conditionalFormatting xmlns:xm="http://schemas.microsoft.com/office/excel/2006/main">
          <x14:cfRule type="dataBar" id="{DA6714B7-F0C5-4A7A-82DF-B4C60BFF16E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E11</xm:sqref>
        </x14:conditionalFormatting>
        <x14:conditionalFormatting xmlns:xm="http://schemas.microsoft.com/office/excel/2006/main">
          <x14:cfRule type="dataBar" id="{3616AB72-4A12-498F-9F53-D5B0EA5B71C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H74:H76</xm:sqref>
        </x14:conditionalFormatting>
        <x14:conditionalFormatting xmlns:xm="http://schemas.microsoft.com/office/excel/2006/main">
          <x14:cfRule type="dataBar" id="{556AAF7F-6206-4A76-9717-4337A0528EB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H77:H78</xm:sqref>
        </x14:conditionalFormatting>
        <x14:conditionalFormatting xmlns:xm="http://schemas.microsoft.com/office/excel/2006/main">
          <x14:cfRule type="dataBar" id="{C83862D9-6D6E-42A4-B77B-00464B4BDF7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H79</xm:sqref>
        </x14:conditionalFormatting>
        <x14:conditionalFormatting xmlns:xm="http://schemas.microsoft.com/office/excel/2006/main">
          <x14:cfRule type="dataBar" id="{28ECBFDC-ABC2-4364-B2B8-3FD6B60B759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H80</xm:sqref>
        </x14:conditionalFormatting>
        <x14:conditionalFormatting xmlns:xm="http://schemas.microsoft.com/office/excel/2006/main">
          <x14:cfRule type="dataBar" id="{9AE40CB9-D80E-40F9-9306-69CE4E1CF03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H81</xm:sqref>
        </x14:conditionalFormatting>
        <x14:conditionalFormatting xmlns:xm="http://schemas.microsoft.com/office/excel/2006/main">
          <x14:cfRule type="dataBar" id="{0FE9E992-BDFC-4AAE-9A18-D0C3FFD67E5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H98</xm:sqref>
        </x14:conditionalFormatting>
        <x14:conditionalFormatting xmlns:xm="http://schemas.microsoft.com/office/excel/2006/main">
          <x14:cfRule type="dataBar" id="{29531B6E-DE97-4366-BAD8-A6B2336BD70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H99:H100</xm:sqref>
        </x14:conditionalFormatting>
        <x14:conditionalFormatting xmlns:xm="http://schemas.microsoft.com/office/excel/2006/main">
          <x14:cfRule type="dataBar" id="{4EB0ECED-673A-49D5-899E-7A1EBD783B0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H101:H114</xm:sqref>
        </x14:conditionalFormatting>
        <x14:conditionalFormatting xmlns:xm="http://schemas.microsoft.com/office/excel/2006/main">
          <x14:cfRule type="dataBar" id="{22EAE0BC-24DC-4092-9327-7497482E898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H115</xm:sqref>
        </x14:conditionalFormatting>
        <x14:conditionalFormatting xmlns:xm="http://schemas.microsoft.com/office/excel/2006/main">
          <x14:cfRule type="dataBar" id="{7D3A6750-48DE-4523-AB4F-5BABCF369DF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H126:H128</xm:sqref>
        </x14:conditionalFormatting>
        <x14:conditionalFormatting xmlns:xm="http://schemas.microsoft.com/office/excel/2006/main">
          <x14:cfRule type="dataBar" id="{C0CAB3E8-4B61-49BD-B88C-7FD442B1A3C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H129:H139</xm:sqref>
        </x14:conditionalFormatting>
        <x14:conditionalFormatting xmlns:xm="http://schemas.microsoft.com/office/excel/2006/main">
          <x14:cfRule type="dataBar" id="{90FFFF2F-A013-48E0-8413-98FC1C31B75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H140</xm:sqref>
        </x14:conditionalFormatting>
        <x14:conditionalFormatting xmlns:xm="http://schemas.microsoft.com/office/excel/2006/main">
          <x14:cfRule type="dataBar" id="{AF977084-549F-461E-A7F4-BC735D7F878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H141</xm:sqref>
        </x14:conditionalFormatting>
        <x14:conditionalFormatting xmlns:xm="http://schemas.microsoft.com/office/excel/2006/main">
          <x14:cfRule type="dataBar" id="{92CB57A4-E6FD-4BFB-95C8-E31AEFC4AB3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G74:G76</xm:sqref>
        </x14:conditionalFormatting>
        <x14:conditionalFormatting xmlns:xm="http://schemas.microsoft.com/office/excel/2006/main">
          <x14:cfRule type="dataBar" id="{8D9B1D3C-3172-4793-9C64-DA78B0EF081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G77:G78</xm:sqref>
        </x14:conditionalFormatting>
        <x14:conditionalFormatting xmlns:xm="http://schemas.microsoft.com/office/excel/2006/main">
          <x14:cfRule type="dataBar" id="{E605F6ED-1FB4-4BA0-9AA0-C147D0A8321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G79</xm:sqref>
        </x14:conditionalFormatting>
        <x14:conditionalFormatting xmlns:xm="http://schemas.microsoft.com/office/excel/2006/main">
          <x14:cfRule type="dataBar" id="{7E462539-8751-4066-B258-4A4EB4D3243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G80</xm:sqref>
        </x14:conditionalFormatting>
        <x14:conditionalFormatting xmlns:xm="http://schemas.microsoft.com/office/excel/2006/main">
          <x14:cfRule type="dataBar" id="{DA8B314E-153B-4C2D-A58A-5A4FE975A37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G81</xm:sqref>
        </x14:conditionalFormatting>
        <x14:conditionalFormatting xmlns:xm="http://schemas.microsoft.com/office/excel/2006/main">
          <x14:cfRule type="dataBar" id="{6A095473-D12D-490F-A338-38BEA4D6A39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G98</xm:sqref>
        </x14:conditionalFormatting>
        <x14:conditionalFormatting xmlns:xm="http://schemas.microsoft.com/office/excel/2006/main">
          <x14:cfRule type="dataBar" id="{D32881FA-D491-4386-99E2-D4C0EE16AE4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G99:G100</xm:sqref>
        </x14:conditionalFormatting>
        <x14:conditionalFormatting xmlns:xm="http://schemas.microsoft.com/office/excel/2006/main">
          <x14:cfRule type="dataBar" id="{65395A0C-662A-4BBB-BC48-7D941ED23CC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G101:G114</xm:sqref>
        </x14:conditionalFormatting>
        <x14:conditionalFormatting xmlns:xm="http://schemas.microsoft.com/office/excel/2006/main">
          <x14:cfRule type="dataBar" id="{99D66F6D-AE80-4FD8-AD26-B6C1C1180AB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G115</xm:sqref>
        </x14:conditionalFormatting>
        <x14:conditionalFormatting xmlns:xm="http://schemas.microsoft.com/office/excel/2006/main">
          <x14:cfRule type="dataBar" id="{C3F76272-21BA-41CC-8CC5-F8C4DEE9C52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G126:G128</xm:sqref>
        </x14:conditionalFormatting>
        <x14:conditionalFormatting xmlns:xm="http://schemas.microsoft.com/office/excel/2006/main">
          <x14:cfRule type="dataBar" id="{983E6C8D-3773-4189-B642-00A3BBE841A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G129:G139</xm:sqref>
        </x14:conditionalFormatting>
        <x14:conditionalFormatting xmlns:xm="http://schemas.microsoft.com/office/excel/2006/main">
          <x14:cfRule type="dataBar" id="{C874A3D6-812B-45A7-82C6-677C878DBAC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G140</xm:sqref>
        </x14:conditionalFormatting>
        <x14:conditionalFormatting xmlns:xm="http://schemas.microsoft.com/office/excel/2006/main">
          <x14:cfRule type="dataBar" id="{7E5FF6F8-0171-4BB0-BDFC-C4E30C27880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G141</xm:sqref>
        </x14:conditionalFormatting>
        <x14:conditionalFormatting xmlns:xm="http://schemas.microsoft.com/office/excel/2006/main">
          <x14:cfRule type="dataBar" id="{3889B86B-A291-4BCC-BE16-3D1B11170A8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F73:F75</xm:sqref>
        </x14:conditionalFormatting>
        <x14:conditionalFormatting xmlns:xm="http://schemas.microsoft.com/office/excel/2006/main">
          <x14:cfRule type="dataBar" id="{1B85E6BF-3344-465C-9F81-8B441EE04C9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F76:F77</xm:sqref>
        </x14:conditionalFormatting>
        <x14:conditionalFormatting xmlns:xm="http://schemas.microsoft.com/office/excel/2006/main">
          <x14:cfRule type="dataBar" id="{B7F3614F-FBD0-4C76-8470-B2587903EE9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F78</xm:sqref>
        </x14:conditionalFormatting>
        <x14:conditionalFormatting xmlns:xm="http://schemas.microsoft.com/office/excel/2006/main">
          <x14:cfRule type="dataBar" id="{6B656E12-601A-47B4-89BD-C1B3F1933BE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F79</xm:sqref>
        </x14:conditionalFormatting>
        <x14:conditionalFormatting xmlns:xm="http://schemas.microsoft.com/office/excel/2006/main">
          <x14:cfRule type="dataBar" id="{26B73A5F-D48F-4D8C-BFE7-B86129C7941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F80</xm:sqref>
        </x14:conditionalFormatting>
        <x14:conditionalFormatting xmlns:xm="http://schemas.microsoft.com/office/excel/2006/main">
          <x14:cfRule type="dataBar" id="{AE99D4E7-D952-49EB-9613-3A4B3CB32AA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F97</xm:sqref>
        </x14:conditionalFormatting>
        <x14:conditionalFormatting xmlns:xm="http://schemas.microsoft.com/office/excel/2006/main">
          <x14:cfRule type="dataBar" id="{A6DFB672-AF35-439E-8F13-1A3E89B2801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F98:F99</xm:sqref>
        </x14:conditionalFormatting>
        <x14:conditionalFormatting xmlns:xm="http://schemas.microsoft.com/office/excel/2006/main">
          <x14:cfRule type="dataBar" id="{EBF63B4A-795B-45B3-AF34-3708E77A360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F100:F113</xm:sqref>
        </x14:conditionalFormatting>
        <x14:conditionalFormatting xmlns:xm="http://schemas.microsoft.com/office/excel/2006/main">
          <x14:cfRule type="dataBar" id="{9248D9BA-2E26-49D0-9127-029F2D453A0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F114</xm:sqref>
        </x14:conditionalFormatting>
        <x14:conditionalFormatting xmlns:xm="http://schemas.microsoft.com/office/excel/2006/main">
          <x14:cfRule type="dataBar" id="{B8FBD113-920B-411E-B761-082AF6E933A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F125:F127</xm:sqref>
        </x14:conditionalFormatting>
        <x14:conditionalFormatting xmlns:xm="http://schemas.microsoft.com/office/excel/2006/main">
          <x14:cfRule type="dataBar" id="{6C3A8952-03A6-4AE6-92FE-FEB9FD7FA60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F128:F138</xm:sqref>
        </x14:conditionalFormatting>
        <x14:conditionalFormatting xmlns:xm="http://schemas.microsoft.com/office/excel/2006/main">
          <x14:cfRule type="dataBar" id="{CA0BA46B-E666-461A-803E-117BC58C07F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F139</xm:sqref>
        </x14:conditionalFormatting>
        <x14:conditionalFormatting xmlns:xm="http://schemas.microsoft.com/office/excel/2006/main">
          <x14:cfRule type="dataBar" id="{E1BBF9CD-E9CC-4ACC-86F8-836225619B9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F140</xm:sqref>
        </x14:conditionalFormatting>
        <x14:conditionalFormatting xmlns:xm="http://schemas.microsoft.com/office/excel/2006/main">
          <x14:cfRule type="dataBar" id="{9F624F4A-D245-400D-84FC-D5ECA1E9587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E74:E76</xm:sqref>
        </x14:conditionalFormatting>
        <x14:conditionalFormatting xmlns:xm="http://schemas.microsoft.com/office/excel/2006/main">
          <x14:cfRule type="dataBar" id="{E023FB64-3C2A-4095-AAB8-C308AEEEA77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E77:E78</xm:sqref>
        </x14:conditionalFormatting>
        <x14:conditionalFormatting xmlns:xm="http://schemas.microsoft.com/office/excel/2006/main">
          <x14:cfRule type="dataBar" id="{3C210C48-B4CF-4151-B575-4B75A385FC3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E79</xm:sqref>
        </x14:conditionalFormatting>
        <x14:conditionalFormatting xmlns:xm="http://schemas.microsoft.com/office/excel/2006/main">
          <x14:cfRule type="dataBar" id="{063FCA11-62CF-492C-9B24-3D24BB8054E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E80</xm:sqref>
        </x14:conditionalFormatting>
        <x14:conditionalFormatting xmlns:xm="http://schemas.microsoft.com/office/excel/2006/main">
          <x14:cfRule type="dataBar" id="{FDB6E6CA-A059-4656-B3A4-C4CEBC82EF5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E81</xm:sqref>
        </x14:conditionalFormatting>
        <x14:conditionalFormatting xmlns:xm="http://schemas.microsoft.com/office/excel/2006/main">
          <x14:cfRule type="dataBar" id="{A1D3371F-0801-4A15-BE79-615E635685F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E98</xm:sqref>
        </x14:conditionalFormatting>
        <x14:conditionalFormatting xmlns:xm="http://schemas.microsoft.com/office/excel/2006/main">
          <x14:cfRule type="dataBar" id="{FC8BB389-BA4E-40EC-B0C7-AA7DCA8CD99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E99:E100</xm:sqref>
        </x14:conditionalFormatting>
        <x14:conditionalFormatting xmlns:xm="http://schemas.microsoft.com/office/excel/2006/main">
          <x14:cfRule type="dataBar" id="{2D61437C-4AD1-40FB-B14A-22AEC27AF6E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E101:E114</xm:sqref>
        </x14:conditionalFormatting>
        <x14:conditionalFormatting xmlns:xm="http://schemas.microsoft.com/office/excel/2006/main">
          <x14:cfRule type="dataBar" id="{3BF99FA6-812B-4079-BD09-932A0FA328E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E115</xm:sqref>
        </x14:conditionalFormatting>
        <x14:conditionalFormatting xmlns:xm="http://schemas.microsoft.com/office/excel/2006/main">
          <x14:cfRule type="dataBar" id="{C96EF5E2-31C4-44CC-B72A-11087420AF2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E126:E128</xm:sqref>
        </x14:conditionalFormatting>
        <x14:conditionalFormatting xmlns:xm="http://schemas.microsoft.com/office/excel/2006/main">
          <x14:cfRule type="dataBar" id="{EA4C257F-019A-4F81-B35B-0DE7EF78289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E129:E139</xm:sqref>
        </x14:conditionalFormatting>
        <x14:conditionalFormatting xmlns:xm="http://schemas.microsoft.com/office/excel/2006/main">
          <x14:cfRule type="dataBar" id="{D0D2D905-09F6-4E16-B89F-2B0F82F90C1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E140</xm:sqref>
        </x14:conditionalFormatting>
        <x14:conditionalFormatting xmlns:xm="http://schemas.microsoft.com/office/excel/2006/main">
          <x14:cfRule type="dataBar" id="{75124E6B-3FBE-4AD6-A44B-F426F796613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E141</xm:sqref>
        </x14:conditionalFormatting>
        <x14:conditionalFormatting xmlns:xm="http://schemas.microsoft.com/office/excel/2006/main">
          <x14:cfRule type="dataBar" id="{2AAD590F-3A5C-46D8-97EA-F15B960E4C8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L74:L76</xm:sqref>
        </x14:conditionalFormatting>
        <x14:conditionalFormatting xmlns:xm="http://schemas.microsoft.com/office/excel/2006/main">
          <x14:cfRule type="dataBar" id="{474B8FAE-3436-47C9-9E80-AAC6DB6F048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L77:L78</xm:sqref>
        </x14:conditionalFormatting>
        <x14:conditionalFormatting xmlns:xm="http://schemas.microsoft.com/office/excel/2006/main">
          <x14:cfRule type="dataBar" id="{298E95D1-7AEF-421C-9145-57CA8C8855F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L79</xm:sqref>
        </x14:conditionalFormatting>
        <x14:conditionalFormatting xmlns:xm="http://schemas.microsoft.com/office/excel/2006/main">
          <x14:cfRule type="dataBar" id="{664B6D81-31FA-469B-B4DA-48BF4D0D34D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L80</xm:sqref>
        </x14:conditionalFormatting>
        <x14:conditionalFormatting xmlns:xm="http://schemas.microsoft.com/office/excel/2006/main">
          <x14:cfRule type="dataBar" id="{38AE6C46-A906-4D34-B798-D779A2CA864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L81</xm:sqref>
        </x14:conditionalFormatting>
        <x14:conditionalFormatting xmlns:xm="http://schemas.microsoft.com/office/excel/2006/main">
          <x14:cfRule type="dataBar" id="{63603B0D-E552-4376-9E22-8B9E5B27836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L98</xm:sqref>
        </x14:conditionalFormatting>
        <x14:conditionalFormatting xmlns:xm="http://schemas.microsoft.com/office/excel/2006/main">
          <x14:cfRule type="dataBar" id="{DF2078B1-E6DA-4B25-9F50-2C638476CB3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L99:L100</xm:sqref>
        </x14:conditionalFormatting>
        <x14:conditionalFormatting xmlns:xm="http://schemas.microsoft.com/office/excel/2006/main">
          <x14:cfRule type="dataBar" id="{F9F69525-5972-4BCC-BD83-8FAB0113638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L101:L114</xm:sqref>
        </x14:conditionalFormatting>
        <x14:conditionalFormatting xmlns:xm="http://schemas.microsoft.com/office/excel/2006/main">
          <x14:cfRule type="dataBar" id="{4208367E-CFF6-4D47-9135-333796C4802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L115</xm:sqref>
        </x14:conditionalFormatting>
        <x14:conditionalFormatting xmlns:xm="http://schemas.microsoft.com/office/excel/2006/main">
          <x14:cfRule type="dataBar" id="{07584694-9500-40DA-9C13-F11193C8F25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L126:L128</xm:sqref>
        </x14:conditionalFormatting>
        <x14:conditionalFormatting xmlns:xm="http://schemas.microsoft.com/office/excel/2006/main">
          <x14:cfRule type="dataBar" id="{1346F296-FC1E-4106-967E-7CA2B710671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L129:L139</xm:sqref>
        </x14:conditionalFormatting>
        <x14:conditionalFormatting xmlns:xm="http://schemas.microsoft.com/office/excel/2006/main">
          <x14:cfRule type="dataBar" id="{78318F01-F875-4F1E-BC18-2CBD4C5B7A3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L140</xm:sqref>
        </x14:conditionalFormatting>
        <x14:conditionalFormatting xmlns:xm="http://schemas.microsoft.com/office/excel/2006/main">
          <x14:cfRule type="dataBar" id="{E8A0DBBF-EAAA-47D4-939B-8D9804D42DC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L141</xm:sqref>
        </x14:conditionalFormatting>
        <x14:conditionalFormatting xmlns:xm="http://schemas.microsoft.com/office/excel/2006/main">
          <x14:cfRule type="dataBar" id="{25D2A81B-DAEE-4D9D-8BC3-69CCE52D0DB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F81:F96</xm:sqref>
        </x14:conditionalFormatting>
        <x14:conditionalFormatting xmlns:xm="http://schemas.microsoft.com/office/excel/2006/main">
          <x14:cfRule type="dataBar" id="{0C2CE9C3-63A6-4155-A4A0-507202FE7B2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O116:O125</xm:sqref>
        </x14:conditionalFormatting>
        <x14:conditionalFormatting xmlns:xm="http://schemas.microsoft.com/office/excel/2006/main">
          <x14:cfRule type="dataBar" id="{327A1CE9-E045-4F1D-904E-F7BC1A69823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N116:N125</xm:sqref>
        </x14:conditionalFormatting>
        <x14:conditionalFormatting xmlns:xm="http://schemas.microsoft.com/office/excel/2006/main">
          <x14:cfRule type="dataBar" id="{C52A4BD9-8F7B-4A28-8EEE-B1B019BDA96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M116:M125</xm:sqref>
        </x14:conditionalFormatting>
        <x14:conditionalFormatting xmlns:xm="http://schemas.microsoft.com/office/excel/2006/main">
          <x14:cfRule type="dataBar" id="{1EFA098E-2864-4026-BC4A-E1834801F57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Q116:Q125</xm:sqref>
        </x14:conditionalFormatting>
        <x14:conditionalFormatting xmlns:xm="http://schemas.microsoft.com/office/excel/2006/main">
          <x14:cfRule type="dataBar" id="{C2973291-E0F1-412E-AA9F-D7DA2D182A8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K116:K125</xm:sqref>
        </x14:conditionalFormatting>
        <x14:conditionalFormatting xmlns:xm="http://schemas.microsoft.com/office/excel/2006/main">
          <x14:cfRule type="dataBar" id="{125326EE-586D-456F-A0C7-818C97A62BE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J116:J125</xm:sqref>
        </x14:conditionalFormatting>
        <x14:conditionalFormatting xmlns:xm="http://schemas.microsoft.com/office/excel/2006/main">
          <x14:cfRule type="dataBar" id="{ACA2DC3E-F06C-4071-A0DC-69B11D7BC77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I116:I125</xm:sqref>
        </x14:conditionalFormatting>
        <x14:conditionalFormatting xmlns:xm="http://schemas.microsoft.com/office/excel/2006/main">
          <x14:cfRule type="dataBar" id="{D8AB599A-469B-45CE-9B65-F16022BAE1F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H116:H125</xm:sqref>
        </x14:conditionalFormatting>
        <x14:conditionalFormatting xmlns:xm="http://schemas.microsoft.com/office/excel/2006/main">
          <x14:cfRule type="dataBar" id="{8557FCB7-9AA4-43E5-B66E-E6B9F70BF51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G116:G125</xm:sqref>
        </x14:conditionalFormatting>
        <x14:conditionalFormatting xmlns:xm="http://schemas.microsoft.com/office/excel/2006/main">
          <x14:cfRule type="dataBar" id="{23CEE497-FEB6-42FC-97BA-3FAA27A0B1D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F115:F124</xm:sqref>
        </x14:conditionalFormatting>
        <x14:conditionalFormatting xmlns:xm="http://schemas.microsoft.com/office/excel/2006/main">
          <x14:cfRule type="dataBar" id="{AC470F00-4A81-44A0-BB85-93A4D2974F4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E116:E125</xm:sqref>
        </x14:conditionalFormatting>
        <x14:conditionalFormatting xmlns:xm="http://schemas.microsoft.com/office/excel/2006/main">
          <x14:cfRule type="dataBar" id="{945F9396-71AF-46E4-AC81-9D00D3F79F5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L116:L125</xm:sqref>
        </x14:conditionalFormatting>
        <x14:conditionalFormatting xmlns:xm="http://schemas.microsoft.com/office/excel/2006/main">
          <x14:cfRule type="dataBar" id="{A0B3AB51-3CED-43E1-9309-D7237617A6F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</xm:sqref>
        </x14:conditionalFormatting>
        <x14:conditionalFormatting xmlns:xm="http://schemas.microsoft.com/office/excel/2006/main">
          <x14:cfRule type="dataBar" id="{0561A158-70A8-445F-9707-99B5F257090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T140:T145</xm:sqref>
        </x14:conditionalFormatting>
        <x14:conditionalFormatting xmlns:xm="http://schemas.microsoft.com/office/excel/2006/main">
          <x14:cfRule type="dataBar" id="{2F5007E3-AEE0-4163-B74A-096C8669E01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O82:O97</xm:sqref>
        </x14:conditionalFormatting>
        <x14:conditionalFormatting xmlns:xm="http://schemas.microsoft.com/office/excel/2006/main">
          <x14:cfRule type="dataBar" id="{98EF3E67-D3C4-4BE5-806C-EBE9D7C2734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N82:N97</xm:sqref>
        </x14:conditionalFormatting>
        <x14:conditionalFormatting xmlns:xm="http://schemas.microsoft.com/office/excel/2006/main">
          <x14:cfRule type="dataBar" id="{17EE4B0A-3280-4C24-A875-4939D53C2D1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M82:M97</xm:sqref>
        </x14:conditionalFormatting>
        <x14:conditionalFormatting xmlns:xm="http://schemas.microsoft.com/office/excel/2006/main">
          <x14:cfRule type="dataBar" id="{60F48AEF-D7EB-43E5-88EC-DAD8BFCDC92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Q82:Q97</xm:sqref>
        </x14:conditionalFormatting>
        <x14:conditionalFormatting xmlns:xm="http://schemas.microsoft.com/office/excel/2006/main">
          <x14:cfRule type="dataBar" id="{1DB8BDBD-7B63-4F47-8046-19796BFB270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K82:K97</xm:sqref>
        </x14:conditionalFormatting>
        <x14:conditionalFormatting xmlns:xm="http://schemas.microsoft.com/office/excel/2006/main">
          <x14:cfRule type="dataBar" id="{064518EF-8224-4DFB-AB5C-B953B8B5825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J82:J97</xm:sqref>
        </x14:conditionalFormatting>
        <x14:conditionalFormatting xmlns:xm="http://schemas.microsoft.com/office/excel/2006/main">
          <x14:cfRule type="dataBar" id="{89265617-589F-4EF0-80A6-3970753803F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I82:I97</xm:sqref>
        </x14:conditionalFormatting>
        <x14:conditionalFormatting xmlns:xm="http://schemas.microsoft.com/office/excel/2006/main">
          <x14:cfRule type="dataBar" id="{C569C05C-C411-4BB1-9E93-002DEBC91C7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H82:H97</xm:sqref>
        </x14:conditionalFormatting>
        <x14:conditionalFormatting xmlns:xm="http://schemas.microsoft.com/office/excel/2006/main">
          <x14:cfRule type="dataBar" id="{DD1C5549-6BF0-4272-BB04-3BA01359AD9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G82:G97</xm:sqref>
        </x14:conditionalFormatting>
        <x14:conditionalFormatting xmlns:xm="http://schemas.microsoft.com/office/excel/2006/main">
          <x14:cfRule type="dataBar" id="{E84A7493-8386-4B5A-9CEE-F08D32184DE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E82:E97</xm:sqref>
        </x14:conditionalFormatting>
        <x14:conditionalFormatting xmlns:xm="http://schemas.microsoft.com/office/excel/2006/main">
          <x14:cfRule type="dataBar" id="{6B5A6D7B-6227-42EC-B4C5-80482644A4D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L82:L97</xm:sqref>
        </x14:conditionalFormatting>
        <x14:conditionalFormatting xmlns:xm="http://schemas.microsoft.com/office/excel/2006/main">
          <x14:cfRule type="dataBar" id="{1275DF08-A15E-4217-822F-3D936CD6A15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AI125:AI133</xm:sqref>
        </x14:conditionalFormatting>
        <x14:conditionalFormatting xmlns:xm="http://schemas.microsoft.com/office/excel/2006/main">
          <x14:cfRule type="dataBar" id="{ACD5ABA1-452E-4DDC-B0E8-2DFDE0A8E11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I30</xm:sqref>
        </x14:conditionalFormatting>
        <x14:conditionalFormatting xmlns:xm="http://schemas.microsoft.com/office/excel/2006/main">
          <x14:cfRule type="dataBar" id="{EE9DE4A0-7C59-4E83-AB6A-AB0DF85D73E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H30</xm:sqref>
        </x14:conditionalFormatting>
        <x14:conditionalFormatting xmlns:xm="http://schemas.microsoft.com/office/excel/2006/main">
          <x14:cfRule type="dataBar" id="{33BAB43D-59B9-49EB-93F8-6EF915344D9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G30</xm:sqref>
        </x14:conditionalFormatting>
        <x14:conditionalFormatting xmlns:xm="http://schemas.microsoft.com/office/excel/2006/main">
          <x14:cfRule type="dataBar" id="{4534E23D-1A11-4BD2-83D0-63651A33749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F30</xm:sqref>
        </x14:conditionalFormatting>
        <x14:conditionalFormatting xmlns:xm="http://schemas.microsoft.com/office/excel/2006/main">
          <x14:cfRule type="dataBar" id="{9ED35220-AAD2-4A52-9D24-5460BA0768D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E30</xm:sqref>
        </x14:conditionalFormatting>
        <x14:conditionalFormatting xmlns:xm="http://schemas.microsoft.com/office/excel/2006/main">
          <x14:cfRule type="dataBar" id="{E40DC122-A2A0-41EC-A403-23EEB5EE083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O142:O145</xm:sqref>
        </x14:conditionalFormatting>
        <x14:conditionalFormatting xmlns:xm="http://schemas.microsoft.com/office/excel/2006/main">
          <x14:cfRule type="dataBar" id="{88F2F7FD-8A49-420D-93FD-5540E330D4C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M142:M145</xm:sqref>
        </x14:conditionalFormatting>
        <x14:conditionalFormatting xmlns:xm="http://schemas.microsoft.com/office/excel/2006/main">
          <x14:cfRule type="dataBar" id="{EA2846C4-E92D-4C23-907F-C2B20A7A823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Q142:Q145</xm:sqref>
        </x14:conditionalFormatting>
        <x14:conditionalFormatting xmlns:xm="http://schemas.microsoft.com/office/excel/2006/main">
          <x14:cfRule type="dataBar" id="{7B571353-79F9-4D1B-9D59-683495A2B76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N143:N145</xm:sqref>
        </x14:conditionalFormatting>
        <x14:conditionalFormatting xmlns:xm="http://schemas.microsoft.com/office/excel/2006/main">
          <x14:cfRule type="dataBar" id="{6263149F-8F2D-4380-90BA-F8C8ABA6BE6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K142:K145</xm:sqref>
        </x14:conditionalFormatting>
        <x14:conditionalFormatting xmlns:xm="http://schemas.microsoft.com/office/excel/2006/main">
          <x14:cfRule type="dataBar" id="{51CCD44D-6824-4B95-97F5-DC415C58EC6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J142:J145</xm:sqref>
        </x14:conditionalFormatting>
        <x14:conditionalFormatting xmlns:xm="http://schemas.microsoft.com/office/excel/2006/main">
          <x14:cfRule type="dataBar" id="{6AAE7D09-5F5B-4324-AAC6-8F58B703A56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I142:I145</xm:sqref>
        </x14:conditionalFormatting>
        <x14:conditionalFormatting xmlns:xm="http://schemas.microsoft.com/office/excel/2006/main">
          <x14:cfRule type="dataBar" id="{18DC1EC9-F6DB-48B4-A335-C85E4BF5584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H142:H145</xm:sqref>
        </x14:conditionalFormatting>
        <x14:conditionalFormatting xmlns:xm="http://schemas.microsoft.com/office/excel/2006/main">
          <x14:cfRule type="dataBar" id="{3F83B13A-E5DE-4E73-828F-031108B7A5E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G142:G145</xm:sqref>
        </x14:conditionalFormatting>
        <x14:conditionalFormatting xmlns:xm="http://schemas.microsoft.com/office/excel/2006/main">
          <x14:cfRule type="dataBar" id="{B7E07677-B26F-41B9-9BD4-CDB606217CB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F141:F145</xm:sqref>
        </x14:conditionalFormatting>
        <x14:conditionalFormatting xmlns:xm="http://schemas.microsoft.com/office/excel/2006/main">
          <x14:cfRule type="dataBar" id="{D4A26210-F394-4B2F-B653-F0C835AA16F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E142:E145</xm:sqref>
        </x14:conditionalFormatting>
        <x14:conditionalFormatting xmlns:xm="http://schemas.microsoft.com/office/excel/2006/main">
          <x14:cfRule type="dataBar" id="{8260ED09-BDE1-4493-A629-A34D15E86EF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L142:L145</xm:sqref>
        </x14:conditionalFormatting>
        <x14:conditionalFormatting xmlns:xm="http://schemas.microsoft.com/office/excel/2006/main">
          <x14:cfRule type="dataBar" id="{46C80979-9DE7-4F62-9DF9-6A28467E2A5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R140:S145 R30:U30 AI31:AI124 R11:U11 AE20:AI20 U140:U145 W20:AC20 W17:AC17 W19:AI19 W11:AI16 W21:AI22 W39:AH39 R19:U22 R24:U24 R26:U26 R39:U39 R46:U139 R12:R17 T12:U17 W46:AH145 AE17:AI18 W24:AI24 AE23:AI23 W30:AI30 W26:AI26 AE25:AI25 AE27:AI29 AE31:AH38 AE40:AH45</xm:sqref>
        </x14:conditionalFormatting>
        <x14:conditionalFormatting xmlns:xm="http://schemas.microsoft.com/office/excel/2006/main">
          <x14:cfRule type="dataBar" id="{2678445F-B51A-4482-BEFA-0CDEEC1A8F5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AI134:AI145</xm:sqref>
        </x14:conditionalFormatting>
        <x14:conditionalFormatting xmlns:xm="http://schemas.microsoft.com/office/excel/2006/main">
          <x14:cfRule type="dataBar" id="{C9A3B096-2A89-4125-8305-4D842E6C4EC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H21</xm:sqref>
        </x14:conditionalFormatting>
        <x14:conditionalFormatting xmlns:xm="http://schemas.microsoft.com/office/excel/2006/main">
          <x14:cfRule type="dataBar" id="{81B48E87-2298-4979-AE02-D26DBCFB4E2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G11:G26</xm:sqref>
        </x14:conditionalFormatting>
        <x14:conditionalFormatting xmlns:xm="http://schemas.microsoft.com/office/excel/2006/main">
          <x14:cfRule type="dataBar" id="{5FB202F8-6624-468E-8821-955A3ED7522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H11:H20 H22:H25</xm:sqref>
        </x14:conditionalFormatting>
        <x14:conditionalFormatting xmlns:xm="http://schemas.microsoft.com/office/excel/2006/main">
          <x14:cfRule type="dataBar" id="{6A49066C-A59E-4115-8D24-D9098283B56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I31:I73 I27:I29</xm:sqref>
        </x14:conditionalFormatting>
        <x14:conditionalFormatting xmlns:xm="http://schemas.microsoft.com/office/excel/2006/main">
          <x14:cfRule type="dataBar" id="{868F2F06-C5A2-4D0E-B575-81CC436E313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H31:H73</xm:sqref>
        </x14:conditionalFormatting>
        <x14:conditionalFormatting xmlns:xm="http://schemas.microsoft.com/office/excel/2006/main">
          <x14:cfRule type="dataBar" id="{CFEC43C4-251E-43E6-B0DC-35C8F9B1651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G31:G73</xm:sqref>
        </x14:conditionalFormatting>
        <x14:conditionalFormatting xmlns:xm="http://schemas.microsoft.com/office/excel/2006/main">
          <x14:cfRule type="dataBar" id="{0CA6480D-A5B2-4323-9187-D9244B4F581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F31:F72</xm:sqref>
        </x14:conditionalFormatting>
        <x14:conditionalFormatting xmlns:xm="http://schemas.microsoft.com/office/excel/2006/main">
          <x14:cfRule type="dataBar" id="{A5158C17-4D2B-42FE-BA9E-131C0D255D8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E31:E73</xm:sqref>
        </x14:conditionalFormatting>
        <x14:conditionalFormatting xmlns:xm="http://schemas.microsoft.com/office/excel/2006/main">
          <x14:cfRule type="dataBar" id="{CF018BAF-FF98-4301-B9B0-DAFFFDA3D50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H26</xm:sqref>
        </x14:conditionalFormatting>
        <x14:conditionalFormatting xmlns:xm="http://schemas.microsoft.com/office/excel/2006/main">
          <x14:cfRule type="dataBar" id="{67B81565-A52E-4252-BA09-60C707DF49E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O11:O17 O19:O22 O24 O26</xm:sqref>
        </x14:conditionalFormatting>
        <x14:conditionalFormatting xmlns:xm="http://schemas.microsoft.com/office/excel/2006/main">
          <x14:cfRule type="dataBar" id="{EF5C2525-CFCE-4740-966C-BE9E2D8D4F5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N11:N17 N19:N22 N24 N26</xm:sqref>
        </x14:conditionalFormatting>
        <x14:conditionalFormatting xmlns:xm="http://schemas.microsoft.com/office/excel/2006/main">
          <x14:cfRule type="dataBar" id="{49CF92C8-246B-411C-9D06-476058EE81D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Q11:Q17 Q19:Q22 Q24 Q26</xm:sqref>
        </x14:conditionalFormatting>
        <x14:conditionalFormatting xmlns:xm="http://schemas.microsoft.com/office/excel/2006/main">
          <x14:cfRule type="dataBar" id="{E36761CA-CC9A-4C7F-ADB6-71296A470CF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K11:K26</xm:sqref>
        </x14:conditionalFormatting>
        <x14:conditionalFormatting xmlns:xm="http://schemas.microsoft.com/office/excel/2006/main">
          <x14:cfRule type="dataBar" id="{03D4577C-5E68-4A8A-980B-E18CB4AD4CA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J11:J26</xm:sqref>
        </x14:conditionalFormatting>
        <x14:conditionalFormatting xmlns:xm="http://schemas.microsoft.com/office/excel/2006/main">
          <x14:cfRule type="dataBar" id="{9875F266-FEE2-4191-B448-B66661C59B7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I11:I26</xm:sqref>
        </x14:conditionalFormatting>
        <x14:conditionalFormatting xmlns:xm="http://schemas.microsoft.com/office/excel/2006/main">
          <x14:cfRule type="dataBar" id="{A8FCA0C1-97B7-4271-870F-ADE6D271BBF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F11:F26</xm:sqref>
        </x14:conditionalFormatting>
        <x14:conditionalFormatting xmlns:xm="http://schemas.microsoft.com/office/excel/2006/main">
          <x14:cfRule type="dataBar" id="{7DB561AD-37C2-4B96-A207-16F5BAB767B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L11:L26 M18:AD18 M23:AD23 M25:AD25</xm:sqref>
        </x14:conditionalFormatting>
        <x14:conditionalFormatting xmlns:xm="http://schemas.microsoft.com/office/excel/2006/main">
          <x14:cfRule type="dataBar" id="{85BF9CA6-A3EC-45F7-A9EF-A22734CB447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M11:M17 M19:M22 M24 M26</xm:sqref>
        </x14:conditionalFormatting>
        <x14:conditionalFormatting xmlns:xm="http://schemas.microsoft.com/office/excel/2006/main">
          <x14:cfRule type="dataBar" id="{E9754A75-1F57-4510-AE40-2BC16E70C69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E11:E26</xm:sqref>
        </x14:conditionalFormatting>
        <x14:conditionalFormatting xmlns:xm="http://schemas.microsoft.com/office/excel/2006/main">
          <x14:cfRule type="dataBar" id="{AC029480-1592-4716-B73F-8309F72C4E1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H27:H29</xm:sqref>
        </x14:conditionalFormatting>
        <x14:conditionalFormatting xmlns:xm="http://schemas.microsoft.com/office/excel/2006/main">
          <x14:cfRule type="dataBar" id="{17939B3B-1E68-40C2-B606-D625AE0E35E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G27:G29</xm:sqref>
        </x14:conditionalFormatting>
        <x14:conditionalFormatting xmlns:xm="http://schemas.microsoft.com/office/excel/2006/main">
          <x14:cfRule type="dataBar" id="{6A7755A8-B291-42B5-9440-B7FBB7BC3C9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F27:F29</xm:sqref>
        </x14:conditionalFormatting>
        <x14:conditionalFormatting xmlns:xm="http://schemas.microsoft.com/office/excel/2006/main">
          <x14:cfRule type="dataBar" id="{38E660A9-0D02-42DA-A4BF-300ED88C238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E27:E29</xm:sqref>
        </x14:conditionalFormatting>
        <x14:conditionalFormatting xmlns:xm="http://schemas.microsoft.com/office/excel/2006/main">
          <x14:cfRule type="dataBar" id="{789AC5B1-AF0E-44D1-AAC7-505AE629206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O29:O32 O27 O35 O38:O39 O41:O42 O44:O73</xm:sqref>
        </x14:conditionalFormatting>
        <x14:conditionalFormatting xmlns:xm="http://schemas.microsoft.com/office/excel/2006/main">
          <x14:cfRule type="dataBar" id="{F73BC3DC-1AE6-4D40-97F9-09271814DA5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N29:N32 N27 N35 N38:N39 N41:N42 N44:N73</xm:sqref>
        </x14:conditionalFormatting>
        <x14:conditionalFormatting xmlns:xm="http://schemas.microsoft.com/office/excel/2006/main">
          <x14:cfRule type="dataBar" id="{485B3ACE-C050-453C-BE5F-400CC6AAA6D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M29:M32 M27 M35 M38:M39 M41:M42 M44:M73</xm:sqref>
        </x14:conditionalFormatting>
        <x14:conditionalFormatting xmlns:xm="http://schemas.microsoft.com/office/excel/2006/main">
          <x14:cfRule type="dataBar" id="{E89746D9-9663-4564-BB56-448A0A1FDDC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Q46:Q73 Q30 Q39</xm:sqref>
        </x14:conditionalFormatting>
        <x14:conditionalFormatting xmlns:xm="http://schemas.microsoft.com/office/excel/2006/main">
          <x14:cfRule type="dataBar" id="{BFE2908F-6011-42CA-B7CA-E7A94586D84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K27:K73</xm:sqref>
        </x14:conditionalFormatting>
        <x14:conditionalFormatting xmlns:xm="http://schemas.microsoft.com/office/excel/2006/main">
          <x14:cfRule type="dataBar" id="{19407731-8C48-449B-A086-9985D46E9AC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J27:J73</xm:sqref>
        </x14:conditionalFormatting>
        <x14:conditionalFormatting xmlns:xm="http://schemas.microsoft.com/office/excel/2006/main">
          <x14:cfRule type="dataBar" id="{9547542F-55E2-48E2-AAFE-557E3C05754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L27:L73 M28:P28 M33:P34 M36:P37 M40:P40 M43:P43</xm:sqref>
        </x14:conditionalFormatting>
        <x14:conditionalFormatting xmlns:xm="http://schemas.microsoft.com/office/excel/2006/main">
          <x14:cfRule type="dataBar" id="{6DCA6EE2-E293-4813-8A1C-DA4FAACABCB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V11:V17 V19:V22 V24 V26 V30 V39 V46:V145</xm:sqref>
        </x14:conditionalFormatting>
        <x14:conditionalFormatting xmlns:xm="http://schemas.microsoft.com/office/excel/2006/main">
          <x14:cfRule type="dataBar" id="{B8A919CE-81C6-4E02-85A0-1BE1F88E8F1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P30:P32 P35 P38:P39 P41:P42 P44:P61</xm:sqref>
        </x14:conditionalFormatting>
        <x14:conditionalFormatting xmlns:xm="http://schemas.microsoft.com/office/excel/2006/main">
          <x14:cfRule type="dataBar" id="{BF6D510B-AA1C-451C-BA57-74A70B14C75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P11:P17 P19:P22 P24 P26</xm:sqref>
        </x14:conditionalFormatting>
        <x14:conditionalFormatting xmlns:xm="http://schemas.microsoft.com/office/excel/2006/main">
          <x14:cfRule type="dataBar" id="{DBB56D86-0996-4972-A644-5B43D66D425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P29 P27</xm:sqref>
        </x14:conditionalFormatting>
        <x14:conditionalFormatting xmlns:xm="http://schemas.microsoft.com/office/excel/2006/main">
          <x14:cfRule type="dataBar" id="{F92AA496-119A-47B7-8C4F-E900B294ACF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P136</xm:sqref>
        </x14:conditionalFormatting>
        <x14:conditionalFormatting xmlns:xm="http://schemas.microsoft.com/office/excel/2006/main">
          <x14:cfRule type="dataBar" id="{488228BE-0301-4B23-AB52-78FAF3A8E91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P93:P95</xm:sqref>
        </x14:conditionalFormatting>
        <x14:conditionalFormatting xmlns:xm="http://schemas.microsoft.com/office/excel/2006/main">
          <x14:cfRule type="dataBar" id="{0A9B3481-75E5-4118-8214-CE28B551120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P96:P97</xm:sqref>
        </x14:conditionalFormatting>
        <x14:conditionalFormatting xmlns:xm="http://schemas.microsoft.com/office/excel/2006/main">
          <x14:cfRule type="dataBar" id="{C7531479-9455-497C-B0F0-0AD670DF90C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P98</xm:sqref>
        </x14:conditionalFormatting>
        <x14:conditionalFormatting xmlns:xm="http://schemas.microsoft.com/office/excel/2006/main">
          <x14:cfRule type="dataBar" id="{C8C7D5A6-5868-4F4A-B0BF-E2F8E026DA5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P101:P106</xm:sqref>
        </x14:conditionalFormatting>
        <x14:conditionalFormatting xmlns:xm="http://schemas.microsoft.com/office/excel/2006/main">
          <x14:cfRule type="dataBar" id="{21F8AD0E-6C3E-4604-BC08-0F93EABC9DF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P107</xm:sqref>
        </x14:conditionalFormatting>
        <x14:conditionalFormatting xmlns:xm="http://schemas.microsoft.com/office/excel/2006/main">
          <x14:cfRule type="dataBar" id="{DF92F02C-66D9-4530-9A6E-C4413AF0917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P108:P109</xm:sqref>
        </x14:conditionalFormatting>
        <x14:conditionalFormatting xmlns:xm="http://schemas.microsoft.com/office/excel/2006/main">
          <x14:cfRule type="dataBar" id="{668CE301-D916-4F38-B0AB-592F86DFEB3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P110:P123</xm:sqref>
        </x14:conditionalFormatting>
        <x14:conditionalFormatting xmlns:xm="http://schemas.microsoft.com/office/excel/2006/main">
          <x14:cfRule type="dataBar" id="{9A18DF5A-6FA5-4CDD-9B30-99A84AF1719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P124</xm:sqref>
        </x14:conditionalFormatting>
        <x14:conditionalFormatting xmlns:xm="http://schemas.microsoft.com/office/excel/2006/main">
          <x14:cfRule type="dataBar" id="{0A7BA4C3-531A-444A-B7E2-AEBA0243DA0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P125:P137</xm:sqref>
        </x14:conditionalFormatting>
        <x14:conditionalFormatting xmlns:xm="http://schemas.microsoft.com/office/excel/2006/main">
          <x14:cfRule type="dataBar" id="{3D19E50F-55CF-4604-9EEF-7D6C1013474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P137</xm:sqref>
        </x14:conditionalFormatting>
        <x14:conditionalFormatting xmlns:xm="http://schemas.microsoft.com/office/excel/2006/main">
          <x14:cfRule type="dataBar" id="{25C4AD6C-82C3-492B-94EF-9BD6D414658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P137</xm:sqref>
        </x14:conditionalFormatting>
        <x14:conditionalFormatting xmlns:xm="http://schemas.microsoft.com/office/excel/2006/main">
          <x14:cfRule type="dataBar" id="{B095A1C2-9A76-4CD2-A55C-73AD2C8AC6C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P62:P92</xm:sqref>
        </x14:conditionalFormatting>
        <x14:conditionalFormatting xmlns:xm="http://schemas.microsoft.com/office/excel/2006/main">
          <x14:cfRule type="dataBar" id="{8F218A4B-9440-4B00-8E96-F1C272491FD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P137</xm:sqref>
        </x14:conditionalFormatting>
        <x14:conditionalFormatting xmlns:xm="http://schemas.microsoft.com/office/excel/2006/main">
          <x14:cfRule type="dataBar" id="{02A48F07-F161-4971-9E7B-7C8F4D794CA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P138:P139</xm:sqref>
        </x14:conditionalFormatting>
        <x14:conditionalFormatting xmlns:xm="http://schemas.microsoft.com/office/excel/2006/main">
          <x14:cfRule type="dataBar" id="{CEF881B6-632D-4DEA-A640-A2A20CFBE10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P138:P139</xm:sqref>
        </x14:conditionalFormatting>
        <x14:conditionalFormatting xmlns:xm="http://schemas.microsoft.com/office/excel/2006/main">
          <x14:cfRule type="dataBar" id="{EA2E32E4-A465-4DFC-80D1-B6993588CE8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P138:P139</xm:sqref>
        </x14:conditionalFormatting>
        <x14:conditionalFormatting xmlns:xm="http://schemas.microsoft.com/office/excel/2006/main">
          <x14:cfRule type="dataBar" id="{21509B05-2302-48E8-8A0D-C5AF982C8F1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P138:P139</xm:sqref>
        </x14:conditionalFormatting>
        <x14:conditionalFormatting xmlns:xm="http://schemas.microsoft.com/office/excel/2006/main">
          <x14:cfRule type="dataBar" id="{B1024FD7-65CC-49E5-8659-42127AE72C0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P99:P100</xm:sqref>
        </x14:conditionalFormatting>
        <x14:conditionalFormatting xmlns:xm="http://schemas.microsoft.com/office/excel/2006/main">
          <x14:cfRule type="dataBar" id="{6D81525D-AF67-49A1-B391-F861863DD92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P140:P144</xm:sqref>
        </x14:conditionalFormatting>
        <x14:conditionalFormatting xmlns:xm="http://schemas.microsoft.com/office/excel/2006/main">
          <x14:cfRule type="dataBar" id="{BEA224DD-897E-4AA3-A60A-15972613458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P140:P144</xm:sqref>
        </x14:conditionalFormatting>
        <x14:conditionalFormatting xmlns:xm="http://schemas.microsoft.com/office/excel/2006/main">
          <x14:cfRule type="dataBar" id="{9EDE8D39-2DC6-4BA2-AD43-52EDC815D4E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P140:P144</xm:sqref>
        </x14:conditionalFormatting>
        <x14:conditionalFormatting xmlns:xm="http://schemas.microsoft.com/office/excel/2006/main">
          <x14:cfRule type="dataBar" id="{E86487C1-BA7E-4154-A7AE-74D538AD86F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P140:P144</xm:sqref>
        </x14:conditionalFormatting>
        <x14:conditionalFormatting xmlns:xm="http://schemas.microsoft.com/office/excel/2006/main">
          <x14:cfRule type="dataBar" id="{7525BDB3-7957-4FAB-A846-EB8D8106414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P145</xm:sqref>
        </x14:conditionalFormatting>
        <x14:conditionalFormatting xmlns:xm="http://schemas.microsoft.com/office/excel/2006/main">
          <x14:cfRule type="dataBar" id="{4BF7F17B-66FD-43AB-9200-081A4C4D977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P145</xm:sqref>
        </x14:conditionalFormatting>
        <x14:conditionalFormatting xmlns:xm="http://schemas.microsoft.com/office/excel/2006/main">
          <x14:cfRule type="dataBar" id="{B6290CA5-E598-4163-91DF-C23312641A2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P145</xm:sqref>
        </x14:conditionalFormatting>
        <x14:conditionalFormatting xmlns:xm="http://schemas.microsoft.com/office/excel/2006/main">
          <x14:cfRule type="dataBar" id="{CE743915-D6AF-431D-97CA-E8C21C3ACC1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P145</xm:sqref>
        </x14:conditionalFormatting>
        <x14:conditionalFormatting xmlns:xm="http://schemas.microsoft.com/office/excel/2006/main">
          <x14:cfRule type="dataBar" id="{90601377-8F60-4C73-9FFF-90ADDEBA8D8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Q27:AD29</xm:sqref>
        </x14:conditionalFormatting>
        <x14:conditionalFormatting xmlns:xm="http://schemas.microsoft.com/office/excel/2006/main">
          <x14:cfRule type="dataBar" id="{CBAE9659-C6CD-4AD4-A26A-FD7DBD65D12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Q31:AD38</xm:sqref>
        </x14:conditionalFormatting>
        <x14:conditionalFormatting xmlns:xm="http://schemas.microsoft.com/office/excel/2006/main">
          <x14:cfRule type="dataBar" id="{E6DEF5A4-7585-4404-A23F-26130D9CABC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Q40:AD45</xm:sqref>
        </x14:conditionalFormatting>
        <x14:conditionalFormatting xmlns:xm="http://schemas.microsoft.com/office/excel/2006/main">
          <x14:cfRule type="dataBar" id="{32565AA3-9F2B-48E6-80D1-7F414FBD31D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S12:S17</xm:sqref>
        </x14:conditionalFormatting>
        <x14:conditionalFormatting xmlns:xm="http://schemas.microsoft.com/office/excel/2006/main">
          <x14:cfRule type="dataBar" id="{DAEC4AA4-39AE-4DA0-9F0B-61C0876E1BE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AJ4</xm:sqref>
        </x14:conditionalFormatting>
        <x14:conditionalFormatting xmlns:xm="http://schemas.microsoft.com/office/excel/2006/main">
          <x14:cfRule type="dataBar" id="{4ECC17E2-96B6-414B-B61E-7A25429339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AJ3:AJ5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DTQ (Poste1)</vt:lpstr>
      <vt:lpstr>DTQ (Poste2)</vt:lpstr>
      <vt:lpstr>DTQ (Poste3)</vt:lpstr>
      <vt:lpstr>Indispo longue durée</vt:lpstr>
      <vt:lpstr>Nbre de pannes</vt:lpstr>
      <vt:lpstr>Dispo par poste</vt:lpstr>
      <vt:lpstr>DISPONIBILITE</vt:lpstr>
      <vt:lpstr>RESULTAT</vt:lpstr>
      <vt:lpstr>STATUT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Thierno Amadou BAH</dc:creator>
  <cp:lastModifiedBy>kemoko condé</cp:lastModifiedBy>
  <cp:lastPrinted>2019-04-14T08:25:36Z</cp:lastPrinted>
  <dcterms:created xsi:type="dcterms:W3CDTF">2017-04-06T00:05:22Z</dcterms:created>
  <dcterms:modified xsi:type="dcterms:W3CDTF">2019-11-13T07:56:21Z</dcterms:modified>
</cp:coreProperties>
</file>