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l\IdeaProjects\supreme-code\"/>
    </mc:Choice>
  </mc:AlternateContent>
  <xr:revisionPtr revIDLastSave="0" documentId="13_ncr:1_{2DBD7C00-61B6-4FE3-A15E-A4B5B234996F}" xr6:coauthVersionLast="47" xr6:coauthVersionMax="47" xr10:uidLastSave="{00000000-0000-0000-0000-000000000000}"/>
  <bookViews>
    <workbookView xWindow="-16185" yWindow="3270" windowWidth="288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4" i="1"/>
  <c r="I15" i="1"/>
  <c r="I6" i="1"/>
  <c r="I7" i="1"/>
  <c r="I8" i="1"/>
  <c r="I9" i="1"/>
  <c r="I5" i="1"/>
  <c r="J9" i="1"/>
  <c r="J8" i="1"/>
  <c r="J7" i="1"/>
  <c r="J6" i="1"/>
  <c r="J5" i="1"/>
  <c r="J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<sst xmlns="http://schemas.openxmlformats.org/spreadsheetml/2006/main" count="16" uniqueCount="15">
  <si>
    <r>
      <t>t</t>
    </r>
    <r>
      <rPr>
        <vertAlign val="subscript"/>
        <sz val="12"/>
        <color rgb="FF000000"/>
        <rFont val="Times New Roman"/>
        <family val="1"/>
        <charset val="204"/>
      </rPr>
      <t>min</t>
    </r>
  </si>
  <si>
    <r>
      <t>t</t>
    </r>
    <r>
      <rPr>
        <vertAlign val="subscript"/>
        <sz val="12"/>
        <color rgb="FF000000"/>
        <rFont val="Times New Roman"/>
        <family val="1"/>
        <charset val="204"/>
      </rPr>
      <t>max</t>
    </r>
  </si>
  <si>
    <t>T</t>
  </si>
  <si>
    <t xml:space="preserve">Разработка технического  задания </t>
  </si>
  <si>
    <t>Разработка
программного
обеспечения</t>
  </si>
  <si>
    <t>Разработка
экономического
раздела</t>
  </si>
  <si>
    <t>Разработка
экологического раздела</t>
  </si>
  <si>
    <t>Утверждение ВКР</t>
  </si>
  <si>
    <t>Подготовительные работы</t>
  </si>
  <si>
    <t>Время начала</t>
  </si>
  <si>
    <t>Длительность</t>
  </si>
  <si>
    <t>Программист</t>
  </si>
  <si>
    <t>Руководитель</t>
  </si>
  <si>
    <t>Консультант экономика</t>
  </si>
  <si>
    <t>Консультант БЖД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</si>
</sst>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0" xfId="1"/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3" fillId="4" borderId="3" xfId="3" applyBorder="1" applyAlignment="1">
      <alignment horizontal="center" vertical="center" wrapText="1"/>
    </xf>
    <xf numFmtId="0" fontId="3" fillId="4" borderId="4" xfId="3" applyBorder="1" applyAlignment="1">
      <alignment horizontal="center" vertical="center" wrapText="1"/>
    </xf>
    <xf numFmtId="0" fontId="3" fillId="4" borderId="2" xfId="3" applyBorder="1" applyAlignment="1">
      <alignment horizontal="center" vertical="center" wrapText="1"/>
    </xf>
    <xf numFmtId="0" fontId="3" fillId="4" borderId="0" xfId="3"/>
    <xf numFmtId="0" fontId="2" fillId="3" borderId="3" xfId="2" applyBorder="1" applyAlignment="1">
      <alignment horizontal="center" vertical="center" wrapText="1"/>
    </xf>
    <xf numFmtId="0" fontId="2" fillId="3" borderId="4" xfId="2" applyBorder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0" fontId="2" fillId="3" borderId="0" xfId="2"/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6493964035376267"/>
          <c:y val="4.6368349236980105E-2"/>
          <c:w val="0.50168456658298954"/>
          <c:h val="0.85584388901999486"/>
        </c:manualLayout>
      </c:layout>
      <c:barChart>
        <c:barDir val="bar"/>
        <c:grouping val="stacked"/>
        <c:varyColors val="0"/>
        <c:ser>
          <c:idx val="1"/>
          <c:order val="0"/>
          <c:tx>
            <c:v>Время начала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Лист1!$I$4:$I$9</c:f>
              <c:numCache>
                <c:formatCode>General</c:formatCode>
                <c:ptCount val="6"/>
                <c:pt idx="0">
                  <c:v>0</c:v>
                </c:pt>
                <c:pt idx="1">
                  <c:v>38</c:v>
                </c:pt>
                <c:pt idx="2">
                  <c:v>150</c:v>
                </c:pt>
                <c:pt idx="3">
                  <c:v>396</c:v>
                </c:pt>
                <c:pt idx="4">
                  <c:v>412</c:v>
                </c:pt>
                <c:pt idx="5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9E-4AF1-B065-A05B83EF1808}"/>
            </c:ext>
          </c:extLst>
        </c:ser>
        <c:ser>
          <c:idx val="0"/>
          <c:order val="1"/>
          <c:tx>
            <c:v>Длительность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Лист1!$H$4:$H$9</c:f>
              <c:strCache>
                <c:ptCount val="6"/>
                <c:pt idx="0">
                  <c:v>Разработка технического  задания </c:v>
                </c:pt>
                <c:pt idx="1">
                  <c:v>Подготовительные работы</c:v>
                </c:pt>
                <c:pt idx="2">
                  <c:v>Разработка
программного
обеспечения</c:v>
                </c:pt>
                <c:pt idx="3">
                  <c:v>Разработка
экономического
раздела</c:v>
                </c:pt>
                <c:pt idx="4">
                  <c:v>Разработка
экологического раздела</c:v>
                </c:pt>
                <c:pt idx="5">
                  <c:v>Утверждение ВКР</c:v>
                </c:pt>
              </c:strCache>
            </c:strRef>
          </c:cat>
          <c:val>
            <c:numRef>
              <c:f>Лист1!$J$4:$J$9</c:f>
              <c:numCache>
                <c:formatCode>General</c:formatCode>
                <c:ptCount val="6"/>
                <c:pt idx="0">
                  <c:v>38</c:v>
                </c:pt>
                <c:pt idx="1">
                  <c:v>112</c:v>
                </c:pt>
                <c:pt idx="2">
                  <c:v>246</c:v>
                </c:pt>
                <c:pt idx="3">
                  <c:v>16</c:v>
                </c:pt>
                <c:pt idx="4">
                  <c:v>12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9E-4AF1-B065-A05B83EF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1539632"/>
        <c:axId val="1051550448"/>
      </c:barChart>
      <c:catAx>
        <c:axId val="105153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550448"/>
        <c:crosses val="autoZero"/>
        <c:auto val="1"/>
        <c:lblAlgn val="ctr"/>
        <c:lblOffset val="100"/>
        <c:noMultiLvlLbl val="0"/>
      </c:catAx>
      <c:valAx>
        <c:axId val="10515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53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487241</xdr:colOff>
      <xdr:row>3</xdr:row>
      <xdr:rowOff>93783</xdr:rowOff>
    </xdr:from>
    <xdr:to>
      <xdr:col>21</xdr:col>
      <xdr:colOff>586153</xdr:colOff>
      <xdr:row>15</xdr:row>
      <xdr:rowOff>80595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DD9752F-F3B8-41A8-BFF6-2762037E9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23"/>
  <sheetViews>
    <sheetView tabSelected="1" zoomScale="130" zoomScaleNormal="130" workbookViewId="0">
      <selection activeCell="I12" sqref="I12"/>
    </sheetView>
  </sheetViews>
  <sheetFormatPr defaultRowHeight="15" x14ac:dyDescent="0.25"/>
  <cols>
    <col min="7" max="7" width="11.28515625" customWidth="1"/>
    <col min="8" max="8" width="34.28515625" customWidth="1"/>
    <col min="9" max="9" width="17.5703125" customWidth="1"/>
    <col min="10" max="10" width="19.140625" customWidth="1"/>
  </cols>
  <sheetData>
    <row r="2" spans="3:10" ht="15.75" thickBot="1" x14ac:dyDescent="0.3"/>
    <row r="3" spans="3:10" ht="19.5" thickBot="1" x14ac:dyDescent="0.3">
      <c r="C3" s="1" t="s">
        <v>0</v>
      </c>
      <c r="D3" s="2" t="s">
        <v>1</v>
      </c>
      <c r="E3" s="2" t="s">
        <v>2</v>
      </c>
      <c r="F3" s="2" t="s">
        <v>2</v>
      </c>
      <c r="I3" s="16" t="s">
        <v>9</v>
      </c>
      <c r="J3" s="16" t="s">
        <v>10</v>
      </c>
    </row>
    <row r="4" spans="3:10" ht="15.75" thickBot="1" x14ac:dyDescent="0.3">
      <c r="C4" s="3">
        <v>12</v>
      </c>
      <c r="D4" s="4">
        <v>24</v>
      </c>
      <c r="E4" s="4">
        <f>(3*C4+2*D4)/5</f>
        <v>16.8</v>
      </c>
      <c r="F4" s="5">
        <f>ROUNDUP(E4,0)</f>
        <v>17</v>
      </c>
      <c r="H4" s="17" t="s">
        <v>3</v>
      </c>
      <c r="I4">
        <v>0</v>
      </c>
      <c r="J4" s="5">
        <f>SUM(F4:F6)</f>
        <v>38</v>
      </c>
    </row>
    <row r="5" spans="3:10" ht="15.75" thickBot="1" x14ac:dyDescent="0.3">
      <c r="C5" s="6">
        <v>2</v>
      </c>
      <c r="D5" s="7">
        <v>8</v>
      </c>
      <c r="E5" s="4">
        <f t="shared" ref="E5:E23" si="0">(3*C5+2*D5)/5</f>
        <v>4.4000000000000004</v>
      </c>
      <c r="F5" s="5">
        <f t="shared" ref="F5:F23" si="1">ROUNDUP(E5,0)</f>
        <v>5</v>
      </c>
      <c r="H5" s="17" t="s">
        <v>8</v>
      </c>
      <c r="I5">
        <f>I4+J4</f>
        <v>38</v>
      </c>
      <c r="J5" s="11">
        <f>SUM(F7:F12)</f>
        <v>112</v>
      </c>
    </row>
    <row r="6" spans="3:10" ht="39.75" thickBot="1" x14ac:dyDescent="0.3">
      <c r="C6" s="6">
        <v>10</v>
      </c>
      <c r="D6" s="7">
        <v>24</v>
      </c>
      <c r="E6" s="4">
        <f t="shared" si="0"/>
        <v>15.6</v>
      </c>
      <c r="F6" s="5">
        <f t="shared" si="1"/>
        <v>16</v>
      </c>
      <c r="H6" s="18" t="s">
        <v>4</v>
      </c>
      <c r="I6">
        <f t="shared" ref="I6:I9" si="2">I5+J5</f>
        <v>150</v>
      </c>
      <c r="J6" s="15">
        <f>SUM(F13:F14)</f>
        <v>246</v>
      </c>
    </row>
    <row r="7" spans="3:10" ht="39.75" thickBot="1" x14ac:dyDescent="0.3">
      <c r="C7" s="8">
        <v>6</v>
      </c>
      <c r="D7" s="9">
        <v>10</v>
      </c>
      <c r="E7" s="10">
        <f t="shared" si="0"/>
        <v>7.6</v>
      </c>
      <c r="F7" s="11">
        <f t="shared" si="1"/>
        <v>8</v>
      </c>
      <c r="H7" s="18" t="s">
        <v>5</v>
      </c>
      <c r="I7">
        <f t="shared" si="2"/>
        <v>396</v>
      </c>
      <c r="J7" s="5">
        <f>SUM(F15:F17)</f>
        <v>16</v>
      </c>
    </row>
    <row r="8" spans="3:10" ht="27" thickBot="1" x14ac:dyDescent="0.3">
      <c r="C8" s="8">
        <v>32</v>
      </c>
      <c r="D8" s="9">
        <v>40</v>
      </c>
      <c r="E8" s="10">
        <f t="shared" si="0"/>
        <v>35.200000000000003</v>
      </c>
      <c r="F8" s="11">
        <f t="shared" si="1"/>
        <v>36</v>
      </c>
      <c r="H8" s="18" t="s">
        <v>6</v>
      </c>
      <c r="I8">
        <f t="shared" si="2"/>
        <v>412</v>
      </c>
      <c r="J8" s="11">
        <f>SUM(F18:F20)</f>
        <v>12</v>
      </c>
    </row>
    <row r="9" spans="3:10" ht="15.75" thickBot="1" x14ac:dyDescent="0.3">
      <c r="C9" s="8">
        <v>2</v>
      </c>
      <c r="D9" s="9">
        <v>5</v>
      </c>
      <c r="E9" s="10">
        <f t="shared" si="0"/>
        <v>3.2</v>
      </c>
      <c r="F9" s="11">
        <f t="shared" si="1"/>
        <v>4</v>
      </c>
      <c r="H9" s="18" t="s">
        <v>7</v>
      </c>
      <c r="I9">
        <f t="shared" si="2"/>
        <v>424</v>
      </c>
      <c r="J9" s="15">
        <f>SUM(F21:F23)</f>
        <v>24</v>
      </c>
    </row>
    <row r="10" spans="3:10" ht="15.75" thickBot="1" x14ac:dyDescent="0.3">
      <c r="C10" s="8">
        <v>20</v>
      </c>
      <c r="D10" s="9">
        <v>30</v>
      </c>
      <c r="E10" s="10">
        <f t="shared" si="0"/>
        <v>24</v>
      </c>
      <c r="F10" s="11">
        <f t="shared" si="1"/>
        <v>24</v>
      </c>
    </row>
    <row r="11" spans="3:10" ht="15.75" thickBot="1" x14ac:dyDescent="0.3">
      <c r="C11" s="8">
        <v>22</v>
      </c>
      <c r="D11" s="9">
        <v>34</v>
      </c>
      <c r="E11" s="10">
        <f t="shared" si="0"/>
        <v>26.8</v>
      </c>
      <c r="F11" s="11">
        <f t="shared" si="1"/>
        <v>27</v>
      </c>
    </row>
    <row r="12" spans="3:10" ht="15.75" thickBot="1" x14ac:dyDescent="0.3">
      <c r="C12" s="8">
        <v>8</v>
      </c>
      <c r="D12" s="9">
        <v>20</v>
      </c>
      <c r="E12" s="10">
        <f t="shared" si="0"/>
        <v>12.8</v>
      </c>
      <c r="F12" s="11">
        <f t="shared" si="1"/>
        <v>13</v>
      </c>
    </row>
    <row r="13" spans="3:10" ht="15.75" thickBot="1" x14ac:dyDescent="0.3">
      <c r="C13" s="12">
        <v>150</v>
      </c>
      <c r="D13" s="13">
        <v>250</v>
      </c>
      <c r="E13" s="14">
        <f t="shared" si="0"/>
        <v>190</v>
      </c>
      <c r="F13" s="15">
        <f t="shared" si="1"/>
        <v>190</v>
      </c>
    </row>
    <row r="14" spans="3:10" ht="15.75" thickBot="1" x14ac:dyDescent="0.3">
      <c r="C14" s="12">
        <v>40</v>
      </c>
      <c r="D14" s="13">
        <v>80</v>
      </c>
      <c r="E14" s="14">
        <f t="shared" si="0"/>
        <v>56</v>
      </c>
      <c r="F14" s="15">
        <f t="shared" si="1"/>
        <v>56</v>
      </c>
      <c r="H14" t="s">
        <v>11</v>
      </c>
      <c r="I14">
        <f>SUM(F4:F8,F10:F11,F13:F14,F16,F19,F22:F23)</f>
        <v>416</v>
      </c>
    </row>
    <row r="15" spans="3:10" ht="15.75" thickBot="1" x14ac:dyDescent="0.3">
      <c r="C15" s="3">
        <v>1</v>
      </c>
      <c r="D15" s="4">
        <v>3</v>
      </c>
      <c r="E15" s="4">
        <f t="shared" si="0"/>
        <v>1.8</v>
      </c>
      <c r="F15" s="5">
        <f t="shared" si="1"/>
        <v>2</v>
      </c>
      <c r="H15" t="s">
        <v>12</v>
      </c>
      <c r="I15">
        <f>SUM(F5,F9,F12,F21)</f>
        <v>27</v>
      </c>
    </row>
    <row r="16" spans="3:10" ht="15.75" thickBot="1" x14ac:dyDescent="0.3">
      <c r="C16" s="6">
        <v>9</v>
      </c>
      <c r="D16" s="7">
        <v>12</v>
      </c>
      <c r="E16" s="4">
        <f t="shared" si="0"/>
        <v>10.199999999999999</v>
      </c>
      <c r="F16" s="5">
        <f t="shared" si="1"/>
        <v>11</v>
      </c>
      <c r="H16" t="s">
        <v>13</v>
      </c>
      <c r="I16">
        <f>SUM(F15,F17)</f>
        <v>5</v>
      </c>
    </row>
    <row r="17" spans="3:9" ht="15.75" thickBot="1" x14ac:dyDescent="0.3">
      <c r="C17" s="6">
        <v>1</v>
      </c>
      <c r="D17" s="7">
        <v>5</v>
      </c>
      <c r="E17" s="4">
        <f t="shared" si="0"/>
        <v>2.6</v>
      </c>
      <c r="F17" s="5">
        <f t="shared" si="1"/>
        <v>3</v>
      </c>
      <c r="H17" t="s">
        <v>14</v>
      </c>
      <c r="I17">
        <f>SUM(F18,F20)</f>
        <v>5</v>
      </c>
    </row>
    <row r="18" spans="3:9" ht="15.75" thickBot="1" x14ac:dyDescent="0.3">
      <c r="C18" s="8">
        <v>1</v>
      </c>
      <c r="D18" s="9">
        <v>2</v>
      </c>
      <c r="E18" s="10">
        <f t="shared" si="0"/>
        <v>1.4</v>
      </c>
      <c r="F18" s="11">
        <f t="shared" si="1"/>
        <v>2</v>
      </c>
    </row>
    <row r="19" spans="3:9" ht="15.75" thickBot="1" x14ac:dyDescent="0.3">
      <c r="C19" s="8">
        <v>5</v>
      </c>
      <c r="D19" s="9">
        <v>8</v>
      </c>
      <c r="E19" s="10">
        <f t="shared" si="0"/>
        <v>6.2</v>
      </c>
      <c r="F19" s="11">
        <f t="shared" si="1"/>
        <v>7</v>
      </c>
    </row>
    <row r="20" spans="3:9" ht="15.75" thickBot="1" x14ac:dyDescent="0.3">
      <c r="C20" s="8">
        <v>1</v>
      </c>
      <c r="D20" s="9">
        <v>5</v>
      </c>
      <c r="E20" s="10">
        <f t="shared" si="0"/>
        <v>2.6</v>
      </c>
      <c r="F20" s="11">
        <f t="shared" si="1"/>
        <v>3</v>
      </c>
    </row>
    <row r="21" spans="3:9" ht="15.75" thickBot="1" x14ac:dyDescent="0.3">
      <c r="C21" s="12">
        <v>3</v>
      </c>
      <c r="D21" s="13">
        <v>8</v>
      </c>
      <c r="E21" s="14">
        <f t="shared" si="0"/>
        <v>5</v>
      </c>
      <c r="F21" s="15">
        <f t="shared" si="1"/>
        <v>5</v>
      </c>
    </row>
    <row r="22" spans="3:9" ht="15.75" thickBot="1" x14ac:dyDescent="0.3">
      <c r="C22" s="12">
        <v>6</v>
      </c>
      <c r="D22" s="13">
        <v>24</v>
      </c>
      <c r="E22" s="14">
        <f t="shared" si="0"/>
        <v>13.2</v>
      </c>
      <c r="F22" s="15">
        <f t="shared" si="1"/>
        <v>14</v>
      </c>
    </row>
    <row r="23" spans="3:9" ht="15.75" thickBot="1" x14ac:dyDescent="0.3">
      <c r="C23" s="12">
        <v>3</v>
      </c>
      <c r="D23" s="13">
        <v>6</v>
      </c>
      <c r="E23" s="14">
        <f t="shared" si="0"/>
        <v>4.2</v>
      </c>
      <c r="F23" s="15">
        <f t="shared" si="1"/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2015-06-05T18:19:34Z</dcterms:created>
  <dcterms:modified xsi:type="dcterms:W3CDTF">2024-05-20T18:36:41Z</dcterms:modified>
</cp:coreProperties>
</file>