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kemper/Documents/Spring 2021/Decision Models/Midterm 1 Review/"/>
    </mc:Choice>
  </mc:AlternateContent>
  <xr:revisionPtr revIDLastSave="0" documentId="13_ncr:1_{966EFAD4-2C94-0045-8967-B3739084D71F}" xr6:coauthVersionLast="46" xr6:coauthVersionMax="46" xr10:uidLastSave="{00000000-0000-0000-0000-000000000000}"/>
  <bookViews>
    <workbookView xWindow="25600" yWindow="0" windowWidth="21100" windowHeight="21600" activeTab="1" xr2:uid="{5515D615-6EE6-8546-B402-FCA486DE2BE3}"/>
  </bookViews>
  <sheets>
    <sheet name="Sheet1" sheetId="1" r:id="rId1"/>
    <sheet name="Sheet2" sheetId="2" r:id="rId2"/>
  </sheets>
  <definedNames>
    <definedName name="_xlchart.v1.0" hidden="1">Sheet2!$G$22</definedName>
    <definedName name="_xlchart.v1.1" hidden="1">Sheet2!$G$23:$G$44</definedName>
    <definedName name="_xlchart.v1.2" hidden="1">Sheet2!$H$22</definedName>
    <definedName name="_xlchart.v1.3" hidden="1">Sheet2!$H$23:$H$44</definedName>
    <definedName name="_xlchart.v1.4" hidden="1">Sheet2!$G$23:$G$44</definedName>
    <definedName name="_xlchart.v1.5" hidden="1">Sheet2!$H$22</definedName>
    <definedName name="_xlchart.v1.6" hidden="1">Sheet2!$H$23:$H$44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4" i="2" s="1"/>
  <c r="B15" i="2" s="1"/>
  <c r="G23" i="2"/>
  <c r="C4" i="1"/>
  <c r="B8" i="1" s="1"/>
  <c r="B32" i="2" l="1"/>
  <c r="B31" i="2"/>
  <c r="B6" i="1"/>
  <c r="B7" i="1"/>
  <c r="B9" i="1"/>
  <c r="B34" i="2" l="1"/>
  <c r="H22" i="2" s="1"/>
</calcChain>
</file>

<file path=xl/sharedStrings.xml><?xml version="1.0" encoding="utf-8"?>
<sst xmlns="http://schemas.openxmlformats.org/spreadsheetml/2006/main" count="40" uniqueCount="32">
  <si>
    <t>Optimal</t>
  </si>
  <si>
    <t>a</t>
  </si>
  <si>
    <t>x</t>
  </si>
  <si>
    <t>Inputs</t>
  </si>
  <si>
    <t>Sales Price</t>
  </si>
  <si>
    <t>/case</t>
  </si>
  <si>
    <t>/gallon</t>
  </si>
  <si>
    <t>gallons</t>
  </si>
  <si>
    <t>Variables</t>
  </si>
  <si>
    <t>Demand Deviation</t>
  </si>
  <si>
    <t>Base Demand</t>
  </si>
  <si>
    <t>Base Cost</t>
  </si>
  <si>
    <t>Cost Deviation</t>
  </si>
  <si>
    <t>cents</t>
  </si>
  <si>
    <t>Demand @ Price</t>
  </si>
  <si>
    <t>Max Proudction</t>
  </si>
  <si>
    <t>gallons/cent</t>
  </si>
  <si>
    <t>Raw Materials</t>
  </si>
  <si>
    <t>Barley</t>
  </si>
  <si>
    <t>Production Cost</t>
  </si>
  <si>
    <t>lb/gallon</t>
  </si>
  <si>
    <t>Barley Cost</t>
  </si>
  <si>
    <t>/lb</t>
  </si>
  <si>
    <t>Hops</t>
  </si>
  <si>
    <t>Hops Cost</t>
  </si>
  <si>
    <t>Fixed Cost</t>
  </si>
  <si>
    <t>/week</t>
  </si>
  <si>
    <t>gallons/week</t>
  </si>
  <si>
    <t>Sales</t>
  </si>
  <si>
    <t>Costs</t>
  </si>
  <si>
    <t>Actual Production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</si>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</sst>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Sheet2!$H$22</c:f>
              <c:strCache>
                <c:ptCount val="1"/>
                <c:pt idx="0">
                  <c:v>$27,375.00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Sheet2!$G$23:$G$44</c:f>
              <c:numCache>
                <c:formatCode>General</c:formatCode>
                <c:ptCount val="2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</c:numCache>
            </c:numRef>
          </c:cat>
          <c:val>
            <c:numRef>
              <c:f>Sheet2!$H$23:$H$44</c:f>
              <c:numCache>
                <c:formatCode>General</c:formatCode>
                <c:ptCount val="22"/>
                <c:pt idx="0">
                  <c:v>-22625</c:v>
                </c:pt>
                <c:pt idx="1">
                  <c:v>-17625</c:v>
                </c:pt>
                <c:pt idx="2">
                  <c:v>-12625</c:v>
                </c:pt>
                <c:pt idx="3">
                  <c:v>-7625</c:v>
                </c:pt>
                <c:pt idx="4">
                  <c:v>-2625</c:v>
                </c:pt>
                <c:pt idx="5">
                  <c:v>2375</c:v>
                </c:pt>
                <c:pt idx="6">
                  <c:v>7375</c:v>
                </c:pt>
                <c:pt idx="7">
                  <c:v>12375</c:v>
                </c:pt>
                <c:pt idx="8">
                  <c:v>17375</c:v>
                </c:pt>
                <c:pt idx="9">
                  <c:v>22375</c:v>
                </c:pt>
                <c:pt idx="10">
                  <c:v>27375</c:v>
                </c:pt>
                <c:pt idx="11">
                  <c:v>32375</c:v>
                </c:pt>
                <c:pt idx="12">
                  <c:v>33237.5</c:v>
                </c:pt>
                <c:pt idx="13">
                  <c:v>33100</c:v>
                </c:pt>
                <c:pt idx="14">
                  <c:v>33100</c:v>
                </c:pt>
                <c:pt idx="15">
                  <c:v>31962.5</c:v>
                </c:pt>
                <c:pt idx="16">
                  <c:v>29825</c:v>
                </c:pt>
                <c:pt idx="17">
                  <c:v>26687.5</c:v>
                </c:pt>
                <c:pt idx="18">
                  <c:v>22550</c:v>
                </c:pt>
                <c:pt idx="19">
                  <c:v>17412.5</c:v>
                </c:pt>
                <c:pt idx="20">
                  <c:v>11275</c:v>
                </c:pt>
                <c:pt idx="21">
                  <c:v>4137.5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A-374E-B3A7-ABC11DD10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849264"/>
        <c:axId val="831965584"/>
      </c:barChart>
      <c:catAx>
        <c:axId val="8148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65584"/>
        <c:crosses val="autoZero"/>
        <c:auto val="1"/>
        <c:lblAlgn val="ctr"/>
        <c:lblOffset val="100"/>
        <c:noMultiLvlLbl val="0"/>
      </c:catAx>
      <c:valAx>
        <c:axId val="8319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4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5</xdr:row>
      <xdr:rowOff>127000</xdr:rowOff>
    </xdr:from>
    <xdr:to>
      <xdr:col>7</xdr:col>
      <xdr:colOff>101600</xdr:colOff>
      <xdr:row>10</xdr:row>
      <xdr:rowOff>38071</xdr:rowOff>
    </xdr:to>
    <xdr:sp macro="" textlink="">
      <xdr:nvSpPr>
        <xdr:cNvPr id="2" name="Flowchart: Merge 8">
          <a:extLst>
            <a:ext uri="{FF2B5EF4-FFF2-40B4-BE49-F238E27FC236}">
              <a16:creationId xmlns:a16="http://schemas.microsoft.com/office/drawing/2014/main" id="{78718C0B-A38F-7743-821F-C8A3ADE6EEB8}"/>
            </a:ext>
          </a:extLst>
        </xdr:cNvPr>
        <xdr:cNvSpPr/>
      </xdr:nvSpPr>
      <xdr:spPr bwMode="auto">
        <a:xfrm>
          <a:off x="4864100" y="1143000"/>
          <a:ext cx="1384300" cy="927071"/>
        </a:xfrm>
        <a:prstGeom prst="flowChartMerg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 Production</a:t>
          </a:r>
        </a:p>
      </xdr:txBody>
    </xdr:sp>
    <xdr:clientData/>
  </xdr:twoCellAnchor>
  <xdr:twoCellAnchor>
    <xdr:from>
      <xdr:col>5</xdr:col>
      <xdr:colOff>393700</xdr:colOff>
      <xdr:row>13</xdr:row>
      <xdr:rowOff>139700</xdr:rowOff>
    </xdr:from>
    <xdr:to>
      <xdr:col>7</xdr:col>
      <xdr:colOff>12700</xdr:colOff>
      <xdr:row>19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34758A-9A97-4D48-8809-9255281E515E}"/>
            </a:ext>
          </a:extLst>
        </xdr:cNvPr>
        <xdr:cNvSpPr/>
      </xdr:nvSpPr>
      <xdr:spPr bwMode="auto">
        <a:xfrm>
          <a:off x="4889500" y="2578100"/>
          <a:ext cx="1270000" cy="10541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Sales Price</a:t>
          </a:r>
        </a:p>
      </xdr:txBody>
    </xdr:sp>
    <xdr:clientData/>
  </xdr:twoCellAnchor>
  <xdr:twoCellAnchor>
    <xdr:from>
      <xdr:col>7</xdr:col>
      <xdr:colOff>25400</xdr:colOff>
      <xdr:row>17</xdr:row>
      <xdr:rowOff>72106</xdr:rowOff>
    </xdr:from>
    <xdr:to>
      <xdr:col>8</xdr:col>
      <xdr:colOff>330200</xdr:colOff>
      <xdr:row>17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0A5062-156A-B54E-B455-9E31344138E2}"/>
            </a:ext>
          </a:extLst>
        </xdr:cNvPr>
        <xdr:cNvCxnSpPr/>
      </xdr:nvCxnSpPr>
      <xdr:spPr>
        <a:xfrm>
          <a:off x="6172200" y="3120106"/>
          <a:ext cx="1130300" cy="409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15</xdr:row>
      <xdr:rowOff>25400</xdr:rowOff>
    </xdr:from>
    <xdr:to>
      <xdr:col>9</xdr:col>
      <xdr:colOff>762000</xdr:colOff>
      <xdr:row>19</xdr:row>
      <xdr:rowOff>120416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C0AE805-D87A-484C-A782-E62E4B90EB21}"/>
            </a:ext>
          </a:extLst>
        </xdr:cNvPr>
        <xdr:cNvSpPr/>
      </xdr:nvSpPr>
      <xdr:spPr bwMode="auto">
        <a:xfrm>
          <a:off x="7315200" y="2667000"/>
          <a:ext cx="1244600" cy="907816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Demand</a:t>
          </a:r>
        </a:p>
      </xdr:txBody>
    </xdr:sp>
    <xdr:clientData/>
  </xdr:twoCellAnchor>
  <xdr:twoCellAnchor>
    <xdr:from>
      <xdr:col>10</xdr:col>
      <xdr:colOff>127000</xdr:colOff>
      <xdr:row>5</xdr:row>
      <xdr:rowOff>139700</xdr:rowOff>
    </xdr:from>
    <xdr:to>
      <xdr:col>11</xdr:col>
      <xdr:colOff>546100</xdr:colOff>
      <xdr:row>10</xdr:row>
      <xdr:rowOff>31516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94BEB34-BE17-394F-B1D1-D7FFE5B63FFC}"/>
            </a:ext>
          </a:extLst>
        </xdr:cNvPr>
        <xdr:cNvSpPr/>
      </xdr:nvSpPr>
      <xdr:spPr bwMode="auto">
        <a:xfrm>
          <a:off x="8750300" y="1155700"/>
          <a:ext cx="1244600" cy="907816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Gallons</a:t>
          </a:r>
          <a:r>
            <a:rPr lang="en-US" sz="1100" baseline="0"/>
            <a:t> Sold</a:t>
          </a:r>
          <a:endParaRPr lang="en-US" sz="1100"/>
        </a:p>
      </xdr:txBody>
    </xdr:sp>
    <xdr:clientData/>
  </xdr:twoCellAnchor>
  <xdr:twoCellAnchor>
    <xdr:from>
      <xdr:col>9</xdr:col>
      <xdr:colOff>579733</xdr:colOff>
      <xdr:row>9</xdr:row>
      <xdr:rowOff>101769</xdr:rowOff>
    </xdr:from>
    <xdr:to>
      <xdr:col>10</xdr:col>
      <xdr:colOff>309267</xdr:colOff>
      <xdr:row>15</xdr:row>
      <xdr:rowOff>158347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64F87D-869E-0249-A8C9-FAD55206A9BD}"/>
            </a:ext>
          </a:extLst>
        </xdr:cNvPr>
        <xdr:cNvCxnSpPr>
          <a:stCxn id="6" idx="7"/>
          <a:endCxn id="7" idx="3"/>
        </xdr:cNvCxnSpPr>
      </xdr:nvCxnSpPr>
      <xdr:spPr>
        <a:xfrm flipV="1">
          <a:off x="8377533" y="1930569"/>
          <a:ext cx="555034" cy="86937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7</xdr:row>
      <xdr:rowOff>184136</xdr:rowOff>
    </xdr:from>
    <xdr:to>
      <xdr:col>10</xdr:col>
      <xdr:colOff>127000</xdr:colOff>
      <xdr:row>7</xdr:row>
      <xdr:rowOff>187208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CE30359-0E64-094B-A6AF-FABEC30A0F23}"/>
            </a:ext>
          </a:extLst>
        </xdr:cNvPr>
        <xdr:cNvCxnSpPr>
          <a:stCxn id="2" idx="3"/>
          <a:endCxn id="7" idx="2"/>
        </xdr:cNvCxnSpPr>
      </xdr:nvCxnSpPr>
      <xdr:spPr>
        <a:xfrm>
          <a:off x="5902325" y="1606536"/>
          <a:ext cx="2847975" cy="307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0</xdr:row>
      <xdr:rowOff>177800</xdr:rowOff>
    </xdr:from>
    <xdr:to>
      <xdr:col>11</xdr:col>
      <xdr:colOff>571500</xdr:colOff>
      <xdr:row>4</xdr:row>
      <xdr:rowOff>190500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8FACB53-E06B-9C45-8287-B4DD012493DA}"/>
            </a:ext>
          </a:extLst>
        </xdr:cNvPr>
        <xdr:cNvSpPr/>
      </xdr:nvSpPr>
      <xdr:spPr bwMode="auto">
        <a:xfrm>
          <a:off x="8750300" y="177800"/>
          <a:ext cx="1270000" cy="825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Production Costs</a:t>
          </a:r>
        </a:p>
      </xdr:txBody>
    </xdr:sp>
    <xdr:clientData/>
  </xdr:twoCellAnchor>
  <xdr:twoCellAnchor>
    <xdr:from>
      <xdr:col>6</xdr:col>
      <xdr:colOff>581025</xdr:colOff>
      <xdr:row>2</xdr:row>
      <xdr:rowOff>184150</xdr:rowOff>
    </xdr:from>
    <xdr:to>
      <xdr:col>10</xdr:col>
      <xdr:colOff>127000</xdr:colOff>
      <xdr:row>7</xdr:row>
      <xdr:rowOff>184136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88163D-D5AD-1340-8173-197068207FA2}"/>
            </a:ext>
          </a:extLst>
        </xdr:cNvPr>
        <xdr:cNvCxnSpPr>
          <a:stCxn id="2" idx="3"/>
          <a:endCxn id="15" idx="2"/>
        </xdr:cNvCxnSpPr>
      </xdr:nvCxnSpPr>
      <xdr:spPr>
        <a:xfrm flipV="1">
          <a:off x="5902325" y="590550"/>
          <a:ext cx="2847975" cy="101598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0</xdr:row>
      <xdr:rowOff>152400</xdr:rowOff>
    </xdr:from>
    <xdr:to>
      <xdr:col>7</xdr:col>
      <xdr:colOff>127000</xdr:colOff>
      <xdr:row>5</xdr:row>
      <xdr:rowOff>63471</xdr:rowOff>
    </xdr:to>
    <xdr:sp macro="" textlink="">
      <xdr:nvSpPr>
        <xdr:cNvPr id="21" name="Flowchart: Merge 8">
          <a:extLst>
            <a:ext uri="{FF2B5EF4-FFF2-40B4-BE49-F238E27FC236}">
              <a16:creationId xmlns:a16="http://schemas.microsoft.com/office/drawing/2014/main" id="{2F49CD6F-9DC7-5E47-9C56-B0F587A673EC}"/>
            </a:ext>
          </a:extLst>
        </xdr:cNvPr>
        <xdr:cNvSpPr/>
      </xdr:nvSpPr>
      <xdr:spPr bwMode="auto">
        <a:xfrm>
          <a:off x="4889500" y="152400"/>
          <a:ext cx="1384300" cy="927071"/>
        </a:xfrm>
        <a:prstGeom prst="flowChartMerg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 Raw Material</a:t>
          </a:r>
          <a:r>
            <a:rPr lang="en-US" sz="1100" baseline="0"/>
            <a:t> Costs</a:t>
          </a:r>
          <a:endParaRPr lang="en-US" sz="1100"/>
        </a:p>
      </xdr:txBody>
    </xdr:sp>
    <xdr:clientData/>
  </xdr:twoCellAnchor>
  <xdr:twoCellAnchor>
    <xdr:from>
      <xdr:col>6</xdr:col>
      <xdr:colOff>606425</xdr:colOff>
      <xdr:row>2</xdr:row>
      <xdr:rowOff>184150</xdr:rowOff>
    </xdr:from>
    <xdr:to>
      <xdr:col>10</xdr:col>
      <xdr:colOff>127000</xdr:colOff>
      <xdr:row>3</xdr:row>
      <xdr:rowOff>6336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1862978-B836-9444-8F83-DF93E7D7264E}"/>
            </a:ext>
          </a:extLst>
        </xdr:cNvPr>
        <xdr:cNvCxnSpPr>
          <a:stCxn id="21" idx="3"/>
          <a:endCxn id="15" idx="2"/>
        </xdr:cNvCxnSpPr>
      </xdr:nvCxnSpPr>
      <xdr:spPr>
        <a:xfrm flipV="1">
          <a:off x="5927725" y="590550"/>
          <a:ext cx="2822575" cy="2538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0</xdr:row>
      <xdr:rowOff>114300</xdr:rowOff>
    </xdr:from>
    <xdr:to>
      <xdr:col>16</xdr:col>
      <xdr:colOff>304800</xdr:colOff>
      <xdr:row>5</xdr:row>
      <xdr:rowOff>25371</xdr:rowOff>
    </xdr:to>
    <xdr:sp macro="" textlink="">
      <xdr:nvSpPr>
        <xdr:cNvPr id="25" name="Flowchart: Merge 8">
          <a:extLst>
            <a:ext uri="{FF2B5EF4-FFF2-40B4-BE49-F238E27FC236}">
              <a16:creationId xmlns:a16="http://schemas.microsoft.com/office/drawing/2014/main" id="{FD429E5A-1FA5-DD43-8DBB-4436DE5767DE}"/>
            </a:ext>
          </a:extLst>
        </xdr:cNvPr>
        <xdr:cNvSpPr/>
      </xdr:nvSpPr>
      <xdr:spPr bwMode="auto">
        <a:xfrm>
          <a:off x="12496800" y="114300"/>
          <a:ext cx="1384300" cy="927071"/>
        </a:xfrm>
        <a:prstGeom prst="flowChartMerg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 Fixed Costs</a:t>
          </a:r>
        </a:p>
      </xdr:txBody>
    </xdr:sp>
    <xdr:clientData/>
  </xdr:twoCellAnchor>
  <xdr:twoCellAnchor>
    <xdr:from>
      <xdr:col>11</xdr:col>
      <xdr:colOff>571500</xdr:colOff>
      <xdr:row>2</xdr:row>
      <xdr:rowOff>171436</xdr:rowOff>
    </xdr:from>
    <xdr:to>
      <xdr:col>15</xdr:col>
      <xdr:colOff>92075</xdr:colOff>
      <xdr:row>2</xdr:row>
      <xdr:rowOff>184150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94CAE37-210B-3D49-B658-C398854F6F6D}"/>
            </a:ext>
          </a:extLst>
        </xdr:cNvPr>
        <xdr:cNvCxnSpPr>
          <a:stCxn id="25" idx="1"/>
          <a:endCxn id="15" idx="6"/>
        </xdr:cNvCxnSpPr>
      </xdr:nvCxnSpPr>
      <xdr:spPr>
        <a:xfrm flipH="1">
          <a:off x="10020300" y="577836"/>
          <a:ext cx="2822575" cy="127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7</xdr:row>
      <xdr:rowOff>76200</xdr:rowOff>
    </xdr:from>
    <xdr:to>
      <xdr:col>15</xdr:col>
      <xdr:colOff>581026</xdr:colOff>
      <xdr:row>11</xdr:row>
      <xdr:rowOff>32982</xdr:rowOff>
    </xdr:to>
    <xdr:sp macro="" textlink="">
      <xdr:nvSpPr>
        <xdr:cNvPr id="30" name="Hexagon 29">
          <a:extLst>
            <a:ext uri="{FF2B5EF4-FFF2-40B4-BE49-F238E27FC236}">
              <a16:creationId xmlns:a16="http://schemas.microsoft.com/office/drawing/2014/main" id="{6FF72E2B-CC61-8E42-B309-D62827DD94D7}"/>
            </a:ext>
          </a:extLst>
        </xdr:cNvPr>
        <xdr:cNvSpPr/>
      </xdr:nvSpPr>
      <xdr:spPr bwMode="auto">
        <a:xfrm>
          <a:off x="12458700" y="1498600"/>
          <a:ext cx="873126" cy="769582"/>
        </a:xfrm>
        <a:prstGeom prst="hexag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Profit</a:t>
          </a:r>
        </a:p>
      </xdr:txBody>
    </xdr:sp>
    <xdr:clientData/>
  </xdr:twoCellAnchor>
  <xdr:twoCellAnchor>
    <xdr:from>
      <xdr:col>12</xdr:col>
      <xdr:colOff>304800</xdr:colOff>
      <xdr:row>8</xdr:row>
      <xdr:rowOff>50800</xdr:rowOff>
    </xdr:from>
    <xdr:to>
      <xdr:col>13</xdr:col>
      <xdr:colOff>723900</xdr:colOff>
      <xdr:row>13</xdr:row>
      <xdr:rowOff>145816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ED65727-4A66-A64D-B1D4-CE912BAB8686}"/>
            </a:ext>
          </a:extLst>
        </xdr:cNvPr>
        <xdr:cNvSpPr/>
      </xdr:nvSpPr>
      <xdr:spPr bwMode="auto">
        <a:xfrm>
          <a:off x="10579100" y="1676400"/>
          <a:ext cx="1244600" cy="907816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Sales</a:t>
          </a:r>
        </a:p>
      </xdr:txBody>
    </xdr:sp>
    <xdr:clientData/>
  </xdr:twoCellAnchor>
  <xdr:twoCellAnchor>
    <xdr:from>
      <xdr:col>11</xdr:col>
      <xdr:colOff>546100</xdr:colOff>
      <xdr:row>7</xdr:row>
      <xdr:rowOff>187208</xdr:rowOff>
    </xdr:from>
    <xdr:to>
      <xdr:col>12</xdr:col>
      <xdr:colOff>304800</xdr:colOff>
      <xdr:row>10</xdr:row>
      <xdr:rowOff>98308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FBC2859-9677-B94A-ADA6-7036584371B1}"/>
            </a:ext>
          </a:extLst>
        </xdr:cNvPr>
        <xdr:cNvCxnSpPr>
          <a:stCxn id="7" idx="6"/>
          <a:endCxn id="31" idx="2"/>
        </xdr:cNvCxnSpPr>
      </xdr:nvCxnSpPr>
      <xdr:spPr>
        <a:xfrm>
          <a:off x="9994900" y="1609608"/>
          <a:ext cx="584200" cy="520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9</xdr:row>
      <xdr:rowOff>54591</xdr:rowOff>
    </xdr:from>
    <xdr:to>
      <xdr:col>14</xdr:col>
      <xdr:colOff>533400</xdr:colOff>
      <xdr:row>10</xdr:row>
      <xdr:rowOff>98308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13248E4-3530-A347-865A-7620448602BB}"/>
            </a:ext>
          </a:extLst>
        </xdr:cNvPr>
        <xdr:cNvCxnSpPr>
          <a:stCxn id="31" idx="6"/>
          <a:endCxn id="30" idx="3"/>
        </xdr:cNvCxnSpPr>
      </xdr:nvCxnSpPr>
      <xdr:spPr>
        <a:xfrm flipV="1">
          <a:off x="11823700" y="1883391"/>
          <a:ext cx="635000" cy="24691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385513</xdr:colOff>
      <xdr:row>4</xdr:row>
      <xdr:rowOff>69608</xdr:rowOff>
    </xdr:from>
    <xdr:to>
      <xdr:col>14</xdr:col>
      <xdr:colOff>725796</xdr:colOff>
      <xdr:row>7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7EC1298-DAA4-BD45-90B0-67CA5346FFF8}"/>
            </a:ext>
          </a:extLst>
        </xdr:cNvPr>
        <xdr:cNvCxnSpPr>
          <a:stCxn id="15" idx="5"/>
          <a:endCxn id="30" idx="4"/>
        </xdr:cNvCxnSpPr>
      </xdr:nvCxnSpPr>
      <xdr:spPr>
        <a:xfrm>
          <a:off x="9834313" y="882408"/>
          <a:ext cx="2816783" cy="61619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20</xdr:row>
      <xdr:rowOff>50800</xdr:rowOff>
    </xdr:from>
    <xdr:to>
      <xdr:col>14</xdr:col>
      <xdr:colOff>101600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B62375-5914-1744-B641-53C2345C5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0470-0049-7041-ABDB-27456186FC73}">
  <dimension ref="A1:C9"/>
  <sheetViews>
    <sheetView workbookViewId="0">
      <selection activeCell="B7" sqref="B6:B7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</row>
    <row r="4" spans="1:3" x14ac:dyDescent="0.2">
      <c r="A4">
        <v>5</v>
      </c>
      <c r="B4">
        <v>8</v>
      </c>
      <c r="C4">
        <f>A4*B4</f>
        <v>40</v>
      </c>
    </row>
    <row r="6" spans="1:3" x14ac:dyDescent="0.2">
      <c r="A6">
        <v>3</v>
      </c>
      <c r="B6">
        <f>$C$4 /A6</f>
        <v>13.333333333333334</v>
      </c>
    </row>
    <row r="7" spans="1:3" x14ac:dyDescent="0.2">
      <c r="A7">
        <v>4</v>
      </c>
      <c r="B7">
        <f>$C$4 /A7</f>
        <v>10</v>
      </c>
    </row>
    <row r="8" spans="1:3" x14ac:dyDescent="0.2">
      <c r="A8">
        <v>5</v>
      </c>
      <c r="B8">
        <f t="shared" ref="B8:B9" si="0">$C$4 /A8</f>
        <v>8</v>
      </c>
    </row>
    <row r="9" spans="1:3" x14ac:dyDescent="0.2">
      <c r="A9">
        <v>6</v>
      </c>
      <c r="B9">
        <f t="shared" si="0"/>
        <v>6.666666666666667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5221-B6B2-B84D-B6C6-594FE00B54F7}">
  <dimension ref="A1:H44"/>
  <sheetViews>
    <sheetView tabSelected="1" workbookViewId="0">
      <selection activeCell="B4" sqref="B4"/>
    </sheetView>
  </sheetViews>
  <sheetFormatPr baseColWidth="10" defaultRowHeight="16" x14ac:dyDescent="0.2"/>
  <cols>
    <col min="1" max="1" width="15.6640625" customWidth="1"/>
    <col min="2" max="2" width="13.6640625" bestFit="1" customWidth="1"/>
  </cols>
  <sheetData>
    <row r="1" spans="1:3" x14ac:dyDescent="0.2">
      <c r="A1" t="s">
        <v>3</v>
      </c>
    </row>
    <row r="3" spans="1:3" x14ac:dyDescent="0.2">
      <c r="A3" t="s">
        <v>4</v>
      </c>
      <c r="B3" s="1">
        <v>30</v>
      </c>
      <c r="C3" t="s">
        <v>6</v>
      </c>
    </row>
    <row r="4" spans="1:3" x14ac:dyDescent="0.2">
      <c r="A4" t="s">
        <v>15</v>
      </c>
      <c r="B4">
        <v>5000</v>
      </c>
      <c r="C4" t="s">
        <v>27</v>
      </c>
    </row>
    <row r="6" spans="1:3" x14ac:dyDescent="0.2">
      <c r="A6" t="s">
        <v>8</v>
      </c>
    </row>
    <row r="8" spans="1:3" x14ac:dyDescent="0.2">
      <c r="A8" t="s">
        <v>10</v>
      </c>
      <c r="B8">
        <v>8000</v>
      </c>
      <c r="C8" t="s">
        <v>7</v>
      </c>
    </row>
    <row r="9" spans="1:3" x14ac:dyDescent="0.2">
      <c r="A9" t="s">
        <v>11</v>
      </c>
      <c r="B9" s="1">
        <v>25</v>
      </c>
      <c r="C9" t="s">
        <v>5</v>
      </c>
    </row>
    <row r="11" spans="1:3" x14ac:dyDescent="0.2">
      <c r="A11" t="s">
        <v>9</v>
      </c>
      <c r="B11">
        <v>5</v>
      </c>
      <c r="C11" t="s">
        <v>16</v>
      </c>
    </row>
    <row r="12" spans="1:3" x14ac:dyDescent="0.2">
      <c r="A12" t="s">
        <v>12</v>
      </c>
      <c r="B12" s="4">
        <f>(B3-B9)*100</f>
        <v>500</v>
      </c>
      <c r="C12" t="s">
        <v>13</v>
      </c>
    </row>
    <row r="13" spans="1:3" x14ac:dyDescent="0.2">
      <c r="B13" s="2"/>
    </row>
    <row r="14" spans="1:3" x14ac:dyDescent="0.2">
      <c r="A14" t="s">
        <v>14</v>
      </c>
      <c r="B14">
        <f>B8-B12*B11</f>
        <v>5500</v>
      </c>
      <c r="C14" t="s">
        <v>27</v>
      </c>
    </row>
    <row r="15" spans="1:3" x14ac:dyDescent="0.2">
      <c r="A15" t="s">
        <v>30</v>
      </c>
      <c r="B15">
        <f>MIN(B14,B4)</f>
        <v>5000</v>
      </c>
      <c r="C15" t="s">
        <v>27</v>
      </c>
    </row>
    <row r="17" spans="1:8" x14ac:dyDescent="0.2">
      <c r="A17" t="s">
        <v>17</v>
      </c>
    </row>
    <row r="19" spans="1:8" x14ac:dyDescent="0.2">
      <c r="A19" t="s">
        <v>18</v>
      </c>
      <c r="B19">
        <v>1.25</v>
      </c>
      <c r="C19" t="s">
        <v>20</v>
      </c>
    </row>
    <row r="20" spans="1:8" x14ac:dyDescent="0.2">
      <c r="A20" t="s">
        <v>21</v>
      </c>
      <c r="B20" s="1">
        <v>5</v>
      </c>
      <c r="C20" t="s">
        <v>22</v>
      </c>
    </row>
    <row r="21" spans="1:8" x14ac:dyDescent="0.2">
      <c r="B21" s="1"/>
    </row>
    <row r="22" spans="1:8" x14ac:dyDescent="0.2">
      <c r="B22" s="1"/>
      <c r="H22" s="1">
        <f>B34</f>
        <v>27375</v>
      </c>
    </row>
    <row r="23" spans="1:8" x14ac:dyDescent="0.2">
      <c r="A23" t="s">
        <v>23</v>
      </c>
      <c r="B23" s="3">
        <v>0.3</v>
      </c>
      <c r="C23" t="s">
        <v>20</v>
      </c>
      <c r="G23">
        <f>20</f>
        <v>20</v>
      </c>
      <c r="H23">
        <f t="dataTable" ref="H23:H44" dt2D="0" dtr="0" r1="B3"/>
        <v>-22625</v>
      </c>
    </row>
    <row r="24" spans="1:8" x14ac:dyDescent="0.2">
      <c r="A24" t="s">
        <v>24</v>
      </c>
      <c r="B24" s="1">
        <v>8.25</v>
      </c>
      <c r="C24" t="s">
        <v>22</v>
      </c>
      <c r="G24">
        <v>21</v>
      </c>
      <c r="H24">
        <v>-17625</v>
      </c>
    </row>
    <row r="25" spans="1:8" x14ac:dyDescent="0.2">
      <c r="G25">
        <v>22</v>
      </c>
      <c r="H25">
        <v>-12625</v>
      </c>
    </row>
    <row r="26" spans="1:8" x14ac:dyDescent="0.2">
      <c r="A26" t="s">
        <v>19</v>
      </c>
      <c r="B26" s="1">
        <v>15</v>
      </c>
      <c r="C26" t="s">
        <v>6</v>
      </c>
      <c r="G26">
        <v>23</v>
      </c>
      <c r="H26">
        <v>-7625</v>
      </c>
    </row>
    <row r="27" spans="1:8" x14ac:dyDescent="0.2">
      <c r="G27">
        <v>24</v>
      </c>
      <c r="H27">
        <v>-2625</v>
      </c>
    </row>
    <row r="28" spans="1:8" x14ac:dyDescent="0.2">
      <c r="A28" t="s">
        <v>25</v>
      </c>
      <c r="B28" s="1">
        <v>4000</v>
      </c>
      <c r="C28" t="s">
        <v>26</v>
      </c>
      <c r="G28">
        <v>25</v>
      </c>
      <c r="H28">
        <v>2375</v>
      </c>
    </row>
    <row r="29" spans="1:8" x14ac:dyDescent="0.2">
      <c r="G29">
        <v>26</v>
      </c>
      <c r="H29">
        <v>7375</v>
      </c>
    </row>
    <row r="30" spans="1:8" x14ac:dyDescent="0.2">
      <c r="G30">
        <v>27</v>
      </c>
      <c r="H30">
        <v>12375</v>
      </c>
    </row>
    <row r="31" spans="1:8" x14ac:dyDescent="0.2">
      <c r="A31" t="s">
        <v>28</v>
      </c>
      <c r="B31" s="1">
        <f>B3 * MIN(B4,B14)</f>
        <v>150000</v>
      </c>
      <c r="C31" t="s">
        <v>26</v>
      </c>
      <c r="G31">
        <v>28</v>
      </c>
      <c r="H31">
        <v>17375</v>
      </c>
    </row>
    <row r="32" spans="1:8" x14ac:dyDescent="0.2">
      <c r="A32" t="s">
        <v>29</v>
      </c>
      <c r="B32" s="1">
        <f>MIN(B14,B4) * (B19 *B20 + B23*B24 + B26) + B28</f>
        <v>122625</v>
      </c>
      <c r="C32" t="s">
        <v>26</v>
      </c>
      <c r="G32">
        <v>29</v>
      </c>
      <c r="H32">
        <v>22375</v>
      </c>
    </row>
    <row r="33" spans="1:8" x14ac:dyDescent="0.2">
      <c r="G33">
        <v>30</v>
      </c>
      <c r="H33">
        <v>27375</v>
      </c>
    </row>
    <row r="34" spans="1:8" x14ac:dyDescent="0.2">
      <c r="A34" t="s">
        <v>31</v>
      </c>
      <c r="B34" s="1">
        <f xml:space="preserve"> B31-B32</f>
        <v>27375</v>
      </c>
      <c r="C34" t="s">
        <v>26</v>
      </c>
      <c r="G34">
        <v>31</v>
      </c>
      <c r="H34">
        <v>32375</v>
      </c>
    </row>
    <row r="35" spans="1:8" x14ac:dyDescent="0.2">
      <c r="G35">
        <v>32</v>
      </c>
      <c r="H35">
        <v>33237.5</v>
      </c>
    </row>
    <row r="36" spans="1:8" x14ac:dyDescent="0.2">
      <c r="G36">
        <v>33</v>
      </c>
      <c r="H36">
        <v>33100</v>
      </c>
    </row>
    <row r="37" spans="1:8" x14ac:dyDescent="0.2">
      <c r="G37">
        <v>33</v>
      </c>
      <c r="H37">
        <v>33100</v>
      </c>
    </row>
    <row r="38" spans="1:8" x14ac:dyDescent="0.2">
      <c r="G38">
        <v>34</v>
      </c>
      <c r="H38">
        <v>31962.5</v>
      </c>
    </row>
    <row r="39" spans="1:8" x14ac:dyDescent="0.2">
      <c r="G39">
        <v>35</v>
      </c>
      <c r="H39">
        <v>29825</v>
      </c>
    </row>
    <row r="40" spans="1:8" x14ac:dyDescent="0.2">
      <c r="G40">
        <v>36</v>
      </c>
      <c r="H40">
        <v>26687.5</v>
      </c>
    </row>
    <row r="41" spans="1:8" x14ac:dyDescent="0.2">
      <c r="G41">
        <v>37</v>
      </c>
      <c r="H41">
        <v>22550</v>
      </c>
    </row>
    <row r="42" spans="1:8" x14ac:dyDescent="0.2">
      <c r="G42">
        <v>38</v>
      </c>
      <c r="H42">
        <v>17412.5</v>
      </c>
    </row>
    <row r="43" spans="1:8" x14ac:dyDescent="0.2">
      <c r="G43">
        <v>39</v>
      </c>
      <c r="H43">
        <v>11275</v>
      </c>
    </row>
    <row r="44" spans="1:8" x14ac:dyDescent="0.2">
      <c r="G44">
        <v>40</v>
      </c>
      <c r="H44">
        <v>4137.5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Nicholas (kempernb)</dc:creator>
  <cp:lastModifiedBy>Kemper, Nicholas (kempernb)</cp:lastModifiedBy>
  <dcterms:created xsi:type="dcterms:W3CDTF">2021-02-10T00:13:50Z</dcterms:created>
  <dcterms:modified xsi:type="dcterms:W3CDTF">2021-02-10T03:35:45Z</dcterms:modified>
</cp:coreProperties>
</file>