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holaskemper/Documents/Spring 2021/Decision Models/Midterm2/"/>
    </mc:Choice>
  </mc:AlternateContent>
  <xr:revisionPtr revIDLastSave="0" documentId="13_ncr:1_{2C39C72D-04E5-3E44-B03A-66FF6BB284A0}" xr6:coauthVersionLast="46" xr6:coauthVersionMax="46" xr10:uidLastSave="{00000000-0000-0000-0000-000000000000}"/>
  <bookViews>
    <workbookView xWindow="31280" yWindow="4180" windowWidth="25440" windowHeight="14160" xr2:uid="{0EA346C5-8B5A-6040-9BBF-FD68BEB97B37}"/>
  </bookViews>
  <sheets>
    <sheet name="Sheet1" sheetId="1" r:id="rId1"/>
    <sheet name="Sensitivity Report 1" sheetId="2" r:id="rId2"/>
    <sheet name="Limits Report 1" sheetId="3" r:id="rId3"/>
  </sheets>
  <definedNames>
    <definedName name="solver_adj" localSheetId="0" hidden="1">Sheet1!$C$4:$D$4</definedName>
    <definedName name="solver_cvg" localSheetId="0" hidden="1">0.0001</definedName>
    <definedName name="solver_drv" localSheetId="0" hidden="1">1</definedName>
    <definedName name="solver_eng" localSheetId="1" hidden="1">1</definedName>
    <definedName name="solver_eng" localSheetId="0" hidden="1">2</definedName>
    <definedName name="solver_itr" localSheetId="0" hidden="1">2147483647</definedName>
    <definedName name="solver_lhs1" localSheetId="0" hidden="1">Sheet1!$C$22</definedName>
    <definedName name="solver_lhs2" localSheetId="0" hidden="1">Sheet1!$C$23</definedName>
    <definedName name="solver_lin" localSheetId="1" hidden="1">2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1" hidden="1">1</definedName>
    <definedName name="solver_neg" localSheetId="0" hidden="1">1</definedName>
    <definedName name="solver_nod" localSheetId="0" hidden="1">2147483647</definedName>
    <definedName name="solver_num" localSheetId="1" hidden="1">0</definedName>
    <definedName name="solver_num" localSheetId="0" hidden="1">2</definedName>
    <definedName name="solver_opt" localSheetId="1" hidden="1">'Sensitivity Report 1'!$E$14</definedName>
    <definedName name="solver_opt" localSheetId="0" hidden="1">Sheet1!$G$4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1</definedName>
    <definedName name="solver_rhs1" localSheetId="0" hidden="1">Sheet1!$E$22</definedName>
    <definedName name="solver_rhs2" localSheetId="0" hidden="1">Sheet1!$E$23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1" hidden="1">1</definedName>
    <definedName name="solver_typ" localSheetId="0" hidden="1">2</definedName>
    <definedName name="solver_val" localSheetId="1" hidden="1">0</definedName>
    <definedName name="solver_val" localSheetId="0" hidden="1">0</definedName>
    <definedName name="solver_ver" localSheetId="1" hidden="1">2</definedName>
    <definedName name="solver_ver" localSheetId="0" hidden="1">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3" i="1" l="1"/>
  <c r="F9" i="1"/>
  <c r="G9" i="1" s="1"/>
  <c r="F8" i="1"/>
  <c r="G8" i="1" s="1"/>
  <c r="F10" i="1"/>
  <c r="G10" i="1" s="1"/>
  <c r="F11" i="1"/>
  <c r="G11" i="1" s="1"/>
  <c r="F12" i="1"/>
  <c r="G12" i="1" s="1"/>
  <c r="F13" i="1"/>
  <c r="G13" i="1" s="1"/>
  <c r="F14" i="1"/>
  <c r="G14" i="1" s="1"/>
  <c r="C22" i="1"/>
  <c r="G4" i="1" l="1"/>
</calcChain>
</file>

<file path=xl/sharedStrings.xml><?xml version="1.0" encoding="utf-8"?>
<sst xmlns="http://schemas.openxmlformats.org/spreadsheetml/2006/main" count="69" uniqueCount="42">
  <si>
    <t>Variables</t>
  </si>
  <si>
    <t>Location</t>
  </si>
  <si>
    <t>x</t>
  </si>
  <si>
    <t>y</t>
  </si>
  <si>
    <t>Retailer</t>
  </si>
  <si>
    <t>Truck</t>
  </si>
  <si>
    <t>Constants</t>
  </si>
  <si>
    <t>Cost per Mile</t>
  </si>
  <si>
    <t>Loads per year</t>
  </si>
  <si>
    <t>Constraints</t>
  </si>
  <si>
    <t>&gt;=</t>
  </si>
  <si>
    <t>&lt;=</t>
  </si>
  <si>
    <t xml:space="preserve">Cost per year </t>
  </si>
  <si>
    <t>Total Cost per year</t>
  </si>
  <si>
    <t>Microsoft Excel 16.47 Sensitivity Report</t>
  </si>
  <si>
    <t>Worksheet: [Midterm2_Kemper.xlsx]Sheet1</t>
  </si>
  <si>
    <t>Report Created: 3/18/21 12:11:05 PM</t>
  </si>
  <si>
    <t>Variable Cells</t>
  </si>
  <si>
    <t>Cell</t>
  </si>
  <si>
    <t>Name</t>
  </si>
  <si>
    <t>Final</t>
  </si>
  <si>
    <t>Value</t>
  </si>
  <si>
    <t>Reduced</t>
  </si>
  <si>
    <t>Gradient</t>
  </si>
  <si>
    <t>Lagrange</t>
  </si>
  <si>
    <t>Multiplier</t>
  </si>
  <si>
    <t>$C$4</t>
  </si>
  <si>
    <t>$D$4</t>
  </si>
  <si>
    <t>$C$22</t>
  </si>
  <si>
    <t>x x</t>
  </si>
  <si>
    <t>$C$23</t>
  </si>
  <si>
    <t>y x</t>
  </si>
  <si>
    <t>Microsoft Excel 16.47 Limits Report</t>
  </si>
  <si>
    <t>Report Created: 3/18/21 12:15:01 PM</t>
  </si>
  <si>
    <t>Objective</t>
  </si>
  <si>
    <t>Variable</t>
  </si>
  <si>
    <t>Lower</t>
  </si>
  <si>
    <t>Limit</t>
  </si>
  <si>
    <t>Result</t>
  </si>
  <si>
    <t>Upper</t>
  </si>
  <si>
    <t>$G$4</t>
  </si>
  <si>
    <t>Miles to Retailer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</si>
</sst>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&quot;$&quot;#,##0.0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indexed="18"/>
      <name val="Calibri"/>
      <family val="2"/>
      <scheme val="minor"/>
    </font>
    <font>
      <sz val="12"/>
      <color rgb="FF333333"/>
      <name val="Helvetica Neue"/>
      <family val="2"/>
    </font>
    <font>
      <i/>
      <sz val="12"/>
      <color rgb="FF333333"/>
      <name val="Helvetica Neue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</borders>
  <cellStyleXfs count="1">
    <xf numFmtId="0" fontId="0" fillId="0" borderId="0"/>
  </cellStyleXfs>
  <cellXfs count="16">
    <xf numFmtId="0" fontId="0" fillId="0" borderId="0" xfId="0"/>
    <xf numFmtId="170" fontId="0" fillId="0" borderId="0" xfId="0" applyNumberFormat="1"/>
    <xf numFmtId="0" fontId="1" fillId="0" borderId="0" xfId="0" applyFont="1"/>
    <xf numFmtId="0" fontId="0" fillId="0" borderId="3" xfId="0" applyFill="1" applyBorder="1" applyAlignment="1"/>
    <xf numFmtId="0" fontId="0" fillId="0" borderId="4" xfId="0" applyFill="1" applyBorder="1" applyAlignment="1"/>
    <xf numFmtId="0" fontId="2" fillId="0" borderId="1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0" fillId="0" borderId="0" xfId="0" applyFont="1"/>
    <xf numFmtId="170" fontId="0" fillId="0" borderId="0" xfId="0" applyNumberFormat="1" applyFont="1"/>
    <xf numFmtId="0" fontId="3" fillId="0" borderId="0" xfId="0" applyFont="1"/>
    <xf numFmtId="0" fontId="4" fillId="0" borderId="0" xfId="0" applyFont="1"/>
    <xf numFmtId="0" fontId="3" fillId="0" borderId="0" xfId="0" applyFont="1"/>
    <xf numFmtId="170" fontId="0" fillId="0" borderId="4" xfId="0" applyNumberFormat="1" applyFill="1" applyBorder="1" applyAlignment="1"/>
    <xf numFmtId="0" fontId="0" fillId="0" borderId="3" xfId="0" applyNumberFormat="1" applyFill="1" applyBorder="1" applyAlignment="1"/>
    <xf numFmtId="170" fontId="0" fillId="0" borderId="3" xfId="0" applyNumberFormat="1" applyFill="1" applyBorder="1" applyAlignment="1"/>
    <xf numFmtId="0" fontId="0" fillId="0" borderId="4" xfId="0" applyNumberForma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459619</xdr:colOff>
      <xdr:row>17</xdr:row>
      <xdr:rowOff>181428</xdr:rowOff>
    </xdr:from>
    <xdr:to>
      <xdr:col>10</xdr:col>
      <xdr:colOff>604762</xdr:colOff>
      <xdr:row>24</xdr:row>
      <xdr:rowOff>12095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A2D0134-7D91-024E-9884-48EA0840DE2E}"/>
            </a:ext>
          </a:extLst>
        </xdr:cNvPr>
        <xdr:cNvSpPr txBox="1"/>
      </xdr:nvSpPr>
      <xdr:spPr>
        <a:xfrm>
          <a:off x="5297714" y="3676952"/>
          <a:ext cx="4559905" cy="1270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From the analysis, the y variable is binding to the constraint. The</a:t>
          </a:r>
          <a:r>
            <a:rPr lang="en-US" sz="1100" baseline="0"/>
            <a:t> x variable is non-binding. Becuase of this, only the y value will affect the optimal location and valu. From the analysis, every additional increment in the y value will result in a savings of $59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4FAB20-0A85-C841-BADC-1E0AB8909F6C}">
  <dimension ref="A1:J23"/>
  <sheetViews>
    <sheetView tabSelected="1" zoomScale="105" workbookViewId="0">
      <selection activeCell="D19" sqref="D19"/>
    </sheetView>
  </sheetViews>
  <sheetFormatPr baseColWidth="10" defaultRowHeight="16" x14ac:dyDescent="0.2"/>
  <cols>
    <col min="5" max="5" width="20.33203125" bestFit="1" customWidth="1"/>
    <col min="6" max="6" width="14.83203125" bestFit="1" customWidth="1"/>
  </cols>
  <sheetData>
    <row r="1" spans="1:10" x14ac:dyDescent="0.2">
      <c r="A1" s="7" t="s">
        <v>0</v>
      </c>
      <c r="B1" s="7"/>
      <c r="C1" s="7"/>
      <c r="D1" s="7"/>
      <c r="E1" s="7"/>
      <c r="F1" s="7"/>
      <c r="G1" s="7"/>
      <c r="H1" s="7"/>
    </row>
    <row r="2" spans="1:10" x14ac:dyDescent="0.2">
      <c r="A2" s="7"/>
      <c r="B2" s="7" t="s">
        <v>1</v>
      </c>
      <c r="C2" s="7"/>
      <c r="D2" s="7"/>
      <c r="E2" s="7"/>
      <c r="F2" s="7"/>
      <c r="G2" s="7"/>
      <c r="H2" s="7"/>
    </row>
    <row r="3" spans="1:10" x14ac:dyDescent="0.2">
      <c r="A3" s="7"/>
      <c r="B3" s="7"/>
      <c r="C3" s="7" t="s">
        <v>2</v>
      </c>
      <c r="D3" s="7" t="s">
        <v>3</v>
      </c>
      <c r="E3" s="7"/>
      <c r="F3" s="7"/>
      <c r="G3" s="7" t="s">
        <v>13</v>
      </c>
      <c r="H3" s="7"/>
    </row>
    <row r="4" spans="1:10" x14ac:dyDescent="0.2">
      <c r="A4" s="7"/>
      <c r="B4" s="7"/>
      <c r="C4" s="7">
        <v>50.255055243059957</v>
      </c>
      <c r="D4" s="7">
        <v>70</v>
      </c>
      <c r="E4" s="7"/>
      <c r="F4" s="7"/>
      <c r="G4" s="8">
        <f>SUM(G8:G14)</f>
        <v>7576.4619746894359</v>
      </c>
      <c r="H4" s="7"/>
      <c r="I4" s="8"/>
    </row>
    <row r="5" spans="1:10" x14ac:dyDescent="0.2">
      <c r="A5" s="7"/>
      <c r="B5" s="7"/>
      <c r="C5" s="7"/>
      <c r="D5" s="7"/>
      <c r="E5" s="7"/>
      <c r="F5" s="7"/>
      <c r="G5" s="7"/>
      <c r="H5" s="7"/>
    </row>
    <row r="6" spans="1:10" x14ac:dyDescent="0.2">
      <c r="A6" s="7"/>
      <c r="B6" s="9" t="s">
        <v>4</v>
      </c>
      <c r="C6" s="10" t="s">
        <v>2</v>
      </c>
      <c r="D6" s="10" t="s">
        <v>3</v>
      </c>
      <c r="E6" s="11" t="s">
        <v>5</v>
      </c>
      <c r="F6" s="7"/>
      <c r="G6" s="7"/>
      <c r="H6" s="7"/>
      <c r="J6" s="1"/>
    </row>
    <row r="7" spans="1:10" x14ac:dyDescent="0.2">
      <c r="A7" s="7"/>
      <c r="B7" s="9"/>
      <c r="C7" s="10"/>
      <c r="D7" s="10"/>
      <c r="E7" s="11" t="s">
        <v>8</v>
      </c>
      <c r="F7" s="7" t="s">
        <v>41</v>
      </c>
      <c r="G7" s="7" t="s">
        <v>12</v>
      </c>
      <c r="H7" s="7"/>
    </row>
    <row r="8" spans="1:10" x14ac:dyDescent="0.2">
      <c r="A8" s="7"/>
      <c r="B8" s="11">
        <v>1</v>
      </c>
      <c r="C8" s="11">
        <v>38</v>
      </c>
      <c r="D8" s="11">
        <v>94</v>
      </c>
      <c r="E8" s="11">
        <v>28</v>
      </c>
      <c r="F8" s="7">
        <f>SQRT((C8-$C$4)^2 + (D8-$D$4)^2)</f>
        <v>26.947845535598042</v>
      </c>
      <c r="G8" s="8">
        <f>$B$19*E8*F8</f>
        <v>2074.9841062410492</v>
      </c>
      <c r="H8" s="7"/>
    </row>
    <row r="9" spans="1:10" x14ac:dyDescent="0.2">
      <c r="A9" s="7"/>
      <c r="B9" s="11">
        <v>2</v>
      </c>
      <c r="C9" s="11">
        <v>19</v>
      </c>
      <c r="D9" s="11">
        <v>89</v>
      </c>
      <c r="E9" s="11">
        <v>12</v>
      </c>
      <c r="F9" s="7">
        <f>SQRT((C9-$C$4)^2 + (D9-$D$4)^2)</f>
        <v>36.577021177875181</v>
      </c>
      <c r="G9" s="8">
        <f t="shared" ref="G9:G14" si="0">$B$19*E9*F9</f>
        <v>1207.041698869881</v>
      </c>
      <c r="H9" s="7"/>
    </row>
    <row r="10" spans="1:10" x14ac:dyDescent="0.2">
      <c r="A10" s="7"/>
      <c r="B10" s="11">
        <v>3</v>
      </c>
      <c r="C10" s="11">
        <v>51</v>
      </c>
      <c r="D10" s="11">
        <v>70</v>
      </c>
      <c r="E10" s="11">
        <v>29</v>
      </c>
      <c r="F10" s="7">
        <f t="shared" ref="F9:F14" si="1">SQRT((C10-$C$4)^2 + (D10-$D$4)^2)</f>
        <v>0.74494475694004336</v>
      </c>
      <c r="G10" s="8">
        <f t="shared" si="0"/>
        <v>59.409344365968458</v>
      </c>
      <c r="H10" s="7"/>
    </row>
    <row r="11" spans="1:10" x14ac:dyDescent="0.2">
      <c r="A11" s="7"/>
      <c r="B11" s="11">
        <v>4</v>
      </c>
      <c r="C11" s="11">
        <v>44</v>
      </c>
      <c r="D11" s="11">
        <v>48</v>
      </c>
      <c r="E11" s="11">
        <v>26</v>
      </c>
      <c r="F11" s="7">
        <f t="shared" si="1"/>
        <v>22.871941677385674</v>
      </c>
      <c r="G11" s="8">
        <f t="shared" si="0"/>
        <v>1635.3438299330758</v>
      </c>
      <c r="H11" s="7"/>
    </row>
    <row r="12" spans="1:10" x14ac:dyDescent="0.2">
      <c r="A12" s="7"/>
      <c r="B12" s="11">
        <v>5</v>
      </c>
      <c r="C12" s="11">
        <v>45</v>
      </c>
      <c r="D12" s="11">
        <v>89</v>
      </c>
      <c r="E12" s="11">
        <v>28</v>
      </c>
      <c r="F12" s="7">
        <f t="shared" si="1"/>
        <v>19.713335730099356</v>
      </c>
      <c r="G12" s="8">
        <f t="shared" si="0"/>
        <v>1517.9268512176504</v>
      </c>
      <c r="H12" s="7"/>
    </row>
    <row r="13" spans="1:10" x14ac:dyDescent="0.2">
      <c r="A13" s="7"/>
      <c r="B13" s="11">
        <v>6</v>
      </c>
      <c r="C13" s="11">
        <v>54</v>
      </c>
      <c r="D13" s="11">
        <v>59</v>
      </c>
      <c r="E13" s="11">
        <v>7</v>
      </c>
      <c r="F13" s="7">
        <f t="shared" si="1"/>
        <v>11.620009089175994</v>
      </c>
      <c r="G13" s="8">
        <f t="shared" si="0"/>
        <v>223.68517496663787</v>
      </c>
      <c r="H13" s="7"/>
    </row>
    <row r="14" spans="1:10" x14ac:dyDescent="0.2">
      <c r="A14" s="7"/>
      <c r="B14" s="11">
        <v>7</v>
      </c>
      <c r="C14" s="11">
        <v>81</v>
      </c>
      <c r="D14" s="11">
        <v>46</v>
      </c>
      <c r="E14" s="11">
        <v>8</v>
      </c>
      <c r="F14" s="7">
        <f t="shared" si="1"/>
        <v>39.003225867962449</v>
      </c>
      <c r="G14" s="8">
        <f>$B$19*E14*F14</f>
        <v>858.07096909517384</v>
      </c>
      <c r="H14" s="7"/>
    </row>
    <row r="15" spans="1:10" x14ac:dyDescent="0.2">
      <c r="A15" s="7"/>
      <c r="B15" s="7"/>
      <c r="C15" s="7"/>
      <c r="D15" s="7"/>
      <c r="E15" s="7"/>
      <c r="F15" s="7"/>
      <c r="G15" s="7"/>
      <c r="H15" s="7"/>
    </row>
    <row r="16" spans="1:10" x14ac:dyDescent="0.2">
      <c r="A16" s="7"/>
      <c r="B16" s="7"/>
      <c r="C16" s="7"/>
      <c r="D16" s="7"/>
      <c r="E16" s="7"/>
      <c r="F16" s="7"/>
      <c r="G16" s="7"/>
      <c r="H16" s="7"/>
    </row>
    <row r="17" spans="1:8" x14ac:dyDescent="0.2">
      <c r="A17" s="7"/>
      <c r="B17" s="7" t="s">
        <v>6</v>
      </c>
      <c r="C17" s="7"/>
      <c r="D17" s="7"/>
      <c r="E17" s="7"/>
      <c r="F17" s="7"/>
      <c r="G17" s="7"/>
      <c r="H17" s="7"/>
    </row>
    <row r="18" spans="1:8" x14ac:dyDescent="0.2">
      <c r="A18" s="7"/>
      <c r="B18" s="7" t="s">
        <v>7</v>
      </c>
      <c r="C18" s="7"/>
      <c r="D18" s="7"/>
      <c r="E18" s="7"/>
      <c r="F18" s="7"/>
      <c r="G18" s="7"/>
      <c r="H18" s="7"/>
    </row>
    <row r="19" spans="1:8" x14ac:dyDescent="0.2">
      <c r="A19" s="7"/>
      <c r="B19" s="8">
        <v>2.75</v>
      </c>
      <c r="C19" s="7"/>
      <c r="D19" s="7"/>
      <c r="E19" s="7"/>
      <c r="F19" s="7"/>
      <c r="G19" s="7"/>
      <c r="H19" s="7"/>
    </row>
    <row r="20" spans="1:8" x14ac:dyDescent="0.2">
      <c r="A20" s="7"/>
      <c r="B20" s="7"/>
      <c r="C20" s="7"/>
      <c r="D20" s="7"/>
      <c r="E20" s="7"/>
      <c r="F20" s="7"/>
      <c r="G20" s="7"/>
      <c r="H20" s="7"/>
    </row>
    <row r="21" spans="1:8" x14ac:dyDescent="0.2">
      <c r="A21" s="7"/>
      <c r="B21" s="7" t="s">
        <v>9</v>
      </c>
      <c r="C21" s="7"/>
      <c r="D21" s="7"/>
      <c r="E21" s="7"/>
      <c r="F21" s="7"/>
      <c r="G21" s="7"/>
      <c r="H21" s="7"/>
    </row>
    <row r="22" spans="1:8" x14ac:dyDescent="0.2">
      <c r="A22" s="7"/>
      <c r="B22" s="7" t="s">
        <v>2</v>
      </c>
      <c r="C22" s="7">
        <f>C4</f>
        <v>50.255055243059957</v>
      </c>
      <c r="D22" s="7" t="s">
        <v>10</v>
      </c>
      <c r="E22" s="7">
        <v>40</v>
      </c>
      <c r="F22" s="7"/>
      <c r="G22" s="7"/>
      <c r="H22" s="7"/>
    </row>
    <row r="23" spans="1:8" x14ac:dyDescent="0.2">
      <c r="A23" s="7"/>
      <c r="B23" s="7" t="s">
        <v>3</v>
      </c>
      <c r="C23" s="7">
        <f>D4</f>
        <v>70</v>
      </c>
      <c r="D23" s="7" t="s">
        <v>11</v>
      </c>
      <c r="E23" s="7">
        <v>70</v>
      </c>
      <c r="F23" s="7"/>
      <c r="G23" s="7"/>
      <c r="H23" s="7"/>
    </row>
  </sheetData>
  <mergeCells count="3">
    <mergeCell ref="C6:C7"/>
    <mergeCell ref="D6:D7"/>
    <mergeCell ref="B6:B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DD1E0-E2EB-6040-A6E1-6480FBAADB82}">
  <dimension ref="A1:E16"/>
  <sheetViews>
    <sheetView showGridLines="0" workbookViewId="0">
      <selection activeCell="E13" sqref="E13:E14"/>
    </sheetView>
  </sheetViews>
  <sheetFormatPr baseColWidth="10" defaultRowHeight="16" x14ac:dyDescent="0.2"/>
  <cols>
    <col min="1" max="1" width="2.33203125" customWidth="1"/>
    <col min="2" max="3" width="6.1640625" bestFit="1" customWidth="1"/>
    <col min="4" max="4" width="12.1640625" bestFit="1" customWidth="1"/>
    <col min="5" max="5" width="12.83203125" bestFit="1" customWidth="1"/>
  </cols>
  <sheetData>
    <row r="1" spans="1:5" x14ac:dyDescent="0.2">
      <c r="A1" s="2" t="s">
        <v>14</v>
      </c>
    </row>
    <row r="2" spans="1:5" x14ac:dyDescent="0.2">
      <c r="A2" s="2" t="s">
        <v>15</v>
      </c>
    </row>
    <row r="3" spans="1:5" x14ac:dyDescent="0.2">
      <c r="A3" s="2" t="s">
        <v>16</v>
      </c>
    </row>
    <row r="6" spans="1:5" ht="17" thickBot="1" x14ac:dyDescent="0.25">
      <c r="A6" t="s">
        <v>17</v>
      </c>
    </row>
    <row r="7" spans="1:5" x14ac:dyDescent="0.2">
      <c r="B7" s="5"/>
      <c r="C7" s="5"/>
      <c r="D7" s="5" t="s">
        <v>20</v>
      </c>
      <c r="E7" s="5" t="s">
        <v>22</v>
      </c>
    </row>
    <row r="8" spans="1:5" ht="17" thickBot="1" x14ac:dyDescent="0.25">
      <c r="B8" s="6" t="s">
        <v>18</v>
      </c>
      <c r="C8" s="6" t="s">
        <v>19</v>
      </c>
      <c r="D8" s="6" t="s">
        <v>21</v>
      </c>
      <c r="E8" s="6" t="s">
        <v>23</v>
      </c>
    </row>
    <row r="9" spans="1:5" x14ac:dyDescent="0.2">
      <c r="B9" s="3" t="s">
        <v>26</v>
      </c>
      <c r="C9" s="3" t="s">
        <v>2</v>
      </c>
      <c r="D9" s="3">
        <v>50.255055243059957</v>
      </c>
      <c r="E9" s="3">
        <v>0</v>
      </c>
    </row>
    <row r="10" spans="1:5" ht="17" thickBot="1" x14ac:dyDescent="0.25">
      <c r="B10" s="4" t="s">
        <v>27</v>
      </c>
      <c r="C10" s="4" t="s">
        <v>3</v>
      </c>
      <c r="D10" s="4">
        <v>70</v>
      </c>
      <c r="E10" s="4">
        <v>0</v>
      </c>
    </row>
    <row r="12" spans="1:5" ht="17" thickBot="1" x14ac:dyDescent="0.25">
      <c r="A12" t="s">
        <v>9</v>
      </c>
    </row>
    <row r="13" spans="1:5" x14ac:dyDescent="0.2">
      <c r="B13" s="5"/>
      <c r="C13" s="5"/>
      <c r="D13" s="5" t="s">
        <v>20</v>
      </c>
      <c r="E13" s="5" t="s">
        <v>24</v>
      </c>
    </row>
    <row r="14" spans="1:5" ht="17" thickBot="1" x14ac:dyDescent="0.25">
      <c r="B14" s="6" t="s">
        <v>18</v>
      </c>
      <c r="C14" s="6" t="s">
        <v>19</v>
      </c>
      <c r="D14" s="6" t="s">
        <v>21</v>
      </c>
      <c r="E14" s="6" t="s">
        <v>25</v>
      </c>
    </row>
    <row r="15" spans="1:5" x14ac:dyDescent="0.2">
      <c r="B15" s="3" t="s">
        <v>28</v>
      </c>
      <c r="C15" s="3" t="s">
        <v>29</v>
      </c>
      <c r="D15" s="3">
        <v>50.255055243059957</v>
      </c>
      <c r="E15" s="3">
        <v>0</v>
      </c>
    </row>
    <row r="16" spans="1:5" ht="17" thickBot="1" x14ac:dyDescent="0.25">
      <c r="B16" s="4" t="s">
        <v>30</v>
      </c>
      <c r="C16" s="4" t="s">
        <v>31</v>
      </c>
      <c r="D16" s="4">
        <v>70</v>
      </c>
      <c r="E16" s="4">
        <v>-59.394218444824219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ECA00-B79B-F943-BEFF-E0C19DFF5867}">
  <dimension ref="A1:J14"/>
  <sheetViews>
    <sheetView showGridLines="0" workbookViewId="0">
      <selection activeCell="D15" sqref="D15"/>
    </sheetView>
  </sheetViews>
  <sheetFormatPr baseColWidth="10" defaultRowHeight="16" x14ac:dyDescent="0.2"/>
  <cols>
    <col min="1" max="1" width="2.33203125" customWidth="1"/>
    <col min="2" max="2" width="5.5" bestFit="1" customWidth="1"/>
    <col min="3" max="3" width="16.6640625" bestFit="1" customWidth="1"/>
    <col min="4" max="4" width="12.1640625" bestFit="1" customWidth="1"/>
    <col min="5" max="5" width="2.33203125" customWidth="1"/>
    <col min="6" max="6" width="6.1640625" bestFit="1" customWidth="1"/>
    <col min="7" max="7" width="9" bestFit="1" customWidth="1"/>
    <col min="8" max="8" width="2.33203125" customWidth="1"/>
    <col min="9" max="9" width="6.1640625" bestFit="1" customWidth="1"/>
    <col min="10" max="10" width="10.1640625" bestFit="1" customWidth="1"/>
  </cols>
  <sheetData>
    <row r="1" spans="1:10" x14ac:dyDescent="0.2">
      <c r="A1" s="2" t="s">
        <v>32</v>
      </c>
    </row>
    <row r="2" spans="1:10" x14ac:dyDescent="0.2">
      <c r="A2" s="2" t="s">
        <v>15</v>
      </c>
    </row>
    <row r="3" spans="1:10" x14ac:dyDescent="0.2">
      <c r="A3" s="2" t="s">
        <v>33</v>
      </c>
    </row>
    <row r="5" spans="1:10" ht="17" thickBot="1" x14ac:dyDescent="0.25"/>
    <row r="6" spans="1:10" x14ac:dyDescent="0.2">
      <c r="B6" s="5"/>
      <c r="C6" s="5" t="s">
        <v>34</v>
      </c>
      <c r="D6" s="5"/>
    </row>
    <row r="7" spans="1:10" ht="17" thickBot="1" x14ac:dyDescent="0.25">
      <c r="B7" s="6" t="s">
        <v>18</v>
      </c>
      <c r="C7" s="6" t="s">
        <v>19</v>
      </c>
      <c r="D7" s="6" t="s">
        <v>21</v>
      </c>
    </row>
    <row r="8" spans="1:10" ht="17" thickBot="1" x14ac:dyDescent="0.25">
      <c r="B8" s="4" t="s">
        <v>40</v>
      </c>
      <c r="C8" s="4" t="s">
        <v>13</v>
      </c>
      <c r="D8" s="12">
        <v>7576.4620000000004</v>
      </c>
    </row>
    <row r="10" spans="1:10" ht="17" thickBot="1" x14ac:dyDescent="0.25"/>
    <row r="11" spans="1:10" x14ac:dyDescent="0.2">
      <c r="B11" s="5"/>
      <c r="C11" s="5" t="s">
        <v>35</v>
      </c>
      <c r="D11" s="5"/>
      <c r="F11" s="5" t="s">
        <v>36</v>
      </c>
      <c r="G11" s="5" t="s">
        <v>34</v>
      </c>
      <c r="I11" s="5" t="s">
        <v>39</v>
      </c>
      <c r="J11" s="5" t="s">
        <v>34</v>
      </c>
    </row>
    <row r="12" spans="1:10" ht="17" thickBot="1" x14ac:dyDescent="0.25">
      <c r="B12" s="6" t="s">
        <v>18</v>
      </c>
      <c r="C12" s="6" t="s">
        <v>19</v>
      </c>
      <c r="D12" s="6" t="s">
        <v>21</v>
      </c>
      <c r="F12" s="6" t="s">
        <v>37</v>
      </c>
      <c r="G12" s="6" t="s">
        <v>38</v>
      </c>
      <c r="I12" s="6" t="s">
        <v>37</v>
      </c>
      <c r="J12" s="6" t="s">
        <v>38</v>
      </c>
    </row>
    <row r="13" spans="1:10" x14ac:dyDescent="0.2">
      <c r="B13" s="3" t="s">
        <v>26</v>
      </c>
      <c r="C13" s="3" t="s">
        <v>2</v>
      </c>
      <c r="D13" s="13">
        <v>50.255055243059957</v>
      </c>
      <c r="F13" s="13">
        <v>0</v>
      </c>
      <c r="G13" s="14">
        <v>85</v>
      </c>
      <c r="I13" s="13">
        <v>250</v>
      </c>
      <c r="J13" s="14">
        <v>18835</v>
      </c>
    </row>
    <row r="14" spans="1:10" ht="17" thickBot="1" x14ac:dyDescent="0.25">
      <c r="B14" s="4" t="s">
        <v>27</v>
      </c>
      <c r="C14" s="4" t="s">
        <v>3</v>
      </c>
      <c r="D14" s="15">
        <v>70</v>
      </c>
      <c r="F14" s="15">
        <v>0</v>
      </c>
      <c r="G14" s="12">
        <v>110</v>
      </c>
      <c r="I14" s="15">
        <v>398.5</v>
      </c>
      <c r="J14" s="12">
        <v>20035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Sensitivity Report 1</vt:lpstr>
      <vt:lpstr>Limits Report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Kemper, Nicholas (kempernb)</dc:creator>
  <cp:lastModifiedBy>Kemper, Nicholas (kempernb)</cp:lastModifiedBy>
  <dcterms:created xsi:type="dcterms:W3CDTF">2021-03-18T16:00:08Z</dcterms:created>
  <dcterms:modified xsi:type="dcterms:W3CDTF">2021-03-18T17:50:45Z</dcterms:modified>
</cp:coreProperties>
</file>