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qFlux\data\media\input_data\"/>
    </mc:Choice>
  </mc:AlternateContent>
  <bookViews>
    <workbookView xWindow="0" yWindow="0" windowWidth="23040" windowHeight="9060" activeTab="3"/>
  </bookViews>
  <sheets>
    <sheet name="REFERENCE" sheetId="4" r:id="rId1"/>
    <sheet name="Amino Acids" sheetId="1" r:id="rId2"/>
    <sheet name="Vitamins" sheetId="2" r:id="rId3"/>
    <sheet name="Inorganic Salts" sheetId="3" r:id="rId4"/>
    <sheet name="Other Component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6" l="1"/>
  <c r="H4" i="6"/>
  <c r="H13" i="3"/>
  <c r="H14" i="1"/>
  <c r="H10" i="6" l="1"/>
  <c r="H6" i="6"/>
  <c r="D13" i="6"/>
  <c r="H13" i="6" s="1"/>
  <c r="D11" i="6"/>
  <c r="H12" i="6" s="1"/>
  <c r="D9" i="6"/>
  <c r="H9" i="6" s="1"/>
  <c r="D8" i="6"/>
  <c r="H8" i="6" s="1"/>
  <c r="D7" i="6"/>
  <c r="H7" i="6" s="1"/>
  <c r="D6" i="6"/>
  <c r="D4" i="6"/>
  <c r="D3" i="6"/>
  <c r="H3" i="6" s="1"/>
  <c r="H21" i="3"/>
  <c r="H5" i="3"/>
  <c r="D21" i="3"/>
  <c r="D19" i="3"/>
  <c r="H20" i="3" s="1"/>
  <c r="D17" i="3"/>
  <c r="H18" i="3" s="1"/>
  <c r="D15" i="3"/>
  <c r="H16" i="3" s="1"/>
  <c r="D13" i="3"/>
  <c r="H14" i="3" s="1"/>
  <c r="D11" i="3"/>
  <c r="H12" i="3" s="1"/>
  <c r="D10" i="3"/>
  <c r="H10" i="3" s="1"/>
  <c r="D9" i="3"/>
  <c r="H9" i="3" s="1"/>
  <c r="D7" i="3"/>
  <c r="H8" i="3" s="1"/>
  <c r="D6" i="3"/>
  <c r="H6" i="3" s="1"/>
  <c r="D5" i="3"/>
  <c r="D3" i="3"/>
  <c r="H4" i="3" s="1"/>
  <c r="H13" i="2"/>
  <c r="H5" i="2"/>
  <c r="D16" i="2"/>
  <c r="H16" i="2" s="1"/>
  <c r="D15" i="2"/>
  <c r="H15" i="2" s="1"/>
  <c r="D13" i="2"/>
  <c r="H14" i="2" s="1"/>
  <c r="D12" i="2"/>
  <c r="H12" i="2" s="1"/>
  <c r="D10" i="2"/>
  <c r="H11" i="2" s="1"/>
  <c r="D9" i="2"/>
  <c r="H9" i="2" s="1"/>
  <c r="D8" i="2"/>
  <c r="H8" i="2" s="1"/>
  <c r="D6" i="2"/>
  <c r="H7" i="2" s="1"/>
  <c r="D4" i="2"/>
  <c r="H4" i="2" s="1"/>
  <c r="D3" i="2"/>
  <c r="H3" i="2" s="1"/>
  <c r="D29" i="1"/>
  <c r="H29" i="1" s="1"/>
  <c r="H28" i="1"/>
  <c r="H24" i="1"/>
  <c r="H20" i="1"/>
  <c r="H17" i="1"/>
  <c r="H16" i="1"/>
  <c r="H12" i="1"/>
  <c r="H9" i="1"/>
  <c r="D27" i="1"/>
  <c r="H27" i="1" s="1"/>
  <c r="D26" i="1"/>
  <c r="H26" i="1" s="1"/>
  <c r="D25" i="1"/>
  <c r="H25" i="1" s="1"/>
  <c r="D24" i="1"/>
  <c r="D23" i="1"/>
  <c r="H23" i="1" s="1"/>
  <c r="D22" i="1"/>
  <c r="H22" i="1" s="1"/>
  <c r="D21" i="1"/>
  <c r="H21" i="1" s="1"/>
  <c r="D19" i="1"/>
  <c r="H19" i="1" s="1"/>
  <c r="D18" i="1"/>
  <c r="H18" i="1" s="1"/>
  <c r="D17" i="1"/>
  <c r="D15" i="1"/>
  <c r="H15" i="1" s="1"/>
  <c r="D14" i="1"/>
  <c r="D13" i="1"/>
  <c r="H13" i="1" s="1"/>
  <c r="D11" i="1"/>
  <c r="H11" i="1" s="1"/>
  <c r="D9" i="1"/>
  <c r="H10" i="1" s="1"/>
  <c r="D8" i="1"/>
  <c r="H8" i="1" s="1"/>
  <c r="D7" i="1"/>
  <c r="H7" i="1" s="1"/>
  <c r="D5" i="1"/>
  <c r="H5" i="1" s="1"/>
  <c r="D4" i="1"/>
  <c r="H4" i="1" s="1"/>
  <c r="D3" i="1"/>
  <c r="H3" i="1" s="1"/>
  <c r="H11" i="6" l="1"/>
  <c r="H17" i="3"/>
  <c r="H6" i="2"/>
  <c r="H10" i="2"/>
  <c r="H3" i="3"/>
  <c r="H7" i="3"/>
  <c r="H11" i="3"/>
  <c r="H15" i="3"/>
  <c r="H19" i="3"/>
  <c r="H6" i="1"/>
</calcChain>
</file>

<file path=xl/sharedStrings.xml><?xml version="1.0" encoding="utf-8"?>
<sst xmlns="http://schemas.openxmlformats.org/spreadsheetml/2006/main" count="303" uniqueCount="187">
  <si>
    <t>Component</t>
  </si>
  <si>
    <t>Concentration [g/L]</t>
  </si>
  <si>
    <t>Molecular Weight [g/mol]</t>
  </si>
  <si>
    <t>Concentration [M]</t>
  </si>
  <si>
    <t>Breakdown</t>
  </si>
  <si>
    <t>Glycine</t>
  </si>
  <si>
    <t>Recon ID</t>
  </si>
  <si>
    <t>Exchange Reaction</t>
  </si>
  <si>
    <t>gly[e]</t>
  </si>
  <si>
    <t>L-Alanine</t>
  </si>
  <si>
    <t>ala_L[e]</t>
  </si>
  <si>
    <t>L-Asparagine-H2O</t>
  </si>
  <si>
    <t>L-Arginine</t>
  </si>
  <si>
    <t>arg_L[e]</t>
  </si>
  <si>
    <t>Chloride</t>
  </si>
  <si>
    <t>cl[e]</t>
  </si>
  <si>
    <t>L-Asparagine</t>
  </si>
  <si>
    <t>asn_L[e]</t>
  </si>
  <si>
    <t>L-Aspartic acid</t>
  </si>
  <si>
    <t>L-Aspartate</t>
  </si>
  <si>
    <t>asp_L[e]</t>
  </si>
  <si>
    <t>L-Cysteine hydrochloride-H2O</t>
  </si>
  <si>
    <t>L-Arginine hydrochloride</t>
  </si>
  <si>
    <t>L-Cysteine</t>
  </si>
  <si>
    <t>cys_L[e]</t>
  </si>
  <si>
    <t>L-Cystine 2HCl</t>
  </si>
  <si>
    <t>L-Cystine</t>
  </si>
  <si>
    <t>Lcystin[e]</t>
  </si>
  <si>
    <t>L-Glutamic Acid</t>
  </si>
  <si>
    <t>L-Glutamate</t>
  </si>
  <si>
    <t>glu_L[e]</t>
  </si>
  <si>
    <t>L-Glutamine</t>
  </si>
  <si>
    <t>gln_L[e]</t>
  </si>
  <si>
    <t>L-Histidine hydrochloride-H2O</t>
  </si>
  <si>
    <t>L-Histidine</t>
  </si>
  <si>
    <t>his_L[e]</t>
  </si>
  <si>
    <t>L-Isoleucine</t>
  </si>
  <si>
    <t>ile_L[e]</t>
  </si>
  <si>
    <t>L-Leucine</t>
  </si>
  <si>
    <t>leu_L[e]</t>
  </si>
  <si>
    <t>L-Lysine hydrochloride</t>
  </si>
  <si>
    <t>L-Lysine</t>
  </si>
  <si>
    <t>lys_L[e]</t>
  </si>
  <si>
    <t>L-Methionine</t>
  </si>
  <si>
    <t>met_L[e]</t>
  </si>
  <si>
    <t>L-Phenylalanine</t>
  </si>
  <si>
    <t>phe_L[e]</t>
  </si>
  <si>
    <t>L-Proline</t>
  </si>
  <si>
    <t>pro_L[e]</t>
  </si>
  <si>
    <t>L-Serine</t>
  </si>
  <si>
    <t>ser_L[e]</t>
  </si>
  <si>
    <t>L-Threonine</t>
  </si>
  <si>
    <t>thr_L[e]</t>
  </si>
  <si>
    <t>L-Tryptophan</t>
  </si>
  <si>
    <t>trp_L[e]</t>
  </si>
  <si>
    <t>L-Tyrosine disodium salt dihydrate</t>
  </si>
  <si>
    <t>L-Tyrosine</t>
  </si>
  <si>
    <t>tyr_L[e]</t>
  </si>
  <si>
    <t>Sodium</t>
  </si>
  <si>
    <t>na1[e]</t>
  </si>
  <si>
    <t>L-Valine</t>
  </si>
  <si>
    <t>val_L[e]</t>
  </si>
  <si>
    <t>Biotin</t>
  </si>
  <si>
    <t>btn[e]</t>
  </si>
  <si>
    <t>Choline chloride</t>
  </si>
  <si>
    <t>Choline</t>
  </si>
  <si>
    <t>chol[e]</t>
  </si>
  <si>
    <t>D-Calcium pantothenate</t>
  </si>
  <si>
    <t>Pantothenate</t>
  </si>
  <si>
    <t>pnto_R[e]</t>
  </si>
  <si>
    <t>Calcium</t>
  </si>
  <si>
    <t>ca2[e]</t>
  </si>
  <si>
    <t>Folate</t>
  </si>
  <si>
    <t>fol[e]</t>
  </si>
  <si>
    <t>Niacinamide</t>
  </si>
  <si>
    <t>Nicotinamide</t>
  </si>
  <si>
    <t>ncam[e]</t>
  </si>
  <si>
    <t>Pyridoxine hydrochloride</t>
  </si>
  <si>
    <t>Pyridoxine</t>
  </si>
  <si>
    <t>pydxn[e]</t>
  </si>
  <si>
    <t>Riboflavin</t>
  </si>
  <si>
    <t>ribflv[e]</t>
  </si>
  <si>
    <t>Thiamine hydrochloride</t>
  </si>
  <si>
    <t>Thiamin</t>
  </si>
  <si>
    <t>thm[e]</t>
  </si>
  <si>
    <t>Vitamin B12</t>
  </si>
  <si>
    <t>aqcobal[e]</t>
  </si>
  <si>
    <t>Aquacob(III)Alamin</t>
  </si>
  <si>
    <t>i-Inositol</t>
  </si>
  <si>
    <t>inost[e]</t>
  </si>
  <si>
    <t>Myo-Inositol</t>
  </si>
  <si>
    <t>Calcium Chloride (CaCl2) (anhyd.)</t>
  </si>
  <si>
    <t>Thermo Fisher</t>
  </si>
  <si>
    <t>11320 - DMEM/F-12</t>
  </si>
  <si>
    <t>https://www.thermofisher.com/us/en/home/technical-resources/media-formulation.55.html</t>
  </si>
  <si>
    <t>Cupric Sulfate (CuSO4-5H2O)</t>
  </si>
  <si>
    <t>Sulfate</t>
  </si>
  <si>
    <t>so4[e]</t>
  </si>
  <si>
    <t>Ferric Nitrate (Fe(NO3)3-9H2O)</t>
  </si>
  <si>
    <t>Iron(III)</t>
  </si>
  <si>
    <t>fe3[e]</t>
  </si>
  <si>
    <t>Ferric Sulfate (FeSO4-7H2O)</t>
  </si>
  <si>
    <t>Iron(II)</t>
  </si>
  <si>
    <t>Magnesium Chloride (anhyd.)</t>
  </si>
  <si>
    <t>Magnesium Sulfate (MgSO4) (anhyd.)</t>
  </si>
  <si>
    <t>Potassium Chloride (KCl)</t>
  </si>
  <si>
    <t>Potassium</t>
  </si>
  <si>
    <t>k[e]</t>
  </si>
  <si>
    <t>Sodium Bicarbonate (NaHCO3)</t>
  </si>
  <si>
    <t>Bicarbonate</t>
  </si>
  <si>
    <t>hco3[e]</t>
  </si>
  <si>
    <t>Sodium Chloride (NaCl)</t>
  </si>
  <si>
    <t>Sodium Phosphate dibasic (Na2HPO4) (anhyd.)</t>
  </si>
  <si>
    <t>Orthophosphate</t>
  </si>
  <si>
    <t>pi[e]</t>
  </si>
  <si>
    <t>Sodium Phosphate monobasic (NaH2PO4-H2O)</t>
  </si>
  <si>
    <t>Zinc Sulfate (ZnSO4-7H2O)</t>
  </si>
  <si>
    <t>D-Glucose (Dextrose)</t>
  </si>
  <si>
    <t>D-Glucose</t>
  </si>
  <si>
    <t>glc_D[e]</t>
  </si>
  <si>
    <t>Hypoxanthine Na</t>
  </si>
  <si>
    <t>Hypoxanthine</t>
  </si>
  <si>
    <t>hxan[e]</t>
  </si>
  <si>
    <t>Linoleic Acid</t>
  </si>
  <si>
    <t>Linoleate</t>
  </si>
  <si>
    <t>lnlc[e]</t>
  </si>
  <si>
    <t>Lipoic Acid</t>
  </si>
  <si>
    <t>Lipoate</t>
  </si>
  <si>
    <t>lipoate[e]</t>
  </si>
  <si>
    <t>Phenol Red</t>
  </si>
  <si>
    <t>Putrescine 2HCl</t>
  </si>
  <si>
    <t>Putrescine</t>
  </si>
  <si>
    <t>ptrc[e]</t>
  </si>
  <si>
    <t>Sodium Pyruvate</t>
  </si>
  <si>
    <t>Pyruvate</t>
  </si>
  <si>
    <t>pyr[e]</t>
  </si>
  <si>
    <t>Thymidine</t>
  </si>
  <si>
    <t>thymd[e]</t>
  </si>
  <si>
    <t>EX_gly[e]</t>
  </si>
  <si>
    <t>EX_ala_L[e]</t>
  </si>
  <si>
    <t>EX_arg_L[e]</t>
  </si>
  <si>
    <t>EX_cl[e]</t>
  </si>
  <si>
    <t>EX_asn_L[e]</t>
  </si>
  <si>
    <t>EX_asp_L[e]</t>
  </si>
  <si>
    <t>EX_cys_L[e]</t>
  </si>
  <si>
    <t>EX_Lcystin[e]</t>
  </si>
  <si>
    <t>EX_glu_L[e]</t>
  </si>
  <si>
    <t>EX_gln_L[e]</t>
  </si>
  <si>
    <t>EX_his_L[e]</t>
  </si>
  <si>
    <t>EX_ile_L[e]</t>
  </si>
  <si>
    <t>EX_leu_L[e]</t>
  </si>
  <si>
    <t>EX_lys_L[e]</t>
  </si>
  <si>
    <t>EX_met_L[e]</t>
  </si>
  <si>
    <t>EX_phe_L[e]</t>
  </si>
  <si>
    <t>EX_pro_L[e]</t>
  </si>
  <si>
    <t>EX_ser_L[e]</t>
  </si>
  <si>
    <t>EX_thr_L[e]</t>
  </si>
  <si>
    <t>EX_trp_L[e]</t>
  </si>
  <si>
    <t>EX_tyr_L[e]</t>
  </si>
  <si>
    <t>EX_na1[e]</t>
  </si>
  <si>
    <t>EX_val_L[e]</t>
  </si>
  <si>
    <t>EX_btn[e]</t>
  </si>
  <si>
    <t>EX_chol[e]</t>
  </si>
  <si>
    <t>EX_pnto_R[e]</t>
  </si>
  <si>
    <t>EX_ca2[e]</t>
  </si>
  <si>
    <t>EX_fol[e]</t>
  </si>
  <si>
    <t>EX_ncam[e]</t>
  </si>
  <si>
    <t>EX_pydxn[e]</t>
  </si>
  <si>
    <t>EX_ribflv[e]</t>
  </si>
  <si>
    <t>EX_thm[e]</t>
  </si>
  <si>
    <t>EX_aqcobal[e]</t>
  </si>
  <si>
    <t>EX_inost[e]</t>
  </si>
  <si>
    <t>EX_so4[e]</t>
  </si>
  <si>
    <t>EX_fe3[e]</t>
  </si>
  <si>
    <t>EX_fe2[e]</t>
  </si>
  <si>
    <t>EX_k[e]</t>
  </si>
  <si>
    <t>EX_hco3[e]</t>
  </si>
  <si>
    <t>EX_pi[e]</t>
  </si>
  <si>
    <t>EX_glc_D[e]</t>
  </si>
  <si>
    <t>EX_hxan[e]</t>
  </si>
  <si>
    <t>EX_lnlc[e]</t>
  </si>
  <si>
    <t>EX_lipoate[e]</t>
  </si>
  <si>
    <t>EX_ptrc[e]</t>
  </si>
  <si>
    <t>EX_pyr[e]</t>
  </si>
  <si>
    <t>EX_thymd[e]</t>
  </si>
  <si>
    <t>Folic acid</t>
  </si>
  <si>
    <t>fe2[e]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</si>
</sst>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92</v>
      </c>
    </row>
    <row r="2" spans="1:1" x14ac:dyDescent="0.3">
      <c r="A2" t="s">
        <v>93</v>
      </c>
    </row>
    <row r="3" spans="1:1" x14ac:dyDescent="0.3">
      <c r="A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30" sqref="H30"/>
    </sheetView>
  </sheetViews>
  <sheetFormatPr defaultRowHeight="14.4" x14ac:dyDescent="0.3"/>
  <cols>
    <col min="1" max="1" width="28.5546875" customWidth="1"/>
    <col min="2" max="2" width="23" customWidth="1"/>
    <col min="3" max="3" width="18.77734375" customWidth="1"/>
    <col min="4" max="4" width="18" customWidth="1"/>
    <col min="5" max="5" width="15.21875" customWidth="1"/>
    <col min="6" max="6" width="16.109375" customWidth="1"/>
    <col min="7" max="7" width="17" customWidth="1"/>
    <col min="8" max="8" width="16.5546875" customWidth="1"/>
  </cols>
  <sheetData>
    <row r="1" spans="1:8" x14ac:dyDescent="0.3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/>
      <c r="G1" s="4"/>
      <c r="H1" s="4"/>
    </row>
    <row r="2" spans="1:8" x14ac:dyDescent="0.3">
      <c r="A2" s="4"/>
      <c r="B2" s="4"/>
      <c r="C2" s="4"/>
      <c r="D2" s="4"/>
      <c r="E2" s="1" t="s">
        <v>0</v>
      </c>
      <c r="F2" s="2" t="s">
        <v>6</v>
      </c>
      <c r="G2" s="1" t="s">
        <v>7</v>
      </c>
      <c r="H2" s="1" t="s">
        <v>3</v>
      </c>
    </row>
    <row r="3" spans="1:8" x14ac:dyDescent="0.3">
      <c r="A3" t="s">
        <v>5</v>
      </c>
      <c r="B3">
        <v>75.069999999999993</v>
      </c>
      <c r="C3" s="3">
        <v>1.8749999999999999E-2</v>
      </c>
      <c r="D3" s="3">
        <f>C3/B3</f>
        <v>2.4976688424137474E-4</v>
      </c>
      <c r="E3" t="s">
        <v>5</v>
      </c>
      <c r="F3" t="s">
        <v>8</v>
      </c>
      <c r="G3" t="s">
        <v>138</v>
      </c>
      <c r="H3" s="3">
        <f>D3</f>
        <v>2.4976688424137474E-4</v>
      </c>
    </row>
    <row r="4" spans="1:8" x14ac:dyDescent="0.3">
      <c r="A4" t="s">
        <v>9</v>
      </c>
      <c r="B4">
        <v>89.09</v>
      </c>
      <c r="C4" s="3">
        <v>4.45E-3</v>
      </c>
      <c r="D4" s="3">
        <f>C4/B4</f>
        <v>4.9949489280502858E-5</v>
      </c>
      <c r="E4" t="s">
        <v>9</v>
      </c>
      <c r="F4" t="s">
        <v>10</v>
      </c>
      <c r="G4" t="s">
        <v>139</v>
      </c>
      <c r="H4" s="3">
        <f>D4</f>
        <v>4.9949489280502858E-5</v>
      </c>
    </row>
    <row r="5" spans="1:8" x14ac:dyDescent="0.3">
      <c r="A5" t="s">
        <v>22</v>
      </c>
      <c r="B5">
        <v>210.66</v>
      </c>
      <c r="C5" s="3">
        <v>0.14749999999999999</v>
      </c>
      <c r="D5" s="3">
        <f>C5/B5</f>
        <v>7.0018038545523588E-4</v>
      </c>
      <c r="E5" t="s">
        <v>12</v>
      </c>
      <c r="F5" t="s">
        <v>13</v>
      </c>
      <c r="G5" t="s">
        <v>140</v>
      </c>
      <c r="H5" s="3">
        <f>D5</f>
        <v>7.0018038545523588E-4</v>
      </c>
    </row>
    <row r="6" spans="1:8" x14ac:dyDescent="0.3">
      <c r="E6" t="s">
        <v>14</v>
      </c>
      <c r="F6" t="s">
        <v>15</v>
      </c>
      <c r="G6" t="s">
        <v>141</v>
      </c>
      <c r="H6" s="3">
        <f>D5</f>
        <v>7.0018038545523588E-4</v>
      </c>
    </row>
    <row r="7" spans="1:8" x14ac:dyDescent="0.3">
      <c r="A7" t="s">
        <v>11</v>
      </c>
      <c r="B7">
        <v>150.13</v>
      </c>
      <c r="C7" s="3">
        <v>7.4999999999999997E-3</v>
      </c>
      <c r="D7" s="3">
        <f>C7/B7</f>
        <v>4.9956704189702258E-5</v>
      </c>
      <c r="E7" t="s">
        <v>16</v>
      </c>
      <c r="F7" t="s">
        <v>17</v>
      </c>
      <c r="G7" t="s">
        <v>142</v>
      </c>
      <c r="H7" s="3">
        <f>D7</f>
        <v>4.9956704189702258E-5</v>
      </c>
    </row>
    <row r="8" spans="1:8" x14ac:dyDescent="0.3">
      <c r="A8" t="s">
        <v>18</v>
      </c>
      <c r="B8">
        <v>133.11000000000001</v>
      </c>
      <c r="C8" s="3">
        <v>6.6499999999999997E-3</v>
      </c>
      <c r="D8" s="3">
        <f>C8/B8</f>
        <v>4.9958680790323785E-5</v>
      </c>
      <c r="E8" t="s">
        <v>19</v>
      </c>
      <c r="F8" t="s">
        <v>20</v>
      </c>
      <c r="G8" t="s">
        <v>143</v>
      </c>
      <c r="H8" s="3">
        <f>D8</f>
        <v>4.9958680790323785E-5</v>
      </c>
    </row>
    <row r="9" spans="1:8" x14ac:dyDescent="0.3">
      <c r="A9" t="s">
        <v>21</v>
      </c>
      <c r="B9">
        <v>175.63</v>
      </c>
      <c r="C9" s="3">
        <v>1.7559999999999999E-2</v>
      </c>
      <c r="D9" s="3">
        <f t="shared" ref="D9:D27" si="0">C9/B9</f>
        <v>9.9982918635768372E-5</v>
      </c>
      <c r="E9" t="s">
        <v>23</v>
      </c>
      <c r="F9" t="s">
        <v>24</v>
      </c>
      <c r="G9" t="s">
        <v>144</v>
      </c>
      <c r="H9" s="3">
        <f>D9</f>
        <v>9.9982918635768372E-5</v>
      </c>
    </row>
    <row r="10" spans="1:8" x14ac:dyDescent="0.3">
      <c r="D10" s="3"/>
      <c r="E10" t="s">
        <v>14</v>
      </c>
      <c r="F10" t="s">
        <v>15</v>
      </c>
      <c r="G10" t="s">
        <v>141</v>
      </c>
      <c r="H10" s="3">
        <f>D9</f>
        <v>9.9982918635768372E-5</v>
      </c>
    </row>
    <row r="11" spans="1:8" x14ac:dyDescent="0.3">
      <c r="A11" t="s">
        <v>25</v>
      </c>
      <c r="B11">
        <v>313.22000000000003</v>
      </c>
      <c r="C11" s="3">
        <v>3.1289999999999998E-2</v>
      </c>
      <c r="D11" s="3">
        <f t="shared" si="0"/>
        <v>9.9897835387267726E-5</v>
      </c>
      <c r="E11" t="s">
        <v>26</v>
      </c>
      <c r="F11" t="s">
        <v>27</v>
      </c>
      <c r="G11" t="s">
        <v>145</v>
      </c>
      <c r="H11" s="3">
        <f>D11</f>
        <v>9.9897835387267726E-5</v>
      </c>
    </row>
    <row r="12" spans="1:8" x14ac:dyDescent="0.3">
      <c r="D12" s="3"/>
      <c r="E12" t="s">
        <v>14</v>
      </c>
      <c r="F12" t="s">
        <v>15</v>
      </c>
      <c r="G12" t="s">
        <v>141</v>
      </c>
      <c r="H12" s="3">
        <f>2*D11</f>
        <v>1.9979567077453545E-4</v>
      </c>
    </row>
    <row r="13" spans="1:8" x14ac:dyDescent="0.3">
      <c r="A13" t="s">
        <v>28</v>
      </c>
      <c r="B13">
        <v>147.13</v>
      </c>
      <c r="C13" s="3">
        <v>7.3499999999999998E-3</v>
      </c>
      <c r="D13" s="3">
        <f t="shared" si="0"/>
        <v>4.9955821382450891E-5</v>
      </c>
      <c r="E13" t="s">
        <v>29</v>
      </c>
      <c r="F13" t="s">
        <v>30</v>
      </c>
      <c r="G13" t="s">
        <v>146</v>
      </c>
      <c r="H13" s="3">
        <f>D13</f>
        <v>4.9955821382450891E-5</v>
      </c>
    </row>
    <row r="14" spans="1:8" x14ac:dyDescent="0.3">
      <c r="A14" t="s">
        <v>31</v>
      </c>
      <c r="B14">
        <v>146.13999999999999</v>
      </c>
      <c r="C14" s="3">
        <v>0.36499999999999999</v>
      </c>
      <c r="D14" s="3">
        <f t="shared" si="0"/>
        <v>2.4976050362665939E-3</v>
      </c>
      <c r="E14" t="s">
        <v>31</v>
      </c>
      <c r="F14" t="s">
        <v>32</v>
      </c>
      <c r="G14" t="s">
        <v>147</v>
      </c>
      <c r="H14" s="3">
        <f>D14</f>
        <v>2.4976050362665939E-3</v>
      </c>
    </row>
    <row r="15" spans="1:8" x14ac:dyDescent="0.3">
      <c r="A15" t="s">
        <v>33</v>
      </c>
      <c r="B15">
        <v>209.63</v>
      </c>
      <c r="C15" s="3">
        <v>3.1480000000000001E-2</v>
      </c>
      <c r="D15" s="3">
        <f t="shared" si="0"/>
        <v>1.501693459905548E-4</v>
      </c>
      <c r="E15" t="s">
        <v>34</v>
      </c>
      <c r="F15" t="s">
        <v>35</v>
      </c>
      <c r="G15" t="s">
        <v>148</v>
      </c>
      <c r="H15" s="3">
        <f>D15</f>
        <v>1.501693459905548E-4</v>
      </c>
    </row>
    <row r="16" spans="1:8" x14ac:dyDescent="0.3">
      <c r="D16" s="3"/>
      <c r="E16" t="s">
        <v>14</v>
      </c>
      <c r="F16" t="s">
        <v>15</v>
      </c>
      <c r="G16" t="s">
        <v>141</v>
      </c>
      <c r="H16" s="3">
        <f>D15</f>
        <v>1.501693459905548E-4</v>
      </c>
    </row>
    <row r="17" spans="1:8" x14ac:dyDescent="0.3">
      <c r="A17" t="s">
        <v>36</v>
      </c>
      <c r="B17">
        <v>131.16999999999999</v>
      </c>
      <c r="C17" s="3">
        <v>5.4469999999999998E-2</v>
      </c>
      <c r="D17" s="3">
        <f t="shared" si="0"/>
        <v>4.1526263627353815E-4</v>
      </c>
      <c r="E17" t="s">
        <v>36</v>
      </c>
      <c r="F17" t="s">
        <v>37</v>
      </c>
      <c r="G17" t="s">
        <v>149</v>
      </c>
      <c r="H17" s="3">
        <f>D17</f>
        <v>4.1526263627353815E-4</v>
      </c>
    </row>
    <row r="18" spans="1:8" x14ac:dyDescent="0.3">
      <c r="A18" t="s">
        <v>38</v>
      </c>
      <c r="B18">
        <v>131.16999999999999</v>
      </c>
      <c r="C18" s="3">
        <v>5.9049999999999998E-2</v>
      </c>
      <c r="D18" s="3">
        <f t="shared" si="0"/>
        <v>4.501791568193947E-4</v>
      </c>
      <c r="E18" t="s">
        <v>38</v>
      </c>
      <c r="F18" t="s">
        <v>39</v>
      </c>
      <c r="G18" t="s">
        <v>150</v>
      </c>
      <c r="H18" s="3">
        <f>D18</f>
        <v>4.501791568193947E-4</v>
      </c>
    </row>
    <row r="19" spans="1:8" x14ac:dyDescent="0.3">
      <c r="A19" t="s">
        <v>40</v>
      </c>
      <c r="B19">
        <v>182.65</v>
      </c>
      <c r="C19" s="3">
        <v>9.1249999999999998E-2</v>
      </c>
      <c r="D19" s="3">
        <f t="shared" si="0"/>
        <v>4.9958937859293732E-4</v>
      </c>
      <c r="E19" t="s">
        <v>41</v>
      </c>
      <c r="F19" t="s">
        <v>42</v>
      </c>
      <c r="G19" t="s">
        <v>151</v>
      </c>
      <c r="H19" s="3">
        <f>D19</f>
        <v>4.9958937859293732E-4</v>
      </c>
    </row>
    <row r="20" spans="1:8" x14ac:dyDescent="0.3">
      <c r="D20" s="3"/>
      <c r="E20" t="s">
        <v>14</v>
      </c>
      <c r="F20" t="s">
        <v>15</v>
      </c>
      <c r="G20" t="s">
        <v>141</v>
      </c>
      <c r="H20" s="3">
        <f>D19</f>
        <v>4.9958937859293732E-4</v>
      </c>
    </row>
    <row r="21" spans="1:8" x14ac:dyDescent="0.3">
      <c r="A21" t="s">
        <v>43</v>
      </c>
      <c r="B21">
        <v>149.21</v>
      </c>
      <c r="C21" s="3">
        <v>1.7239999999999998E-2</v>
      </c>
      <c r="D21" s="3">
        <f t="shared" si="0"/>
        <v>1.1554185376315259E-4</v>
      </c>
      <c r="E21" t="s">
        <v>43</v>
      </c>
      <c r="F21" t="s">
        <v>44</v>
      </c>
      <c r="G21" t="s">
        <v>152</v>
      </c>
      <c r="H21" s="3">
        <f t="shared" ref="H21:H27" si="1">D21</f>
        <v>1.1554185376315259E-4</v>
      </c>
    </row>
    <row r="22" spans="1:8" x14ac:dyDescent="0.3">
      <c r="A22" t="s">
        <v>45</v>
      </c>
      <c r="B22">
        <v>165.19</v>
      </c>
      <c r="C22" s="3">
        <v>3.5479999999999998E-2</v>
      </c>
      <c r="D22" s="3">
        <f t="shared" si="0"/>
        <v>2.1478297717779526E-4</v>
      </c>
      <c r="E22" t="s">
        <v>45</v>
      </c>
      <c r="F22" t="s">
        <v>46</v>
      </c>
      <c r="G22" t="s">
        <v>153</v>
      </c>
      <c r="H22" s="3">
        <f t="shared" si="1"/>
        <v>2.1478297717779526E-4</v>
      </c>
    </row>
    <row r="23" spans="1:8" x14ac:dyDescent="0.3">
      <c r="A23" t="s">
        <v>47</v>
      </c>
      <c r="B23">
        <v>115.13</v>
      </c>
      <c r="C23" s="3">
        <v>1.7250000000000001E-2</v>
      </c>
      <c r="D23" s="3">
        <f t="shared" si="0"/>
        <v>1.4983062624858857E-4</v>
      </c>
      <c r="E23" t="s">
        <v>47</v>
      </c>
      <c r="F23" t="s">
        <v>48</v>
      </c>
      <c r="G23" t="s">
        <v>154</v>
      </c>
      <c r="H23" s="3">
        <f t="shared" si="1"/>
        <v>1.4983062624858857E-4</v>
      </c>
    </row>
    <row r="24" spans="1:8" x14ac:dyDescent="0.3">
      <c r="A24" t="s">
        <v>49</v>
      </c>
      <c r="B24">
        <v>105.09</v>
      </c>
      <c r="C24" s="3">
        <v>2.6249999999999999E-2</v>
      </c>
      <c r="D24" s="3">
        <f t="shared" si="0"/>
        <v>2.4978589780188409E-4</v>
      </c>
      <c r="E24" t="s">
        <v>49</v>
      </c>
      <c r="F24" t="s">
        <v>50</v>
      </c>
      <c r="G24" t="s">
        <v>155</v>
      </c>
      <c r="H24" s="3">
        <f t="shared" si="1"/>
        <v>2.4978589780188409E-4</v>
      </c>
    </row>
    <row r="25" spans="1:8" x14ac:dyDescent="0.3">
      <c r="A25" t="s">
        <v>51</v>
      </c>
      <c r="B25">
        <v>119.12</v>
      </c>
      <c r="C25" s="3">
        <v>5.3449999999999998E-2</v>
      </c>
      <c r="D25" s="3">
        <f t="shared" si="0"/>
        <v>4.4870718603089318E-4</v>
      </c>
      <c r="E25" t="s">
        <v>51</v>
      </c>
      <c r="F25" t="s">
        <v>52</v>
      </c>
      <c r="G25" t="s">
        <v>156</v>
      </c>
      <c r="H25" s="3">
        <f t="shared" si="1"/>
        <v>4.4870718603089318E-4</v>
      </c>
    </row>
    <row r="26" spans="1:8" x14ac:dyDescent="0.3">
      <c r="A26" t="s">
        <v>53</v>
      </c>
      <c r="B26">
        <v>204.23</v>
      </c>
      <c r="C26" s="3">
        <v>9.0200000000000002E-3</v>
      </c>
      <c r="D26" s="3">
        <f t="shared" si="0"/>
        <v>4.416589139695442E-5</v>
      </c>
      <c r="E26" t="s">
        <v>53</v>
      </c>
      <c r="F26" t="s">
        <v>54</v>
      </c>
      <c r="G26" t="s">
        <v>157</v>
      </c>
      <c r="H26" s="3">
        <f t="shared" si="1"/>
        <v>4.416589139695442E-5</v>
      </c>
    </row>
    <row r="27" spans="1:8" x14ac:dyDescent="0.3">
      <c r="A27" t="s">
        <v>55</v>
      </c>
      <c r="B27">
        <v>261.19</v>
      </c>
      <c r="C27" s="3">
        <v>5.5789999999999999E-2</v>
      </c>
      <c r="D27" s="3">
        <f t="shared" si="0"/>
        <v>2.135992955319882E-4</v>
      </c>
      <c r="E27" t="s">
        <v>56</v>
      </c>
      <c r="F27" t="s">
        <v>57</v>
      </c>
      <c r="G27" t="s">
        <v>158</v>
      </c>
      <c r="H27" s="3">
        <f t="shared" si="1"/>
        <v>2.135992955319882E-4</v>
      </c>
    </row>
    <row r="28" spans="1:8" x14ac:dyDescent="0.3">
      <c r="D28" s="3"/>
      <c r="E28" t="s">
        <v>58</v>
      </c>
      <c r="F28" t="s">
        <v>59</v>
      </c>
      <c r="G28" t="s">
        <v>159</v>
      </c>
      <c r="H28" s="3">
        <f>2*D27</f>
        <v>4.2719859106397641E-4</v>
      </c>
    </row>
    <row r="29" spans="1:8" x14ac:dyDescent="0.3">
      <c r="A29" t="s">
        <v>60</v>
      </c>
      <c r="B29">
        <v>117.15</v>
      </c>
      <c r="C29" s="3">
        <v>5.2850000000000001E-2</v>
      </c>
      <c r="D29" s="3">
        <f>C29/B29</f>
        <v>4.511310285958173E-4</v>
      </c>
      <c r="E29" t="s">
        <v>60</v>
      </c>
      <c r="F29" t="s">
        <v>61</v>
      </c>
      <c r="G29" t="s">
        <v>160</v>
      </c>
      <c r="H29" s="3">
        <f>D29</f>
        <v>4.511310285958173E-4</v>
      </c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  <pageSetup orientation="portrait" r:id="rId1"/>
  <ignoredErrors>
    <ignoredError sqref="H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D1" workbookViewId="0">
      <selection activeCell="G15" sqref="G15"/>
    </sheetView>
  </sheetViews>
  <sheetFormatPr defaultRowHeight="14.4" x14ac:dyDescent="0.3"/>
  <cols>
    <col min="1" max="1" width="22.44140625" customWidth="1"/>
    <col min="2" max="2" width="23.109375" bestFit="1" customWidth="1"/>
    <col min="3" max="3" width="17.77734375" bestFit="1" customWidth="1"/>
    <col min="4" max="4" width="16.6640625" bestFit="1" customWidth="1"/>
    <col min="5" max="5" width="16.88671875" customWidth="1"/>
    <col min="6" max="6" width="10.33203125" customWidth="1"/>
    <col min="7" max="7" width="16.88671875" bestFit="1" customWidth="1"/>
    <col min="8" max="8" width="16.6640625" bestFit="1" customWidth="1"/>
  </cols>
  <sheetData>
    <row r="1" spans="1:8" x14ac:dyDescent="0.3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/>
      <c r="G1" s="4"/>
      <c r="H1" s="4"/>
    </row>
    <row r="2" spans="1:8" x14ac:dyDescent="0.3">
      <c r="A2" s="4"/>
      <c r="B2" s="4"/>
      <c r="C2" s="4"/>
      <c r="D2" s="4"/>
      <c r="E2" s="1" t="s">
        <v>0</v>
      </c>
      <c r="F2" s="2" t="s">
        <v>6</v>
      </c>
      <c r="G2" s="1" t="s">
        <v>7</v>
      </c>
      <c r="H2" s="1" t="s">
        <v>3</v>
      </c>
    </row>
    <row r="3" spans="1:8" x14ac:dyDescent="0.3">
      <c r="A3" t="s">
        <v>62</v>
      </c>
      <c r="B3">
        <v>244.31</v>
      </c>
      <c r="C3" s="3">
        <v>3.4999999999999999E-6</v>
      </c>
      <c r="D3" s="3">
        <f>C3/B3</f>
        <v>1.4326061151815317E-8</v>
      </c>
      <c r="E3" t="s">
        <v>62</v>
      </c>
      <c r="F3" t="s">
        <v>63</v>
      </c>
      <c r="G3" t="s">
        <v>161</v>
      </c>
      <c r="H3" s="3">
        <f>D3</f>
        <v>1.4326061151815317E-8</v>
      </c>
    </row>
    <row r="4" spans="1:8" x14ac:dyDescent="0.3">
      <c r="A4" t="s">
        <v>64</v>
      </c>
      <c r="B4">
        <v>139.62</v>
      </c>
      <c r="C4" s="3">
        <v>8.9800000000000001E-3</v>
      </c>
      <c r="D4" s="3">
        <f t="shared" ref="D4:D16" si="0">C4/B4</f>
        <v>6.4317433032516828E-5</v>
      </c>
      <c r="E4" t="s">
        <v>65</v>
      </c>
      <c r="F4" t="s">
        <v>66</v>
      </c>
      <c r="G4" t="s">
        <v>162</v>
      </c>
      <c r="H4" s="3">
        <f>D4</f>
        <v>6.4317433032516828E-5</v>
      </c>
    </row>
    <row r="5" spans="1:8" x14ac:dyDescent="0.3">
      <c r="D5" s="3"/>
      <c r="E5" t="s">
        <v>14</v>
      </c>
      <c r="F5" t="s">
        <v>15</v>
      </c>
      <c r="G5" t="s">
        <v>141</v>
      </c>
      <c r="H5" s="3">
        <f>D4</f>
        <v>6.4317433032516828E-5</v>
      </c>
    </row>
    <row r="6" spans="1:8" x14ac:dyDescent="0.3">
      <c r="A6" t="s">
        <v>67</v>
      </c>
      <c r="B6">
        <v>476.54</v>
      </c>
      <c r="C6" s="3">
        <v>2.2399999999999998E-3</v>
      </c>
      <c r="D6" s="3">
        <f t="shared" si="0"/>
        <v>4.7005497964494051E-6</v>
      </c>
      <c r="E6" t="s">
        <v>68</v>
      </c>
      <c r="F6" t="s">
        <v>69</v>
      </c>
      <c r="G6" t="s">
        <v>163</v>
      </c>
      <c r="H6" s="3">
        <f>2*D6</f>
        <v>9.4010995928988102E-6</v>
      </c>
    </row>
    <row r="7" spans="1:8" x14ac:dyDescent="0.3">
      <c r="D7" s="3"/>
      <c r="E7" t="s">
        <v>70</v>
      </c>
      <c r="F7" t="s">
        <v>71</v>
      </c>
      <c r="G7" t="s">
        <v>164</v>
      </c>
      <c r="H7" s="3">
        <f>D6</f>
        <v>4.7005497964494051E-6</v>
      </c>
    </row>
    <row r="8" spans="1:8" x14ac:dyDescent="0.3">
      <c r="A8" t="s">
        <v>185</v>
      </c>
      <c r="B8">
        <v>441.4</v>
      </c>
      <c r="C8" s="3">
        <v>2.65E-3</v>
      </c>
      <c r="D8" s="3">
        <f t="shared" si="0"/>
        <v>6.00362483008609E-6</v>
      </c>
      <c r="E8" t="s">
        <v>72</v>
      </c>
      <c r="F8" t="s">
        <v>73</v>
      </c>
      <c r="G8" t="s">
        <v>165</v>
      </c>
      <c r="H8" s="3">
        <f>D8</f>
        <v>6.00362483008609E-6</v>
      </c>
    </row>
    <row r="9" spans="1:8" x14ac:dyDescent="0.3">
      <c r="A9" t="s">
        <v>74</v>
      </c>
      <c r="B9">
        <v>122.12</v>
      </c>
      <c r="C9" s="3">
        <v>2.0200000000000001E-3</v>
      </c>
      <c r="D9" s="3">
        <f t="shared" si="0"/>
        <v>1.6541107107762858E-5</v>
      </c>
      <c r="E9" t="s">
        <v>75</v>
      </c>
      <c r="F9" t="s">
        <v>76</v>
      </c>
      <c r="G9" t="s">
        <v>166</v>
      </c>
      <c r="H9" s="3">
        <f>D9</f>
        <v>1.6541107107762858E-5</v>
      </c>
    </row>
    <row r="10" spans="1:8" x14ac:dyDescent="0.3">
      <c r="A10" t="s">
        <v>77</v>
      </c>
      <c r="B10">
        <v>205.64</v>
      </c>
      <c r="C10" s="3">
        <v>2.013E-3</v>
      </c>
      <c r="D10" s="3">
        <f t="shared" si="0"/>
        <v>9.7889515658432215E-6</v>
      </c>
      <c r="E10" t="s">
        <v>78</v>
      </c>
      <c r="F10" t="s">
        <v>79</v>
      </c>
      <c r="G10" t="s">
        <v>167</v>
      </c>
      <c r="H10" s="3">
        <f>D10</f>
        <v>9.7889515658432215E-6</v>
      </c>
    </row>
    <row r="11" spans="1:8" x14ac:dyDescent="0.3">
      <c r="D11" s="3"/>
      <c r="E11" t="s">
        <v>14</v>
      </c>
      <c r="F11" t="s">
        <v>15</v>
      </c>
      <c r="G11" t="s">
        <v>141</v>
      </c>
      <c r="H11" s="3">
        <f>D10</f>
        <v>9.7889515658432215E-6</v>
      </c>
    </row>
    <row r="12" spans="1:8" x14ac:dyDescent="0.3">
      <c r="A12" t="s">
        <v>80</v>
      </c>
      <c r="B12">
        <v>376.36</v>
      </c>
      <c r="C12" s="3">
        <v>2.1900000000000001E-4</v>
      </c>
      <c r="D12" s="3">
        <f t="shared" si="0"/>
        <v>5.8188968009352751E-7</v>
      </c>
      <c r="E12" t="s">
        <v>80</v>
      </c>
      <c r="F12" t="s">
        <v>81</v>
      </c>
      <c r="G12" t="s">
        <v>168</v>
      </c>
      <c r="H12" s="3">
        <f>D12</f>
        <v>5.8188968009352751E-7</v>
      </c>
    </row>
    <row r="13" spans="1:8" x14ac:dyDescent="0.3">
      <c r="A13" t="s">
        <v>82</v>
      </c>
      <c r="B13">
        <v>337.26</v>
      </c>
      <c r="C13" s="3">
        <v>2.1700000000000001E-3</v>
      </c>
      <c r="D13" s="3">
        <f t="shared" si="0"/>
        <v>6.4342050643420513E-6</v>
      </c>
      <c r="E13" t="s">
        <v>83</v>
      </c>
      <c r="F13" t="s">
        <v>84</v>
      </c>
      <c r="G13" t="s">
        <v>169</v>
      </c>
      <c r="H13" s="3">
        <f>D13</f>
        <v>6.4342050643420513E-6</v>
      </c>
    </row>
    <row r="14" spans="1:8" x14ac:dyDescent="0.3">
      <c r="D14" s="3"/>
      <c r="E14" t="s">
        <v>14</v>
      </c>
      <c r="F14" t="s">
        <v>15</v>
      </c>
      <c r="G14" t="s">
        <v>141</v>
      </c>
      <c r="H14" s="3">
        <f>2*D13</f>
        <v>1.2868410128684103E-5</v>
      </c>
    </row>
    <row r="15" spans="1:8" x14ac:dyDescent="0.3">
      <c r="A15" t="s">
        <v>85</v>
      </c>
      <c r="B15">
        <v>1355.37</v>
      </c>
      <c r="C15" s="3">
        <v>6.8000000000000005E-4</v>
      </c>
      <c r="D15" s="3">
        <f t="shared" si="0"/>
        <v>5.0170802068807787E-7</v>
      </c>
      <c r="E15" t="s">
        <v>87</v>
      </c>
      <c r="F15" t="s">
        <v>86</v>
      </c>
      <c r="G15" t="s">
        <v>170</v>
      </c>
      <c r="H15" s="3">
        <f>D15</f>
        <v>5.0170802068807787E-7</v>
      </c>
    </row>
    <row r="16" spans="1:8" x14ac:dyDescent="0.3">
      <c r="A16" t="s">
        <v>88</v>
      </c>
      <c r="B16">
        <v>180.16</v>
      </c>
      <c r="C16" s="3">
        <v>1.26E-2</v>
      </c>
      <c r="D16" s="3">
        <f t="shared" si="0"/>
        <v>6.9937833037300183E-5</v>
      </c>
      <c r="E16" t="s">
        <v>90</v>
      </c>
      <c r="F16" t="s">
        <v>89</v>
      </c>
      <c r="G16" t="s">
        <v>171</v>
      </c>
      <c r="H16" s="3">
        <f>D16</f>
        <v>6.9937833037300183E-5</v>
      </c>
    </row>
    <row r="17" spans="4:4" x14ac:dyDescent="0.3">
      <c r="D17" s="3"/>
    </row>
    <row r="18" spans="4:4" x14ac:dyDescent="0.3">
      <c r="D18" s="3"/>
    </row>
    <row r="19" spans="4:4" x14ac:dyDescent="0.3">
      <c r="D19" s="3"/>
    </row>
    <row r="20" spans="4:4" x14ac:dyDescent="0.3">
      <c r="D20" s="3"/>
    </row>
    <row r="21" spans="4:4" x14ac:dyDescent="0.3">
      <c r="D21" s="3"/>
    </row>
    <row r="22" spans="4:4" x14ac:dyDescent="0.3">
      <c r="D22" s="3"/>
    </row>
    <row r="23" spans="4:4" x14ac:dyDescent="0.3">
      <c r="D23" s="3"/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C1" workbookViewId="0">
      <selection activeCell="F8" sqref="F8"/>
    </sheetView>
  </sheetViews>
  <sheetFormatPr defaultRowHeight="14.4" x14ac:dyDescent="0.3"/>
  <cols>
    <col min="1" max="1" width="39.109375" customWidth="1"/>
    <col min="2" max="2" width="23.109375" bestFit="1" customWidth="1"/>
    <col min="3" max="3" width="17.77734375" bestFit="1" customWidth="1"/>
    <col min="4" max="4" width="16.6640625" bestFit="1" customWidth="1"/>
    <col min="5" max="5" width="14.6640625" customWidth="1"/>
    <col min="6" max="6" width="8.44140625" bestFit="1" customWidth="1"/>
    <col min="7" max="7" width="16.88671875" bestFit="1" customWidth="1"/>
    <col min="8" max="8" width="16.6640625" bestFit="1" customWidth="1"/>
  </cols>
  <sheetData>
    <row r="1" spans="1:8" x14ac:dyDescent="0.3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/>
      <c r="G1" s="4"/>
      <c r="H1" s="4"/>
    </row>
    <row r="2" spans="1:8" x14ac:dyDescent="0.3">
      <c r="A2" s="4"/>
      <c r="B2" s="4"/>
      <c r="C2" s="4"/>
      <c r="D2" s="4"/>
      <c r="E2" s="1" t="s">
        <v>0</v>
      </c>
      <c r="F2" s="2" t="s">
        <v>6</v>
      </c>
      <c r="G2" s="1" t="s">
        <v>7</v>
      </c>
      <c r="H2" s="1" t="s">
        <v>3</v>
      </c>
    </row>
    <row r="3" spans="1:8" x14ac:dyDescent="0.3">
      <c r="A3" t="s">
        <v>91</v>
      </c>
      <c r="B3">
        <v>110.98</v>
      </c>
      <c r="C3" s="3">
        <v>0.1166</v>
      </c>
      <c r="D3" s="3">
        <f>C3/B3</f>
        <v>1.0506397549107946E-3</v>
      </c>
      <c r="E3" t="s">
        <v>70</v>
      </c>
      <c r="F3" t="s">
        <v>71</v>
      </c>
      <c r="G3" t="s">
        <v>164</v>
      </c>
      <c r="H3" s="3">
        <f>D3</f>
        <v>1.0506397549107946E-3</v>
      </c>
    </row>
    <row r="4" spans="1:8" x14ac:dyDescent="0.3">
      <c r="D4" s="3"/>
      <c r="E4" t="s">
        <v>14</v>
      </c>
      <c r="F4" t="s">
        <v>15</v>
      </c>
      <c r="G4" t="s">
        <v>141</v>
      </c>
      <c r="H4" s="3">
        <f>2*D3</f>
        <v>2.1012795098215892E-3</v>
      </c>
    </row>
    <row r="5" spans="1:8" x14ac:dyDescent="0.3">
      <c r="A5" t="s">
        <v>95</v>
      </c>
      <c r="B5">
        <v>249.68</v>
      </c>
      <c r="C5" s="3">
        <v>1.3E-6</v>
      </c>
      <c r="D5" s="3">
        <f t="shared" ref="D5:D21" si="0">C5/B5</f>
        <v>5.2066645305991666E-9</v>
      </c>
      <c r="E5" t="s">
        <v>96</v>
      </c>
      <c r="F5" t="s">
        <v>97</v>
      </c>
      <c r="G5" t="s">
        <v>172</v>
      </c>
      <c r="H5" s="3">
        <f>D5</f>
        <v>5.2066645305991666E-9</v>
      </c>
    </row>
    <row r="6" spans="1:8" x14ac:dyDescent="0.3">
      <c r="A6" t="s">
        <v>98</v>
      </c>
      <c r="B6">
        <v>404</v>
      </c>
      <c r="C6" s="3">
        <v>5.0000000000000002E-5</v>
      </c>
      <c r="D6" s="3">
        <f t="shared" si="0"/>
        <v>1.2376237623762377E-7</v>
      </c>
      <c r="E6" t="s">
        <v>99</v>
      </c>
      <c r="F6" t="s">
        <v>100</v>
      </c>
      <c r="G6" t="s">
        <v>173</v>
      </c>
      <c r="H6" s="3">
        <f>D6</f>
        <v>1.2376237623762377E-7</v>
      </c>
    </row>
    <row r="7" spans="1:8" x14ac:dyDescent="0.3">
      <c r="A7" t="s">
        <v>101</v>
      </c>
      <c r="B7">
        <v>278.01</v>
      </c>
      <c r="C7" s="3">
        <v>4.17E-4</v>
      </c>
      <c r="D7" s="3">
        <f t="shared" si="0"/>
        <v>1.4999460451062913E-6</v>
      </c>
      <c r="E7" t="s">
        <v>102</v>
      </c>
      <c r="F7" t="s">
        <v>186</v>
      </c>
      <c r="G7" t="s">
        <v>174</v>
      </c>
      <c r="H7" s="3">
        <f>D7</f>
        <v>1.4999460451062913E-6</v>
      </c>
    </row>
    <row r="8" spans="1:8" x14ac:dyDescent="0.3">
      <c r="D8" s="3"/>
      <c r="E8" t="s">
        <v>96</v>
      </c>
      <c r="F8" t="s">
        <v>97</v>
      </c>
      <c r="G8" t="s">
        <v>172</v>
      </c>
      <c r="H8" s="3">
        <f>D7</f>
        <v>1.4999460451062913E-6</v>
      </c>
    </row>
    <row r="9" spans="1:8" x14ac:dyDescent="0.3">
      <c r="A9" t="s">
        <v>103</v>
      </c>
      <c r="B9">
        <v>95.21</v>
      </c>
      <c r="C9" s="3">
        <v>2.8639999999999999E-2</v>
      </c>
      <c r="D9" s="3">
        <f t="shared" si="0"/>
        <v>3.0080873857788051E-4</v>
      </c>
      <c r="E9" t="s">
        <v>14</v>
      </c>
      <c r="F9" t="s">
        <v>15</v>
      </c>
      <c r="G9" t="s">
        <v>141</v>
      </c>
      <c r="H9" s="3">
        <f>2*D9</f>
        <v>6.0161747715576101E-4</v>
      </c>
    </row>
    <row r="10" spans="1:8" x14ac:dyDescent="0.3">
      <c r="A10" t="s">
        <v>104</v>
      </c>
      <c r="B10">
        <v>120.36</v>
      </c>
      <c r="C10" s="3">
        <v>4.8840000000000001E-2</v>
      </c>
      <c r="D10" s="3">
        <f t="shared" si="0"/>
        <v>4.0578265204386843E-4</v>
      </c>
      <c r="E10" t="s">
        <v>96</v>
      </c>
      <c r="F10" t="s">
        <v>97</v>
      </c>
      <c r="G10" t="s">
        <v>172</v>
      </c>
      <c r="H10" s="3">
        <f>D10</f>
        <v>4.0578265204386843E-4</v>
      </c>
    </row>
    <row r="11" spans="1:8" x14ac:dyDescent="0.3">
      <c r="A11" t="s">
        <v>105</v>
      </c>
      <c r="B11">
        <v>74.55</v>
      </c>
      <c r="C11" s="3">
        <v>0.31180000000000002</v>
      </c>
      <c r="D11" s="3">
        <f t="shared" si="0"/>
        <v>4.1824279007377603E-3</v>
      </c>
      <c r="E11" t="s">
        <v>106</v>
      </c>
      <c r="F11" t="s">
        <v>107</v>
      </c>
      <c r="G11" t="s">
        <v>175</v>
      </c>
      <c r="H11" s="3">
        <f>D11</f>
        <v>4.1824279007377603E-3</v>
      </c>
    </row>
    <row r="12" spans="1:8" x14ac:dyDescent="0.3">
      <c r="D12" s="3"/>
      <c r="E12" t="s">
        <v>14</v>
      </c>
      <c r="F12" t="s">
        <v>15</v>
      </c>
      <c r="G12" t="s">
        <v>141</v>
      </c>
      <c r="H12" s="3">
        <f>D11</f>
        <v>4.1824279007377603E-3</v>
      </c>
    </row>
    <row r="13" spans="1:8" x14ac:dyDescent="0.3">
      <c r="A13" t="s">
        <v>108</v>
      </c>
      <c r="B13">
        <v>84.01</v>
      </c>
      <c r="C13" s="3">
        <v>2.4380000000000002</v>
      </c>
      <c r="D13" s="3">
        <f t="shared" si="0"/>
        <v>2.902035471967623E-2</v>
      </c>
      <c r="E13" t="s">
        <v>58</v>
      </c>
      <c r="F13" t="s">
        <v>59</v>
      </c>
      <c r="G13" t="s">
        <v>159</v>
      </c>
      <c r="H13" s="3">
        <f>D13</f>
        <v>2.902035471967623E-2</v>
      </c>
    </row>
    <row r="14" spans="1:8" x14ac:dyDescent="0.3">
      <c r="D14" s="3"/>
      <c r="E14" t="s">
        <v>109</v>
      </c>
      <c r="F14" t="s">
        <v>110</v>
      </c>
      <c r="G14" t="s">
        <v>176</v>
      </c>
      <c r="H14" s="3">
        <f>D13</f>
        <v>2.902035471967623E-2</v>
      </c>
    </row>
    <row r="15" spans="1:8" x14ac:dyDescent="0.3">
      <c r="A15" t="s">
        <v>111</v>
      </c>
      <c r="B15">
        <v>58.4</v>
      </c>
      <c r="C15" s="3">
        <v>6.9954999999999998</v>
      </c>
      <c r="D15" s="3">
        <f t="shared" si="0"/>
        <v>0.11978595890410959</v>
      </c>
      <c r="E15" t="s">
        <v>58</v>
      </c>
      <c r="F15" t="s">
        <v>59</v>
      </c>
      <c r="G15" t="s">
        <v>159</v>
      </c>
      <c r="H15" s="3">
        <f>D15</f>
        <v>0.11978595890410959</v>
      </c>
    </row>
    <row r="16" spans="1:8" x14ac:dyDescent="0.3">
      <c r="D16" s="3"/>
      <c r="E16" t="s">
        <v>14</v>
      </c>
      <c r="F16" t="s">
        <v>15</v>
      </c>
      <c r="G16" t="s">
        <v>141</v>
      </c>
      <c r="H16" s="3">
        <f>D15</f>
        <v>0.11978595890410959</v>
      </c>
    </row>
    <row r="17" spans="1:8" x14ac:dyDescent="0.3">
      <c r="A17" t="s">
        <v>112</v>
      </c>
      <c r="B17">
        <v>141.96</v>
      </c>
      <c r="C17" s="3">
        <v>7.102E-2</v>
      </c>
      <c r="D17" s="3">
        <f t="shared" si="0"/>
        <v>5.0028176951253875E-4</v>
      </c>
      <c r="E17" t="s">
        <v>58</v>
      </c>
      <c r="F17" t="s">
        <v>59</v>
      </c>
      <c r="G17" t="s">
        <v>159</v>
      </c>
      <c r="H17" s="3">
        <f>2*D17</f>
        <v>1.0005635390250775E-3</v>
      </c>
    </row>
    <row r="18" spans="1:8" x14ac:dyDescent="0.3">
      <c r="D18" s="3"/>
      <c r="E18" t="s">
        <v>113</v>
      </c>
      <c r="F18" t="s">
        <v>114</v>
      </c>
      <c r="G18" t="s">
        <v>177</v>
      </c>
      <c r="H18" s="3">
        <f>D17</f>
        <v>5.0028176951253875E-4</v>
      </c>
    </row>
    <row r="19" spans="1:8" x14ac:dyDescent="0.3">
      <c r="A19" t="s">
        <v>115</v>
      </c>
      <c r="B19">
        <v>137.99</v>
      </c>
      <c r="C19" s="3">
        <v>6.25E-2</v>
      </c>
      <c r="D19" s="3">
        <f t="shared" si="0"/>
        <v>4.5293137183853902E-4</v>
      </c>
      <c r="E19" t="s">
        <v>58</v>
      </c>
      <c r="F19" t="s">
        <v>59</v>
      </c>
      <c r="G19" t="s">
        <v>159</v>
      </c>
      <c r="H19" s="3">
        <f>D19</f>
        <v>4.5293137183853902E-4</v>
      </c>
    </row>
    <row r="20" spans="1:8" x14ac:dyDescent="0.3">
      <c r="D20" s="3"/>
      <c r="E20" t="s">
        <v>113</v>
      </c>
      <c r="F20" t="s">
        <v>114</v>
      </c>
      <c r="G20" t="s">
        <v>177</v>
      </c>
      <c r="H20" s="3">
        <f>D19</f>
        <v>4.5293137183853902E-4</v>
      </c>
    </row>
    <row r="21" spans="1:8" x14ac:dyDescent="0.3">
      <c r="A21" t="s">
        <v>116</v>
      </c>
      <c r="B21">
        <v>287.56</v>
      </c>
      <c r="C21" s="3">
        <v>4.3199999999999998E-4</v>
      </c>
      <c r="D21" s="3">
        <f t="shared" si="0"/>
        <v>1.5022951731812491E-6</v>
      </c>
      <c r="E21" t="s">
        <v>96</v>
      </c>
      <c r="F21" t="s">
        <v>97</v>
      </c>
      <c r="G21" t="s">
        <v>172</v>
      </c>
      <c r="H21" s="3">
        <f>D21</f>
        <v>1.5022951731812491E-6</v>
      </c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5" sqref="E5:G5"/>
    </sheetView>
  </sheetViews>
  <sheetFormatPr defaultRowHeight="14.4" x14ac:dyDescent="0.3"/>
  <cols>
    <col min="1" max="1" width="18.6640625" customWidth="1"/>
    <col min="2" max="2" width="23.109375" bestFit="1" customWidth="1"/>
    <col min="3" max="3" width="17.77734375" bestFit="1" customWidth="1"/>
    <col min="4" max="4" width="16.6640625" bestFit="1" customWidth="1"/>
    <col min="5" max="5" width="12.6640625" customWidth="1"/>
    <col min="6" max="6" width="8.44140625" bestFit="1" customWidth="1"/>
    <col min="7" max="7" width="16.88671875" bestFit="1" customWidth="1"/>
    <col min="8" max="8" width="16.6640625" bestFit="1" customWidth="1"/>
  </cols>
  <sheetData>
    <row r="1" spans="1:8" x14ac:dyDescent="0.3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/>
      <c r="G1" s="4"/>
      <c r="H1" s="4"/>
    </row>
    <row r="2" spans="1:8" x14ac:dyDescent="0.3">
      <c r="A2" s="4"/>
      <c r="B2" s="4"/>
      <c r="C2" s="4"/>
      <c r="D2" s="4"/>
      <c r="E2" s="1" t="s">
        <v>0</v>
      </c>
      <c r="F2" s="2" t="s">
        <v>6</v>
      </c>
      <c r="G2" s="1" t="s">
        <v>7</v>
      </c>
      <c r="H2" s="1" t="s">
        <v>3</v>
      </c>
    </row>
    <row r="3" spans="1:8" x14ac:dyDescent="0.3">
      <c r="A3" t="s">
        <v>117</v>
      </c>
      <c r="B3">
        <v>180.16</v>
      </c>
      <c r="C3" s="3">
        <v>3.1509999999999998</v>
      </c>
      <c r="D3" s="3">
        <f>C3/B3</f>
        <v>1.7490008880994671E-2</v>
      </c>
      <c r="E3" t="s">
        <v>118</v>
      </c>
      <c r="F3" t="s">
        <v>119</v>
      </c>
      <c r="G3" t="s">
        <v>178</v>
      </c>
      <c r="H3" s="3">
        <f>D3</f>
        <v>1.7490008880994671E-2</v>
      </c>
    </row>
    <row r="4" spans="1:8" x14ac:dyDescent="0.3">
      <c r="A4" t="s">
        <v>120</v>
      </c>
      <c r="B4">
        <v>159.1</v>
      </c>
      <c r="C4" s="3">
        <v>2.3900000000000002E-3</v>
      </c>
      <c r="D4" s="3">
        <f t="shared" ref="D4:D13" si="0">C4/B4</f>
        <v>1.5021998742928977E-5</v>
      </c>
      <c r="E4" t="s">
        <v>121</v>
      </c>
      <c r="F4" t="s">
        <v>122</v>
      </c>
      <c r="G4" t="s">
        <v>179</v>
      </c>
      <c r="H4" s="3">
        <f>D4</f>
        <v>1.5021998742928977E-5</v>
      </c>
    </row>
    <row r="5" spans="1:8" x14ac:dyDescent="0.3">
      <c r="D5" s="3"/>
      <c r="E5" t="s">
        <v>58</v>
      </c>
      <c r="F5" t="s">
        <v>59</v>
      </c>
      <c r="G5" t="s">
        <v>159</v>
      </c>
      <c r="H5" s="3">
        <f>D4</f>
        <v>1.5021998742928977E-5</v>
      </c>
    </row>
    <row r="6" spans="1:8" x14ac:dyDescent="0.3">
      <c r="A6" t="s">
        <v>123</v>
      </c>
      <c r="B6">
        <v>280.45</v>
      </c>
      <c r="C6" s="3">
        <v>4.1999999999999998E-5</v>
      </c>
      <c r="D6" s="3">
        <f t="shared" si="0"/>
        <v>1.4975931538598682E-7</v>
      </c>
      <c r="E6" t="s">
        <v>124</v>
      </c>
      <c r="F6" t="s">
        <v>125</v>
      </c>
      <c r="G6" t="s">
        <v>180</v>
      </c>
      <c r="H6" s="3">
        <f>D6</f>
        <v>1.4975931538598682E-7</v>
      </c>
    </row>
    <row r="7" spans="1:8" x14ac:dyDescent="0.3">
      <c r="A7" t="s">
        <v>126</v>
      </c>
      <c r="B7">
        <v>206.33</v>
      </c>
      <c r="C7" s="3">
        <v>1.05E-4</v>
      </c>
      <c r="D7" s="3">
        <f t="shared" si="0"/>
        <v>5.0889352008917754E-7</v>
      </c>
      <c r="E7" t="s">
        <v>127</v>
      </c>
      <c r="F7" t="s">
        <v>128</v>
      </c>
      <c r="G7" t="s">
        <v>181</v>
      </c>
      <c r="H7" s="3">
        <f>D7</f>
        <v>5.0889352008917754E-7</v>
      </c>
    </row>
    <row r="8" spans="1:8" x14ac:dyDescent="0.3">
      <c r="A8" t="s">
        <v>129</v>
      </c>
      <c r="B8">
        <v>376.36</v>
      </c>
      <c r="C8" s="3">
        <v>8.0999999999999996E-3</v>
      </c>
      <c r="D8" s="3">
        <f t="shared" si="0"/>
        <v>2.1521947071952383E-5</v>
      </c>
      <c r="E8" t="s">
        <v>58</v>
      </c>
      <c r="F8" t="s">
        <v>59</v>
      </c>
      <c r="G8" t="s">
        <v>159</v>
      </c>
      <c r="H8" s="3">
        <f>D8</f>
        <v>2.1521947071952383E-5</v>
      </c>
    </row>
    <row r="9" spans="1:8" x14ac:dyDescent="0.3">
      <c r="A9" t="s">
        <v>130</v>
      </c>
      <c r="B9">
        <v>161.07</v>
      </c>
      <c r="C9" s="3">
        <v>8.1000000000000004E-5</v>
      </c>
      <c r="D9" s="3">
        <f t="shared" si="0"/>
        <v>5.0288694356490972E-7</v>
      </c>
      <c r="E9" t="s">
        <v>131</v>
      </c>
      <c r="F9" t="s">
        <v>132</v>
      </c>
      <c r="G9" t="s">
        <v>182</v>
      </c>
      <c r="H9" s="3">
        <f>D9</f>
        <v>5.0288694356490972E-7</v>
      </c>
    </row>
    <row r="10" spans="1:8" x14ac:dyDescent="0.3">
      <c r="D10" s="3"/>
      <c r="E10" t="s">
        <v>14</v>
      </c>
      <c r="F10" t="s">
        <v>15</v>
      </c>
      <c r="G10" t="s">
        <v>141</v>
      </c>
      <c r="H10" s="3">
        <f>2*D9</f>
        <v>1.0057738871298194E-6</v>
      </c>
    </row>
    <row r="11" spans="1:8" x14ac:dyDescent="0.3">
      <c r="A11" t="s">
        <v>133</v>
      </c>
      <c r="B11">
        <v>110.04</v>
      </c>
      <c r="C11" s="3">
        <v>5.5E-2</v>
      </c>
      <c r="D11" s="3">
        <f t="shared" si="0"/>
        <v>4.9981824790985092E-4</v>
      </c>
      <c r="E11" t="s">
        <v>58</v>
      </c>
      <c r="F11" t="s">
        <v>59</v>
      </c>
      <c r="G11" t="s">
        <v>159</v>
      </c>
      <c r="H11" s="3">
        <f>D11</f>
        <v>4.9981824790985092E-4</v>
      </c>
    </row>
    <row r="12" spans="1:8" x14ac:dyDescent="0.3">
      <c r="D12" s="3"/>
      <c r="E12" t="s">
        <v>134</v>
      </c>
      <c r="F12" t="s">
        <v>135</v>
      </c>
      <c r="G12" t="s">
        <v>183</v>
      </c>
      <c r="H12" s="3">
        <f>D11</f>
        <v>4.9981824790985092E-4</v>
      </c>
    </row>
    <row r="13" spans="1:8" x14ac:dyDescent="0.3">
      <c r="A13" t="s">
        <v>136</v>
      </c>
      <c r="B13">
        <v>242.23</v>
      </c>
      <c r="C13" s="3">
        <v>3.6499999999999998E-4</v>
      </c>
      <c r="D13" s="3">
        <f t="shared" si="0"/>
        <v>1.5068323494199728E-6</v>
      </c>
      <c r="E13" t="s">
        <v>136</v>
      </c>
      <c r="F13" t="s">
        <v>137</v>
      </c>
      <c r="G13" t="s">
        <v>184</v>
      </c>
      <c r="H13" s="3">
        <f>D13</f>
        <v>1.5068323494199728E-6</v>
      </c>
    </row>
    <row r="14" spans="1:8" x14ac:dyDescent="0.3">
      <c r="D14" s="3"/>
    </row>
    <row r="15" spans="1:8" x14ac:dyDescent="0.3">
      <c r="D15" s="3"/>
    </row>
  </sheetData>
  <mergeCells count="5">
    <mergeCell ref="A1:A2"/>
    <mergeCell ref="B1:B2"/>
    <mergeCell ref="C1:C2"/>
    <mergeCell ref="D1:D2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</vt:lpstr>
      <vt:lpstr>Amino Acids</vt:lpstr>
      <vt:lpstr>Vitamins</vt:lpstr>
      <vt:lpstr>Inorganic Salts</vt:lpstr>
      <vt:lpstr>Other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Lewis</dc:creator>
  <cp:lastModifiedBy>Joshua Lewis</cp:lastModifiedBy>
  <dcterms:created xsi:type="dcterms:W3CDTF">2018-02-23T15:35:47Z</dcterms:created>
  <dcterms:modified xsi:type="dcterms:W3CDTF">2018-06-17T02:15:35Z</dcterms:modified>
</cp:coreProperties>
</file>