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esktop\qFlux\data\media\formulation\"/>
    </mc:Choice>
  </mc:AlternateContent>
  <bookViews>
    <workbookView xWindow="0" yWindow="0" windowWidth="23040" windowHeight="9060" activeTab="4"/>
  </bookViews>
  <sheets>
    <sheet name="REFERENCE" sheetId="1" r:id="rId1"/>
    <sheet name="Amino Acids" sheetId="2" r:id="rId2"/>
    <sheet name="Vitamins" sheetId="3" r:id="rId3"/>
    <sheet name="Inorganic Salts" sheetId="4" r:id="rId4"/>
    <sheet name="Other Component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4" l="1"/>
  <c r="H12" i="4"/>
  <c r="D12" i="4"/>
  <c r="H4" i="5"/>
  <c r="D4" i="5"/>
  <c r="H3" i="5"/>
  <c r="D3" i="5"/>
  <c r="H11" i="4"/>
  <c r="H10" i="4"/>
  <c r="D10" i="4"/>
  <c r="H9" i="4"/>
  <c r="H8" i="4"/>
  <c r="D8" i="4"/>
  <c r="H7" i="4"/>
  <c r="H6" i="4"/>
  <c r="D6" i="4"/>
  <c r="H5" i="4"/>
  <c r="D5" i="4"/>
  <c r="H4" i="4"/>
  <c r="H3" i="4"/>
  <c r="D3" i="4"/>
  <c r="H14" i="3"/>
  <c r="H13" i="3"/>
  <c r="D13" i="3"/>
  <c r="H12" i="3"/>
  <c r="D12" i="3"/>
  <c r="H11" i="3"/>
  <c r="H10" i="3"/>
  <c r="D10" i="3"/>
  <c r="H9" i="3"/>
  <c r="H8" i="3"/>
  <c r="D8" i="3"/>
  <c r="H7" i="3"/>
  <c r="D7" i="3"/>
  <c r="H6" i="3"/>
  <c r="D6" i="3"/>
  <c r="H5" i="3"/>
  <c r="D5" i="3"/>
  <c r="H4" i="3"/>
  <c r="H3" i="3"/>
  <c r="D3" i="3"/>
  <c r="H20" i="2"/>
  <c r="D20" i="2"/>
  <c r="H19" i="2"/>
  <c r="D18" i="2"/>
  <c r="H18" i="2" s="1"/>
  <c r="D17" i="2"/>
  <c r="H17" i="2" s="1"/>
  <c r="D16" i="2"/>
  <c r="H16" i="2" s="1"/>
  <c r="H15" i="2"/>
  <c r="D15" i="2"/>
  <c r="H14" i="2"/>
  <c r="D14" i="2"/>
  <c r="H13" i="2"/>
  <c r="H12" i="2"/>
  <c r="D12" i="2"/>
  <c r="H11" i="2"/>
  <c r="D11" i="2"/>
  <c r="H10" i="2"/>
  <c r="D10" i="2"/>
  <c r="H9" i="2"/>
  <c r="H8" i="2"/>
  <c r="D8" i="2"/>
  <c r="H7" i="2"/>
  <c r="D7" i="2"/>
  <c r="H6" i="2"/>
  <c r="H5" i="2"/>
  <c r="D5" i="2"/>
  <c r="H4" i="2"/>
  <c r="H3" i="2"/>
  <c r="D3" i="2"/>
</calcChain>
</file>

<file path=xl/sharedStrings.xml><?xml version="1.0" encoding="utf-8"?>
<sst xmlns="http://schemas.openxmlformats.org/spreadsheetml/2006/main" count="197" uniqueCount="117">
  <si>
    <t>Sigma-Aldrich</t>
  </si>
  <si>
    <t>M0268 - Minimum Essential Medium Eagle (MEM) Formulation</t>
  </si>
  <si>
    <t>https://www.sigmaaldrich.com/life-science/cell-culture/learning-center/media-formulations/mem.html</t>
  </si>
  <si>
    <t>Component</t>
  </si>
  <si>
    <t>Molecular Weight [g/mol]</t>
  </si>
  <si>
    <t>Concentration [g/L]</t>
  </si>
  <si>
    <t>Concentration [M]</t>
  </si>
  <si>
    <t>Breakdown</t>
  </si>
  <si>
    <t>Recon ID</t>
  </si>
  <si>
    <t>Exchange Reaction</t>
  </si>
  <si>
    <t>L-Arginine HCl</t>
  </si>
  <si>
    <t>L-Arginine</t>
  </si>
  <si>
    <t>arg_L[e]</t>
  </si>
  <si>
    <t>EX_arg_L[e]</t>
  </si>
  <si>
    <t>Chloride</t>
  </si>
  <si>
    <t>cl[e]</t>
  </si>
  <si>
    <t>EX_cl[e]</t>
  </si>
  <si>
    <t>L-Cystine 2HCl</t>
  </si>
  <si>
    <t>L-Cystine</t>
  </si>
  <si>
    <t>Lcystin[e]</t>
  </si>
  <si>
    <t>EX_Lcystin[e]</t>
  </si>
  <si>
    <t>L-Glutamine</t>
  </si>
  <si>
    <t>gln_L[e]</t>
  </si>
  <si>
    <t>EX_gln_L[e]</t>
  </si>
  <si>
    <t>L-Histidine HCl H2O</t>
  </si>
  <si>
    <t>L-Histidine</t>
  </si>
  <si>
    <t>his_L[e]</t>
  </si>
  <si>
    <t>EX_his_L[e]</t>
  </si>
  <si>
    <t>L-Isoleucine</t>
  </si>
  <si>
    <t>ile_L[e]</t>
  </si>
  <si>
    <t>EX_ile_L[e]</t>
  </si>
  <si>
    <t>L-Leucine</t>
  </si>
  <si>
    <t>leu_L[e]</t>
  </si>
  <si>
    <t>EX_leu_L[e]</t>
  </si>
  <si>
    <t>L-Lysine HCl</t>
  </si>
  <si>
    <t>L-Lysine</t>
  </si>
  <si>
    <t>lys_L[e]</t>
  </si>
  <si>
    <t>EX_lys_L[e]</t>
  </si>
  <si>
    <t>L-Methionine</t>
  </si>
  <si>
    <t>met_L[e]</t>
  </si>
  <si>
    <t>EX_met_L[e]</t>
  </si>
  <si>
    <t>L-Phenylalanine</t>
  </si>
  <si>
    <t>phe_L[e]</t>
  </si>
  <si>
    <t>EX_phe_L[e]</t>
  </si>
  <si>
    <t>L-Threonine</t>
  </si>
  <si>
    <t>thr_L[e]</t>
  </si>
  <si>
    <t>EX_thr_L[e]</t>
  </si>
  <si>
    <t>L-Tryptophan</t>
  </si>
  <si>
    <t>trp_L[e]</t>
  </si>
  <si>
    <t>EX_trp_L[e]</t>
  </si>
  <si>
    <t>L-Tyrosine 2Na 2H2O</t>
  </si>
  <si>
    <t>L-Tyrosine</t>
  </si>
  <si>
    <t>tyr_L[e]</t>
  </si>
  <si>
    <t>EX_tyr_L[e]</t>
  </si>
  <si>
    <t>Sodium</t>
  </si>
  <si>
    <t>na1[e]</t>
  </si>
  <si>
    <t>EX_na1[e]</t>
  </si>
  <si>
    <t>L-Valine</t>
  </si>
  <si>
    <t>val_L[e]</t>
  </si>
  <si>
    <t>EX_val_L[e]</t>
  </si>
  <si>
    <t>Choline chloride</t>
  </si>
  <si>
    <t>Choline</t>
  </si>
  <si>
    <t>chol[e]</t>
  </si>
  <si>
    <t>EX_chol[e]</t>
  </si>
  <si>
    <t>Folic acid</t>
  </si>
  <si>
    <t>Folate</t>
  </si>
  <si>
    <t>fol[e]</t>
  </si>
  <si>
    <t>EX_fol[e]</t>
  </si>
  <si>
    <t>myo-Inositol</t>
  </si>
  <si>
    <t>Myo-Inositol</t>
  </si>
  <si>
    <t>inost[e]</t>
  </si>
  <si>
    <t>EX_inost[e]</t>
  </si>
  <si>
    <t>Niacinamide</t>
  </si>
  <si>
    <t>Nicotinamide</t>
  </si>
  <si>
    <t>ncam[e]</t>
  </si>
  <si>
    <t>EX_ncam[e]</t>
  </si>
  <si>
    <t>D-Pantothenic Acid (hemicalcium)</t>
  </si>
  <si>
    <t>Pantothenate</t>
  </si>
  <si>
    <t>pnto_R[e]</t>
  </si>
  <si>
    <t>EX_pnto_R[e]</t>
  </si>
  <si>
    <t>Calcium</t>
  </si>
  <si>
    <t>ca2[e]</t>
  </si>
  <si>
    <t>EX_ca2[e]</t>
  </si>
  <si>
    <t>Pyridoxal HCl</t>
  </si>
  <si>
    <t>Pyridoxine</t>
  </si>
  <si>
    <t>pydxn[e]</t>
  </si>
  <si>
    <t>EX_pydxn[e]</t>
  </si>
  <si>
    <t>Riboflavin</t>
  </si>
  <si>
    <t>ribflv[e]</t>
  </si>
  <si>
    <t>EX_ribflv[e]</t>
  </si>
  <si>
    <t>Thiamine HCl</t>
  </si>
  <si>
    <t>Thiamin</t>
  </si>
  <si>
    <t>thm[e]</t>
  </si>
  <si>
    <t>EX_thm[e]</t>
  </si>
  <si>
    <t>Calcium Chloride</t>
  </si>
  <si>
    <t>Magnesium Sulfate (anhydrous)</t>
  </si>
  <si>
    <t>Sulfate</t>
  </si>
  <si>
    <t>so4[e]</t>
  </si>
  <si>
    <t>EX_so4[e]</t>
  </si>
  <si>
    <t>Potassium Chloride</t>
  </si>
  <si>
    <t>Potassium</t>
  </si>
  <si>
    <t>k[e]</t>
  </si>
  <si>
    <t>EX_k[e]</t>
  </si>
  <si>
    <t>Sodium Chloride</t>
  </si>
  <si>
    <t>Sodium Phosphate Monobasic (anhydrous)</t>
  </si>
  <si>
    <t>Orthophosphate</t>
  </si>
  <si>
    <t>pi[e]</t>
  </si>
  <si>
    <t>EX_pi[e]</t>
  </si>
  <si>
    <t>Glucose</t>
  </si>
  <si>
    <t>D-Glucose</t>
  </si>
  <si>
    <t>glc_D[e]</t>
  </si>
  <si>
    <t>EX_glc_D[e]</t>
  </si>
  <si>
    <t>Phenol Red Na</t>
  </si>
  <si>
    <t>Sodium Bicarbonate</t>
  </si>
  <si>
    <t>Bicarbonate</t>
  </si>
  <si>
    <t>hco3[e]</t>
  </si>
  <si>
    <t>EX_hco3[e]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</si>
</sst>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H21" sqref="H21"/>
    </sheetView>
  </sheetViews>
  <sheetFormatPr defaultRowHeight="14.4" x14ac:dyDescent="0.3"/>
  <cols>
    <col min="1" max="1" width="18.44140625" customWidth="1"/>
    <col min="2" max="2" width="14.33203125" customWidth="1"/>
    <col min="3" max="3" width="17.77734375" bestFit="1" customWidth="1"/>
    <col min="4" max="4" width="16.6640625" bestFit="1" customWidth="1"/>
    <col min="5" max="5" width="11" bestFit="1" customWidth="1"/>
    <col min="6" max="6" width="8.44140625" bestFit="1" customWidth="1"/>
    <col min="7" max="7" width="16.88671875" bestFit="1" customWidth="1"/>
    <col min="8" max="8" width="16.6640625" bestFit="1" customWidth="1"/>
  </cols>
  <sheetData>
    <row r="1" spans="1:8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/>
      <c r="G1" s="1"/>
      <c r="H1" s="1"/>
    </row>
    <row r="2" spans="1:8" x14ac:dyDescent="0.3">
      <c r="A2" s="1"/>
      <c r="B2" s="1"/>
      <c r="C2" s="1"/>
      <c r="D2" s="1"/>
      <c r="E2" s="2" t="s">
        <v>3</v>
      </c>
      <c r="F2" s="3" t="s">
        <v>8</v>
      </c>
      <c r="G2" s="2" t="s">
        <v>9</v>
      </c>
      <c r="H2" s="2" t="s">
        <v>6</v>
      </c>
    </row>
    <row r="3" spans="1:8" x14ac:dyDescent="0.3">
      <c r="A3" t="s">
        <v>10</v>
      </c>
      <c r="B3">
        <v>210.66</v>
      </c>
      <c r="C3">
        <v>0.126</v>
      </c>
      <c r="D3">
        <f>C3/B3</f>
        <v>5.9812019367701513E-4</v>
      </c>
      <c r="E3" t="s">
        <v>11</v>
      </c>
      <c r="F3" t="s">
        <v>12</v>
      </c>
      <c r="G3" t="s">
        <v>13</v>
      </c>
      <c r="H3">
        <f>D3</f>
        <v>5.9812019367701513E-4</v>
      </c>
    </row>
    <row r="4" spans="1:8" x14ac:dyDescent="0.3">
      <c r="E4" t="s">
        <v>14</v>
      </c>
      <c r="F4" t="s">
        <v>15</v>
      </c>
      <c r="G4" t="s">
        <v>16</v>
      </c>
      <c r="H4">
        <f>D3</f>
        <v>5.9812019367701513E-4</v>
      </c>
    </row>
    <row r="5" spans="1:8" x14ac:dyDescent="0.3">
      <c r="A5" t="s">
        <v>17</v>
      </c>
      <c r="B5">
        <v>313.22000000000003</v>
      </c>
      <c r="C5">
        <v>3.1300000000000001E-2</v>
      </c>
      <c r="D5">
        <f>C5/B5</f>
        <v>9.992976182874657E-5</v>
      </c>
      <c r="E5" t="s">
        <v>18</v>
      </c>
      <c r="F5" t="s">
        <v>19</v>
      </c>
      <c r="G5" t="s">
        <v>20</v>
      </c>
      <c r="H5">
        <f>D5</f>
        <v>9.992976182874657E-5</v>
      </c>
    </row>
    <row r="6" spans="1:8" x14ac:dyDescent="0.3">
      <c r="E6" t="s">
        <v>14</v>
      </c>
      <c r="F6" t="s">
        <v>15</v>
      </c>
      <c r="G6" t="s">
        <v>16</v>
      </c>
      <c r="H6">
        <f>2*D5</f>
        <v>1.9985952365749314E-4</v>
      </c>
    </row>
    <row r="7" spans="1:8" x14ac:dyDescent="0.3">
      <c r="A7" t="s">
        <v>21</v>
      </c>
      <c r="B7">
        <v>146.13999999999999</v>
      </c>
      <c r="C7">
        <v>0.29199999999999998</v>
      </c>
      <c r="D7">
        <f>C7/B7</f>
        <v>1.9980840290132751E-3</v>
      </c>
      <c r="E7" t="s">
        <v>21</v>
      </c>
      <c r="F7" t="s">
        <v>22</v>
      </c>
      <c r="G7" t="s">
        <v>23</v>
      </c>
      <c r="H7">
        <f>D7</f>
        <v>1.9980840290132751E-3</v>
      </c>
    </row>
    <row r="8" spans="1:8" x14ac:dyDescent="0.3">
      <c r="A8" t="s">
        <v>24</v>
      </c>
      <c r="B8">
        <v>209.63</v>
      </c>
      <c r="C8">
        <v>4.2000000000000003E-2</v>
      </c>
      <c r="D8">
        <f>C8/B8</f>
        <v>2.0035300290988887E-4</v>
      </c>
      <c r="E8" t="s">
        <v>25</v>
      </c>
      <c r="F8" t="s">
        <v>26</v>
      </c>
      <c r="G8" t="s">
        <v>27</v>
      </c>
      <c r="H8">
        <f>D8</f>
        <v>2.0035300290988887E-4</v>
      </c>
    </row>
    <row r="9" spans="1:8" x14ac:dyDescent="0.3">
      <c r="E9" t="s">
        <v>14</v>
      </c>
      <c r="F9" t="s">
        <v>15</v>
      </c>
      <c r="G9" t="s">
        <v>16</v>
      </c>
      <c r="H9">
        <f>D8</f>
        <v>2.0035300290988887E-4</v>
      </c>
    </row>
    <row r="10" spans="1:8" x14ac:dyDescent="0.3">
      <c r="A10" t="s">
        <v>28</v>
      </c>
      <c r="B10">
        <v>131.16999999999999</v>
      </c>
      <c r="C10">
        <v>5.1999999999999998E-2</v>
      </c>
      <c r="D10">
        <f>C10/B10</f>
        <v>3.9643211100099112E-4</v>
      </c>
      <c r="E10" t="s">
        <v>28</v>
      </c>
      <c r="F10" t="s">
        <v>29</v>
      </c>
      <c r="G10" t="s">
        <v>30</v>
      </c>
      <c r="H10">
        <f>D10</f>
        <v>3.9643211100099112E-4</v>
      </c>
    </row>
    <row r="11" spans="1:8" x14ac:dyDescent="0.3">
      <c r="A11" t="s">
        <v>31</v>
      </c>
      <c r="B11">
        <v>131.16999999999999</v>
      </c>
      <c r="C11">
        <v>5.1999999999999998E-2</v>
      </c>
      <c r="D11">
        <f>C11/B11</f>
        <v>3.9643211100099112E-4</v>
      </c>
      <c r="E11" t="s">
        <v>31</v>
      </c>
      <c r="F11" t="s">
        <v>32</v>
      </c>
      <c r="G11" t="s">
        <v>33</v>
      </c>
      <c r="H11">
        <f>D11</f>
        <v>3.9643211100099112E-4</v>
      </c>
    </row>
    <row r="12" spans="1:8" x14ac:dyDescent="0.3">
      <c r="A12" t="s">
        <v>34</v>
      </c>
      <c r="B12">
        <v>182.65</v>
      </c>
      <c r="C12">
        <v>7.2499999999999995E-2</v>
      </c>
      <c r="D12">
        <f>C12/B12</f>
        <v>3.9693402682726523E-4</v>
      </c>
      <c r="E12" t="s">
        <v>35</v>
      </c>
      <c r="F12" t="s">
        <v>36</v>
      </c>
      <c r="G12" t="s">
        <v>37</v>
      </c>
      <c r="H12">
        <f>D12</f>
        <v>3.9693402682726523E-4</v>
      </c>
    </row>
    <row r="13" spans="1:8" x14ac:dyDescent="0.3">
      <c r="E13" t="s">
        <v>14</v>
      </c>
      <c r="F13" t="s">
        <v>15</v>
      </c>
      <c r="G13" t="s">
        <v>16</v>
      </c>
      <c r="H13">
        <f>D12</f>
        <v>3.9693402682726523E-4</v>
      </c>
    </row>
    <row r="14" spans="1:8" x14ac:dyDescent="0.3">
      <c r="A14" t="s">
        <v>38</v>
      </c>
      <c r="B14">
        <v>149.21</v>
      </c>
      <c r="C14">
        <v>1.4999999999999999E-2</v>
      </c>
      <c r="D14">
        <f>C14/B14</f>
        <v>1.0052945513035319E-4</v>
      </c>
      <c r="E14" t="s">
        <v>38</v>
      </c>
      <c r="F14" t="s">
        <v>39</v>
      </c>
      <c r="G14" t="s">
        <v>40</v>
      </c>
      <c r="H14">
        <f>D14</f>
        <v>1.0052945513035319E-4</v>
      </c>
    </row>
    <row r="15" spans="1:8" x14ac:dyDescent="0.3">
      <c r="A15" t="s">
        <v>41</v>
      </c>
      <c r="B15">
        <v>165.19</v>
      </c>
      <c r="C15">
        <v>3.2000000000000001E-2</v>
      </c>
      <c r="D15">
        <f>C15/B15</f>
        <v>1.9371632665415582E-4</v>
      </c>
      <c r="E15" t="s">
        <v>41</v>
      </c>
      <c r="F15" t="s">
        <v>42</v>
      </c>
      <c r="G15" t="s">
        <v>43</v>
      </c>
      <c r="H15">
        <f>D15</f>
        <v>1.9371632665415582E-4</v>
      </c>
    </row>
    <row r="16" spans="1:8" x14ac:dyDescent="0.3">
      <c r="A16" t="s">
        <v>44</v>
      </c>
      <c r="B16">
        <v>119.12</v>
      </c>
      <c r="C16">
        <v>4.8000000000000001E-2</v>
      </c>
      <c r="D16">
        <f>C16/B16</f>
        <v>4.0295500335795837E-4</v>
      </c>
      <c r="E16" t="s">
        <v>44</v>
      </c>
      <c r="F16" t="s">
        <v>45</v>
      </c>
      <c r="G16" t="s">
        <v>46</v>
      </c>
      <c r="H16">
        <f>D16</f>
        <v>4.0295500335795837E-4</v>
      </c>
    </row>
    <row r="17" spans="1:8" x14ac:dyDescent="0.3">
      <c r="A17" t="s">
        <v>47</v>
      </c>
      <c r="B17">
        <v>204.23</v>
      </c>
      <c r="C17">
        <v>0.01</v>
      </c>
      <c r="D17">
        <f>C17/B17</f>
        <v>4.8964402879106894E-5</v>
      </c>
      <c r="E17" t="s">
        <v>47</v>
      </c>
      <c r="F17" t="s">
        <v>48</v>
      </c>
      <c r="G17" t="s">
        <v>49</v>
      </c>
      <c r="H17">
        <f>D17</f>
        <v>4.8964402879106894E-5</v>
      </c>
    </row>
    <row r="18" spans="1:8" x14ac:dyDescent="0.3">
      <c r="A18" t="s">
        <v>50</v>
      </c>
      <c r="B18">
        <v>261.19</v>
      </c>
      <c r="C18">
        <v>5.1900000000000002E-2</v>
      </c>
      <c r="D18">
        <f>C18/B18</f>
        <v>1.9870592289138175E-4</v>
      </c>
      <c r="E18" t="s">
        <v>51</v>
      </c>
      <c r="F18" t="s">
        <v>52</v>
      </c>
      <c r="G18" t="s">
        <v>53</v>
      </c>
      <c r="H18">
        <f>D18</f>
        <v>1.9870592289138175E-4</v>
      </c>
    </row>
    <row r="19" spans="1:8" x14ac:dyDescent="0.3">
      <c r="E19" t="s">
        <v>54</v>
      </c>
      <c r="F19" t="s">
        <v>55</v>
      </c>
      <c r="G19" t="s">
        <v>56</v>
      </c>
      <c r="H19">
        <f>2*D18</f>
        <v>3.9741184578276351E-4</v>
      </c>
    </row>
    <row r="20" spans="1:8" x14ac:dyDescent="0.3">
      <c r="A20" t="s">
        <v>57</v>
      </c>
      <c r="B20">
        <v>117.15</v>
      </c>
      <c r="C20">
        <v>4.5999999999999999E-2</v>
      </c>
      <c r="D20">
        <f>C20/B20</f>
        <v>3.9265898420827997E-4</v>
      </c>
      <c r="E20" t="s">
        <v>57</v>
      </c>
      <c r="F20" t="s">
        <v>58</v>
      </c>
      <c r="G20" t="s">
        <v>59</v>
      </c>
      <c r="H20">
        <f>D20</f>
        <v>3.9265898420827997E-4</v>
      </c>
    </row>
  </sheetData>
  <mergeCells count="5">
    <mergeCell ref="A1:A2"/>
    <mergeCell ref="B1:B2"/>
    <mergeCell ref="C1:C2"/>
    <mergeCell ref="D1:D2"/>
    <mergeCell ref="E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H15" sqref="H15"/>
    </sheetView>
  </sheetViews>
  <sheetFormatPr defaultRowHeight="14.4" x14ac:dyDescent="0.3"/>
  <cols>
    <col min="1" max="2" width="18" customWidth="1"/>
    <col min="3" max="3" width="17.77734375" bestFit="1" customWidth="1"/>
    <col min="4" max="4" width="16.6640625" bestFit="1" customWidth="1"/>
    <col min="5" max="5" width="11" bestFit="1" customWidth="1"/>
    <col min="6" max="6" width="8.44140625" bestFit="1" customWidth="1"/>
    <col min="7" max="7" width="16.88671875" bestFit="1" customWidth="1"/>
    <col min="8" max="8" width="16.6640625" bestFit="1" customWidth="1"/>
  </cols>
  <sheetData>
    <row r="1" spans="1:8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/>
      <c r="G1" s="1"/>
      <c r="H1" s="1"/>
    </row>
    <row r="2" spans="1:8" x14ac:dyDescent="0.3">
      <c r="A2" s="1"/>
      <c r="B2" s="1"/>
      <c r="C2" s="1"/>
      <c r="D2" s="1"/>
      <c r="E2" s="2" t="s">
        <v>3</v>
      </c>
      <c r="F2" s="3" t="s">
        <v>8</v>
      </c>
      <c r="G2" s="2" t="s">
        <v>9</v>
      </c>
      <c r="H2" s="2" t="s">
        <v>6</v>
      </c>
    </row>
    <row r="3" spans="1:8" x14ac:dyDescent="0.3">
      <c r="A3" t="s">
        <v>60</v>
      </c>
      <c r="B3">
        <v>139.62</v>
      </c>
      <c r="C3">
        <v>1E-3</v>
      </c>
      <c r="D3">
        <f>C3/B3</f>
        <v>7.1622976650909615E-6</v>
      </c>
      <c r="E3" t="s">
        <v>61</v>
      </c>
      <c r="F3" t="s">
        <v>62</v>
      </c>
      <c r="G3" t="s">
        <v>63</v>
      </c>
      <c r="H3">
        <f>D3</f>
        <v>7.1622976650909615E-6</v>
      </c>
    </row>
    <row r="4" spans="1:8" x14ac:dyDescent="0.3">
      <c r="E4" t="s">
        <v>14</v>
      </c>
      <c r="F4" t="s">
        <v>15</v>
      </c>
      <c r="G4" t="s">
        <v>16</v>
      </c>
      <c r="H4">
        <f>D3</f>
        <v>7.1622976650909615E-6</v>
      </c>
    </row>
    <row r="5" spans="1:8" x14ac:dyDescent="0.3">
      <c r="A5" t="s">
        <v>64</v>
      </c>
      <c r="B5">
        <v>441.4</v>
      </c>
      <c r="C5">
        <v>1E-3</v>
      </c>
      <c r="D5">
        <f>C5/B5</f>
        <v>2.2655188038060716E-6</v>
      </c>
      <c r="E5" t="s">
        <v>65</v>
      </c>
      <c r="F5" t="s">
        <v>66</v>
      </c>
      <c r="G5" t="s">
        <v>67</v>
      </c>
      <c r="H5">
        <f>D5</f>
        <v>2.2655188038060716E-6</v>
      </c>
    </row>
    <row r="6" spans="1:8" x14ac:dyDescent="0.3">
      <c r="A6" t="s">
        <v>68</v>
      </c>
      <c r="B6">
        <v>180.16</v>
      </c>
      <c r="C6">
        <v>2E-3</v>
      </c>
      <c r="D6">
        <f>C6/B6</f>
        <v>1.1101243339253998E-5</v>
      </c>
      <c r="E6" t="s">
        <v>69</v>
      </c>
      <c r="F6" t="s">
        <v>70</v>
      </c>
      <c r="G6" t="s">
        <v>71</v>
      </c>
      <c r="H6">
        <f>D6</f>
        <v>1.1101243339253998E-5</v>
      </c>
    </row>
    <row r="7" spans="1:8" x14ac:dyDescent="0.3">
      <c r="A7" t="s">
        <v>72</v>
      </c>
      <c r="B7">
        <v>122.12</v>
      </c>
      <c r="C7">
        <v>1E-3</v>
      </c>
      <c r="D7">
        <f>C7/B7</f>
        <v>8.1886668850311167E-6</v>
      </c>
      <c r="E7" t="s">
        <v>73</v>
      </c>
      <c r="F7" t="s">
        <v>74</v>
      </c>
      <c r="G7" t="s">
        <v>75</v>
      </c>
      <c r="H7">
        <f>D7</f>
        <v>8.1886668850311167E-6</v>
      </c>
    </row>
    <row r="8" spans="1:8" x14ac:dyDescent="0.3">
      <c r="A8" t="s">
        <v>76</v>
      </c>
      <c r="B8">
        <v>476.54</v>
      </c>
      <c r="C8">
        <v>1E-3</v>
      </c>
      <c r="D8">
        <f>C8/B8</f>
        <v>2.0984597305577705E-6</v>
      </c>
      <c r="E8" t="s">
        <v>77</v>
      </c>
      <c r="F8" t="s">
        <v>78</v>
      </c>
      <c r="G8" t="s">
        <v>79</v>
      </c>
      <c r="H8">
        <f>2*D8</f>
        <v>4.196919461115541E-6</v>
      </c>
    </row>
    <row r="9" spans="1:8" x14ac:dyDescent="0.3">
      <c r="E9" t="s">
        <v>80</v>
      </c>
      <c r="F9" t="s">
        <v>81</v>
      </c>
      <c r="G9" t="s">
        <v>82</v>
      </c>
      <c r="H9">
        <f>D8</f>
        <v>2.0984597305577705E-6</v>
      </c>
    </row>
    <row r="10" spans="1:8" x14ac:dyDescent="0.3">
      <c r="A10" t="s">
        <v>83</v>
      </c>
      <c r="B10">
        <v>205.64</v>
      </c>
      <c r="C10">
        <v>1E-3</v>
      </c>
      <c r="D10">
        <f>C10/B10</f>
        <v>4.8628671464695592E-6</v>
      </c>
      <c r="E10" t="s">
        <v>84</v>
      </c>
      <c r="F10" t="s">
        <v>85</v>
      </c>
      <c r="G10" t="s">
        <v>86</v>
      </c>
      <c r="H10">
        <f>D10</f>
        <v>4.8628671464695592E-6</v>
      </c>
    </row>
    <row r="11" spans="1:8" x14ac:dyDescent="0.3">
      <c r="E11" t="s">
        <v>14</v>
      </c>
      <c r="F11" t="s">
        <v>15</v>
      </c>
      <c r="G11" t="s">
        <v>16</v>
      </c>
      <c r="H11">
        <f>D10</f>
        <v>4.8628671464695592E-6</v>
      </c>
    </row>
    <row r="12" spans="1:8" x14ac:dyDescent="0.3">
      <c r="A12" t="s">
        <v>87</v>
      </c>
      <c r="B12">
        <v>376.36</v>
      </c>
      <c r="C12">
        <v>1E-4</v>
      </c>
      <c r="D12">
        <f>C12/B12</f>
        <v>2.6570305027101709E-7</v>
      </c>
      <c r="E12" t="s">
        <v>87</v>
      </c>
      <c r="F12" t="s">
        <v>88</v>
      </c>
      <c r="G12" t="s">
        <v>89</v>
      </c>
      <c r="H12">
        <f>D12</f>
        <v>2.6570305027101709E-7</v>
      </c>
    </row>
    <row r="13" spans="1:8" x14ac:dyDescent="0.3">
      <c r="A13" t="s">
        <v>90</v>
      </c>
      <c r="B13">
        <v>337.26</v>
      </c>
      <c r="C13">
        <v>1E-3</v>
      </c>
      <c r="D13">
        <f>C13/B13</f>
        <v>2.9650714582221435E-6</v>
      </c>
      <c r="E13" t="s">
        <v>91</v>
      </c>
      <c r="F13" t="s">
        <v>92</v>
      </c>
      <c r="G13" t="s">
        <v>93</v>
      </c>
      <c r="H13">
        <f>D13</f>
        <v>2.9650714582221435E-6</v>
      </c>
    </row>
    <row r="14" spans="1:8" x14ac:dyDescent="0.3">
      <c r="E14" t="s">
        <v>14</v>
      </c>
      <c r="F14" t="s">
        <v>15</v>
      </c>
      <c r="G14" t="s">
        <v>16</v>
      </c>
      <c r="H14">
        <f>2*D13</f>
        <v>5.930142916444287E-6</v>
      </c>
    </row>
  </sheetData>
  <mergeCells count="5">
    <mergeCell ref="A1:A2"/>
    <mergeCell ref="B1:B2"/>
    <mergeCell ref="C1:C2"/>
    <mergeCell ref="D1:D2"/>
    <mergeCell ref="E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H14" sqref="H14"/>
    </sheetView>
  </sheetViews>
  <sheetFormatPr defaultRowHeight="14.4" x14ac:dyDescent="0.3"/>
  <cols>
    <col min="1" max="1" width="11" bestFit="1" customWidth="1"/>
    <col min="2" max="2" width="23.109375" bestFit="1" customWidth="1"/>
    <col min="3" max="3" width="17.77734375" bestFit="1" customWidth="1"/>
    <col min="4" max="4" width="16.6640625" bestFit="1" customWidth="1"/>
    <col min="5" max="5" width="11" bestFit="1" customWidth="1"/>
    <col min="6" max="6" width="8.44140625" bestFit="1" customWidth="1"/>
    <col min="7" max="7" width="16.88671875" bestFit="1" customWidth="1"/>
    <col min="8" max="8" width="16.6640625" bestFit="1" customWidth="1"/>
  </cols>
  <sheetData>
    <row r="1" spans="1:8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/>
      <c r="G1" s="1"/>
      <c r="H1" s="1"/>
    </row>
    <row r="2" spans="1:8" x14ac:dyDescent="0.3">
      <c r="A2" s="1"/>
      <c r="B2" s="1"/>
      <c r="C2" s="1"/>
      <c r="D2" s="1"/>
      <c r="E2" s="2" t="s">
        <v>3</v>
      </c>
      <c r="F2" s="3" t="s">
        <v>8</v>
      </c>
      <c r="G2" s="2" t="s">
        <v>9</v>
      </c>
      <c r="H2" s="2" t="s">
        <v>6</v>
      </c>
    </row>
    <row r="3" spans="1:8" x14ac:dyDescent="0.3">
      <c r="A3" t="s">
        <v>94</v>
      </c>
      <c r="B3">
        <v>110.98</v>
      </c>
      <c r="C3">
        <v>0.2</v>
      </c>
      <c r="D3">
        <f>C3/B3</f>
        <v>1.8021265092809516E-3</v>
      </c>
      <c r="E3" t="s">
        <v>80</v>
      </c>
      <c r="F3" t="s">
        <v>81</v>
      </c>
      <c r="G3" t="s">
        <v>82</v>
      </c>
      <c r="H3">
        <f>D3</f>
        <v>1.8021265092809516E-3</v>
      </c>
    </row>
    <row r="4" spans="1:8" x14ac:dyDescent="0.3">
      <c r="E4" t="s">
        <v>14</v>
      </c>
      <c r="F4" t="s">
        <v>15</v>
      </c>
      <c r="G4" t="s">
        <v>16</v>
      </c>
      <c r="H4">
        <f>2*D3</f>
        <v>3.6042530185619033E-3</v>
      </c>
    </row>
    <row r="5" spans="1:8" x14ac:dyDescent="0.3">
      <c r="A5" t="s">
        <v>95</v>
      </c>
      <c r="B5">
        <v>120.36</v>
      </c>
      <c r="C5">
        <v>9.7670000000000007E-2</v>
      </c>
      <c r="D5">
        <f>C5/B5</f>
        <v>8.1148222000664678E-4</v>
      </c>
      <c r="E5" t="s">
        <v>96</v>
      </c>
      <c r="F5" t="s">
        <v>97</v>
      </c>
      <c r="G5" t="s">
        <v>98</v>
      </c>
      <c r="H5">
        <f>D5</f>
        <v>8.1148222000664678E-4</v>
      </c>
    </row>
    <row r="6" spans="1:8" x14ac:dyDescent="0.3">
      <c r="A6" t="s">
        <v>99</v>
      </c>
      <c r="B6">
        <v>74.55</v>
      </c>
      <c r="C6">
        <v>0.4</v>
      </c>
      <c r="D6">
        <f>C6/B6</f>
        <v>5.3655264922870564E-3</v>
      </c>
      <c r="E6" t="s">
        <v>100</v>
      </c>
      <c r="F6" t="s">
        <v>101</v>
      </c>
      <c r="G6" t="s">
        <v>102</v>
      </c>
      <c r="H6">
        <f>D6</f>
        <v>5.3655264922870564E-3</v>
      </c>
    </row>
    <row r="7" spans="1:8" x14ac:dyDescent="0.3">
      <c r="E7" t="s">
        <v>14</v>
      </c>
      <c r="F7" t="s">
        <v>15</v>
      </c>
      <c r="G7" t="s">
        <v>16</v>
      </c>
      <c r="H7">
        <f>D6</f>
        <v>5.3655264922870564E-3</v>
      </c>
    </row>
    <row r="8" spans="1:8" x14ac:dyDescent="0.3">
      <c r="A8" t="s">
        <v>103</v>
      </c>
      <c r="B8">
        <v>58.4</v>
      </c>
      <c r="C8">
        <v>6.8</v>
      </c>
      <c r="D8">
        <f>C8/B8</f>
        <v>0.11643835616438356</v>
      </c>
      <c r="E8" t="s">
        <v>54</v>
      </c>
      <c r="F8" t="s">
        <v>55</v>
      </c>
      <c r="G8" t="s">
        <v>56</v>
      </c>
      <c r="H8">
        <f>D8</f>
        <v>0.11643835616438356</v>
      </c>
    </row>
    <row r="9" spans="1:8" x14ac:dyDescent="0.3">
      <c r="E9" t="s">
        <v>14</v>
      </c>
      <c r="F9" t="s">
        <v>15</v>
      </c>
      <c r="G9" t="s">
        <v>16</v>
      </c>
      <c r="H9">
        <f>D8</f>
        <v>0.11643835616438356</v>
      </c>
    </row>
    <row r="10" spans="1:8" x14ac:dyDescent="0.3">
      <c r="A10" t="s">
        <v>104</v>
      </c>
      <c r="B10">
        <v>137.99</v>
      </c>
      <c r="C10">
        <v>0.122</v>
      </c>
      <c r="D10">
        <f>C10/B10</f>
        <v>8.8412203782882806E-4</v>
      </c>
      <c r="E10" t="s">
        <v>54</v>
      </c>
      <c r="F10" t="s">
        <v>55</v>
      </c>
      <c r="G10" t="s">
        <v>56</v>
      </c>
      <c r="H10">
        <f>D10</f>
        <v>8.8412203782882806E-4</v>
      </c>
    </row>
    <row r="11" spans="1:8" x14ac:dyDescent="0.3">
      <c r="E11" t="s">
        <v>105</v>
      </c>
      <c r="F11" t="s">
        <v>106</v>
      </c>
      <c r="G11" t="s">
        <v>107</v>
      </c>
      <c r="H11">
        <f>D10</f>
        <v>8.8412203782882806E-4</v>
      </c>
    </row>
    <row r="12" spans="1:8" x14ac:dyDescent="0.3">
      <c r="A12" t="s">
        <v>113</v>
      </c>
      <c r="B12">
        <v>84.01</v>
      </c>
      <c r="C12">
        <v>2.2000000000000002</v>
      </c>
      <c r="D12">
        <f>C12/B12</f>
        <v>2.6187358647780028E-2</v>
      </c>
      <c r="E12" t="s">
        <v>54</v>
      </c>
      <c r="F12" t="s">
        <v>55</v>
      </c>
      <c r="G12" t="s">
        <v>56</v>
      </c>
      <c r="H12">
        <f>D12</f>
        <v>2.6187358647780028E-2</v>
      </c>
    </row>
    <row r="13" spans="1:8" x14ac:dyDescent="0.3">
      <c r="E13" t="s">
        <v>114</v>
      </c>
      <c r="F13" t="s">
        <v>115</v>
      </c>
      <c r="G13" t="s">
        <v>116</v>
      </c>
      <c r="H13">
        <f>D12</f>
        <v>2.6187358647780028E-2</v>
      </c>
    </row>
  </sheetData>
  <mergeCells count="5">
    <mergeCell ref="A1:A2"/>
    <mergeCell ref="B1:B2"/>
    <mergeCell ref="C1:C2"/>
    <mergeCell ref="D1:D2"/>
    <mergeCell ref="E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4" sqref="H4"/>
    </sheetView>
  </sheetViews>
  <sheetFormatPr defaultRowHeight="14.4" x14ac:dyDescent="0.3"/>
  <cols>
    <col min="1" max="1" width="11" bestFit="1" customWidth="1"/>
    <col min="2" max="2" width="23.109375" bestFit="1" customWidth="1"/>
    <col min="3" max="3" width="17.77734375" bestFit="1" customWidth="1"/>
    <col min="4" max="4" width="16.6640625" bestFit="1" customWidth="1"/>
    <col min="5" max="5" width="11" bestFit="1" customWidth="1"/>
    <col min="6" max="6" width="8.44140625" bestFit="1" customWidth="1"/>
    <col min="7" max="7" width="16.88671875" bestFit="1" customWidth="1"/>
    <col min="8" max="8" width="16.6640625" bestFit="1" customWidth="1"/>
  </cols>
  <sheetData>
    <row r="1" spans="1:8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/>
      <c r="G1" s="1"/>
      <c r="H1" s="1"/>
    </row>
    <row r="2" spans="1:8" x14ac:dyDescent="0.3">
      <c r="A2" s="1"/>
      <c r="B2" s="1"/>
      <c r="C2" s="1"/>
      <c r="D2" s="1"/>
      <c r="E2" s="2" t="s">
        <v>3</v>
      </c>
      <c r="F2" s="3" t="s">
        <v>8</v>
      </c>
      <c r="G2" s="2" t="s">
        <v>9</v>
      </c>
      <c r="H2" s="2" t="s">
        <v>6</v>
      </c>
    </row>
    <row r="3" spans="1:8" x14ac:dyDescent="0.3">
      <c r="A3" t="s">
        <v>108</v>
      </c>
      <c r="B3">
        <v>180.16</v>
      </c>
      <c r="C3">
        <v>1</v>
      </c>
      <c r="D3">
        <f>C3/B3</f>
        <v>5.5506216696269983E-3</v>
      </c>
      <c r="E3" t="s">
        <v>109</v>
      </c>
      <c r="F3" t="s">
        <v>110</v>
      </c>
      <c r="G3" t="s">
        <v>111</v>
      </c>
      <c r="H3">
        <f>D3</f>
        <v>5.5506216696269983E-3</v>
      </c>
    </row>
    <row r="4" spans="1:8" x14ac:dyDescent="0.3">
      <c r="A4" t="s">
        <v>112</v>
      </c>
      <c r="B4">
        <v>376.36</v>
      </c>
      <c r="C4">
        <v>1.0999999999999999E-2</v>
      </c>
      <c r="D4">
        <f>C4/B4</f>
        <v>2.9227335529811878E-5</v>
      </c>
      <c r="E4" t="s">
        <v>54</v>
      </c>
      <c r="F4" t="s">
        <v>55</v>
      </c>
      <c r="G4" t="s">
        <v>56</v>
      </c>
      <c r="H4">
        <f>D4</f>
        <v>2.9227335529811878E-5</v>
      </c>
    </row>
  </sheetData>
  <mergeCells count="5">
    <mergeCell ref="A1:A2"/>
    <mergeCell ref="B1:B2"/>
    <mergeCell ref="C1:C2"/>
    <mergeCell ref="D1:D2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REFERENCE</vt:lpstr>
      <vt:lpstr>Amino Acids</vt:lpstr>
      <vt:lpstr>Vitamins</vt:lpstr>
      <vt:lpstr>Inorganic Salts</vt:lpstr>
      <vt:lpstr>Other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Joshua Lewis</cp:lastModifiedBy>
  <dcterms:created xsi:type="dcterms:W3CDTF">2018-03-05T19:58:00Z</dcterms:created>
  <dcterms:modified xsi:type="dcterms:W3CDTF">2018-03-06T00:29:16Z</dcterms:modified>
</cp:coreProperties>
</file>