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qFlux-master\qFlux-files\media\input_data\"/>
    </mc:Choice>
  </mc:AlternateContent>
  <xr:revisionPtr revIDLastSave="0" documentId="13_ncr:1_{42097FA5-6BC9-489C-968E-B4E7879D2754}" xr6:coauthVersionLast="34" xr6:coauthVersionMax="34" xr10:uidLastSave="{00000000-0000-0000-0000-000000000000}"/>
  <bookViews>
    <workbookView xWindow="0" yWindow="0" windowWidth="23040" windowHeight="9060" xr2:uid="{00000000-000D-0000-FFFF-FFFF00000000}"/>
  </bookViews>
  <sheets>
    <sheet name="REFERENCE" sheetId="4" r:id="rId1"/>
    <sheet name="Amino Acids" sheetId="1" r:id="rId2"/>
    <sheet name="Vitamins" sheetId="2" r:id="rId3"/>
    <sheet name="Inorganic Salts" sheetId="3" r:id="rId4"/>
    <sheet name="Other Components" sheetId="6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6" l="1"/>
  <c r="D4" i="6"/>
  <c r="D3" i="6"/>
  <c r="D11" i="3" l="1"/>
  <c r="D9" i="3"/>
  <c r="D7" i="3"/>
  <c r="D5" i="3"/>
  <c r="D4" i="3"/>
  <c r="D3" i="3"/>
  <c r="D3" i="2" l="1"/>
  <c r="D16" i="2"/>
  <c r="D15" i="2"/>
  <c r="D13" i="2"/>
  <c r="D12" i="2"/>
  <c r="D10" i="2"/>
  <c r="D9" i="2"/>
  <c r="D8" i="2"/>
  <c r="D6" i="2"/>
  <c r="D4" i="2"/>
  <c r="D25" i="1"/>
  <c r="D23" i="1"/>
  <c r="D22" i="1"/>
  <c r="D21" i="1"/>
  <c r="D20" i="1"/>
  <c r="D19" i="1"/>
  <c r="D18" i="1"/>
  <c r="D17" i="1"/>
  <c r="D15" i="1"/>
  <c r="D14" i="1"/>
  <c r="D13" i="1"/>
  <c r="D12" i="1"/>
  <c r="H12" i="1" s="1"/>
  <c r="D11" i="1"/>
  <c r="D10" i="1"/>
  <c r="D9" i="1"/>
  <c r="D7" i="1"/>
  <c r="D6" i="1"/>
  <c r="D5" i="1"/>
  <c r="D4" i="1"/>
  <c r="D3" i="1"/>
  <c r="H5" i="6" l="1"/>
  <c r="H4" i="6"/>
  <c r="H3" i="6"/>
  <c r="H12" i="3"/>
  <c r="H10" i="3"/>
  <c r="H6" i="3"/>
  <c r="H4" i="3"/>
  <c r="H16" i="2"/>
  <c r="H15" i="2"/>
  <c r="H14" i="2"/>
  <c r="H12" i="2"/>
  <c r="H11" i="2"/>
  <c r="H9" i="2"/>
  <c r="H8" i="2"/>
  <c r="H7" i="2"/>
  <c r="H4" i="2"/>
  <c r="H3" i="2"/>
  <c r="H25" i="1"/>
  <c r="H13" i="1"/>
  <c r="H23" i="1"/>
  <c r="H22" i="1"/>
  <c r="H21" i="1"/>
  <c r="H20" i="1"/>
  <c r="H19" i="1"/>
  <c r="H18" i="1"/>
  <c r="H17" i="1"/>
  <c r="H15" i="1"/>
  <c r="H14" i="1"/>
  <c r="H11" i="1"/>
  <c r="H10" i="1"/>
  <c r="H9" i="1"/>
  <c r="H7" i="1"/>
  <c r="H6" i="1"/>
  <c r="H5" i="1"/>
  <c r="H4" i="1"/>
  <c r="H3" i="1"/>
  <c r="H8" i="1" l="1"/>
  <c r="H8" i="3"/>
  <c r="H7" i="3"/>
  <c r="H16" i="1"/>
  <c r="H24" i="1"/>
  <c r="H5" i="2"/>
  <c r="H13" i="2"/>
  <c r="H11" i="3"/>
  <c r="H6" i="2"/>
  <c r="H10" i="2"/>
  <c r="H3" i="3"/>
  <c r="H5" i="3"/>
  <c r="H9" i="3"/>
</calcChain>
</file>

<file path=xl/sharedStrings.xml><?xml version="1.0" encoding="utf-8"?>
<sst xmlns="http://schemas.openxmlformats.org/spreadsheetml/2006/main" count="228" uniqueCount="150">
  <si>
    <t>Component</t>
  </si>
  <si>
    <t>Molecular Weight [g/mol]</t>
  </si>
  <si>
    <t>Concentration [M]</t>
  </si>
  <si>
    <t>Breakdown</t>
  </si>
  <si>
    <t>Glycine</t>
  </si>
  <si>
    <t>Recon ID</t>
  </si>
  <si>
    <t>Exchange Reaction</t>
  </si>
  <si>
    <t>gly[e]</t>
  </si>
  <si>
    <t>L-Arginine</t>
  </si>
  <si>
    <t>arg_L[e]</t>
  </si>
  <si>
    <t>Chloride</t>
  </si>
  <si>
    <t>cl[e]</t>
  </si>
  <si>
    <t>L-Asparagine</t>
  </si>
  <si>
    <t>asn_L[e]</t>
  </si>
  <si>
    <t>L-Aspartic acid</t>
  </si>
  <si>
    <t>L-Aspartate</t>
  </si>
  <si>
    <t>asp_L[e]</t>
  </si>
  <si>
    <t>L-Cystine 2HCl</t>
  </si>
  <si>
    <t>L-Cystine</t>
  </si>
  <si>
    <t>Lcystin[e]</t>
  </si>
  <si>
    <t>L-Glutamic Acid</t>
  </si>
  <si>
    <t>L-Glutamate</t>
  </si>
  <si>
    <t>glu_L[e]</t>
  </si>
  <si>
    <t>L-Glutamine</t>
  </si>
  <si>
    <t>gln_L[e]</t>
  </si>
  <si>
    <t>L-Histidine</t>
  </si>
  <si>
    <t>his_L[e]</t>
  </si>
  <si>
    <t>L-Isoleucine</t>
  </si>
  <si>
    <t>ile_L[e]</t>
  </si>
  <si>
    <t>L-Leucine</t>
  </si>
  <si>
    <t>leu_L[e]</t>
  </si>
  <si>
    <t>L-Lysine hydrochloride</t>
  </si>
  <si>
    <t>L-Lysine</t>
  </si>
  <si>
    <t>lys_L[e]</t>
  </si>
  <si>
    <t>L-Methionine</t>
  </si>
  <si>
    <t>met_L[e]</t>
  </si>
  <si>
    <t>L-Phenylalanine</t>
  </si>
  <si>
    <t>phe_L[e]</t>
  </si>
  <si>
    <t>L-Proline</t>
  </si>
  <si>
    <t>pro_L[e]</t>
  </si>
  <si>
    <t>L-Serine</t>
  </si>
  <si>
    <t>ser_L[e]</t>
  </si>
  <si>
    <t>L-Threonine</t>
  </si>
  <si>
    <t>thr_L[e]</t>
  </si>
  <si>
    <t>L-Tryptophan</t>
  </si>
  <si>
    <t>trp_L[e]</t>
  </si>
  <si>
    <t>L-Tyrosine disodium salt dihydrate</t>
  </si>
  <si>
    <t>L-Tyrosine</t>
  </si>
  <si>
    <t>tyr_L[e]</t>
  </si>
  <si>
    <t>Sodium</t>
  </si>
  <si>
    <t>na1[e]</t>
  </si>
  <si>
    <t>L-Valine</t>
  </si>
  <si>
    <t>val_L[e]</t>
  </si>
  <si>
    <t>Biotin</t>
  </si>
  <si>
    <t>btn[e]</t>
  </si>
  <si>
    <t>Choline chloride</t>
  </si>
  <si>
    <t>Choline</t>
  </si>
  <si>
    <t>chol[e]</t>
  </si>
  <si>
    <t>D-Calcium pantothenate</t>
  </si>
  <si>
    <t>Pantothenate</t>
  </si>
  <si>
    <t>pnto_R[e]</t>
  </si>
  <si>
    <t>Calcium</t>
  </si>
  <si>
    <t>ca2[e]</t>
  </si>
  <si>
    <t>Folate</t>
  </si>
  <si>
    <t>fol[e]</t>
  </si>
  <si>
    <t>Niacinamide</t>
  </si>
  <si>
    <t>Nicotinamide</t>
  </si>
  <si>
    <t>ncam[e]</t>
  </si>
  <si>
    <t>Pyridoxine hydrochloride</t>
  </si>
  <si>
    <t>Pyridoxine</t>
  </si>
  <si>
    <t>pydxn[e]</t>
  </si>
  <si>
    <t>Riboflavin</t>
  </si>
  <si>
    <t>ribflv[e]</t>
  </si>
  <si>
    <t>Thiamine hydrochloride</t>
  </si>
  <si>
    <t>Thiamin</t>
  </si>
  <si>
    <t>thm[e]</t>
  </si>
  <si>
    <t>Vitamin B12</t>
  </si>
  <si>
    <t>aqcobal[e]</t>
  </si>
  <si>
    <t>Aquacob(III)Alamin</t>
  </si>
  <si>
    <t>i-Inositol</t>
  </si>
  <si>
    <t>inost[e]</t>
  </si>
  <si>
    <t>Myo-Inositol</t>
  </si>
  <si>
    <t>Thermo Fisher</t>
  </si>
  <si>
    <t>Sulfate</t>
  </si>
  <si>
    <t>so4[e]</t>
  </si>
  <si>
    <t>Magnesium Sulfate (MgSO4) (anhyd.)</t>
  </si>
  <si>
    <t>Potassium Chloride (KCl)</t>
  </si>
  <si>
    <t>Potassium</t>
  </si>
  <si>
    <t>k[e]</t>
  </si>
  <si>
    <t>Sodium Bicarbonate (NaHCO3)</t>
  </si>
  <si>
    <t>Bicarbonate</t>
  </si>
  <si>
    <t>hco3[e]</t>
  </si>
  <si>
    <t>Sodium Chloride (NaCl)</t>
  </si>
  <si>
    <t>Sodium Phosphate dibasic (Na2HPO4) (anhyd.)</t>
  </si>
  <si>
    <t>Orthophosphate</t>
  </si>
  <si>
    <t>pi[e]</t>
  </si>
  <si>
    <t>D-Glucose (Dextrose)</t>
  </si>
  <si>
    <t>D-Glucose</t>
  </si>
  <si>
    <t>glc_D[e]</t>
  </si>
  <si>
    <t>Phenol Red</t>
  </si>
  <si>
    <t>EX_gly[e]</t>
  </si>
  <si>
    <t>EX_arg_L[e]</t>
  </si>
  <si>
    <t>EX_cl[e]</t>
  </si>
  <si>
    <t>EX_asn_L[e]</t>
  </si>
  <si>
    <t>EX_asp_L[e]</t>
  </si>
  <si>
    <t>EX_Lcystin[e]</t>
  </si>
  <si>
    <t>EX_glu_L[e]</t>
  </si>
  <si>
    <t>EX_gln_L[e]</t>
  </si>
  <si>
    <t>EX_his_L[e]</t>
  </si>
  <si>
    <t>EX_ile_L[e]</t>
  </si>
  <si>
    <t>EX_leu_L[e]</t>
  </si>
  <si>
    <t>EX_lys_L[e]</t>
  </si>
  <si>
    <t>EX_met_L[e]</t>
  </si>
  <si>
    <t>EX_phe_L[e]</t>
  </si>
  <si>
    <t>EX_pro_L[e]</t>
  </si>
  <si>
    <t>EX_ser_L[e]</t>
  </si>
  <si>
    <t>EX_thr_L[e]</t>
  </si>
  <si>
    <t>EX_trp_L[e]</t>
  </si>
  <si>
    <t>EX_tyr_L[e]</t>
  </si>
  <si>
    <t>EX_na1[e]</t>
  </si>
  <si>
    <t>EX_val_L[e]</t>
  </si>
  <si>
    <t>EX_btn[e]</t>
  </si>
  <si>
    <t>EX_chol[e]</t>
  </si>
  <si>
    <t>EX_pnto_R[e]</t>
  </si>
  <si>
    <t>EX_ca2[e]</t>
  </si>
  <si>
    <t>EX_fol[e]</t>
  </si>
  <si>
    <t>EX_ncam[e]</t>
  </si>
  <si>
    <t>EX_pydxn[e]</t>
  </si>
  <si>
    <t>EX_ribflv[e]</t>
  </si>
  <si>
    <t>EX_thm[e]</t>
  </si>
  <si>
    <t>EX_aqcobal[e]</t>
  </si>
  <si>
    <t>EX_inost[e]</t>
  </si>
  <si>
    <t>EX_so4[e]</t>
  </si>
  <si>
    <t>EX_k[e]</t>
  </si>
  <si>
    <t>EX_hco3[e]</t>
  </si>
  <si>
    <t>EX_pi[e]</t>
  </si>
  <si>
    <t>EX_glc_D[e]</t>
  </si>
  <si>
    <t>Folic acid</t>
  </si>
  <si>
    <t>11875 - RPMI 1640</t>
  </si>
  <si>
    <t>https://www.thermofisher.com/us/en/home/technical-resources/media-formulation.114.html</t>
  </si>
  <si>
    <t>Concentration [mg/L]</t>
  </si>
  <si>
    <t>L-Hydroxyproline</t>
  </si>
  <si>
    <t>Trans 4-Hydroxy-L-Proline</t>
  </si>
  <si>
    <t>4hpro_LT[e]</t>
  </si>
  <si>
    <t>EX_4hpro_LT[e]</t>
  </si>
  <si>
    <t>Calcium Nitrate (Ca(NO3)2 4H2O)</t>
  </si>
  <si>
    <t>Glutathione (reduced)</t>
  </si>
  <si>
    <t>Reduced Glutathione</t>
  </si>
  <si>
    <t>gthrd[e]</t>
  </si>
  <si>
    <t>EX_gthrd[e]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</si>
</sst>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82</v>
      </c>
    </row>
    <row r="2" spans="1:1" x14ac:dyDescent="0.55000000000000004">
      <c r="A2" t="s">
        <v>138</v>
      </c>
    </row>
    <row r="3" spans="1:1" x14ac:dyDescent="0.55000000000000004">
      <c r="A3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D11" sqref="D11"/>
    </sheetView>
  </sheetViews>
  <sheetFormatPr defaultRowHeight="14.4" x14ac:dyDescent="0.55000000000000004"/>
  <cols>
    <col min="1" max="1" width="28.5234375" customWidth="1"/>
    <col min="2" max="2" width="23" customWidth="1"/>
    <col min="3" max="3" width="18.7890625" customWidth="1"/>
    <col min="4" max="4" width="18" customWidth="1"/>
    <col min="5" max="5" width="21.68359375" customWidth="1"/>
    <col min="6" max="6" width="16.1015625" customWidth="1"/>
    <col min="7" max="7" width="17" customWidth="1"/>
    <col min="8" max="8" width="16.5234375" customWidth="1"/>
  </cols>
  <sheetData>
    <row r="1" spans="1:8" x14ac:dyDescent="0.55000000000000004">
      <c r="A1" s="4" t="s">
        <v>0</v>
      </c>
      <c r="B1" s="4" t="s">
        <v>1</v>
      </c>
      <c r="C1" s="4" t="s">
        <v>140</v>
      </c>
      <c r="D1" s="4" t="s">
        <v>2</v>
      </c>
      <c r="E1" s="4" t="s">
        <v>3</v>
      </c>
      <c r="F1" s="4"/>
      <c r="G1" s="4"/>
      <c r="H1" s="4"/>
    </row>
    <row r="2" spans="1:8" x14ac:dyDescent="0.55000000000000004">
      <c r="A2" s="4"/>
      <c r="B2" s="4"/>
      <c r="C2" s="4"/>
      <c r="D2" s="4"/>
      <c r="E2" s="1" t="s">
        <v>0</v>
      </c>
      <c r="F2" s="2" t="s">
        <v>5</v>
      </c>
      <c r="G2" s="1" t="s">
        <v>6</v>
      </c>
      <c r="H2" s="1" t="s">
        <v>2</v>
      </c>
    </row>
    <row r="3" spans="1:8" x14ac:dyDescent="0.55000000000000004">
      <c r="A3" t="s">
        <v>4</v>
      </c>
      <c r="B3">
        <v>75.069999999999993</v>
      </c>
      <c r="C3" s="3">
        <v>10</v>
      </c>
      <c r="D3" s="3">
        <f>C3/B3/1000</f>
        <v>1.3320900492873319E-4</v>
      </c>
      <c r="E3" t="s">
        <v>4</v>
      </c>
      <c r="F3" t="s">
        <v>7</v>
      </c>
      <c r="G3" t="s">
        <v>100</v>
      </c>
      <c r="H3" s="3">
        <f>D3</f>
        <v>1.3320900492873319E-4</v>
      </c>
    </row>
    <row r="4" spans="1:8" x14ac:dyDescent="0.55000000000000004">
      <c r="A4" t="s">
        <v>8</v>
      </c>
      <c r="B4">
        <v>174.2</v>
      </c>
      <c r="C4" s="3">
        <v>200</v>
      </c>
      <c r="D4" s="3">
        <f t="shared" ref="D4:D25" si="0">C4/B4/1000</f>
        <v>1.148105625717566E-3</v>
      </c>
      <c r="E4" t="s">
        <v>8</v>
      </c>
      <c r="F4" t="s">
        <v>9</v>
      </c>
      <c r="G4" t="s">
        <v>101</v>
      </c>
      <c r="H4" s="3">
        <f>D4</f>
        <v>1.148105625717566E-3</v>
      </c>
    </row>
    <row r="5" spans="1:8" x14ac:dyDescent="0.55000000000000004">
      <c r="A5" t="s">
        <v>12</v>
      </c>
      <c r="B5">
        <v>132.12</v>
      </c>
      <c r="C5" s="3">
        <v>50</v>
      </c>
      <c r="D5" s="3">
        <f t="shared" si="0"/>
        <v>3.7844383893430214E-4</v>
      </c>
      <c r="E5" t="s">
        <v>12</v>
      </c>
      <c r="F5" t="s">
        <v>13</v>
      </c>
      <c r="G5" t="s">
        <v>103</v>
      </c>
      <c r="H5" s="3">
        <f>D5</f>
        <v>3.7844383893430214E-4</v>
      </c>
    </row>
    <row r="6" spans="1:8" x14ac:dyDescent="0.55000000000000004">
      <c r="A6" t="s">
        <v>14</v>
      </c>
      <c r="B6">
        <v>133.11000000000001</v>
      </c>
      <c r="C6" s="3">
        <v>20</v>
      </c>
      <c r="D6" s="3">
        <f t="shared" si="0"/>
        <v>1.5025167154984599E-4</v>
      </c>
      <c r="E6" t="s">
        <v>15</v>
      </c>
      <c r="F6" t="s">
        <v>16</v>
      </c>
      <c r="G6" t="s">
        <v>104</v>
      </c>
      <c r="H6" s="3">
        <f>D6</f>
        <v>1.5025167154984599E-4</v>
      </c>
    </row>
    <row r="7" spans="1:8" x14ac:dyDescent="0.55000000000000004">
      <c r="A7" t="s">
        <v>17</v>
      </c>
      <c r="B7">
        <v>313.22000000000003</v>
      </c>
      <c r="C7" s="3">
        <v>65</v>
      </c>
      <c r="D7" s="3">
        <f t="shared" si="0"/>
        <v>2.0752186961241298E-4</v>
      </c>
      <c r="E7" t="s">
        <v>18</v>
      </c>
      <c r="F7" t="s">
        <v>19</v>
      </c>
      <c r="G7" t="s">
        <v>105</v>
      </c>
      <c r="H7" s="3">
        <f>D7</f>
        <v>2.0752186961241298E-4</v>
      </c>
    </row>
    <row r="8" spans="1:8" x14ac:dyDescent="0.55000000000000004">
      <c r="D8" s="3"/>
      <c r="E8" t="s">
        <v>10</v>
      </c>
      <c r="F8" t="s">
        <v>11</v>
      </c>
      <c r="G8" t="s">
        <v>102</v>
      </c>
      <c r="H8" s="3">
        <f>2*D7</f>
        <v>4.1504373922482597E-4</v>
      </c>
    </row>
    <row r="9" spans="1:8" x14ac:dyDescent="0.55000000000000004">
      <c r="A9" t="s">
        <v>20</v>
      </c>
      <c r="B9">
        <v>147.13</v>
      </c>
      <c r="C9" s="3">
        <v>20</v>
      </c>
      <c r="D9" s="3">
        <f t="shared" si="0"/>
        <v>1.359342078434038E-4</v>
      </c>
      <c r="E9" t="s">
        <v>21</v>
      </c>
      <c r="F9" t="s">
        <v>22</v>
      </c>
      <c r="G9" t="s">
        <v>106</v>
      </c>
      <c r="H9" s="3">
        <f>D9</f>
        <v>1.359342078434038E-4</v>
      </c>
    </row>
    <row r="10" spans="1:8" x14ac:dyDescent="0.55000000000000004">
      <c r="A10" t="s">
        <v>23</v>
      </c>
      <c r="B10">
        <v>146.13999999999999</v>
      </c>
      <c r="C10" s="3">
        <v>300</v>
      </c>
      <c r="D10" s="3">
        <f t="shared" si="0"/>
        <v>2.0528260572054194E-3</v>
      </c>
      <c r="E10" t="s">
        <v>23</v>
      </c>
      <c r="F10" t="s">
        <v>24</v>
      </c>
      <c r="G10" t="s">
        <v>107</v>
      </c>
      <c r="H10" s="3">
        <f>D10</f>
        <v>2.0528260572054194E-3</v>
      </c>
    </row>
    <row r="11" spans="1:8" x14ac:dyDescent="0.55000000000000004">
      <c r="A11" t="s">
        <v>25</v>
      </c>
      <c r="B11">
        <v>155.15</v>
      </c>
      <c r="C11" s="3">
        <v>15</v>
      </c>
      <c r="D11" s="3">
        <f t="shared" si="0"/>
        <v>9.6680631646793426E-5</v>
      </c>
      <c r="E11" t="s">
        <v>25</v>
      </c>
      <c r="F11" t="s">
        <v>26</v>
      </c>
      <c r="G11" t="s">
        <v>108</v>
      </c>
      <c r="H11" s="3">
        <f>D11</f>
        <v>9.6680631646793426E-5</v>
      </c>
    </row>
    <row r="12" spans="1:8" x14ac:dyDescent="0.55000000000000004">
      <c r="A12" t="s">
        <v>141</v>
      </c>
      <c r="B12">
        <v>131.13</v>
      </c>
      <c r="C12" s="3">
        <v>20</v>
      </c>
      <c r="D12" s="3">
        <f t="shared" si="0"/>
        <v>1.5252039960344697E-4</v>
      </c>
      <c r="E12" t="s">
        <v>142</v>
      </c>
      <c r="F12" t="s">
        <v>143</v>
      </c>
      <c r="G12" t="s">
        <v>144</v>
      </c>
      <c r="H12" s="3">
        <f>D12</f>
        <v>1.5252039960344697E-4</v>
      </c>
    </row>
    <row r="13" spans="1:8" ht="14.1" customHeight="1" x14ac:dyDescent="0.55000000000000004">
      <c r="A13" t="s">
        <v>27</v>
      </c>
      <c r="B13">
        <v>131.16999999999999</v>
      </c>
      <c r="C13" s="3">
        <v>50</v>
      </c>
      <c r="D13" s="3">
        <f t="shared" si="0"/>
        <v>3.8118472211633766E-4</v>
      </c>
      <c r="E13" t="s">
        <v>27</v>
      </c>
      <c r="F13" t="s">
        <v>28</v>
      </c>
      <c r="G13" t="s">
        <v>109</v>
      </c>
      <c r="H13" s="3">
        <f>D13</f>
        <v>3.8118472211633766E-4</v>
      </c>
    </row>
    <row r="14" spans="1:8" x14ac:dyDescent="0.55000000000000004">
      <c r="A14" t="s">
        <v>29</v>
      </c>
      <c r="B14">
        <v>131.16999999999999</v>
      </c>
      <c r="C14" s="3">
        <v>50</v>
      </c>
      <c r="D14" s="3">
        <f t="shared" si="0"/>
        <v>3.8118472211633766E-4</v>
      </c>
      <c r="E14" t="s">
        <v>29</v>
      </c>
      <c r="F14" t="s">
        <v>30</v>
      </c>
      <c r="G14" t="s">
        <v>110</v>
      </c>
      <c r="H14" s="3">
        <f>D14</f>
        <v>3.8118472211633766E-4</v>
      </c>
    </row>
    <row r="15" spans="1:8" x14ac:dyDescent="0.55000000000000004">
      <c r="A15" t="s">
        <v>31</v>
      </c>
      <c r="B15">
        <v>182.65</v>
      </c>
      <c r="C15" s="3">
        <v>40</v>
      </c>
      <c r="D15" s="3">
        <f t="shared" si="0"/>
        <v>2.1899808376676702E-4</v>
      </c>
      <c r="E15" t="s">
        <v>32</v>
      </c>
      <c r="F15" t="s">
        <v>33</v>
      </c>
      <c r="G15" t="s">
        <v>111</v>
      </c>
      <c r="H15" s="3">
        <f>D15</f>
        <v>2.1899808376676702E-4</v>
      </c>
    </row>
    <row r="16" spans="1:8" x14ac:dyDescent="0.55000000000000004">
      <c r="D16" s="3"/>
      <c r="E16" t="s">
        <v>10</v>
      </c>
      <c r="F16" t="s">
        <v>11</v>
      </c>
      <c r="G16" t="s">
        <v>102</v>
      </c>
      <c r="H16" s="3">
        <f>D15</f>
        <v>2.1899808376676702E-4</v>
      </c>
    </row>
    <row r="17" spans="1:8" x14ac:dyDescent="0.55000000000000004">
      <c r="A17" t="s">
        <v>34</v>
      </c>
      <c r="B17">
        <v>149.21</v>
      </c>
      <c r="C17" s="3">
        <v>15</v>
      </c>
      <c r="D17" s="3">
        <f t="shared" si="0"/>
        <v>1.0052945513035319E-4</v>
      </c>
      <c r="E17" t="s">
        <v>34</v>
      </c>
      <c r="F17" t="s">
        <v>35</v>
      </c>
      <c r="G17" t="s">
        <v>112</v>
      </c>
      <c r="H17" s="3">
        <f t="shared" ref="H17:H23" si="1">D17</f>
        <v>1.0052945513035319E-4</v>
      </c>
    </row>
    <row r="18" spans="1:8" x14ac:dyDescent="0.55000000000000004">
      <c r="A18" t="s">
        <v>36</v>
      </c>
      <c r="B18">
        <v>165.19</v>
      </c>
      <c r="C18" s="3">
        <v>15</v>
      </c>
      <c r="D18" s="3">
        <f t="shared" si="0"/>
        <v>9.0804528119135548E-5</v>
      </c>
      <c r="E18" t="s">
        <v>36</v>
      </c>
      <c r="F18" t="s">
        <v>37</v>
      </c>
      <c r="G18" t="s">
        <v>113</v>
      </c>
      <c r="H18" s="3">
        <f t="shared" si="1"/>
        <v>9.0804528119135548E-5</v>
      </c>
    </row>
    <row r="19" spans="1:8" x14ac:dyDescent="0.55000000000000004">
      <c r="A19" t="s">
        <v>38</v>
      </c>
      <c r="B19">
        <v>115.13</v>
      </c>
      <c r="C19" s="3">
        <v>20</v>
      </c>
      <c r="D19" s="3">
        <f t="shared" si="0"/>
        <v>1.7371666811430558E-4</v>
      </c>
      <c r="E19" t="s">
        <v>38</v>
      </c>
      <c r="F19" t="s">
        <v>39</v>
      </c>
      <c r="G19" t="s">
        <v>114</v>
      </c>
      <c r="H19" s="3">
        <f t="shared" si="1"/>
        <v>1.7371666811430558E-4</v>
      </c>
    </row>
    <row r="20" spans="1:8" x14ac:dyDescent="0.55000000000000004">
      <c r="A20" t="s">
        <v>40</v>
      </c>
      <c r="B20">
        <v>105.09</v>
      </c>
      <c r="C20" s="3">
        <v>30</v>
      </c>
      <c r="D20" s="3">
        <f t="shared" si="0"/>
        <v>2.8546959748786756E-4</v>
      </c>
      <c r="E20" t="s">
        <v>40</v>
      </c>
      <c r="F20" t="s">
        <v>41</v>
      </c>
      <c r="G20" t="s">
        <v>115</v>
      </c>
      <c r="H20" s="3">
        <f t="shared" si="1"/>
        <v>2.8546959748786756E-4</v>
      </c>
    </row>
    <row r="21" spans="1:8" x14ac:dyDescent="0.55000000000000004">
      <c r="A21" t="s">
        <v>42</v>
      </c>
      <c r="B21">
        <v>119.12</v>
      </c>
      <c r="C21" s="3">
        <v>20</v>
      </c>
      <c r="D21" s="3">
        <f t="shared" si="0"/>
        <v>1.6789791806581596E-4</v>
      </c>
      <c r="E21" t="s">
        <v>42</v>
      </c>
      <c r="F21" t="s">
        <v>43</v>
      </c>
      <c r="G21" t="s">
        <v>116</v>
      </c>
      <c r="H21" s="3">
        <f t="shared" si="1"/>
        <v>1.6789791806581596E-4</v>
      </c>
    </row>
    <row r="22" spans="1:8" x14ac:dyDescent="0.55000000000000004">
      <c r="A22" t="s">
        <v>44</v>
      </c>
      <c r="B22">
        <v>204.23</v>
      </c>
      <c r="C22" s="3">
        <v>5</v>
      </c>
      <c r="D22" s="3">
        <f t="shared" si="0"/>
        <v>2.4482201439553444E-5</v>
      </c>
      <c r="E22" t="s">
        <v>44</v>
      </c>
      <c r="F22" t="s">
        <v>45</v>
      </c>
      <c r="G22" t="s">
        <v>117</v>
      </c>
      <c r="H22" s="3">
        <f t="shared" si="1"/>
        <v>2.4482201439553444E-5</v>
      </c>
    </row>
    <row r="23" spans="1:8" x14ac:dyDescent="0.55000000000000004">
      <c r="A23" t="s">
        <v>46</v>
      </c>
      <c r="B23">
        <v>261.19</v>
      </c>
      <c r="C23" s="3">
        <v>29</v>
      </c>
      <c r="D23" s="3">
        <f t="shared" si="0"/>
        <v>1.1103028446724606E-4</v>
      </c>
      <c r="E23" t="s">
        <v>47</v>
      </c>
      <c r="F23" t="s">
        <v>48</v>
      </c>
      <c r="G23" t="s">
        <v>118</v>
      </c>
      <c r="H23" s="3">
        <f t="shared" si="1"/>
        <v>1.1103028446724606E-4</v>
      </c>
    </row>
    <row r="24" spans="1:8" x14ac:dyDescent="0.55000000000000004">
      <c r="D24" s="3"/>
      <c r="E24" t="s">
        <v>49</v>
      </c>
      <c r="F24" t="s">
        <v>50</v>
      </c>
      <c r="G24" t="s">
        <v>119</v>
      </c>
      <c r="H24" s="3">
        <f>2*D23</f>
        <v>2.2206056893449213E-4</v>
      </c>
    </row>
    <row r="25" spans="1:8" x14ac:dyDescent="0.55000000000000004">
      <c r="A25" t="s">
        <v>51</v>
      </c>
      <c r="B25">
        <v>117.15</v>
      </c>
      <c r="C25" s="3">
        <v>20</v>
      </c>
      <c r="D25" s="3">
        <f t="shared" si="0"/>
        <v>1.7072129748186085E-4</v>
      </c>
      <c r="E25" t="s">
        <v>51</v>
      </c>
      <c r="F25" t="s">
        <v>52</v>
      </c>
      <c r="G25" t="s">
        <v>120</v>
      </c>
      <c r="H25" s="3">
        <f>D25</f>
        <v>1.7072129748186085E-4</v>
      </c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A17" sqref="A17"/>
    </sheetView>
  </sheetViews>
  <sheetFormatPr defaultRowHeight="14.4" x14ac:dyDescent="0.55000000000000004"/>
  <cols>
    <col min="1" max="1" width="22.41796875" customWidth="1"/>
    <col min="2" max="2" width="23.1015625" bestFit="1" customWidth="1"/>
    <col min="3" max="3" width="17.7890625" bestFit="1" customWidth="1"/>
    <col min="4" max="4" width="16.68359375" bestFit="1" customWidth="1"/>
    <col min="5" max="5" width="16.89453125" customWidth="1"/>
    <col min="6" max="6" width="10.3125" customWidth="1"/>
    <col min="7" max="7" width="16.89453125" bestFit="1" customWidth="1"/>
    <col min="8" max="8" width="16.68359375" bestFit="1" customWidth="1"/>
  </cols>
  <sheetData>
    <row r="1" spans="1:8" x14ac:dyDescent="0.55000000000000004">
      <c r="A1" s="4" t="s">
        <v>0</v>
      </c>
      <c r="B1" s="4" t="s">
        <v>1</v>
      </c>
      <c r="C1" s="4" t="s">
        <v>140</v>
      </c>
      <c r="D1" s="4" t="s">
        <v>2</v>
      </c>
      <c r="E1" s="4" t="s">
        <v>3</v>
      </c>
      <c r="F1" s="4"/>
      <c r="G1" s="4"/>
      <c r="H1" s="4"/>
    </row>
    <row r="2" spans="1:8" x14ac:dyDescent="0.55000000000000004">
      <c r="A2" s="4"/>
      <c r="B2" s="4"/>
      <c r="C2" s="4"/>
      <c r="D2" s="4"/>
      <c r="E2" s="1" t="s">
        <v>0</v>
      </c>
      <c r="F2" s="2" t="s">
        <v>5</v>
      </c>
      <c r="G2" s="1" t="s">
        <v>6</v>
      </c>
      <c r="H2" s="1" t="s">
        <v>2</v>
      </c>
    </row>
    <row r="3" spans="1:8" x14ac:dyDescent="0.55000000000000004">
      <c r="A3" t="s">
        <v>53</v>
      </c>
      <c r="B3">
        <v>244.31</v>
      </c>
      <c r="C3" s="3">
        <v>0.2</v>
      </c>
      <c r="D3" s="3">
        <f>C3/B3/1000</f>
        <v>8.186320658180182E-7</v>
      </c>
      <c r="E3" t="s">
        <v>53</v>
      </c>
      <c r="F3" t="s">
        <v>54</v>
      </c>
      <c r="G3" t="s">
        <v>121</v>
      </c>
      <c r="H3" s="3">
        <f>D3</f>
        <v>8.186320658180182E-7</v>
      </c>
    </row>
    <row r="4" spans="1:8" x14ac:dyDescent="0.55000000000000004">
      <c r="A4" t="s">
        <v>55</v>
      </c>
      <c r="B4">
        <v>139.62</v>
      </c>
      <c r="C4" s="3">
        <v>3</v>
      </c>
      <c r="D4" s="3">
        <f t="shared" ref="D4:D16" si="0">C4/B4/1000</f>
        <v>2.1486892995272882E-5</v>
      </c>
      <c r="E4" t="s">
        <v>56</v>
      </c>
      <c r="F4" t="s">
        <v>57</v>
      </c>
      <c r="G4" t="s">
        <v>122</v>
      </c>
      <c r="H4" s="3">
        <f>D4</f>
        <v>2.1486892995272882E-5</v>
      </c>
    </row>
    <row r="5" spans="1:8" x14ac:dyDescent="0.55000000000000004">
      <c r="D5" s="3"/>
      <c r="E5" t="s">
        <v>10</v>
      </c>
      <c r="F5" t="s">
        <v>11</v>
      </c>
      <c r="G5" t="s">
        <v>102</v>
      </c>
      <c r="H5" s="3">
        <f>D4</f>
        <v>2.1486892995272882E-5</v>
      </c>
    </row>
    <row r="6" spans="1:8" x14ac:dyDescent="0.55000000000000004">
      <c r="A6" t="s">
        <v>58</v>
      </c>
      <c r="B6">
        <v>476.54</v>
      </c>
      <c r="C6" s="3">
        <v>0.25</v>
      </c>
      <c r="D6" s="3">
        <f t="shared" si="0"/>
        <v>5.2461493263944262E-7</v>
      </c>
      <c r="E6" t="s">
        <v>59</v>
      </c>
      <c r="F6" t="s">
        <v>60</v>
      </c>
      <c r="G6" t="s">
        <v>123</v>
      </c>
      <c r="H6" s="3">
        <f>2*D6</f>
        <v>1.0492298652788852E-6</v>
      </c>
    </row>
    <row r="7" spans="1:8" x14ac:dyDescent="0.55000000000000004">
      <c r="D7" s="3"/>
      <c r="E7" t="s">
        <v>61</v>
      </c>
      <c r="F7" t="s">
        <v>62</v>
      </c>
      <c r="G7" t="s">
        <v>124</v>
      </c>
      <c r="H7" s="3">
        <f>D6</f>
        <v>5.2461493263944262E-7</v>
      </c>
    </row>
    <row r="8" spans="1:8" x14ac:dyDescent="0.55000000000000004">
      <c r="A8" t="s">
        <v>137</v>
      </c>
      <c r="B8">
        <v>441.4</v>
      </c>
      <c r="C8" s="3">
        <v>1</v>
      </c>
      <c r="D8" s="3">
        <f t="shared" si="0"/>
        <v>2.265518803806072E-6</v>
      </c>
      <c r="E8" t="s">
        <v>63</v>
      </c>
      <c r="F8" t="s">
        <v>64</v>
      </c>
      <c r="G8" t="s">
        <v>125</v>
      </c>
      <c r="H8" s="3">
        <f>D8</f>
        <v>2.265518803806072E-6</v>
      </c>
    </row>
    <row r="9" spans="1:8" x14ac:dyDescent="0.55000000000000004">
      <c r="A9" t="s">
        <v>65</v>
      </c>
      <c r="B9">
        <v>122.12</v>
      </c>
      <c r="C9" s="3">
        <v>1</v>
      </c>
      <c r="D9" s="3">
        <f t="shared" si="0"/>
        <v>8.1886668850311167E-6</v>
      </c>
      <c r="E9" t="s">
        <v>66</v>
      </c>
      <c r="F9" t="s">
        <v>67</v>
      </c>
      <c r="G9" t="s">
        <v>126</v>
      </c>
      <c r="H9" s="3">
        <f>D9</f>
        <v>8.1886668850311167E-6</v>
      </c>
    </row>
    <row r="10" spans="1:8" x14ac:dyDescent="0.55000000000000004">
      <c r="A10" t="s">
        <v>68</v>
      </c>
      <c r="B10">
        <v>205.64</v>
      </c>
      <c r="C10" s="3">
        <v>1</v>
      </c>
      <c r="D10" s="3">
        <f t="shared" si="0"/>
        <v>4.8628671464695583E-6</v>
      </c>
      <c r="E10" t="s">
        <v>69</v>
      </c>
      <c r="F10" t="s">
        <v>70</v>
      </c>
      <c r="G10" t="s">
        <v>127</v>
      </c>
      <c r="H10" s="3">
        <f>D10</f>
        <v>4.8628671464695583E-6</v>
      </c>
    </row>
    <row r="11" spans="1:8" x14ac:dyDescent="0.55000000000000004">
      <c r="D11" s="3"/>
      <c r="E11" t="s">
        <v>10</v>
      </c>
      <c r="F11" t="s">
        <v>11</v>
      </c>
      <c r="G11" t="s">
        <v>102</v>
      </c>
      <c r="H11" s="3">
        <f>D10</f>
        <v>4.8628671464695583E-6</v>
      </c>
    </row>
    <row r="12" spans="1:8" x14ac:dyDescent="0.55000000000000004">
      <c r="A12" t="s">
        <v>71</v>
      </c>
      <c r="B12">
        <v>376.36</v>
      </c>
      <c r="C12" s="3">
        <v>0.2</v>
      </c>
      <c r="D12" s="3">
        <f t="shared" si="0"/>
        <v>5.3140610054203418E-7</v>
      </c>
      <c r="E12" t="s">
        <v>71</v>
      </c>
      <c r="F12" t="s">
        <v>72</v>
      </c>
      <c r="G12" t="s">
        <v>128</v>
      </c>
      <c r="H12" s="3">
        <f>D12</f>
        <v>5.3140610054203418E-7</v>
      </c>
    </row>
    <row r="13" spans="1:8" x14ac:dyDescent="0.55000000000000004">
      <c r="A13" t="s">
        <v>73</v>
      </c>
      <c r="B13">
        <v>337.26</v>
      </c>
      <c r="C13" s="3">
        <v>1</v>
      </c>
      <c r="D13" s="3">
        <f t="shared" si="0"/>
        <v>2.9650714582221431E-6</v>
      </c>
      <c r="E13" t="s">
        <v>74</v>
      </c>
      <c r="F13" t="s">
        <v>75</v>
      </c>
      <c r="G13" t="s">
        <v>129</v>
      </c>
      <c r="H13" s="3">
        <f>D13</f>
        <v>2.9650714582221431E-6</v>
      </c>
    </row>
    <row r="14" spans="1:8" x14ac:dyDescent="0.55000000000000004">
      <c r="D14" s="3"/>
      <c r="E14" t="s">
        <v>10</v>
      </c>
      <c r="F14" t="s">
        <v>11</v>
      </c>
      <c r="G14" t="s">
        <v>102</v>
      </c>
      <c r="H14" s="3">
        <f>2*D13</f>
        <v>5.9301429164442862E-6</v>
      </c>
    </row>
    <row r="15" spans="1:8" x14ac:dyDescent="0.55000000000000004">
      <c r="A15" t="s">
        <v>76</v>
      </c>
      <c r="B15">
        <v>1355.37</v>
      </c>
      <c r="C15" s="3">
        <v>5.0000000000000001E-3</v>
      </c>
      <c r="D15" s="3">
        <f t="shared" si="0"/>
        <v>3.6890295638829253E-9</v>
      </c>
      <c r="E15" t="s">
        <v>78</v>
      </c>
      <c r="F15" t="s">
        <v>77</v>
      </c>
      <c r="G15" t="s">
        <v>130</v>
      </c>
      <c r="H15" s="3">
        <f>D15</f>
        <v>3.6890295638829253E-9</v>
      </c>
    </row>
    <row r="16" spans="1:8" x14ac:dyDescent="0.55000000000000004">
      <c r="A16" t="s">
        <v>79</v>
      </c>
      <c r="B16">
        <v>180.16</v>
      </c>
      <c r="C16" s="3">
        <v>35</v>
      </c>
      <c r="D16" s="3">
        <f t="shared" si="0"/>
        <v>1.9427175843694493E-4</v>
      </c>
      <c r="E16" t="s">
        <v>81</v>
      </c>
      <c r="F16" t="s">
        <v>80</v>
      </c>
      <c r="G16" t="s">
        <v>131</v>
      </c>
      <c r="H16" s="3">
        <f>D16</f>
        <v>1.9427175843694493E-4</v>
      </c>
    </row>
    <row r="17" spans="4:4" x14ac:dyDescent="0.55000000000000004">
      <c r="D17" s="3"/>
    </row>
    <row r="18" spans="4:4" x14ac:dyDescent="0.55000000000000004">
      <c r="D18" s="3"/>
    </row>
    <row r="19" spans="4:4" x14ac:dyDescent="0.55000000000000004">
      <c r="D19" s="3"/>
    </row>
    <row r="20" spans="4:4" x14ac:dyDescent="0.55000000000000004">
      <c r="D20" s="3"/>
    </row>
    <row r="21" spans="4:4" x14ac:dyDescent="0.55000000000000004">
      <c r="D21" s="3"/>
    </row>
    <row r="22" spans="4:4" x14ac:dyDescent="0.55000000000000004">
      <c r="D22" s="3"/>
    </row>
    <row r="23" spans="4:4" x14ac:dyDescent="0.55000000000000004">
      <c r="D23" s="3"/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workbookViewId="0">
      <selection activeCell="A13" sqref="A13"/>
    </sheetView>
  </sheetViews>
  <sheetFormatPr defaultRowHeight="14.4" x14ac:dyDescent="0.55000000000000004"/>
  <cols>
    <col min="1" max="1" width="39.1015625" customWidth="1"/>
    <col min="2" max="2" width="23.1015625" bestFit="1" customWidth="1"/>
    <col min="3" max="3" width="17.7890625" bestFit="1" customWidth="1"/>
    <col min="4" max="4" width="16.68359375" bestFit="1" customWidth="1"/>
    <col min="5" max="5" width="14.68359375" customWidth="1"/>
    <col min="6" max="6" width="8.41796875" bestFit="1" customWidth="1"/>
    <col min="7" max="7" width="16.89453125" bestFit="1" customWidth="1"/>
    <col min="8" max="8" width="16.68359375" bestFit="1" customWidth="1"/>
  </cols>
  <sheetData>
    <row r="1" spans="1:8" x14ac:dyDescent="0.55000000000000004">
      <c r="A1" s="4" t="s">
        <v>0</v>
      </c>
      <c r="B1" s="4" t="s">
        <v>1</v>
      </c>
      <c r="C1" s="4" t="s">
        <v>140</v>
      </c>
      <c r="D1" s="4" t="s">
        <v>2</v>
      </c>
      <c r="E1" s="4" t="s">
        <v>3</v>
      </c>
      <c r="F1" s="4"/>
      <c r="G1" s="4"/>
      <c r="H1" s="4"/>
    </row>
    <row r="2" spans="1:8" x14ac:dyDescent="0.55000000000000004">
      <c r="A2" s="4"/>
      <c r="B2" s="4"/>
      <c r="C2" s="4"/>
      <c r="D2" s="4"/>
      <c r="E2" s="1" t="s">
        <v>0</v>
      </c>
      <c r="F2" s="2" t="s">
        <v>5</v>
      </c>
      <c r="G2" s="1" t="s">
        <v>6</v>
      </c>
      <c r="H2" s="1" t="s">
        <v>2</v>
      </c>
    </row>
    <row r="3" spans="1:8" x14ac:dyDescent="0.55000000000000004">
      <c r="A3" t="s">
        <v>145</v>
      </c>
      <c r="B3">
        <v>236.15</v>
      </c>
      <c r="C3" s="3">
        <v>100</v>
      </c>
      <c r="D3" s="3">
        <f>C3/B3/1000</f>
        <v>4.2345966546686423E-4</v>
      </c>
      <c r="E3" t="s">
        <v>61</v>
      </c>
      <c r="F3" t="s">
        <v>62</v>
      </c>
      <c r="G3" t="s">
        <v>124</v>
      </c>
      <c r="H3" s="3">
        <f>D3</f>
        <v>4.2345966546686423E-4</v>
      </c>
    </row>
    <row r="4" spans="1:8" x14ac:dyDescent="0.55000000000000004">
      <c r="A4" t="s">
        <v>85</v>
      </c>
      <c r="B4">
        <v>120.36</v>
      </c>
      <c r="C4" s="3">
        <v>48.84</v>
      </c>
      <c r="D4" s="3">
        <f t="shared" ref="D4:D11" si="0">C4/B4/1000</f>
        <v>4.0578265204386843E-4</v>
      </c>
      <c r="E4" t="s">
        <v>83</v>
      </c>
      <c r="F4" t="s">
        <v>84</v>
      </c>
      <c r="G4" t="s">
        <v>132</v>
      </c>
      <c r="H4" s="3">
        <f>D4</f>
        <v>4.0578265204386843E-4</v>
      </c>
    </row>
    <row r="5" spans="1:8" x14ac:dyDescent="0.55000000000000004">
      <c r="A5" t="s">
        <v>86</v>
      </c>
      <c r="B5">
        <v>74.55</v>
      </c>
      <c r="C5" s="3">
        <v>400</v>
      </c>
      <c r="D5" s="3">
        <f t="shared" si="0"/>
        <v>5.3655264922870555E-3</v>
      </c>
      <c r="E5" t="s">
        <v>87</v>
      </c>
      <c r="F5" t="s">
        <v>88</v>
      </c>
      <c r="G5" t="s">
        <v>133</v>
      </c>
      <c r="H5" s="3">
        <f>D5</f>
        <v>5.3655264922870555E-3</v>
      </c>
    </row>
    <row r="6" spans="1:8" x14ac:dyDescent="0.55000000000000004">
      <c r="D6" s="3"/>
      <c r="E6" t="s">
        <v>10</v>
      </c>
      <c r="F6" t="s">
        <v>11</v>
      </c>
      <c r="G6" t="s">
        <v>102</v>
      </c>
      <c r="H6" s="3">
        <f>D5</f>
        <v>5.3655264922870555E-3</v>
      </c>
    </row>
    <row r="7" spans="1:8" x14ac:dyDescent="0.55000000000000004">
      <c r="A7" t="s">
        <v>89</v>
      </c>
      <c r="B7">
        <v>84.01</v>
      </c>
      <c r="C7" s="3">
        <v>2000</v>
      </c>
      <c r="D7" s="3">
        <f t="shared" si="0"/>
        <v>2.3806689679800024E-2</v>
      </c>
      <c r="E7" t="s">
        <v>49</v>
      </c>
      <c r="F7" t="s">
        <v>50</v>
      </c>
      <c r="G7" t="s">
        <v>119</v>
      </c>
      <c r="H7" s="3">
        <f>D7</f>
        <v>2.3806689679800024E-2</v>
      </c>
    </row>
    <row r="8" spans="1:8" x14ac:dyDescent="0.55000000000000004">
      <c r="D8" s="3"/>
      <c r="E8" t="s">
        <v>90</v>
      </c>
      <c r="F8" t="s">
        <v>91</v>
      </c>
      <c r="G8" t="s">
        <v>134</v>
      </c>
      <c r="H8" s="3">
        <f>D7</f>
        <v>2.3806689679800024E-2</v>
      </c>
    </row>
    <row r="9" spans="1:8" x14ac:dyDescent="0.55000000000000004">
      <c r="A9" t="s">
        <v>92</v>
      </c>
      <c r="B9">
        <v>58.4</v>
      </c>
      <c r="C9" s="3">
        <v>6000</v>
      </c>
      <c r="D9" s="3">
        <f t="shared" si="0"/>
        <v>0.10273972602739727</v>
      </c>
      <c r="E9" t="s">
        <v>49</v>
      </c>
      <c r="F9" t="s">
        <v>50</v>
      </c>
      <c r="G9" t="s">
        <v>119</v>
      </c>
      <c r="H9" s="3">
        <f>D9</f>
        <v>0.10273972602739727</v>
      </c>
    </row>
    <row r="10" spans="1:8" x14ac:dyDescent="0.55000000000000004">
      <c r="D10" s="3"/>
      <c r="E10" t="s">
        <v>10</v>
      </c>
      <c r="F10" t="s">
        <v>11</v>
      </c>
      <c r="G10" t="s">
        <v>102</v>
      </c>
      <c r="H10" s="3">
        <f>D9</f>
        <v>0.10273972602739727</v>
      </c>
    </row>
    <row r="11" spans="1:8" x14ac:dyDescent="0.55000000000000004">
      <c r="A11" t="s">
        <v>93</v>
      </c>
      <c r="B11">
        <v>141.96</v>
      </c>
      <c r="C11" s="3">
        <v>800</v>
      </c>
      <c r="D11" s="3">
        <f t="shared" si="0"/>
        <v>5.6353902507748658E-3</v>
      </c>
      <c r="E11" t="s">
        <v>49</v>
      </c>
      <c r="F11" t="s">
        <v>50</v>
      </c>
      <c r="G11" t="s">
        <v>119</v>
      </c>
      <c r="H11" s="3">
        <f>2*D11</f>
        <v>1.1270780501549732E-2</v>
      </c>
    </row>
    <row r="12" spans="1:8" x14ac:dyDescent="0.55000000000000004">
      <c r="D12" s="3"/>
      <c r="E12" t="s">
        <v>94</v>
      </c>
      <c r="F12" t="s">
        <v>95</v>
      </c>
      <c r="G12" t="s">
        <v>135</v>
      </c>
      <c r="H12" s="3">
        <f>D11</f>
        <v>5.6353902507748658E-3</v>
      </c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E5" sqref="E5"/>
    </sheetView>
  </sheetViews>
  <sheetFormatPr defaultRowHeight="14.4" x14ac:dyDescent="0.55000000000000004"/>
  <cols>
    <col min="1" max="1" width="18.68359375" customWidth="1"/>
    <col min="2" max="2" width="23.1015625" bestFit="1" customWidth="1"/>
    <col min="3" max="3" width="17.7890625" bestFit="1" customWidth="1"/>
    <col min="4" max="4" width="16.68359375" bestFit="1" customWidth="1"/>
    <col min="5" max="5" width="18.15625" customWidth="1"/>
    <col min="6" max="6" width="8.41796875" bestFit="1" customWidth="1"/>
    <col min="7" max="7" width="16.89453125" bestFit="1" customWidth="1"/>
    <col min="8" max="8" width="16.68359375" bestFit="1" customWidth="1"/>
  </cols>
  <sheetData>
    <row r="1" spans="1:8" x14ac:dyDescent="0.55000000000000004">
      <c r="A1" s="4" t="s">
        <v>0</v>
      </c>
      <c r="B1" s="4" t="s">
        <v>1</v>
      </c>
      <c r="C1" s="4" t="s">
        <v>140</v>
      </c>
      <c r="D1" s="4" t="s">
        <v>2</v>
      </c>
      <c r="E1" s="4" t="s">
        <v>3</v>
      </c>
      <c r="F1" s="4"/>
      <c r="G1" s="4"/>
      <c r="H1" s="4"/>
    </row>
    <row r="2" spans="1:8" x14ac:dyDescent="0.55000000000000004">
      <c r="A2" s="4"/>
      <c r="B2" s="4"/>
      <c r="C2" s="4"/>
      <c r="D2" s="4"/>
      <c r="E2" s="1" t="s">
        <v>0</v>
      </c>
      <c r="F2" s="2" t="s">
        <v>5</v>
      </c>
      <c r="G2" s="1" t="s">
        <v>6</v>
      </c>
      <c r="H2" s="1" t="s">
        <v>2</v>
      </c>
    </row>
    <row r="3" spans="1:8" x14ac:dyDescent="0.55000000000000004">
      <c r="A3" t="s">
        <v>96</v>
      </c>
      <c r="B3">
        <v>180.16</v>
      </c>
      <c r="C3" s="3">
        <v>2000</v>
      </c>
      <c r="D3" s="3">
        <f>C3/B3/1000</f>
        <v>1.1101243339253998E-2</v>
      </c>
      <c r="E3" t="s">
        <v>97</v>
      </c>
      <c r="F3" t="s">
        <v>98</v>
      </c>
      <c r="G3" t="s">
        <v>136</v>
      </c>
      <c r="H3" s="3">
        <f>D3</f>
        <v>1.1101243339253998E-2</v>
      </c>
    </row>
    <row r="4" spans="1:8" x14ac:dyDescent="0.55000000000000004">
      <c r="A4" t="s">
        <v>146</v>
      </c>
      <c r="B4">
        <v>307.32</v>
      </c>
      <c r="C4" s="3">
        <v>1</v>
      </c>
      <c r="D4" s="3">
        <f t="shared" ref="D4:D5" si="0">C4/B4/1000</f>
        <v>3.2539372640895487E-6</v>
      </c>
      <c r="E4" t="s">
        <v>147</v>
      </c>
      <c r="F4" t="s">
        <v>148</v>
      </c>
      <c r="G4" t="s">
        <v>149</v>
      </c>
      <c r="H4" s="3">
        <f>D4</f>
        <v>3.2539372640895487E-6</v>
      </c>
    </row>
    <row r="5" spans="1:8" x14ac:dyDescent="0.55000000000000004">
      <c r="A5" t="s">
        <v>99</v>
      </c>
      <c r="B5">
        <v>376.36</v>
      </c>
      <c r="C5" s="3">
        <v>5</v>
      </c>
      <c r="D5" s="3">
        <f t="shared" si="0"/>
        <v>1.3285152513550855E-5</v>
      </c>
      <c r="E5" t="s">
        <v>49</v>
      </c>
      <c r="F5" t="s">
        <v>50</v>
      </c>
      <c r="G5" t="s">
        <v>119</v>
      </c>
      <c r="H5" s="3">
        <f>D5</f>
        <v>1.3285152513550855E-5</v>
      </c>
    </row>
    <row r="6" spans="1:8" x14ac:dyDescent="0.55000000000000004">
      <c r="D6" s="3"/>
    </row>
  </sheetData>
  <mergeCells count="5">
    <mergeCell ref="A1:A2"/>
    <mergeCell ref="B1:B2"/>
    <mergeCell ref="C1:C2"/>
    <mergeCell ref="D1:D2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Amino Acids</vt:lpstr>
      <vt:lpstr>Vitamins</vt:lpstr>
      <vt:lpstr>Inorganic Salts</vt:lpstr>
      <vt:lpstr>Other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Joshua Lewis</cp:lastModifiedBy>
  <dcterms:created xsi:type="dcterms:W3CDTF">2018-02-23T15:35:47Z</dcterms:created>
  <dcterms:modified xsi:type="dcterms:W3CDTF">2018-08-12T15:35:11Z</dcterms:modified>
</cp:coreProperties>
</file>