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KNMekhtiev\Documents\ПА по ЕК и длительности звонка\"/>
    </mc:Choice>
  </mc:AlternateContent>
  <bookViews>
    <workbookView xWindow="0" yWindow="0" windowWidth="19200" windowHeight="7050"/>
  </bookViews>
  <sheets>
    <sheet name="Лист1" sheetId="3" r:id="rId1"/>
    <sheet name="SQL Results" sheetId="1" r:id="rId2"/>
    <sheet name="SQL Statement" sheetId="2" r:id="rId3"/>
  </sheets>
  <definedNames>
    <definedName name="_xlnm._FilterDatabase" localSheetId="1" hidden="1">'SQL Results'!$A$1:$U$109</definedName>
  </definedNames>
  <calcPr calcId="162913" calcMode="autoNoTable"/>
  <pivotCaches>
    <pivotCache cacheId="39" r:id="rId4"/>
  </pivotCaches>
</workbook>
</file>

<file path=xl/calcChain.xml><?xml version="1.0" encoding="utf-8"?>
<calcChain xmlns="http://schemas.openxmlformats.org/spreadsheetml/2006/main">
  <c r="C14" i="3" l="1"/>
  <c r="D14" i="3"/>
  <c r="E14" i="3"/>
  <c r="F14" i="3"/>
  <c r="G14" i="3"/>
  <c r="H14" i="3"/>
  <c r="I14" i="3"/>
  <c r="J14" i="3"/>
  <c r="B14" i="3"/>
  <c r="J16" i="3" l="1"/>
  <c r="I16" i="3"/>
  <c r="H16" i="3"/>
  <c r="G16" i="3"/>
  <c r="F16" i="3"/>
  <c r="E16" i="3"/>
  <c r="D16" i="3"/>
  <c r="C16" i="3"/>
  <c r="C17" i="3" s="1"/>
  <c r="J15" i="3"/>
  <c r="I15" i="3"/>
  <c r="H15" i="3"/>
  <c r="G15" i="3"/>
  <c r="F15" i="3"/>
  <c r="E15" i="3"/>
  <c r="D15" i="3"/>
  <c r="C15" i="3"/>
  <c r="B16" i="3"/>
  <c r="B15" i="3"/>
  <c r="U56" i="1"/>
  <c r="U55" i="1"/>
  <c r="U109" i="1"/>
  <c r="U108" i="1"/>
  <c r="U54" i="1"/>
  <c r="U107" i="1"/>
  <c r="U106" i="1"/>
  <c r="U53" i="1"/>
  <c r="U52" i="1"/>
  <c r="U51" i="1"/>
  <c r="U105" i="1"/>
  <c r="U50" i="1"/>
  <c r="U104" i="1"/>
  <c r="U49" i="1"/>
  <c r="U48" i="1"/>
  <c r="U103" i="1"/>
  <c r="U47" i="1"/>
  <c r="U46" i="1"/>
  <c r="U102" i="1"/>
  <c r="U101" i="1"/>
  <c r="U100" i="1"/>
  <c r="U99" i="1"/>
  <c r="U98" i="1"/>
  <c r="U45" i="1"/>
  <c r="U97" i="1"/>
  <c r="U96" i="1"/>
  <c r="U95" i="1"/>
  <c r="U94" i="1"/>
  <c r="U44" i="1"/>
  <c r="U43" i="1"/>
  <c r="U93" i="1"/>
  <c r="U42" i="1"/>
  <c r="U92" i="1"/>
  <c r="U91" i="1"/>
  <c r="U90" i="1"/>
  <c r="U89" i="1"/>
  <c r="U88" i="1"/>
  <c r="U41" i="1"/>
  <c r="U87" i="1"/>
  <c r="U40" i="1"/>
  <c r="U39" i="1"/>
  <c r="U38" i="1"/>
  <c r="U37" i="1"/>
  <c r="U36" i="1"/>
  <c r="U86" i="1"/>
  <c r="U35" i="1"/>
  <c r="U34" i="1"/>
  <c r="U33" i="1"/>
  <c r="U32" i="1"/>
  <c r="U85" i="1"/>
  <c r="U31" i="1"/>
  <c r="U84" i="1"/>
  <c r="U83" i="1"/>
  <c r="U82" i="1"/>
  <c r="U81" i="1"/>
  <c r="U30" i="1"/>
  <c r="U29" i="1"/>
  <c r="U28" i="1"/>
  <c r="U80" i="1"/>
  <c r="U27" i="1"/>
  <c r="U26" i="1"/>
  <c r="U79" i="1"/>
  <c r="U78" i="1"/>
  <c r="U25" i="1"/>
  <c r="U77" i="1"/>
  <c r="U76" i="1"/>
  <c r="U75" i="1"/>
  <c r="U74" i="1"/>
  <c r="U24" i="1"/>
  <c r="U23" i="1"/>
  <c r="U73" i="1"/>
  <c r="U22" i="1"/>
  <c r="U72" i="1"/>
  <c r="U21" i="1"/>
  <c r="U20" i="1"/>
  <c r="U19" i="1"/>
  <c r="U71" i="1"/>
  <c r="U70" i="1"/>
  <c r="U18" i="1"/>
  <c r="U17" i="1"/>
  <c r="U69" i="1"/>
  <c r="U68" i="1"/>
  <c r="U16" i="1"/>
  <c r="U15" i="1"/>
  <c r="U67" i="1"/>
  <c r="U14" i="1"/>
  <c r="U13" i="1"/>
  <c r="U66" i="1"/>
  <c r="U65" i="1"/>
  <c r="U12" i="1"/>
  <c r="U11" i="1"/>
  <c r="U10" i="1"/>
  <c r="U64" i="1"/>
  <c r="U9" i="1"/>
  <c r="U63" i="1"/>
  <c r="U8" i="1"/>
  <c r="U62" i="1"/>
  <c r="U7" i="1"/>
  <c r="U61" i="1"/>
  <c r="U6" i="1"/>
  <c r="U60" i="1"/>
  <c r="U5" i="1"/>
  <c r="U59" i="1"/>
  <c r="U4" i="1"/>
  <c r="U3" i="1"/>
  <c r="U58" i="1"/>
  <c r="U2" i="1"/>
  <c r="U57" i="1"/>
  <c r="D17" i="3" l="1"/>
  <c r="B17" i="3"/>
  <c r="B18" i="3" s="1"/>
  <c r="D19" i="3" s="1"/>
  <c r="D20" i="3" s="1"/>
  <c r="G19" i="3" l="1"/>
  <c r="G20" i="3" s="1"/>
  <c r="E19" i="3"/>
  <c r="E20" i="3" s="1"/>
  <c r="C19" i="3"/>
  <c r="C20" i="3" s="1"/>
  <c r="J19" i="3"/>
  <c r="J20" i="3" s="1"/>
  <c r="I19" i="3"/>
  <c r="I20" i="3" s="1"/>
  <c r="F19" i="3"/>
  <c r="F20" i="3" s="1"/>
  <c r="H19" i="3"/>
  <c r="H20" i="3" s="1"/>
  <c r="B19" i="3"/>
  <c r="B20" i="3" s="1"/>
</calcChain>
</file>

<file path=xl/sharedStrings.xml><?xml version="1.0" encoding="utf-8"?>
<sst xmlns="http://schemas.openxmlformats.org/spreadsheetml/2006/main" count="255" uniqueCount="35">
  <si>
    <t/>
  </si>
  <si>
    <t>TIME_KEY</t>
  </si>
  <si>
    <t>GROUP_TYPE</t>
  </si>
  <si>
    <t>SUPER_REGION_NAME</t>
  </si>
  <si>
    <t>PAID_IND</t>
  </si>
  <si>
    <t>TRAF_IND</t>
  </si>
  <si>
    <t>SUBS</t>
  </si>
  <si>
    <t>TOTAL_REV</t>
  </si>
  <si>
    <t>OUT_VOICE_OFFNET_LOCAL</t>
  </si>
  <si>
    <t>OUT_VOICE_FIX_LOCAL</t>
  </si>
  <si>
    <t>OUT_VOICE_OFFNET_MG</t>
  </si>
  <si>
    <t>OUT_VOICE_FIX_MG</t>
  </si>
  <si>
    <t>OUT_VOICE_OFFNET_MN</t>
  </si>
  <si>
    <t>OUT_VOICE_FIX_MN</t>
  </si>
  <si>
    <t>IN_VOICE_OFFNET_LOCAL</t>
  </si>
  <si>
    <t>IN_VOICE_FIX_LOCAL</t>
  </si>
  <si>
    <t>IN_VOICE_OFFNET_MG</t>
  </si>
  <si>
    <t>IN_VOICE_FIX_MG</t>
  </si>
  <si>
    <t>IN_VOICE_OFFNET_MN</t>
  </si>
  <si>
    <t>IN_VOICE_FIX_MN</t>
  </si>
  <si>
    <t>TG</t>
  </si>
  <si>
    <t>Запад</t>
  </si>
  <si>
    <t>CG</t>
  </si>
  <si>
    <t>Юг</t>
  </si>
  <si>
    <t>select
          t1.time_key,
          t1.group_type,
          mk.super_region_name,
          case
            when t1.TOTAL_REV &gt; 0 then 1
            else 0
          end paid_ind,
        case
         when
           t1.out_voice_offnet_local+
           t1.out_voice_fix_local+
           t1.out_voice_offnet_mg+
           t1.out_voice_fix_mg+
           t1.out_voice_offnet_mn+
           t1.out_voice_fix_mn+
           t1.in_voice_offnet_local+
           t1.in_voice_fix_local+
           t1.in_voice_offnet_mg+
           t1.in_voice_fix_mg+
           t1.in_voice_offnet_mn+
           t1.in_voice_fix_mn
             &gt; 0 then 1
            else 0
          end traf_ind,
          sum(1) subs,
          sum(t1.TOTAL_REV) TOTAL_REV,
           sum(t1.out_voice_offnet_local) out_voice_offnet_local,
           sum(t1.out_voice_fix_local) out_voice_fix_local,
           sum(t1.out_voice_offnet_mg) out_voice_offnet_mg,
           sum(t1.out_voice_fix_mg) out_voice_fix_mg,
           sum(t1.out_voice_offnet_mn) out_voice_offnet_mn,
           sum(t1.out_voice_fix_mn) out_voice_fix_mn,
           sum(t1.in_voice_offnet_local) in_voice_offnet_local,
           sum(t1.in_voice_fix_local) in_voice_fix_local,
           sum(t1.in_voice_offnet_mg) in_voice_offnet_mg,
           sum(t1.in_voice_fix_mg) in_voice_fix_mg,
           sum(t1.in_voice_offnet_mn) in_voice_offnet_mn,
           sum(t1.in_voice_fix_mn) in_voice_fix_mn
      from  mkn_ek_nov_2021_kpis_cgtg t1
      left join dwh.dim_market mk
           on t1.market_key = mk.market_key
      group by
          t1.time_key,
          t1.group_type,
          mk.super_region_name,
          case
            when t1.TOTAL_REV &gt; 0 then 1
            else 0
          end,
          case
         when
           t1.out_voice_offnet_local+
           t1.out_voice_fix_local+
           t1.out_voice_offnet_mg+
           t1.out_voice_fix_mg+
           t1.out_voice_offnet_mn+
           t1.out_voice_fix_mn+
           t1.in_voice_offnet_local+
           t1.in_voice_fix_local+
           t1.in_voice_offnet_mg+
           t1.in_voice_fix_mg+
           t1.in_voice_offnet_mn+
           t1.in_voice_fix_mn
             &gt; 0 then 1
            else 0
          end</t>
  </si>
  <si>
    <t>IN</t>
  </si>
  <si>
    <t>Названия столбцов</t>
  </si>
  <si>
    <t>Названия строк</t>
  </si>
  <si>
    <t>Сумма по полю IN</t>
  </si>
  <si>
    <t>Итог Сумма по полю IN</t>
  </si>
  <si>
    <t>Сумма по полю SUBS</t>
  </si>
  <si>
    <t>Итог Сумма по полю SUBS</t>
  </si>
  <si>
    <t>delta</t>
  </si>
  <si>
    <t>(несколько элементов)</t>
  </si>
  <si>
    <t>CG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</si>
</sst>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dd\.mm\.yyyy"/>
    <numFmt numFmtId="165" formatCode="_-* #,##0_-;\-* #,##0_-;_-* &quot;-&quot;??_-;_-@_-"/>
    <numFmt numFmtId="166" formatCode="0.0%"/>
  </numFmts>
  <fonts count="3" x14ac:knownFonts="1"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 applyFont="1"/>
    <xf numFmtId="0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5" fontId="0" fillId="0" borderId="0" xfId="0" applyNumberFormat="1"/>
    <xf numFmtId="165" fontId="0" fillId="0" borderId="0" xfId="1" applyNumberFormat="1" applyFont="1"/>
    <xf numFmtId="14" fontId="0" fillId="2" borderId="0" xfId="0" applyNumberFormat="1" applyFill="1"/>
    <xf numFmtId="166" fontId="0" fillId="0" borderId="0" xfId="0" applyNumberFormat="1"/>
    <xf numFmtId="10" fontId="0" fillId="0" borderId="0" xfId="0" applyNumberFormat="1"/>
  </cellXfs>
  <cellStyles count="2">
    <cellStyle name="Обычный" xfId="0" builtinId="0"/>
    <cellStyle name="Финансовый" xfId="1" builtinId="3"/>
  </cellStyles>
  <dxfs count="13">
    <dxf>
      <fill>
        <patternFill patternType="solid">
          <bgColor rgb="FFFFC000"/>
        </patternFill>
      </fill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7" formatCode="_-* #,##0.0_-;\-* #,##0.0_-;_-* &quot;-&quot;??_-;_-@_-"/>
    </dxf>
    <dxf>
      <numFmt numFmtId="167" formatCode="_-* #,##0.0_-;\-* #,##0.0_-;_-* &quot;-&quot;??_-;_-@_-"/>
    </dxf>
    <dxf>
      <numFmt numFmtId="167" formatCode="_-* #,##0.0_-;\-* #,##0.0_-;_-* &quot;-&quot;??_-;_-@_-"/>
    </dxf>
    <dxf>
      <numFmt numFmtId="167" formatCode="_-* #,##0.0_-;\-* #,##0.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MOU</a:t>
            </a:r>
            <a:r>
              <a:rPr lang="en-US" baseline="0"/>
              <a:t> in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Лист1!$A$19</c:f>
              <c:strCache>
                <c:ptCount val="1"/>
                <c:pt idx="0">
                  <c:v>CG *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Лист1!$B$14:$J$14</c:f>
              <c:numCache>
                <c:formatCode>m/d/yyyy</c:formatCode>
                <c:ptCount val="9"/>
                <c:pt idx="0">
                  <c:v>44409</c:v>
                </c:pt>
                <c:pt idx="1">
                  <c:v>44440</c:v>
                </c:pt>
                <c:pt idx="2">
                  <c:v>44470</c:v>
                </c:pt>
                <c:pt idx="3">
                  <c:v>44501</c:v>
                </c:pt>
                <c:pt idx="4">
                  <c:v>44531</c:v>
                </c:pt>
                <c:pt idx="5">
                  <c:v>44562</c:v>
                </c:pt>
                <c:pt idx="6">
                  <c:v>44593</c:v>
                </c:pt>
                <c:pt idx="7">
                  <c:v>44621</c:v>
                </c:pt>
                <c:pt idx="8">
                  <c:v>44652</c:v>
                </c:pt>
              </c:numCache>
            </c:numRef>
          </c:cat>
          <c:val>
            <c:numRef>
              <c:f>Лист1!$B$19:$J$19</c:f>
              <c:numCache>
                <c:formatCode>_-* #\ ##0_-;\-* #\ ##0_-;_-* "-"??_-;_-@_-</c:formatCode>
                <c:ptCount val="9"/>
                <c:pt idx="0">
                  <c:v>131.07459654002776</c:v>
                </c:pt>
                <c:pt idx="1">
                  <c:v>131.52175594936273</c:v>
                </c:pt>
                <c:pt idx="2">
                  <c:v>135.91095266954008</c:v>
                </c:pt>
                <c:pt idx="3">
                  <c:v>127.86988130226253</c:v>
                </c:pt>
                <c:pt idx="4">
                  <c:v>134.95976186921931</c:v>
                </c:pt>
                <c:pt idx="5">
                  <c:v>124.94274790563419</c:v>
                </c:pt>
                <c:pt idx="6">
                  <c:v>124.19362928986565</c:v>
                </c:pt>
                <c:pt idx="7">
                  <c:v>134.28178877822157</c:v>
                </c:pt>
                <c:pt idx="8">
                  <c:v>124.21163664467346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F1-442B-B95C-DD9A1DE38271}"/>
            </c:ext>
          </c:extLst>
        </c:ser>
        <c:ser>
          <c:idx val="1"/>
          <c:order val="1"/>
          <c:tx>
            <c:strRef>
              <c:f>Лист1!$A$16</c:f>
              <c:strCache>
                <c:ptCount val="1"/>
                <c:pt idx="0">
                  <c:v>TG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Лист1!$B$14:$J$14</c:f>
              <c:numCache>
                <c:formatCode>m/d/yyyy</c:formatCode>
                <c:ptCount val="9"/>
                <c:pt idx="0">
                  <c:v>44409</c:v>
                </c:pt>
                <c:pt idx="1">
                  <c:v>44440</c:v>
                </c:pt>
                <c:pt idx="2">
                  <c:v>44470</c:v>
                </c:pt>
                <c:pt idx="3">
                  <c:v>44501</c:v>
                </c:pt>
                <c:pt idx="4">
                  <c:v>44531</c:v>
                </c:pt>
                <c:pt idx="5">
                  <c:v>44562</c:v>
                </c:pt>
                <c:pt idx="6">
                  <c:v>44593</c:v>
                </c:pt>
                <c:pt idx="7">
                  <c:v>44621</c:v>
                </c:pt>
                <c:pt idx="8">
                  <c:v>44652</c:v>
                </c:pt>
              </c:numCache>
            </c:numRef>
          </c:cat>
          <c:val>
            <c:numRef>
              <c:f>Лист1!$B$16:$J$16</c:f>
              <c:numCache>
                <c:formatCode>_-* #\ ##0_-;\-* #\ ##0_-;_-* "-"??_-;_-@_-</c:formatCode>
                <c:ptCount val="9"/>
                <c:pt idx="0">
                  <c:v>131.07153597552201</c:v>
                </c:pt>
                <c:pt idx="1">
                  <c:v>131.65363979840555</c:v>
                </c:pt>
                <c:pt idx="2">
                  <c:v>135.78212938500297</c:v>
                </c:pt>
                <c:pt idx="3">
                  <c:v>128.9463980179062</c:v>
                </c:pt>
                <c:pt idx="4">
                  <c:v>137.32263651471783</c:v>
                </c:pt>
                <c:pt idx="5">
                  <c:v>127.8190209644153</c:v>
                </c:pt>
                <c:pt idx="6">
                  <c:v>127.63820001044502</c:v>
                </c:pt>
                <c:pt idx="7">
                  <c:v>139.10016802179578</c:v>
                </c:pt>
                <c:pt idx="8">
                  <c:v>128.80704195726767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F1-442B-B95C-DD9A1DE38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667359"/>
        <c:axId val="1850657791"/>
      </c:lineChart>
      <c:dateAx>
        <c:axId val="185066735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0657791"/>
        <c:crosses val="autoZero"/>
        <c:auto val="1"/>
        <c:lblOffset val="100"/>
        <c:baseTimeUnit val="months"/>
      </c:dateAx>
      <c:valAx>
        <c:axId val="1850657791"/>
        <c:scaling>
          <c:orientation val="minMax"/>
        </c:scaling>
        <c:delete val="0"/>
        <c:axPos val="l"/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066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53975</xdr:colOff>
      <xdr:row>23</xdr:row>
      <xdr:rowOff>79375</xdr:rowOff>
    </xdr:from>
    <xdr:to>
      <xdr:col>13</xdr:col>
      <xdr:colOff>860425</xdr:colOff>
      <xdr:row>41</xdr:row>
      <xdr:rowOff>79375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дминистратор" refreshedDate="44733.472986805558" createdVersion="6" refreshedVersion="6" minRefreshableVersion="3" recordCount="109">
  <cacheSource type="worksheet">
    <worksheetSource ref="B1:U1048576" sheet="SQL Results"/>
  </cacheSource>
  <cacheFields count="20">
    <cacheField name="TIME_KEY" numFmtId="0">
      <sharedItems containsNonDate="0" containsDate="1" containsString="0" containsBlank="1" minDate="2021-08-01T00:00:00" maxDate="2022-04-02T00:00:00" count="10">
        <d v="2022-04-01T00:00:00"/>
        <d v="2022-02-01T00:00:00"/>
        <d v="2021-08-01T00:00:00"/>
        <d v="2022-01-01T00:00:00"/>
        <d v="2022-03-01T00:00:00"/>
        <d v="2021-11-01T00:00:00"/>
        <d v="2021-12-01T00:00:00"/>
        <d v="2021-09-01T00:00:00"/>
        <d v="2021-10-01T00:00:00"/>
        <m/>
      </sharedItems>
    </cacheField>
    <cacheField name="GROUP_TYPE" numFmtId="0">
      <sharedItems containsBlank="1" count="3">
        <s v="TG"/>
        <s v="CG"/>
        <m/>
      </sharedItems>
    </cacheField>
    <cacheField name="SUPER_REGION_NAME" numFmtId="0">
      <sharedItems containsBlank="1" count="3">
        <s v="Запад"/>
        <s v="Юг"/>
        <m/>
      </sharedItems>
    </cacheField>
    <cacheField name="PAID_IND" numFmtId="0">
      <sharedItems containsString="0" containsBlank="1" containsNumber="1" containsInteger="1" minValue="0" maxValue="1"/>
    </cacheField>
    <cacheField name="TRAF_IND" numFmtId="0">
      <sharedItems containsString="0" containsBlank="1" containsNumber="1" containsInteger="1" minValue="0" maxValue="1" count="3">
        <n v="0"/>
        <n v="1"/>
        <m/>
      </sharedItems>
    </cacheField>
    <cacheField name="SUBS" numFmtId="0">
      <sharedItems containsString="0" containsBlank="1" containsNumber="1" containsInteger="1" minValue="31" maxValue="329472"/>
    </cacheField>
    <cacheField name="TOTAL_REV" numFmtId="0">
      <sharedItems containsString="0" containsBlank="1" containsNumber="1" minValue="-457900.27701318898" maxValue="203352373.562527"/>
    </cacheField>
    <cacheField name="OUT_VOICE_OFFNET_LOCAL" numFmtId="0">
      <sharedItems containsString="0" containsBlank="1" containsNumber="1" minValue="0" maxValue="43465951.700000003"/>
    </cacheField>
    <cacheField name="OUT_VOICE_FIX_LOCAL" numFmtId="0">
      <sharedItems containsString="0" containsBlank="1" containsNumber="1" minValue="0" maxValue="3379351.4833333301"/>
    </cacheField>
    <cacheField name="OUT_VOICE_OFFNET_MG" numFmtId="0">
      <sharedItems containsString="0" containsBlank="1" containsNumber="1" minValue="0" maxValue="7684307.5333333304"/>
    </cacheField>
    <cacheField name="OUT_VOICE_FIX_MG" numFmtId="0">
      <sharedItems containsString="0" containsBlank="1" containsNumber="1" minValue="0" maxValue="832514.85"/>
    </cacheField>
    <cacheField name="OUT_VOICE_OFFNET_MN" numFmtId="0">
      <sharedItems containsString="0" containsBlank="1" containsNumber="1" minValue="0" maxValue="306702.23333333299"/>
    </cacheField>
    <cacheField name="OUT_VOICE_FIX_MN" numFmtId="0">
      <sharedItems containsString="0" containsBlank="1" containsNumber="1" minValue="0" maxValue="101555.16666666701"/>
    </cacheField>
    <cacheField name="IN_VOICE_OFFNET_LOCAL" numFmtId="0">
      <sharedItems containsString="0" containsBlank="1" containsNumber="1" minValue="0" maxValue="40546702.766666703"/>
    </cacheField>
    <cacheField name="IN_VOICE_FIX_LOCAL" numFmtId="0">
      <sharedItems containsString="0" containsBlank="1" containsNumber="1" minValue="0" maxValue="974481.4"/>
    </cacheField>
    <cacheField name="IN_VOICE_OFFNET_MG" numFmtId="0">
      <sharedItems containsString="0" containsBlank="1" containsNumber="1" minValue="0" maxValue="6219071.7833333304"/>
    </cacheField>
    <cacheField name="IN_VOICE_FIX_MG" numFmtId="0">
      <sharedItems containsString="0" containsBlank="1" containsNumber="1" minValue="0" maxValue="836283.28333333298"/>
    </cacheField>
    <cacheField name="IN_VOICE_OFFNET_MN" numFmtId="0">
      <sharedItems containsString="0" containsBlank="1" containsNumber="1" minValue="0" maxValue="28672.7"/>
    </cacheField>
    <cacheField name="IN_VOICE_FIX_MN" numFmtId="0">
      <sharedItems containsString="0" containsBlank="1" containsNumber="1" minValue="0" maxValue="93843.233333333294"/>
    </cacheField>
    <cacheField name="IN" numFmtId="0">
      <sharedItems containsString="0" containsBlank="1" containsNumber="1" minValue="0" maxValue="46582993.4000000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">
  <r>
    <x v="0"/>
    <x v="0"/>
    <x v="0"/>
    <n v="1"/>
    <x v="0"/>
    <n v="3168"/>
    <n v="1477756.0546252099"/>
    <n v="0"/>
    <n v="0"/>
    <n v="0"/>
    <n v="0"/>
    <n v="0"/>
    <n v="0"/>
    <n v="0"/>
    <n v="0"/>
    <n v="0"/>
    <n v="0"/>
    <n v="0"/>
    <n v="0"/>
    <n v="0"/>
  </r>
  <r>
    <x v="1"/>
    <x v="0"/>
    <x v="1"/>
    <n v="0"/>
    <x v="1"/>
    <n v="203"/>
    <n v="-48053.284980752702"/>
    <n v="17305.0333333333"/>
    <n v="1183.55"/>
    <n v="2816.6666666666702"/>
    <n v="461.03333333333302"/>
    <n v="0"/>
    <n v="0"/>
    <n v="11356.266666666699"/>
    <n v="98.066666666666706"/>
    <n v="1884.3333333333301"/>
    <n v="198.75"/>
    <n v="7.4499999999999904"/>
    <n v="0.25"/>
    <n v="13240.600000000029"/>
  </r>
  <r>
    <x v="2"/>
    <x v="0"/>
    <x v="1"/>
    <n v="1"/>
    <x v="1"/>
    <n v="329472"/>
    <n v="160868454.57594401"/>
    <n v="33897687.866666697"/>
    <n v="1443549.2666666701"/>
    <n v="6901996.3499999996"/>
    <n v="513581.73333333299"/>
    <n v="38482.933333333298"/>
    <n v="6282.3"/>
    <n v="28861251.966666698"/>
    <n v="383594.08333333302"/>
    <n v="6212006"/>
    <n v="615082.41666666698"/>
    <n v="13318.916666666701"/>
    <n v="5168.1833333333298"/>
    <n v="35073257.966666698"/>
  </r>
  <r>
    <x v="3"/>
    <x v="0"/>
    <x v="0"/>
    <n v="1"/>
    <x v="1"/>
    <n v="260816"/>
    <n v="187310575.07421201"/>
    <n v="38591058.4333333"/>
    <n v="3071804.85"/>
    <n v="6543058.5999999996"/>
    <n v="671932.3"/>
    <n v="169167.9"/>
    <n v="25704.9666666667"/>
    <n v="35987498.299999997"/>
    <n v="779709.25"/>
    <n v="5296702.1833333299"/>
    <n v="616681.66666666698"/>
    <n v="25786.066666666698"/>
    <n v="20771.483333333301"/>
    <n v="41284200.483333327"/>
  </r>
  <r>
    <x v="3"/>
    <x v="0"/>
    <x v="0"/>
    <n v="0"/>
    <x v="0"/>
    <n v="13373"/>
    <n v="-866.6"/>
    <n v="0"/>
    <n v="0"/>
    <n v="0"/>
    <n v="0"/>
    <n v="0"/>
    <n v="0"/>
    <n v="0"/>
    <n v="0"/>
    <n v="0"/>
    <n v="0"/>
    <n v="0"/>
    <n v="0"/>
    <n v="0"/>
  </r>
  <r>
    <x v="4"/>
    <x v="0"/>
    <x v="1"/>
    <n v="0"/>
    <x v="1"/>
    <n v="191"/>
    <n v="-138682.59786083901"/>
    <n v="11206.5"/>
    <n v="690.31666666666695"/>
    <n v="4192.0166666666701"/>
    <n v="254.36666666666699"/>
    <n v="25.316666666666698"/>
    <n v="3.3833333333333302"/>
    <n v="9120.0499999999993"/>
    <n v="189.95"/>
    <n v="2058.15"/>
    <n v="201.766666666666"/>
    <n v="17.133333333333301"/>
    <n v="0"/>
    <n v="11178.199999999999"/>
  </r>
  <r>
    <x v="2"/>
    <x v="0"/>
    <x v="0"/>
    <n v="1"/>
    <x v="1"/>
    <n v="276894"/>
    <n v="198681179.951096"/>
    <n v="41683164.799999997"/>
    <n v="3114111.3"/>
    <n v="7684307.5333333304"/>
    <n v="786140.7"/>
    <n v="306702.23333333299"/>
    <n v="35083.383333333302"/>
    <n v="38413507.200000003"/>
    <n v="932655.9"/>
    <n v="5990557.8166666701"/>
    <n v="794904.48333333305"/>
    <n v="26914.9666666667"/>
    <n v="19606.733333333301"/>
    <n v="44404065.016666673"/>
  </r>
  <r>
    <x v="5"/>
    <x v="0"/>
    <x v="0"/>
    <n v="1"/>
    <x v="1"/>
    <n v="272718"/>
    <n v="192420481.447465"/>
    <n v="40390972.850000001"/>
    <n v="3225876.9333333299"/>
    <n v="6998195.9333333299"/>
    <n v="753608.51666666695"/>
    <n v="214882.86666666699"/>
    <n v="31875.5666666666"/>
    <n v="37657637.366666697"/>
    <n v="908215.4"/>
    <n v="5669363.7166666696"/>
    <n v="792413.4"/>
    <n v="19435.8"/>
    <n v="16521.766666666699"/>
    <n v="43327001.083333366"/>
  </r>
  <r>
    <x v="5"/>
    <x v="0"/>
    <x v="0"/>
    <n v="0"/>
    <x v="0"/>
    <n v="2564"/>
    <n v="0"/>
    <n v="0"/>
    <n v="0"/>
    <n v="0"/>
    <n v="0"/>
    <n v="0"/>
    <n v="0"/>
    <n v="0"/>
    <n v="0"/>
    <n v="0"/>
    <n v="0"/>
    <n v="0"/>
    <n v="0"/>
    <n v="0"/>
  </r>
  <r>
    <x v="6"/>
    <x v="0"/>
    <x v="1"/>
    <n v="1"/>
    <x v="0"/>
    <n v="2330"/>
    <n v="605768.04783984495"/>
    <n v="0"/>
    <n v="0"/>
    <n v="0"/>
    <n v="0"/>
    <n v="0"/>
    <n v="0"/>
    <n v="0"/>
    <n v="0"/>
    <n v="0"/>
    <n v="0"/>
    <n v="0"/>
    <n v="0"/>
    <n v="0"/>
  </r>
  <r>
    <x v="6"/>
    <x v="0"/>
    <x v="1"/>
    <n v="1"/>
    <x v="1"/>
    <n v="319031"/>
    <n v="165852619.157493"/>
    <n v="33651111.8166667"/>
    <n v="1314277.5166666701"/>
    <n v="6485357.6500000004"/>
    <n v="522207.86666666699"/>
    <n v="31035.833333333299"/>
    <n v="5433.6"/>
    <n v="28547408.1833333"/>
    <n v="361931.76666666701"/>
    <n v="5890372.7666666703"/>
    <n v="617045.36666666705"/>
    <n v="18574.683333333302"/>
    <n v="5880.6"/>
    <n v="34437780.949999973"/>
  </r>
  <r>
    <x v="5"/>
    <x v="0"/>
    <x v="0"/>
    <n v="1"/>
    <x v="0"/>
    <n v="1486"/>
    <n v="546790.72209924401"/>
    <n v="0"/>
    <n v="0"/>
    <n v="0"/>
    <n v="0"/>
    <n v="0"/>
    <n v="0"/>
    <n v="0"/>
    <n v="0"/>
    <n v="0"/>
    <n v="0"/>
    <n v="0"/>
    <n v="0"/>
    <n v="0"/>
  </r>
  <r>
    <x v="3"/>
    <x v="0"/>
    <x v="1"/>
    <n v="1"/>
    <x v="1"/>
    <n v="313301"/>
    <n v="159490093.9438"/>
    <n v="30454817.866666701"/>
    <n v="1259582.3500000001"/>
    <n v="5811744.7833333304"/>
    <n v="440324.75"/>
    <n v="24472.666666666701"/>
    <n v="5320.75"/>
    <n v="26585807.899999999"/>
    <n v="301560.38333333301"/>
    <n v="5527836.3166666701"/>
    <n v="518148.01666666701"/>
    <n v="18329.650000000001"/>
    <n v="5749.45"/>
    <n v="32113644.216666669"/>
  </r>
  <r>
    <x v="1"/>
    <x v="0"/>
    <x v="0"/>
    <n v="1"/>
    <x v="1"/>
    <n v="258101"/>
    <n v="175227841.539112"/>
    <n v="38060148.733333297"/>
    <n v="2992014.5"/>
    <n v="6559173.5"/>
    <n v="675744.85"/>
    <n v="166047.4"/>
    <n v="24172.45"/>
    <n v="35326205.716666698"/>
    <n v="847892.15"/>
    <n v="5242700.1500000004"/>
    <n v="636897.26666666695"/>
    <n v="23025.766666666699"/>
    <n v="17352"/>
    <n v="40568905.866666697"/>
  </r>
  <r>
    <x v="4"/>
    <x v="0"/>
    <x v="0"/>
    <n v="0"/>
    <x v="0"/>
    <n v="18144"/>
    <n v="0"/>
    <n v="0"/>
    <n v="0"/>
    <n v="0"/>
    <n v="0"/>
    <n v="0"/>
    <n v="0"/>
    <n v="0"/>
    <n v="0"/>
    <n v="0"/>
    <n v="0"/>
    <n v="0"/>
    <n v="0"/>
    <n v="0"/>
  </r>
  <r>
    <x v="5"/>
    <x v="0"/>
    <x v="0"/>
    <n v="0"/>
    <x v="1"/>
    <n v="126"/>
    <n v="-58992.2762898562"/>
    <n v="23039.7"/>
    <n v="1957.7333333333299"/>
    <n v="4544.8500000000004"/>
    <n v="477.51666666666699"/>
    <n v="0"/>
    <n v="0.116666666666667"/>
    <n v="14421.766666666699"/>
    <n v="452.316666666667"/>
    <n v="1800.7"/>
    <n v="240.35"/>
    <n v="2.5"/>
    <n v="0"/>
    <n v="16222.4666666667"/>
  </r>
  <r>
    <x v="0"/>
    <x v="0"/>
    <x v="1"/>
    <n v="1"/>
    <x v="0"/>
    <n v="3141"/>
    <n v="954336.652019592"/>
    <n v="0"/>
    <n v="0"/>
    <n v="0"/>
    <n v="0"/>
    <n v="0"/>
    <n v="0"/>
    <n v="0"/>
    <n v="0"/>
    <n v="0"/>
    <n v="0"/>
    <n v="0"/>
    <n v="0"/>
    <n v="0"/>
  </r>
  <r>
    <x v="5"/>
    <x v="0"/>
    <x v="1"/>
    <n v="1"/>
    <x v="0"/>
    <n v="2172"/>
    <n v="529357.53638922202"/>
    <n v="0"/>
    <n v="0"/>
    <n v="0"/>
    <n v="0"/>
    <n v="0"/>
    <n v="0"/>
    <n v="0"/>
    <n v="0"/>
    <n v="0"/>
    <n v="0"/>
    <n v="0"/>
    <n v="0"/>
    <n v="0"/>
  </r>
  <r>
    <x v="1"/>
    <x v="0"/>
    <x v="1"/>
    <n v="0"/>
    <x v="0"/>
    <n v="16478"/>
    <n v="-2641.44"/>
    <n v="0"/>
    <n v="0"/>
    <n v="0"/>
    <n v="0"/>
    <n v="0"/>
    <n v="0"/>
    <n v="0"/>
    <n v="0"/>
    <n v="0"/>
    <n v="0"/>
    <n v="0"/>
    <n v="0"/>
    <n v="0"/>
  </r>
  <r>
    <x v="4"/>
    <x v="0"/>
    <x v="1"/>
    <n v="1"/>
    <x v="0"/>
    <n v="3362"/>
    <n v="1345774.7976561801"/>
    <n v="0"/>
    <n v="0"/>
    <n v="0"/>
    <n v="0"/>
    <n v="0"/>
    <n v="0"/>
    <n v="0"/>
    <n v="0"/>
    <n v="0"/>
    <n v="0"/>
    <n v="0"/>
    <n v="0"/>
    <n v="0"/>
  </r>
  <r>
    <x v="3"/>
    <x v="0"/>
    <x v="1"/>
    <n v="0"/>
    <x v="0"/>
    <n v="12932"/>
    <n v="-803.44"/>
    <n v="0"/>
    <n v="0"/>
    <n v="0"/>
    <n v="0"/>
    <n v="0"/>
    <n v="0"/>
    <n v="0"/>
    <n v="0"/>
    <n v="0"/>
    <n v="0"/>
    <n v="0"/>
    <n v="0"/>
    <n v="0"/>
  </r>
  <r>
    <x v="1"/>
    <x v="0"/>
    <x v="0"/>
    <n v="0"/>
    <x v="1"/>
    <n v="173"/>
    <n v="-58494.093831899299"/>
    <n v="14180.95"/>
    <n v="1453.2166666666701"/>
    <n v="2861.95"/>
    <n v="2392.75"/>
    <n v="3.6666666666666701"/>
    <n v="36.350000000000101"/>
    <n v="20495.150000000001"/>
    <n v="448.3"/>
    <n v="2401.61666666666"/>
    <n v="335.816666666667"/>
    <n v="6.2666666666666604"/>
    <n v="0.6"/>
    <n v="22896.766666666663"/>
  </r>
  <r>
    <x v="1"/>
    <x v="0"/>
    <x v="1"/>
    <n v="1"/>
    <x v="1"/>
    <n v="309580"/>
    <n v="150140892.46298"/>
    <n v="29855344.1833333"/>
    <n v="1253744.83333333"/>
    <n v="5782573.36666667"/>
    <n v="436462.4"/>
    <n v="22743.266666666699"/>
    <n v="5027.1000000000004"/>
    <n v="26357812.899999999"/>
    <n v="320665.03333333298"/>
    <n v="5542916.8499999996"/>
    <n v="534641.44999999995"/>
    <n v="15512.3"/>
    <n v="5169.6499999999996"/>
    <n v="31900729.75"/>
  </r>
  <r>
    <x v="3"/>
    <x v="0"/>
    <x v="0"/>
    <n v="0"/>
    <x v="1"/>
    <n v="198"/>
    <n v="-173202.09190022899"/>
    <n v="38161.216666666704"/>
    <n v="2090.0500000000002"/>
    <n v="3495.9833333333399"/>
    <n v="193.28333333333299"/>
    <n v="0"/>
    <n v="0"/>
    <n v="23545.583333333299"/>
    <n v="530.46666666666601"/>
    <n v="2956.3333333333399"/>
    <n v="378.61666666666702"/>
    <n v="0.133333333333333"/>
    <n v="0"/>
    <n v="26501.916666666639"/>
  </r>
  <r>
    <x v="0"/>
    <x v="0"/>
    <x v="0"/>
    <n v="0"/>
    <x v="0"/>
    <n v="21250"/>
    <n v="0"/>
    <n v="0"/>
    <n v="0"/>
    <n v="0"/>
    <n v="0"/>
    <n v="0"/>
    <n v="0"/>
    <n v="0"/>
    <n v="0"/>
    <n v="0"/>
    <n v="0"/>
    <n v="0"/>
    <n v="0"/>
    <n v="0"/>
  </r>
  <r>
    <x v="6"/>
    <x v="0"/>
    <x v="0"/>
    <n v="1"/>
    <x v="1"/>
    <n v="263707"/>
    <n v="198752903.14768699"/>
    <n v="43189445"/>
    <n v="3231949.3166666701"/>
    <n v="7302638.13333333"/>
    <n v="801890.7"/>
    <n v="205086.26666666701"/>
    <n v="27521.483333333301"/>
    <n v="39752617.466666698"/>
    <n v="938099.11666666705"/>
    <n v="5847626.0999999996"/>
    <n v="773296.73333333305"/>
    <n v="21292.3"/>
    <n v="19967.983333333301"/>
    <n v="45600243.5666667"/>
  </r>
  <r>
    <x v="6"/>
    <x v="0"/>
    <x v="1"/>
    <n v="0"/>
    <x v="0"/>
    <n v="7929"/>
    <n v="-500"/>
    <n v="0"/>
    <n v="0"/>
    <n v="0"/>
    <n v="0"/>
    <n v="0"/>
    <n v="0"/>
    <n v="0"/>
    <n v="0"/>
    <n v="0"/>
    <n v="0"/>
    <n v="0"/>
    <n v="0"/>
    <n v="0"/>
  </r>
  <r>
    <x v="0"/>
    <x v="0"/>
    <x v="1"/>
    <n v="0"/>
    <x v="0"/>
    <n v="21772"/>
    <n v="-2029.31"/>
    <n v="0"/>
    <n v="0"/>
    <n v="0"/>
    <n v="0"/>
    <n v="0"/>
    <n v="0"/>
    <n v="0"/>
    <n v="0"/>
    <n v="0"/>
    <n v="0"/>
    <n v="0"/>
    <n v="0"/>
    <n v="0"/>
  </r>
  <r>
    <x v="7"/>
    <x v="0"/>
    <x v="0"/>
    <n v="1"/>
    <x v="1"/>
    <n v="276894"/>
    <n v="197705032.21079001"/>
    <n v="42544434.383333303"/>
    <n v="3197541.4"/>
    <n v="7201686.5666666701"/>
    <n v="773053.4"/>
    <n v="273257.28333333298"/>
    <n v="36043.066666666702"/>
    <n v="39446227.666666701"/>
    <n v="944808.66666666698"/>
    <n v="5841742.1500000004"/>
    <n v="803514.96666666702"/>
    <n v="22279.7166666667"/>
    <n v="17037.083333333299"/>
    <n v="45287969.8166667"/>
  </r>
  <r>
    <x v="6"/>
    <x v="0"/>
    <x v="0"/>
    <n v="0"/>
    <x v="1"/>
    <n v="149"/>
    <n v="-86409.361416736705"/>
    <n v="19948.816666666698"/>
    <n v="2699.45"/>
    <n v="4412.4333333333398"/>
    <n v="1532.36666666666"/>
    <n v="0.75"/>
    <n v="81.733333333333206"/>
    <n v="15615.1166666667"/>
    <n v="413"/>
    <n v="2427.1999999999998"/>
    <n v="286.98333333333301"/>
    <n v="0.1"/>
    <n v="0"/>
    <n v="18042.316666666698"/>
  </r>
  <r>
    <x v="4"/>
    <x v="0"/>
    <x v="1"/>
    <n v="0"/>
    <x v="0"/>
    <n v="19095"/>
    <n v="-881.02"/>
    <n v="0"/>
    <n v="0"/>
    <n v="0"/>
    <n v="0"/>
    <n v="0"/>
    <n v="0"/>
    <n v="0"/>
    <n v="0"/>
    <n v="0"/>
    <n v="0"/>
    <n v="0"/>
    <n v="0"/>
    <n v="0"/>
  </r>
  <r>
    <x v="7"/>
    <x v="0"/>
    <x v="1"/>
    <n v="1"/>
    <x v="1"/>
    <n v="329472"/>
    <n v="158613805.42861599"/>
    <n v="33090814.266666699"/>
    <n v="1352936.55"/>
    <n v="6530021.3499999996"/>
    <n v="484274.91666666698"/>
    <n v="30452.483333333301"/>
    <n v="5114.9833333333399"/>
    <n v="28580837.633333299"/>
    <n v="378858.95"/>
    <n v="5961483.5"/>
    <n v="611920.16666666698"/>
    <n v="13430.55"/>
    <n v="5260.0833333333303"/>
    <n v="34542321.133333296"/>
  </r>
  <r>
    <x v="5"/>
    <x v="0"/>
    <x v="1"/>
    <n v="0"/>
    <x v="0"/>
    <n v="2325"/>
    <n v="-2164.61"/>
    <n v="0"/>
    <n v="0"/>
    <n v="0"/>
    <n v="0"/>
    <n v="0"/>
    <n v="0"/>
    <n v="0"/>
    <n v="0"/>
    <n v="0"/>
    <n v="0"/>
    <n v="0"/>
    <n v="0"/>
    <n v="0"/>
  </r>
  <r>
    <x v="6"/>
    <x v="0"/>
    <x v="1"/>
    <n v="0"/>
    <x v="1"/>
    <n v="182"/>
    <n v="-76715.129827768498"/>
    <n v="13149.083333333299"/>
    <n v="675.3"/>
    <n v="3850.5"/>
    <n v="274.98333333333301"/>
    <n v="0"/>
    <n v="0"/>
    <n v="9853.35"/>
    <n v="160.75"/>
    <n v="2652.1666666666702"/>
    <n v="334.76666666666699"/>
    <n v="0.116666666666667"/>
    <n v="3.3333333333333402E-2"/>
    <n v="12505.51666666667"/>
  </r>
  <r>
    <x v="4"/>
    <x v="0"/>
    <x v="0"/>
    <n v="1"/>
    <x v="1"/>
    <n v="255759"/>
    <n v="189530307.13924801"/>
    <n v="40955385.100000001"/>
    <n v="2985769.61666667"/>
    <n v="7407813.1833333299"/>
    <n v="832514.85"/>
    <n v="178763.86666666699"/>
    <n v="28497.066666666698"/>
    <n v="38451782.100000001"/>
    <n v="915030.65"/>
    <n v="5819587.9500000002"/>
    <n v="594801.16666666698"/>
    <n v="24136.883333333299"/>
    <n v="18250.483333333301"/>
    <n v="44271370.050000004"/>
  </r>
  <r>
    <x v="0"/>
    <x v="0"/>
    <x v="0"/>
    <n v="0"/>
    <x v="1"/>
    <n v="124"/>
    <n v="-23918.6805035547"/>
    <n v="8056.3333333333403"/>
    <n v="558.9"/>
    <n v="2019.95"/>
    <n v="94.700000000000102"/>
    <n v="0"/>
    <n v="0"/>
    <n v="8515.2333333333409"/>
    <n v="106.833333333333"/>
    <n v="2015.4666666666701"/>
    <n v="48.483333333333299"/>
    <n v="2.1666666666666701"/>
    <n v="0"/>
    <n v="10530.700000000012"/>
  </r>
  <r>
    <x v="0"/>
    <x v="0"/>
    <x v="1"/>
    <n v="0"/>
    <x v="1"/>
    <n v="142"/>
    <n v="-47743.616057750798"/>
    <n v="7937.9333333333298"/>
    <n v="561.06666666666604"/>
    <n v="1482.63333333333"/>
    <n v="145.1"/>
    <n v="0"/>
    <n v="0"/>
    <n v="6128.7"/>
    <n v="359.2"/>
    <n v="1049.13333333333"/>
    <n v="143.55000000000001"/>
    <n v="0.5"/>
    <n v="3.0666666666666602"/>
    <n v="7177.8333333333303"/>
  </r>
  <r>
    <x v="8"/>
    <x v="0"/>
    <x v="0"/>
    <n v="1"/>
    <x v="1"/>
    <n v="276894"/>
    <n v="203352373.562527"/>
    <n v="43292525.583333299"/>
    <n v="3316049.1"/>
    <n v="7535320.8499999996"/>
    <n v="794493.11666666705"/>
    <n v="266134.16666666698"/>
    <n v="39004.833333333299"/>
    <n v="40139778.716666698"/>
    <n v="974481.4"/>
    <n v="6064339.7999999998"/>
    <n v="836283.28333333298"/>
    <n v="20767.683333333302"/>
    <n v="20534.7166666667"/>
    <n v="46204118.516666695"/>
  </r>
  <r>
    <x v="8"/>
    <x v="0"/>
    <x v="1"/>
    <n v="1"/>
    <x v="1"/>
    <n v="329472"/>
    <n v="164846901.82458699"/>
    <n v="34435702.399999999"/>
    <n v="1446376.1"/>
    <n v="6755457.8499999996"/>
    <n v="508295.11666666699"/>
    <n v="33130.800000000003"/>
    <n v="49209.55"/>
    <n v="29910476.366666701"/>
    <n v="373396.95"/>
    <n v="6219071.7833333304"/>
    <n v="605902.80000000005"/>
    <n v="15368.416666666701"/>
    <n v="44472.333333333299"/>
    <n v="36129548.150000028"/>
  </r>
  <r>
    <x v="4"/>
    <x v="0"/>
    <x v="0"/>
    <n v="0"/>
    <x v="1"/>
    <n v="149"/>
    <n v="-42861.997150406904"/>
    <n v="17888.183333333302"/>
    <n v="1666.2833333333299"/>
    <n v="3336.95"/>
    <n v="130.6"/>
    <n v="0"/>
    <n v="0"/>
    <n v="15702.5"/>
    <n v="252.25"/>
    <n v="2466.25"/>
    <n v="290.41666666666703"/>
    <n v="24.766666666666602"/>
    <n v="0"/>
    <n v="18168.75"/>
  </r>
  <r>
    <x v="3"/>
    <x v="0"/>
    <x v="1"/>
    <n v="1"/>
    <x v="0"/>
    <n v="3009"/>
    <n v="785317.24443656194"/>
    <n v="0"/>
    <n v="0"/>
    <n v="0"/>
    <n v="0"/>
    <n v="0"/>
    <n v="0"/>
    <n v="0"/>
    <n v="0"/>
    <n v="0"/>
    <n v="0"/>
    <n v="0"/>
    <n v="0"/>
    <n v="0"/>
  </r>
  <r>
    <x v="6"/>
    <x v="0"/>
    <x v="0"/>
    <n v="1"/>
    <x v="0"/>
    <n v="2016"/>
    <n v="768408.58227504801"/>
    <n v="0"/>
    <n v="0"/>
    <n v="0"/>
    <n v="0"/>
    <n v="0"/>
    <n v="0"/>
    <n v="0"/>
    <n v="0"/>
    <n v="0"/>
    <n v="0"/>
    <n v="0"/>
    <n v="0"/>
    <n v="0"/>
  </r>
  <r>
    <x v="1"/>
    <x v="0"/>
    <x v="0"/>
    <n v="1"/>
    <x v="0"/>
    <n v="2874"/>
    <n v="1128925.5416698901"/>
    <n v="0"/>
    <n v="0"/>
    <n v="0"/>
    <n v="0"/>
    <n v="0"/>
    <n v="0"/>
    <n v="0"/>
    <n v="0"/>
    <n v="0"/>
    <n v="0"/>
    <n v="0"/>
    <n v="0"/>
    <n v="0"/>
  </r>
  <r>
    <x v="1"/>
    <x v="0"/>
    <x v="1"/>
    <n v="1"/>
    <x v="0"/>
    <n v="3211"/>
    <n v="856155.295415923"/>
    <n v="0"/>
    <n v="0"/>
    <n v="0"/>
    <n v="0"/>
    <n v="0"/>
    <n v="0"/>
    <n v="0"/>
    <n v="0"/>
    <n v="0"/>
    <n v="0"/>
    <n v="0"/>
    <n v="0"/>
    <n v="0"/>
  </r>
  <r>
    <x v="6"/>
    <x v="0"/>
    <x v="0"/>
    <n v="0"/>
    <x v="0"/>
    <n v="11022"/>
    <n v="-2577.66"/>
    <n v="0"/>
    <n v="0"/>
    <n v="0"/>
    <n v="0"/>
    <n v="0"/>
    <n v="0"/>
    <n v="0"/>
    <n v="0"/>
    <n v="0"/>
    <n v="0"/>
    <n v="0"/>
    <n v="0"/>
    <n v="0"/>
  </r>
  <r>
    <x v="3"/>
    <x v="0"/>
    <x v="1"/>
    <n v="0"/>
    <x v="1"/>
    <n v="230"/>
    <n v="-83996.456503710695"/>
    <n v="15245.0666666667"/>
    <n v="1354.1"/>
    <n v="2912.55"/>
    <n v="659.48333333333198"/>
    <n v="0"/>
    <n v="0"/>
    <n v="10969.4333333333"/>
    <n v="89.533333333333303"/>
    <n v="2463.35"/>
    <n v="235.36666666666699"/>
    <n v="0.75"/>
    <n v="0.133333333333333"/>
    <n v="13432.7833333333"/>
  </r>
  <r>
    <x v="4"/>
    <x v="0"/>
    <x v="0"/>
    <n v="1"/>
    <x v="0"/>
    <n v="2842"/>
    <n v="1276041.25730046"/>
    <n v="0"/>
    <n v="0"/>
    <n v="0"/>
    <n v="0"/>
    <n v="0"/>
    <n v="0"/>
    <n v="0"/>
    <n v="0"/>
    <n v="0"/>
    <n v="0"/>
    <n v="0"/>
    <n v="0"/>
    <n v="0"/>
  </r>
  <r>
    <x v="1"/>
    <x v="0"/>
    <x v="0"/>
    <n v="0"/>
    <x v="0"/>
    <n v="15746"/>
    <n v="-1229.93"/>
    <n v="0"/>
    <n v="0"/>
    <n v="0"/>
    <n v="0"/>
    <n v="0"/>
    <n v="0"/>
    <n v="0"/>
    <n v="0"/>
    <n v="0"/>
    <n v="0"/>
    <n v="0"/>
    <n v="0"/>
    <n v="0"/>
  </r>
  <r>
    <x v="4"/>
    <x v="0"/>
    <x v="1"/>
    <n v="1"/>
    <x v="1"/>
    <n v="306824"/>
    <n v="161927504.409134"/>
    <n v="32081200.983333301"/>
    <n v="1283015.88333333"/>
    <n v="6543727.1500000004"/>
    <n v="523164.683333333"/>
    <n v="26394.2166666667"/>
    <n v="7535.5333333333301"/>
    <n v="27951054.75"/>
    <n v="340407.01666666701"/>
    <n v="6050912.13333333"/>
    <n v="476413.13333333301"/>
    <n v="14623.8833333333"/>
    <n v="4035.35"/>
    <n v="34001966.883333333"/>
  </r>
  <r>
    <x v="5"/>
    <x v="0"/>
    <x v="1"/>
    <n v="1"/>
    <x v="1"/>
    <n v="324855"/>
    <n v="160054509.27267101"/>
    <n v="32147418.1833333"/>
    <n v="1298106.1499999999"/>
    <n v="6264365.9833333297"/>
    <n v="491494.75"/>
    <n v="30815.55"/>
    <n v="101555.16666666701"/>
    <n v="27873732.833333299"/>
    <n v="355130.66666666698"/>
    <n v="5862822.2999999998"/>
    <n v="647201.80000000005"/>
    <n v="15868.3"/>
    <n v="91629.65"/>
    <n v="33736555.133333296"/>
  </r>
  <r>
    <x v="5"/>
    <x v="0"/>
    <x v="1"/>
    <n v="0"/>
    <x v="1"/>
    <n v="120"/>
    <n v="-41258.391605311503"/>
    <n v="7990.7"/>
    <n v="1074.8"/>
    <n v="2505.4166666666702"/>
    <n v="435.03333333333302"/>
    <n v="13.483333333333301"/>
    <n v="45.683333333333302"/>
    <n v="6038.85"/>
    <n v="200.11666666666699"/>
    <n v="789.18333333333396"/>
    <n v="368.53333333333302"/>
    <n v="14.4333333333333"/>
    <n v="53.5"/>
    <n v="6828.0333333333347"/>
  </r>
  <r>
    <x v="3"/>
    <x v="0"/>
    <x v="0"/>
    <n v="1"/>
    <x v="0"/>
    <n v="2507"/>
    <n v="1073071.8406790099"/>
    <n v="0"/>
    <n v="0"/>
    <n v="0"/>
    <n v="0"/>
    <n v="0"/>
    <n v="0"/>
    <n v="0"/>
    <n v="0"/>
    <n v="0"/>
    <n v="0"/>
    <n v="0"/>
    <n v="0"/>
    <n v="0"/>
  </r>
  <r>
    <x v="0"/>
    <x v="0"/>
    <x v="0"/>
    <n v="1"/>
    <x v="1"/>
    <n v="252352"/>
    <n v="182367982.60209399"/>
    <n v="37407352.1833333"/>
    <n v="2606649.35"/>
    <n v="6778272.4166666698"/>
    <n v="699002.85"/>
    <n v="169847.2"/>
    <n v="31501.55"/>
    <n v="35246469.033333302"/>
    <n v="842469.23333333305"/>
    <n v="5359553.61666667"/>
    <n v="593033.01666666695"/>
    <n v="22758.483333333301"/>
    <n v="17238.233333333301"/>
    <n v="40606022.649999969"/>
  </r>
  <r>
    <x v="0"/>
    <x v="0"/>
    <x v="1"/>
    <n v="1"/>
    <x v="1"/>
    <n v="304417"/>
    <n v="155404537.67331699"/>
    <n v="30120543.783333302"/>
    <n v="1092807.95"/>
    <n v="6045580.63333333"/>
    <n v="423252.58333333302"/>
    <n v="24466.05"/>
    <n v="6958.5833333333303"/>
    <n v="25590234.9333333"/>
    <n v="306441.46666666702"/>
    <n v="5536064.5"/>
    <n v="466299.95"/>
    <n v="13409.55"/>
    <n v="4794.0333333333301"/>
    <n v="31126299.4333333"/>
  </r>
  <r>
    <x v="5"/>
    <x v="1"/>
    <x v="0"/>
    <n v="0"/>
    <x v="1"/>
    <n v="110"/>
    <n v="-119054.712537623"/>
    <n v="16597.516666666699"/>
    <n v="2756.7000000000098"/>
    <n v="479.066666666667"/>
    <n v="474.78333333333399"/>
    <n v="0"/>
    <n v="0"/>
    <n v="15300.483333333301"/>
    <n v="443.86666666666599"/>
    <n v="566.83333333333303"/>
    <n v="274.433333333333"/>
    <n v="0.55000000000000004"/>
    <n v="0"/>
    <n v="15867.316666666633"/>
  </r>
  <r>
    <x v="6"/>
    <x v="1"/>
    <x v="0"/>
    <n v="1"/>
    <x v="0"/>
    <n v="2725"/>
    <n v="1070920.99625572"/>
    <n v="0"/>
    <n v="0"/>
    <n v="0"/>
    <n v="0"/>
    <n v="0"/>
    <n v="0"/>
    <n v="0"/>
    <n v="0"/>
    <n v="0"/>
    <n v="0"/>
    <n v="0"/>
    <n v="0"/>
    <n v="0"/>
  </r>
  <r>
    <x v="6"/>
    <x v="1"/>
    <x v="0"/>
    <n v="0"/>
    <x v="0"/>
    <n v="7077"/>
    <n v="-4899.93"/>
    <n v="0"/>
    <n v="0"/>
    <n v="0"/>
    <n v="0"/>
    <n v="0"/>
    <n v="0"/>
    <n v="0"/>
    <n v="0"/>
    <n v="0"/>
    <n v="0"/>
    <n v="0"/>
    <n v="0"/>
    <n v="0"/>
  </r>
  <r>
    <x v="0"/>
    <x v="1"/>
    <x v="0"/>
    <n v="0"/>
    <x v="0"/>
    <n v="13295"/>
    <n v="0"/>
    <n v="0"/>
    <n v="0"/>
    <n v="0"/>
    <n v="0"/>
    <n v="0"/>
    <n v="0"/>
    <n v="0"/>
    <n v="0"/>
    <n v="0"/>
    <n v="0"/>
    <n v="0"/>
    <n v="0"/>
    <n v="0"/>
  </r>
  <r>
    <x v="0"/>
    <x v="1"/>
    <x v="0"/>
    <n v="1"/>
    <x v="0"/>
    <n v="3498"/>
    <n v="1553448.2048515801"/>
    <n v="0"/>
    <n v="0"/>
    <n v="0"/>
    <n v="0"/>
    <n v="0"/>
    <n v="0"/>
    <n v="0"/>
    <n v="0"/>
    <n v="0"/>
    <n v="0"/>
    <n v="0"/>
    <n v="0"/>
    <n v="0"/>
  </r>
  <r>
    <x v="3"/>
    <x v="1"/>
    <x v="1"/>
    <n v="1"/>
    <x v="1"/>
    <n v="317815"/>
    <n v="155843340.29686099"/>
    <n v="26684856.916666701"/>
    <n v="1062601.2"/>
    <n v="3936708.45"/>
    <n v="327897.66666666698"/>
    <n v="20367.883333333299"/>
    <n v="5225.6333333333296"/>
    <n v="27081718.516666699"/>
    <n v="367776.55"/>
    <n v="5404218.9166666698"/>
    <n v="497108.3"/>
    <n v="17115.650000000001"/>
    <n v="6159.8333333333303"/>
    <n v="32485937.433333367"/>
  </r>
  <r>
    <x v="0"/>
    <x v="1"/>
    <x v="1"/>
    <n v="0"/>
    <x v="1"/>
    <n v="81"/>
    <n v="-5332.5153209087102"/>
    <n v="2529.63333333333"/>
    <n v="248.6"/>
    <n v="397"/>
    <n v="20.3333333333333"/>
    <n v="0"/>
    <n v="0"/>
    <n v="1975.5166666666701"/>
    <n v="5.8"/>
    <n v="412.74999999999898"/>
    <n v="19"/>
    <n v="0"/>
    <n v="0"/>
    <n v="2388.2666666666692"/>
  </r>
  <r>
    <x v="0"/>
    <x v="1"/>
    <x v="1"/>
    <n v="1"/>
    <x v="1"/>
    <n v="311700"/>
    <n v="149839964.82118499"/>
    <n v="26010164.583333299"/>
    <n v="964164.28333333298"/>
    <n v="4142767.9666666701"/>
    <n v="318233.88333333301"/>
    <n v="24824.35"/>
    <n v="5112.75"/>
    <n v="25616359.350000001"/>
    <n v="324293.84999999998"/>
    <n v="5285051.2666666703"/>
    <n v="443291.53333333298"/>
    <n v="17055.633333333299"/>
    <n v="6507.8833333333296"/>
    <n v="30901410.616666671"/>
  </r>
  <r>
    <x v="5"/>
    <x v="1"/>
    <x v="0"/>
    <n v="1"/>
    <x v="0"/>
    <n v="1598"/>
    <n v="721586.76732064504"/>
    <n v="0"/>
    <n v="0"/>
    <n v="0"/>
    <n v="0"/>
    <n v="0"/>
    <n v="0"/>
    <n v="0"/>
    <n v="0"/>
    <n v="0"/>
    <n v="0"/>
    <n v="0"/>
    <n v="0"/>
    <n v="0"/>
  </r>
  <r>
    <x v="3"/>
    <x v="1"/>
    <x v="1"/>
    <n v="0"/>
    <x v="0"/>
    <n v="7806"/>
    <n v="0"/>
    <n v="0"/>
    <n v="0"/>
    <n v="0"/>
    <n v="0"/>
    <n v="0"/>
    <n v="0"/>
    <n v="0"/>
    <n v="0"/>
    <n v="0"/>
    <n v="0"/>
    <n v="0"/>
    <n v="0"/>
    <n v="0"/>
  </r>
  <r>
    <x v="0"/>
    <x v="1"/>
    <x v="1"/>
    <n v="1"/>
    <x v="0"/>
    <n v="3860"/>
    <n v="1078232.6963488599"/>
    <n v="0"/>
    <n v="0"/>
    <n v="0"/>
    <n v="0"/>
    <n v="0"/>
    <n v="0"/>
    <n v="0"/>
    <n v="0"/>
    <n v="0"/>
    <n v="0"/>
    <n v="0"/>
    <n v="0"/>
    <n v="0"/>
  </r>
  <r>
    <x v="3"/>
    <x v="1"/>
    <x v="0"/>
    <n v="0"/>
    <x v="1"/>
    <n v="141"/>
    <n v="-122328.236678138"/>
    <n v="22586.566666666698"/>
    <n v="10013"/>
    <n v="1223.3"/>
    <n v="341.566666666667"/>
    <n v="0"/>
    <n v="0"/>
    <n v="9509.8999999999905"/>
    <n v="992.95"/>
    <n v="1313.05"/>
    <n v="269.71666666666698"/>
    <n v="0.43333333333333302"/>
    <n v="0"/>
    <n v="10822.94999999999"/>
  </r>
  <r>
    <x v="0"/>
    <x v="1"/>
    <x v="1"/>
    <n v="0"/>
    <x v="0"/>
    <n v="13831"/>
    <n v="-5603.31"/>
    <n v="0"/>
    <n v="0"/>
    <n v="0"/>
    <n v="0"/>
    <n v="0"/>
    <n v="0"/>
    <n v="0"/>
    <n v="0"/>
    <n v="0"/>
    <n v="0"/>
    <n v="0"/>
    <n v="0"/>
    <n v="0"/>
  </r>
  <r>
    <x v="5"/>
    <x v="1"/>
    <x v="1"/>
    <n v="0"/>
    <x v="1"/>
    <n v="110"/>
    <n v="-16381.417135023399"/>
    <n v="4844.8999999999996"/>
    <n v="95.283333333333303"/>
    <n v="502.15"/>
    <n v="39.15"/>
    <n v="0"/>
    <n v="0"/>
    <n v="4903.7"/>
    <n v="18.516666666666701"/>
    <n v="593.46666666666601"/>
    <n v="220.916666666667"/>
    <n v="0"/>
    <n v="0"/>
    <n v="5497.1666666666661"/>
  </r>
  <r>
    <x v="5"/>
    <x v="1"/>
    <x v="0"/>
    <n v="1"/>
    <x v="1"/>
    <n v="273122"/>
    <n v="190827299.51811501"/>
    <n v="40404216.0666667"/>
    <n v="3223585.6833333299"/>
    <n v="6934578.8333333302"/>
    <n v="689497.38333333295"/>
    <n v="194412.25"/>
    <n v="23611.483333333301"/>
    <n v="37737100.6833333"/>
    <n v="927052.55"/>
    <n v="5619234.7000000002"/>
    <n v="747804.66666666698"/>
    <n v="25205.316666666698"/>
    <n v="11424.1166666667"/>
    <n v="43356335.383333303"/>
  </r>
  <r>
    <x v="5"/>
    <x v="1"/>
    <x v="0"/>
    <n v="0"/>
    <x v="0"/>
    <n v="2064"/>
    <n v="0"/>
    <n v="0"/>
    <n v="0"/>
    <n v="0"/>
    <n v="0"/>
    <n v="0"/>
    <n v="0"/>
    <n v="0"/>
    <n v="0"/>
    <n v="0"/>
    <n v="0"/>
    <n v="0"/>
    <n v="0"/>
    <n v="0"/>
  </r>
  <r>
    <x v="5"/>
    <x v="1"/>
    <x v="1"/>
    <n v="1"/>
    <x v="1"/>
    <n v="325674"/>
    <n v="159365532.868889"/>
    <n v="28714216.75"/>
    <n v="1129808.66666667"/>
    <n v="4472209.1833333299"/>
    <n v="371903.01666666701"/>
    <n v="23952.799999999999"/>
    <n v="76722.783333333296"/>
    <n v="28466160.666666701"/>
    <n v="389400.61666666699"/>
    <n v="5758979.3333333302"/>
    <n v="585595.13333333295"/>
    <n v="13956.516666666699"/>
    <n v="93843.233333333294"/>
    <n v="34225140.00000003"/>
  </r>
  <r>
    <x v="1"/>
    <x v="1"/>
    <x v="0"/>
    <n v="0"/>
    <x v="0"/>
    <n v="9278"/>
    <n v="0"/>
    <n v="0"/>
    <n v="0"/>
    <n v="0"/>
    <n v="0"/>
    <n v="0"/>
    <n v="0"/>
    <n v="0"/>
    <n v="0"/>
    <n v="0"/>
    <n v="0"/>
    <n v="0"/>
    <n v="0"/>
    <n v="0"/>
  </r>
  <r>
    <x v="4"/>
    <x v="1"/>
    <x v="0"/>
    <n v="1"/>
    <x v="1"/>
    <n v="263260"/>
    <n v="191385776.89470199"/>
    <n v="41216409.383333303"/>
    <n v="3032833.38333333"/>
    <n v="7321109.4666666696"/>
    <n v="775387.91666666698"/>
    <n v="130747.08333333299"/>
    <n v="22735.566666666698"/>
    <n v="38923403.5666667"/>
    <n v="879310.05"/>
    <n v="5848040.9500000002"/>
    <n v="545672.316666667"/>
    <n v="21778.65"/>
    <n v="15985.833333333299"/>
    <n v="44771444.516666703"/>
  </r>
  <r>
    <x v="1"/>
    <x v="1"/>
    <x v="1"/>
    <n v="1"/>
    <x v="1"/>
    <n v="315619"/>
    <n v="143963745.22667101"/>
    <n v="25826909.6833333"/>
    <n v="1050313.88333333"/>
    <n v="3865894.5333333299"/>
    <n v="331779.65000000002"/>
    <n v="22100.316666666698"/>
    <n v="6513.7666666666601"/>
    <n v="26551642.449999999"/>
    <n v="350139.26666666701"/>
    <n v="5332661.4333333299"/>
    <n v="506448.38333333301"/>
    <n v="15577.0666666667"/>
    <n v="8583.3166666666693"/>
    <n v="31884303.883333329"/>
  </r>
  <r>
    <x v="4"/>
    <x v="1"/>
    <x v="0"/>
    <n v="1"/>
    <x v="0"/>
    <n v="3261"/>
    <n v="1290244.1388435401"/>
    <n v="0"/>
    <n v="0"/>
    <n v="0"/>
    <n v="0"/>
    <n v="0"/>
    <n v="0"/>
    <n v="0"/>
    <n v="0"/>
    <n v="0"/>
    <n v="0"/>
    <n v="0"/>
    <n v="0"/>
    <n v="0"/>
  </r>
  <r>
    <x v="4"/>
    <x v="1"/>
    <x v="1"/>
    <n v="0"/>
    <x v="1"/>
    <n v="31"/>
    <n v="0"/>
    <n v="152.15"/>
    <n v="0"/>
    <n v="105"/>
    <n v="0"/>
    <n v="0"/>
    <n v="0"/>
    <n v="0"/>
    <n v="0"/>
    <n v="0"/>
    <n v="0"/>
    <n v="0"/>
    <n v="0"/>
    <n v="0"/>
  </r>
  <r>
    <x v="3"/>
    <x v="1"/>
    <x v="0"/>
    <n v="1"/>
    <x v="1"/>
    <n v="266310"/>
    <n v="187004113.80461299"/>
    <n v="38745489.5666667"/>
    <n v="3106545.5166666699"/>
    <n v="6519038.4833333297"/>
    <n v="627209.9"/>
    <n v="127273.8"/>
    <n v="14634.916666666701"/>
    <n v="36236501.9333333"/>
    <n v="791100.933333333"/>
    <n v="5236257.3333333302"/>
    <n v="571147.85"/>
    <n v="28672.7"/>
    <n v="13777.85"/>
    <n v="41472759.266666628"/>
  </r>
  <r>
    <x v="0"/>
    <x v="1"/>
    <x v="0"/>
    <n v="1"/>
    <x v="1"/>
    <n v="259980"/>
    <n v="184905376.56967199"/>
    <n v="37763024.6833333"/>
    <n v="2629725.2000000002"/>
    <n v="6617717.11666667"/>
    <n v="672599.83333333302"/>
    <n v="122927.433333333"/>
    <n v="19457.150000000001"/>
    <n v="35747748.600000001"/>
    <n v="800137.73333333305"/>
    <n v="5297200.6666666698"/>
    <n v="552957.25"/>
    <n v="19774.150000000001"/>
    <n v="10912.2166666667"/>
    <n v="41044949.266666673"/>
  </r>
  <r>
    <x v="4"/>
    <x v="1"/>
    <x v="1"/>
    <n v="1"/>
    <x v="0"/>
    <n v="3740"/>
    <n v="1251824.8766212999"/>
    <n v="0"/>
    <n v="0"/>
    <n v="0"/>
    <n v="0"/>
    <n v="0"/>
    <n v="0"/>
    <n v="0"/>
    <n v="0"/>
    <n v="0"/>
    <n v="0"/>
    <n v="0"/>
    <n v="0"/>
    <n v="0"/>
  </r>
  <r>
    <x v="6"/>
    <x v="1"/>
    <x v="0"/>
    <n v="0"/>
    <x v="1"/>
    <n v="162"/>
    <n v="-67830.816784203096"/>
    <n v="30778.05"/>
    <n v="3106.9"/>
    <n v="2224.3166666666698"/>
    <n v="2629.7333333333299"/>
    <n v="0"/>
    <n v="0"/>
    <n v="14436.083333333299"/>
    <n v="928.63333333333401"/>
    <n v="2187.4333333333302"/>
    <n v="435.933333333333"/>
    <n v="0"/>
    <n v="0"/>
    <n v="16623.51666666663"/>
  </r>
  <r>
    <x v="3"/>
    <x v="1"/>
    <x v="0"/>
    <n v="0"/>
    <x v="0"/>
    <n v="7304"/>
    <n v="0"/>
    <n v="0"/>
    <n v="0"/>
    <n v="0"/>
    <n v="0"/>
    <n v="0"/>
    <n v="0"/>
    <n v="0"/>
    <n v="0"/>
    <n v="0"/>
    <n v="0"/>
    <n v="0"/>
    <n v="0"/>
    <n v="0"/>
  </r>
  <r>
    <x v="1"/>
    <x v="1"/>
    <x v="0"/>
    <n v="1"/>
    <x v="1"/>
    <n v="264321"/>
    <n v="175321307.60576001"/>
    <n v="38160175.5"/>
    <n v="3030767"/>
    <n v="6395782.3333333302"/>
    <n v="611622.08333333302"/>
    <n v="117159.683333333"/>
    <n v="14923.3666666667"/>
    <n v="35926464.0666667"/>
    <n v="856678.46666666702"/>
    <n v="5175482.45"/>
    <n v="586552.71666666702"/>
    <n v="21064.516666666699"/>
    <n v="13993.583333333299"/>
    <n v="41101946.516666703"/>
  </r>
  <r>
    <x v="1"/>
    <x v="1"/>
    <x v="0"/>
    <n v="1"/>
    <x v="0"/>
    <n v="3135"/>
    <n v="1311254.9449386401"/>
    <n v="0"/>
    <n v="0"/>
    <n v="0"/>
    <n v="0"/>
    <n v="0"/>
    <n v="0"/>
    <n v="0"/>
    <n v="0"/>
    <n v="0"/>
    <n v="0"/>
    <n v="0"/>
    <n v="0"/>
    <n v="0"/>
  </r>
  <r>
    <x v="3"/>
    <x v="1"/>
    <x v="0"/>
    <n v="1"/>
    <x v="0"/>
    <n v="3139"/>
    <n v="1320299.75581912"/>
    <n v="0"/>
    <n v="0"/>
    <n v="0"/>
    <n v="0"/>
    <n v="0"/>
    <n v="0"/>
    <n v="0"/>
    <n v="0"/>
    <n v="0"/>
    <n v="0"/>
    <n v="0"/>
    <n v="0"/>
    <n v="0"/>
  </r>
  <r>
    <x v="3"/>
    <x v="1"/>
    <x v="1"/>
    <n v="0"/>
    <x v="1"/>
    <n v="147"/>
    <n v="-457900.27701318898"/>
    <n v="7190.7"/>
    <n v="309.61666666666702"/>
    <n v="68.933333333333294"/>
    <n v="110.633333333333"/>
    <n v="0"/>
    <n v="0"/>
    <n v="8154.8999999999896"/>
    <n v="46.3333333333334"/>
    <n v="200.266666666666"/>
    <n v="163.11666666666699"/>
    <n v="2.9166666666666701"/>
    <n v="1.06666666666666"/>
    <n v="8355.1666666666551"/>
  </r>
  <r>
    <x v="6"/>
    <x v="1"/>
    <x v="1"/>
    <n v="0"/>
    <x v="0"/>
    <n v="4539"/>
    <n v="-3383.38"/>
    <n v="0"/>
    <n v="0"/>
    <n v="0"/>
    <n v="0"/>
    <n v="0"/>
    <n v="0"/>
    <n v="0"/>
    <n v="0"/>
    <n v="0"/>
    <n v="0"/>
    <n v="0"/>
    <n v="0"/>
    <n v="0"/>
  </r>
  <r>
    <x v="2"/>
    <x v="1"/>
    <x v="0"/>
    <n v="1"/>
    <x v="1"/>
    <n v="276894"/>
    <n v="196649960.06393701"/>
    <n v="41813200.666666701"/>
    <n v="3217323.0666666701"/>
    <n v="7571092.1833333299"/>
    <n v="748086.86666666705"/>
    <n v="265839.433333333"/>
    <n v="21621.0333333333"/>
    <n v="38764386.583333299"/>
    <n v="937805.75"/>
    <n v="6002851.4500000002"/>
    <n v="772591.78333333298"/>
    <n v="27595.916666666701"/>
    <n v="11122.333333333299"/>
    <n v="44767238.033333302"/>
  </r>
  <r>
    <x v="6"/>
    <x v="1"/>
    <x v="1"/>
    <n v="0"/>
    <x v="1"/>
    <n v="50"/>
    <n v="-8711.6490934399098"/>
    <n v="2026.5333333333299"/>
    <n v="266.85000000000002"/>
    <n v="960.28333333333296"/>
    <n v="0.35"/>
    <n v="0"/>
    <n v="0"/>
    <n v="2819.8333333333298"/>
    <n v="57.9"/>
    <n v="346.36666666666702"/>
    <n v="50.883333333333397"/>
    <n v="0"/>
    <n v="0"/>
    <n v="3166.1999999999971"/>
  </r>
  <r>
    <x v="5"/>
    <x v="1"/>
    <x v="1"/>
    <n v="1"/>
    <x v="0"/>
    <n v="2523"/>
    <n v="538513.78006456001"/>
    <n v="0"/>
    <n v="0"/>
    <n v="0"/>
    <n v="0"/>
    <n v="0"/>
    <n v="0"/>
    <n v="0"/>
    <n v="0"/>
    <n v="0"/>
    <n v="0"/>
    <n v="0"/>
    <n v="0"/>
    <n v="0"/>
  </r>
  <r>
    <x v="6"/>
    <x v="1"/>
    <x v="0"/>
    <n v="1"/>
    <x v="1"/>
    <n v="266930"/>
    <n v="197000818.098757"/>
    <n v="43465951.700000003"/>
    <n v="3223261.7166666701"/>
    <n v="7215009.63333333"/>
    <n v="740096.933333333"/>
    <n v="182030.15"/>
    <n v="19499.883333333299"/>
    <n v="40126222.299999997"/>
    <n v="934020.46666666702"/>
    <n v="5797703.7333333297"/>
    <n v="711066.33333333302"/>
    <n v="21322.016666666699"/>
    <n v="13083.7"/>
    <n v="45923926.033333324"/>
  </r>
  <r>
    <x v="6"/>
    <x v="1"/>
    <x v="1"/>
    <n v="1"/>
    <x v="1"/>
    <n v="322128"/>
    <n v="164642201.36415201"/>
    <n v="29779974.416666701"/>
    <n v="1116419.0166666701"/>
    <n v="4411558.2333333297"/>
    <n v="390043.5"/>
    <n v="30124.666666666599"/>
    <n v="4465.2333333333399"/>
    <n v="28935178.949999999"/>
    <n v="412043.25"/>
    <n v="5694110.9333333299"/>
    <n v="569385.1"/>
    <n v="13017.083333333299"/>
    <n v="8601.4500000000007"/>
    <n v="34629289.883333325"/>
  </r>
  <r>
    <x v="7"/>
    <x v="1"/>
    <x v="0"/>
    <n v="1"/>
    <x v="1"/>
    <n v="276894"/>
    <n v="195087878.71697199"/>
    <n v="42471827.049999997"/>
    <n v="3263475.86666667"/>
    <n v="7145679.7666666703"/>
    <n v="727575.88333333295"/>
    <n v="238146.26666666701"/>
    <n v="17966"/>
    <n v="39586973.366666697"/>
    <n v="928985.33333333302"/>
    <n v="5776356.4666666696"/>
    <n v="762369.816666667"/>
    <n v="25270.066666666698"/>
    <n v="10660.166666666701"/>
    <n v="45363329.833333366"/>
  </r>
  <r>
    <x v="4"/>
    <x v="1"/>
    <x v="1"/>
    <n v="1"/>
    <x v="1"/>
    <n v="314058"/>
    <n v="156921800.251021"/>
    <n v="27662009.350000001"/>
    <n v="1108575.0333333299"/>
    <n v="4473159.61666667"/>
    <n v="406074.36666666699"/>
    <n v="24249.4666666667"/>
    <n v="5700.6333333333396"/>
    <n v="27935843.166666701"/>
    <n v="368062.66666666698"/>
    <n v="5842403.5666666701"/>
    <n v="454582.48333333299"/>
    <n v="13267.6166666667"/>
    <n v="7616.55"/>
    <n v="33778246.733333372"/>
  </r>
  <r>
    <x v="7"/>
    <x v="1"/>
    <x v="1"/>
    <n v="1"/>
    <x v="1"/>
    <n v="329472"/>
    <n v="160693519.01584801"/>
    <n v="29652533.5"/>
    <n v="1182686.63333333"/>
    <n v="4557757.7333333297"/>
    <n v="398873.46666666702"/>
    <n v="29777.15"/>
    <n v="5916.1666666666697"/>
    <n v="29521326.283333302"/>
    <n v="401154.13333333301"/>
    <n v="5913857.2000000002"/>
    <n v="557885.98333333305"/>
    <n v="14143.3166666667"/>
    <n v="6160.9166666666697"/>
    <n v="35435183.483333305"/>
  </r>
  <r>
    <x v="8"/>
    <x v="1"/>
    <x v="0"/>
    <n v="1"/>
    <x v="1"/>
    <n v="276894"/>
    <n v="201476841.685287"/>
    <n v="43315288.533333302"/>
    <n v="3379351.4833333301"/>
    <n v="7476585.7666666703"/>
    <n v="773677.183333333"/>
    <n v="238966.26666666701"/>
    <n v="36034.966666666704"/>
    <n v="40546702.766666703"/>
    <n v="958713.11666666705"/>
    <n v="6036290.63333333"/>
    <n v="815226.83333333302"/>
    <n v="25716.799999999999"/>
    <n v="15831.8833333333"/>
    <n v="46582993.400000036"/>
  </r>
  <r>
    <x v="3"/>
    <x v="1"/>
    <x v="1"/>
    <n v="1"/>
    <x v="0"/>
    <n v="3704"/>
    <n v="899208.55501434999"/>
    <n v="0"/>
    <n v="0"/>
    <n v="0"/>
    <n v="0"/>
    <n v="0"/>
    <n v="0"/>
    <n v="0"/>
    <n v="0"/>
    <n v="0"/>
    <n v="0"/>
    <n v="0"/>
    <n v="0"/>
    <n v="0"/>
  </r>
  <r>
    <x v="6"/>
    <x v="1"/>
    <x v="1"/>
    <n v="1"/>
    <x v="0"/>
    <n v="2755"/>
    <n v="679669.00126459997"/>
    <n v="0"/>
    <n v="0"/>
    <n v="0"/>
    <n v="0"/>
    <n v="0"/>
    <n v="0"/>
    <n v="0"/>
    <n v="0"/>
    <n v="0"/>
    <n v="0"/>
    <n v="0"/>
    <n v="0"/>
    <n v="0"/>
  </r>
  <r>
    <x v="4"/>
    <x v="1"/>
    <x v="0"/>
    <n v="0"/>
    <x v="0"/>
    <n v="10307"/>
    <n v="0"/>
    <n v="0"/>
    <n v="0"/>
    <n v="0"/>
    <n v="0"/>
    <n v="0"/>
    <n v="0"/>
    <n v="0"/>
    <n v="0"/>
    <n v="0"/>
    <n v="0"/>
    <n v="0"/>
    <n v="0"/>
    <n v="0"/>
  </r>
  <r>
    <x v="5"/>
    <x v="1"/>
    <x v="1"/>
    <n v="0"/>
    <x v="0"/>
    <n v="1165"/>
    <n v="0"/>
    <n v="0"/>
    <n v="0"/>
    <n v="0"/>
    <n v="0"/>
    <n v="0"/>
    <n v="0"/>
    <n v="0"/>
    <n v="0"/>
    <n v="0"/>
    <n v="0"/>
    <n v="0"/>
    <n v="0"/>
    <n v="0"/>
  </r>
  <r>
    <x v="1"/>
    <x v="1"/>
    <x v="1"/>
    <n v="0"/>
    <x v="0"/>
    <n v="10122"/>
    <n v="0"/>
    <n v="0"/>
    <n v="0"/>
    <n v="0"/>
    <n v="0"/>
    <n v="0"/>
    <n v="0"/>
    <n v="0"/>
    <n v="0"/>
    <n v="0"/>
    <n v="0"/>
    <n v="0"/>
    <n v="0"/>
    <n v="0"/>
  </r>
  <r>
    <x v="4"/>
    <x v="1"/>
    <x v="0"/>
    <n v="0"/>
    <x v="1"/>
    <n v="66"/>
    <n v="-225453.106776637"/>
    <n v="3089.75"/>
    <n v="518.31666666666695"/>
    <n v="310.64999999999901"/>
    <n v="7.5833333333333499"/>
    <n v="0"/>
    <n v="0"/>
    <n v="5144.6499999999996"/>
    <n v="133.94999999999999"/>
    <n v="575.85"/>
    <n v="49.283333333333303"/>
    <n v="0"/>
    <n v="0"/>
    <n v="5720.5"/>
  </r>
  <r>
    <x v="8"/>
    <x v="1"/>
    <x v="1"/>
    <n v="1"/>
    <x v="1"/>
    <n v="329472"/>
    <n v="167185322.14796799"/>
    <n v="30982762.850000001"/>
    <n v="1238427.7333333299"/>
    <n v="4675737.8333333302"/>
    <n v="370575.7"/>
    <n v="33479.033333333296"/>
    <n v="39146.949999999997"/>
    <n v="30866494.649999999"/>
    <n v="402115.566666667"/>
    <n v="6045465.61666667"/>
    <n v="552723.96666666702"/>
    <n v="14275.516666666699"/>
    <n v="47189.599999999999"/>
    <n v="36911960.266666666"/>
  </r>
  <r>
    <x v="1"/>
    <x v="1"/>
    <x v="0"/>
    <n v="0"/>
    <x v="1"/>
    <n v="160"/>
    <n v="-127306.274430352"/>
    <n v="16304.8166666667"/>
    <n v="3798.6999999999898"/>
    <n v="3763.6833333333402"/>
    <n v="501.35"/>
    <n v="0"/>
    <n v="0"/>
    <n v="11513.333333333299"/>
    <n v="346.566666666667"/>
    <n v="1008.7"/>
    <n v="683.89999999999895"/>
    <n v="0"/>
    <n v="0"/>
    <n v="12522.0333333333"/>
  </r>
  <r>
    <x v="4"/>
    <x v="1"/>
    <x v="1"/>
    <n v="0"/>
    <x v="0"/>
    <n v="11643"/>
    <n v="-5258.28"/>
    <n v="0"/>
    <n v="0"/>
    <n v="0"/>
    <n v="0"/>
    <n v="0"/>
    <n v="0"/>
    <n v="0"/>
    <n v="0"/>
    <n v="0"/>
    <n v="0"/>
    <n v="0"/>
    <n v="0"/>
    <n v="0"/>
  </r>
  <r>
    <x v="1"/>
    <x v="1"/>
    <x v="1"/>
    <n v="0"/>
    <x v="1"/>
    <n v="153"/>
    <n v="-21756.353147591901"/>
    <n v="16519.066666666698"/>
    <n v="1264.4000000000001"/>
    <n v="6400.1833333333198"/>
    <n v="227.71666666666701"/>
    <n v="0"/>
    <n v="0"/>
    <n v="8957.0999999999894"/>
    <n v="312.7"/>
    <n v="3160.5166666666701"/>
    <n v="427.21666666666601"/>
    <n v="0"/>
    <n v="0"/>
    <n v="12117.61666666666"/>
  </r>
  <r>
    <x v="1"/>
    <x v="1"/>
    <x v="1"/>
    <n v="1"/>
    <x v="0"/>
    <n v="3578"/>
    <n v="731820.88181387004"/>
    <n v="0"/>
    <n v="0"/>
    <n v="0"/>
    <n v="0"/>
    <n v="0"/>
    <n v="0"/>
    <n v="0"/>
    <n v="0"/>
    <n v="0"/>
    <n v="0"/>
    <n v="0"/>
    <n v="0"/>
    <n v="0"/>
  </r>
  <r>
    <x v="2"/>
    <x v="1"/>
    <x v="1"/>
    <n v="1"/>
    <x v="1"/>
    <n v="329472"/>
    <n v="163845520.07976699"/>
    <n v="30339220.083333299"/>
    <n v="1236204.0666666699"/>
    <n v="4794055.8333333302"/>
    <n v="396126.83333333302"/>
    <n v="33124.183333333298"/>
    <n v="5693.3666666666704"/>
    <n v="29646631.616666701"/>
    <n v="412856.98333333299"/>
    <n v="6109937.6666666698"/>
    <n v="587835.23333333305"/>
    <n v="16642"/>
    <n v="7888.35"/>
    <n v="35756569.283333369"/>
  </r>
  <r>
    <x v="0"/>
    <x v="1"/>
    <x v="0"/>
    <n v="0"/>
    <x v="1"/>
    <n v="121"/>
    <n v="-70006.724315711705"/>
    <n v="10292.9"/>
    <n v="615.29999999999995"/>
    <n v="2645.9666666666599"/>
    <n v="73.8"/>
    <n v="0"/>
    <n v="0"/>
    <n v="18797.816666666698"/>
    <n v="304.183333333333"/>
    <n v="488.416666666666"/>
    <n v="120.183333333333"/>
    <n v="0"/>
    <n v="2.6"/>
    <n v="19286.233333333363"/>
  </r>
  <r>
    <x v="9"/>
    <x v="2"/>
    <x v="2"/>
    <m/>
    <x v="2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1" cacheId="39" dataOnRows="1" dataPosition="0" applyNumberFormats="0" applyBorderFormats="0" applyFontFormats="0" applyPatternFormats="0" applyAlignmentFormats="0" applyWidthHeightFormats="1" dataCaption="Значения" updatedVersion="6" minRefreshableVersion="3" useAutoFormatting="1" colGrandTotals="0" itemPrintTitles="1" createdVersion="6" indent="0" outline="1" outlineData="1" multipleFieldFilters="0">
  <location ref="A4:J13" firstHeaderRow="1" firstDataRow="2" firstDataCol="1" rowPageCount="2" colPageCount="1"/>
  <pivotFields count="20">
    <pivotField axis="axisCol" showAll="0">
      <items count="11">
        <item x="2"/>
        <item x="7"/>
        <item x="8"/>
        <item x="5"/>
        <item x="6"/>
        <item x="3"/>
        <item x="1"/>
        <item x="4"/>
        <item x="0"/>
        <item h="1" x="9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-2"/>
    <field x="1"/>
  </rowFields>
  <rowItems count="8">
    <i>
      <x/>
    </i>
    <i r="1">
      <x/>
    </i>
    <i r="1">
      <x v="1"/>
    </i>
    <i i="1">
      <x v="1"/>
    </i>
    <i r="1" i="1">
      <x/>
    </i>
    <i r="1" i="1">
      <x v="1"/>
    </i>
    <i t="grand">
      <x/>
    </i>
    <i t="grand" i="1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2">
    <pageField fld="4" hier="-1"/>
    <pageField fld="2" hier="-1"/>
  </pageFields>
  <dataFields count="2">
    <dataField name="Сумма по полю SUBS" fld="5" baseField="1" baseItem="0"/>
    <dataField name="Сумма по полю IN" fld="19" baseField="1" baseItem="0"/>
  </dataFields>
  <formats count="13">
    <format dxfId="12">
      <pivotArea collapsedLevelsAreSubtotals="1" fieldPosition="0">
        <references count="2">
          <reference field="4294967294" count="1" selected="0">
            <x v="0"/>
          </reference>
          <reference field="1" count="2">
            <x v="0"/>
            <x v="1"/>
          </reference>
        </references>
      </pivotArea>
    </format>
    <format dxfId="11">
      <pivotArea collapsedLevelsAreSubtotals="1" fieldPosition="0">
        <references count="2">
          <reference field="4294967294" count="1">
            <x v="1"/>
          </reference>
          <reference field="1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0">
      <pivotArea collapsedLevelsAreSubtotals="1" fieldPosition="0">
        <references count="2">
          <reference field="4294967294" count="1" selected="0">
            <x v="1"/>
          </reference>
          <reference field="1" count="2">
            <x v="0"/>
            <x v="1"/>
          </reference>
        </references>
      </pivotArea>
    </format>
    <format dxfId="9">
      <pivotArea field="1" grandRow="1" outline="0" collapsedLevelsAreSubtotals="1" axis="axisRow" fieldPosition="1">
        <references count="1">
          <reference field="4294967294" count="2" selected="0">
            <x v="0"/>
            <x v="1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0"/>
          </reference>
          <reference field="1" count="2">
            <x v="0"/>
            <x v="1"/>
          </reference>
        </references>
      </pivotArea>
    </format>
    <format dxfId="7">
      <pivotArea collapsedLevelsAreSubtotals="1" fieldPosition="0">
        <references count="2">
          <reference field="4294967294" count="1">
            <x v="1"/>
          </reference>
          <reference field="1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">
      <pivotArea collapsedLevelsAreSubtotals="1" fieldPosition="0">
        <references count="2">
          <reference field="4294967294" count="1" selected="0">
            <x v="1"/>
          </reference>
          <reference field="1" count="2">
            <x v="0"/>
            <x v="1"/>
          </reference>
        </references>
      </pivotArea>
    </format>
    <format dxfId="5">
      <pivotArea field="1" grandRow="1" outline="0" collapsedLevelsAreSubtotals="1" axis="axisRow" fieldPosition="1">
        <references count="1">
          <reference field="4294967294" count="2" selected="0">
            <x v="0"/>
            <x v="1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0"/>
          </reference>
          <reference field="1" count="2">
            <x v="0"/>
            <x v="1"/>
          </reference>
        </references>
      </pivotArea>
    </format>
    <format dxfId="3">
      <pivotArea collapsedLevelsAreSubtotals="1" fieldPosition="0">
        <references count="2">
          <reference field="4294967294" count="1">
            <x v="1"/>
          </reference>
          <reference field="1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">
      <pivotArea collapsedLevelsAreSubtotals="1" fieldPosition="0">
        <references count="2">
          <reference field="4294967294" count="1" selected="0">
            <x v="1"/>
          </reference>
          <reference field="1" count="2">
            <x v="0"/>
            <x v="1"/>
          </reference>
        </references>
      </pivotArea>
    </format>
    <format dxfId="1">
      <pivotArea field="1" grandRow="1" outline="0" collapsedLevelsAreSubtotals="1" axis="axisRow" fieldPosition="1">
        <references count="1">
          <reference field="4294967294" count="2" selected="0">
            <x v="0"/>
            <x v="1"/>
          </reference>
        </references>
      </pivotArea>
    </format>
    <format dxfId="0">
      <pivotArea dataOnly="0" labelOnly="1" fieldPosition="0">
        <references count="1">
          <reference field="0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E22" sqref="E22"/>
    </sheetView>
  </sheetViews>
  <sheetFormatPr defaultRowHeight="12" x14ac:dyDescent="0.3"/>
  <cols>
    <col min="1" max="1" width="24.44140625" customWidth="1"/>
    <col min="2" max="2" width="23.6640625" customWidth="1"/>
    <col min="3" max="10" width="12.21875" customWidth="1"/>
    <col min="11" max="12" width="12" customWidth="1"/>
    <col min="13" max="13" width="17.44140625" bestFit="1" customWidth="1"/>
    <col min="14" max="14" width="24.21875" bestFit="1" customWidth="1"/>
    <col min="15" max="15" width="17.44140625" bestFit="1" customWidth="1"/>
    <col min="16" max="16" width="24.21875" bestFit="1" customWidth="1"/>
    <col min="17" max="17" width="17.44140625" bestFit="1" customWidth="1"/>
    <col min="18" max="18" width="24.21875" bestFit="1" customWidth="1"/>
    <col min="19" max="19" width="17.44140625" bestFit="1" customWidth="1"/>
    <col min="20" max="20" width="24.21875" bestFit="1" customWidth="1"/>
    <col min="21" max="21" width="17.44140625" bestFit="1" customWidth="1"/>
    <col min="22" max="22" width="28.6640625" bestFit="1" customWidth="1"/>
    <col min="23" max="23" width="21.88671875" bestFit="1" customWidth="1"/>
  </cols>
  <sheetData>
    <row r="1" spans="1:10" x14ac:dyDescent="0.3">
      <c r="A1" s="4" t="s">
        <v>5</v>
      </c>
      <c r="B1" s="5">
        <v>1</v>
      </c>
    </row>
    <row r="2" spans="1:10" x14ac:dyDescent="0.3">
      <c r="A2" s="4" t="s">
        <v>3</v>
      </c>
      <c r="B2" t="s">
        <v>33</v>
      </c>
    </row>
    <row r="4" spans="1:10" x14ac:dyDescent="0.3">
      <c r="B4" s="4" t="s">
        <v>26</v>
      </c>
    </row>
    <row r="5" spans="1:10" x14ac:dyDescent="0.3">
      <c r="A5" s="4" t="s">
        <v>27</v>
      </c>
      <c r="B5" s="10">
        <v>44409</v>
      </c>
      <c r="C5" s="10">
        <v>44440</v>
      </c>
      <c r="D5" s="10">
        <v>44470</v>
      </c>
      <c r="E5" s="1">
        <v>44501</v>
      </c>
      <c r="F5" s="1">
        <v>44531</v>
      </c>
      <c r="G5" s="1">
        <v>44562</v>
      </c>
      <c r="H5" s="1">
        <v>44593</v>
      </c>
      <c r="I5" s="1">
        <v>44621</v>
      </c>
      <c r="J5" s="1">
        <v>44652</v>
      </c>
    </row>
    <row r="6" spans="1:10" x14ac:dyDescent="0.3">
      <c r="A6" s="5" t="s">
        <v>30</v>
      </c>
      <c r="B6" s="6"/>
      <c r="C6" s="6"/>
      <c r="D6" s="6"/>
      <c r="E6" s="6"/>
      <c r="F6" s="6"/>
      <c r="G6" s="6"/>
      <c r="H6" s="6"/>
      <c r="I6" s="6"/>
      <c r="J6" s="6"/>
    </row>
    <row r="7" spans="1:10" x14ac:dyDescent="0.3">
      <c r="A7" s="7" t="s">
        <v>22</v>
      </c>
      <c r="B7" s="8">
        <v>606366</v>
      </c>
      <c r="C7" s="8">
        <v>606366</v>
      </c>
      <c r="D7" s="8">
        <v>606366</v>
      </c>
      <c r="E7" s="8">
        <v>599016</v>
      </c>
      <c r="F7" s="8">
        <v>589270</v>
      </c>
      <c r="G7" s="8">
        <v>584413</v>
      </c>
      <c r="H7" s="8">
        <v>580253</v>
      </c>
      <c r="I7" s="8">
        <v>577415</v>
      </c>
      <c r="J7" s="8">
        <v>571882</v>
      </c>
    </row>
    <row r="8" spans="1:10" x14ac:dyDescent="0.3">
      <c r="A8" s="7" t="s">
        <v>20</v>
      </c>
      <c r="B8" s="8">
        <v>606366</v>
      </c>
      <c r="C8" s="8">
        <v>606366</v>
      </c>
      <c r="D8" s="8">
        <v>606366</v>
      </c>
      <c r="E8" s="8">
        <v>597819</v>
      </c>
      <c r="F8" s="8">
        <v>583069</v>
      </c>
      <c r="G8" s="8">
        <v>574545</v>
      </c>
      <c r="H8" s="8">
        <v>568057</v>
      </c>
      <c r="I8" s="8">
        <v>562923</v>
      </c>
      <c r="J8" s="8">
        <v>557035</v>
      </c>
    </row>
    <row r="9" spans="1:10" x14ac:dyDescent="0.3">
      <c r="A9" s="5" t="s">
        <v>28</v>
      </c>
      <c r="B9" s="6"/>
      <c r="C9" s="6"/>
      <c r="D9" s="6"/>
      <c r="E9" s="6"/>
      <c r="F9" s="6"/>
      <c r="G9" s="6"/>
      <c r="H9" s="6"/>
      <c r="I9" s="6"/>
      <c r="J9" s="6"/>
    </row>
    <row r="10" spans="1:10" x14ac:dyDescent="0.3">
      <c r="A10" s="7" t="s">
        <v>22</v>
      </c>
      <c r="B10" s="8">
        <v>80523807.316666663</v>
      </c>
      <c r="C10" s="8">
        <v>80798513.316666663</v>
      </c>
      <c r="D10" s="8">
        <v>83494953.666666701</v>
      </c>
      <c r="E10" s="8">
        <v>77602839.86666666</v>
      </c>
      <c r="F10" s="8">
        <v>80573005.633333325</v>
      </c>
      <c r="G10" s="8">
        <v>73977874.816666663</v>
      </c>
      <c r="H10" s="8">
        <v>73010890.050000027</v>
      </c>
      <c r="I10" s="8">
        <v>78555411.750000075</v>
      </c>
      <c r="J10" s="8">
        <v>71968034.38333334</v>
      </c>
    </row>
    <row r="11" spans="1:10" x14ac:dyDescent="0.3">
      <c r="A11" s="7" t="s">
        <v>20</v>
      </c>
      <c r="B11" s="8">
        <v>79477322.983333379</v>
      </c>
      <c r="C11" s="8">
        <v>79830290.949999988</v>
      </c>
      <c r="D11" s="8">
        <v>82333666.666666716</v>
      </c>
      <c r="E11" s="8">
        <v>77086606.716666669</v>
      </c>
      <c r="F11" s="8">
        <v>80068572.350000009</v>
      </c>
      <c r="G11" s="8">
        <v>73437779.399999991</v>
      </c>
      <c r="H11" s="8">
        <v>72505772.983333364</v>
      </c>
      <c r="I11" s="8">
        <v>78302683.88333334</v>
      </c>
      <c r="J11" s="8">
        <v>71750030.6166666</v>
      </c>
    </row>
    <row r="12" spans="1:10" x14ac:dyDescent="0.3">
      <c r="A12" s="5" t="s">
        <v>31</v>
      </c>
      <c r="B12" s="8">
        <v>1212732</v>
      </c>
      <c r="C12" s="8">
        <v>1212732</v>
      </c>
      <c r="D12" s="8">
        <v>1212732</v>
      </c>
      <c r="E12" s="8">
        <v>1196835</v>
      </c>
      <c r="F12" s="8">
        <v>1172339</v>
      </c>
      <c r="G12" s="8">
        <v>1158958</v>
      </c>
      <c r="H12" s="8">
        <v>1148310</v>
      </c>
      <c r="I12" s="8">
        <v>1140338</v>
      </c>
      <c r="J12" s="8">
        <v>1128917</v>
      </c>
    </row>
    <row r="13" spans="1:10" x14ac:dyDescent="0.3">
      <c r="A13" s="5" t="s">
        <v>29</v>
      </c>
      <c r="B13" s="8">
        <v>160001130.30000004</v>
      </c>
      <c r="C13" s="8">
        <v>160628804.26666665</v>
      </c>
      <c r="D13" s="8">
        <v>165828620.33333343</v>
      </c>
      <c r="E13" s="8">
        <v>154689446.58333331</v>
      </c>
      <c r="F13" s="8">
        <v>160641577.98333335</v>
      </c>
      <c r="G13" s="8">
        <v>147415654.21666664</v>
      </c>
      <c r="H13" s="8">
        <v>145516663.03333339</v>
      </c>
      <c r="I13" s="8">
        <v>156858095.63333341</v>
      </c>
      <c r="J13" s="8">
        <v>143718064.99999994</v>
      </c>
    </row>
    <row r="14" spans="1:10" x14ac:dyDescent="0.3">
      <c r="A14" s="5"/>
      <c r="B14" s="1">
        <f>B5</f>
        <v>44409</v>
      </c>
      <c r="C14" s="1">
        <f t="shared" ref="C14:J14" si="0">C5</f>
        <v>44440</v>
      </c>
      <c r="D14" s="1">
        <f t="shared" si="0"/>
        <v>44470</v>
      </c>
      <c r="E14" s="1">
        <f t="shared" si="0"/>
        <v>44501</v>
      </c>
      <c r="F14" s="1">
        <f t="shared" si="0"/>
        <v>44531</v>
      </c>
      <c r="G14" s="1">
        <f t="shared" si="0"/>
        <v>44562</v>
      </c>
      <c r="H14" s="1">
        <f t="shared" si="0"/>
        <v>44593</v>
      </c>
      <c r="I14" s="1">
        <f t="shared" si="0"/>
        <v>44621</v>
      </c>
      <c r="J14" s="1">
        <f t="shared" si="0"/>
        <v>44652</v>
      </c>
    </row>
    <row r="15" spans="1:10" x14ac:dyDescent="0.3">
      <c r="A15" s="7" t="s">
        <v>22</v>
      </c>
      <c r="B15" s="9">
        <f>B10/B7</f>
        <v>132.79736548003461</v>
      </c>
      <c r="C15" s="9">
        <f t="shared" ref="C15:J15" si="1">C10/C7</f>
        <v>133.25040209488438</v>
      </c>
      <c r="D15" s="9">
        <f t="shared" si="1"/>
        <v>137.69728788663397</v>
      </c>
      <c r="E15" s="9">
        <f t="shared" si="1"/>
        <v>129.55052931251697</v>
      </c>
      <c r="F15" s="9">
        <f t="shared" si="1"/>
        <v>136.7335951827402</v>
      </c>
      <c r="G15" s="9">
        <f t="shared" si="1"/>
        <v>126.58492336184626</v>
      </c>
      <c r="H15" s="9">
        <f t="shared" si="1"/>
        <v>125.82595876281557</v>
      </c>
      <c r="I15" s="9">
        <f t="shared" si="1"/>
        <v>136.04671120424663</v>
      </c>
      <c r="J15" s="9">
        <f t="shared" si="1"/>
        <v>125.84420279591478</v>
      </c>
    </row>
    <row r="16" spans="1:10" x14ac:dyDescent="0.3">
      <c r="A16" s="7" t="s">
        <v>20</v>
      </c>
      <c r="B16" s="9">
        <f>B11/B8</f>
        <v>131.07153597552201</v>
      </c>
      <c r="C16" s="9">
        <f t="shared" ref="C16:J16" si="2">C11/C8</f>
        <v>131.65363979840555</v>
      </c>
      <c r="D16" s="9">
        <f t="shared" si="2"/>
        <v>135.78212938500297</v>
      </c>
      <c r="E16" s="9">
        <f t="shared" si="2"/>
        <v>128.9463980179062</v>
      </c>
      <c r="F16" s="9">
        <f t="shared" si="2"/>
        <v>137.32263651471783</v>
      </c>
      <c r="G16" s="9">
        <f t="shared" si="2"/>
        <v>127.8190209644153</v>
      </c>
      <c r="H16" s="9">
        <f t="shared" si="2"/>
        <v>127.63820001044502</v>
      </c>
      <c r="I16" s="9">
        <f t="shared" si="2"/>
        <v>139.10016802179578</v>
      </c>
      <c r="J16" s="9">
        <f t="shared" si="2"/>
        <v>128.80704195726767</v>
      </c>
    </row>
    <row r="17" spans="1:10" x14ac:dyDescent="0.3">
      <c r="A17" s="7" t="s">
        <v>32</v>
      </c>
      <c r="B17" s="11">
        <f>B16/B15-1</f>
        <v>-1.2995961917422805E-2</v>
      </c>
      <c r="C17" s="11">
        <f>C16/C15-1</f>
        <v>-1.1983170567408941E-2</v>
      </c>
      <c r="D17" s="11">
        <f>D16/D15-1</f>
        <v>-1.3908469302661541E-2</v>
      </c>
    </row>
    <row r="18" spans="1:10" x14ac:dyDescent="0.3">
      <c r="B18" s="11">
        <f>SUMPRODUCT(B17:D17,B15:D15)/SUM(B15:D15)</f>
        <v>-1.2972915040742092E-2</v>
      </c>
    </row>
    <row r="19" spans="1:10" x14ac:dyDescent="0.3">
      <c r="A19" s="7" t="s">
        <v>34</v>
      </c>
      <c r="B19" s="9">
        <f>B15*(1+$B$18)</f>
        <v>131.07459654002776</v>
      </c>
      <c r="C19" s="9">
        <f t="shared" ref="C19:J19" si="3">C15*(1+$B$18)</f>
        <v>131.52175594936273</v>
      </c>
      <c r="D19" s="9">
        <f t="shared" si="3"/>
        <v>135.91095266954008</v>
      </c>
      <c r="E19" s="9">
        <f t="shared" si="3"/>
        <v>127.86988130226253</v>
      </c>
      <c r="F19" s="9">
        <f t="shared" si="3"/>
        <v>134.95976186921931</v>
      </c>
      <c r="G19" s="9">
        <f t="shared" si="3"/>
        <v>124.94274790563419</v>
      </c>
      <c r="H19" s="9">
        <f t="shared" si="3"/>
        <v>124.19362928986565</v>
      </c>
      <c r="I19" s="9">
        <f t="shared" si="3"/>
        <v>134.28178877822157</v>
      </c>
      <c r="J19" s="9">
        <f t="shared" si="3"/>
        <v>124.21163664467346</v>
      </c>
    </row>
    <row r="20" spans="1:10" x14ac:dyDescent="0.3">
      <c r="B20" s="12">
        <f>B16/B19-1</f>
        <v>-2.3349791542615073E-5</v>
      </c>
      <c r="C20" s="12">
        <f t="shared" ref="C20:J20" si="4">C16/C19-1</f>
        <v>1.0027531041600923E-3</v>
      </c>
      <c r="D20" s="12">
        <f t="shared" si="4"/>
        <v>-9.4785064784541628E-4</v>
      </c>
      <c r="E20" s="12">
        <f t="shared" si="4"/>
        <v>8.4188450374720336E-3</v>
      </c>
      <c r="F20" s="12">
        <f t="shared" si="4"/>
        <v>1.7507993588401716E-2</v>
      </c>
      <c r="G20" s="12">
        <f t="shared" si="4"/>
        <v>2.3020728349543607E-2</v>
      </c>
      <c r="H20" s="12">
        <f t="shared" si="4"/>
        <v>2.7735486435779944E-2</v>
      </c>
      <c r="I20" s="12">
        <f t="shared" si="4"/>
        <v>3.5882596496626951E-2</v>
      </c>
      <c r="J20" s="12">
        <f t="shared" si="4"/>
        <v>3.6996576461995057E-2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workbookViewId="0">
      <pane ySplit="1" topLeftCell="A84" activePane="bottomLeft" state="frozen"/>
      <selection pane="bottomLeft" activeCell="C56" sqref="C56:C109"/>
    </sheetView>
  </sheetViews>
  <sheetFormatPr defaultRowHeight="12" x14ac:dyDescent="0.3"/>
  <cols>
    <col min="1" max="1" width="4.21875"/>
    <col min="2" max="2" width="9.6640625"/>
    <col min="3" max="3" width="11.77734375"/>
    <col min="4" max="4" width="17.88671875"/>
    <col min="5" max="5" width="9.21875"/>
    <col min="6" max="6" width="9.44140625"/>
    <col min="7" max="7" width="6.21875"/>
    <col min="8" max="8" width="13.21875"/>
    <col min="9" max="9" width="21.88671875"/>
    <col min="10" max="10" width="18.44140625"/>
    <col min="11" max="11" width="19.6640625"/>
    <col min="12" max="12" width="16.21875"/>
    <col min="13" max="13" width="19.77734375"/>
    <col min="14" max="14" width="16.33203125"/>
    <col min="15" max="15" width="20.33203125"/>
    <col min="16" max="16" width="19.33203125" bestFit="1" customWidth="1"/>
    <col min="17" max="17" width="20.77734375" bestFit="1" customWidth="1"/>
    <col min="18" max="18" width="14.77734375"/>
    <col min="19" max="19" width="20.88671875" bestFit="1" customWidth="1"/>
    <col min="20" max="20" width="16.88671875" bestFit="1" customWidth="1"/>
  </cols>
  <sheetData>
    <row r="1" spans="1:2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25</v>
      </c>
    </row>
    <row r="2" spans="1:21" x14ac:dyDescent="0.3">
      <c r="A2">
        <v>3</v>
      </c>
      <c r="B2" s="2">
        <v>44652</v>
      </c>
      <c r="C2" t="s">
        <v>20</v>
      </c>
      <c r="D2" t="s">
        <v>21</v>
      </c>
      <c r="E2">
        <v>1</v>
      </c>
      <c r="F2">
        <v>0</v>
      </c>
      <c r="G2">
        <v>3168</v>
      </c>
      <c r="H2">
        <v>1477756.0546252099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f t="shared" ref="U2:U33" si="0">SUM(O2,Q2)</f>
        <v>0</v>
      </c>
    </row>
    <row r="3" spans="1:21" x14ac:dyDescent="0.3">
      <c r="A3">
        <v>5</v>
      </c>
      <c r="B3" s="2">
        <v>44593</v>
      </c>
      <c r="C3" t="s">
        <v>20</v>
      </c>
      <c r="D3" t="s">
        <v>23</v>
      </c>
      <c r="E3">
        <v>0</v>
      </c>
      <c r="F3">
        <v>1</v>
      </c>
      <c r="G3">
        <v>203</v>
      </c>
      <c r="H3">
        <v>-48053.284980752702</v>
      </c>
      <c r="I3">
        <v>17305.0333333333</v>
      </c>
      <c r="J3">
        <v>1183.55</v>
      </c>
      <c r="K3">
        <v>2816.6666666666702</v>
      </c>
      <c r="L3">
        <v>461.03333333333302</v>
      </c>
      <c r="M3">
        <v>0</v>
      </c>
      <c r="N3">
        <v>0</v>
      </c>
      <c r="O3">
        <v>11356.266666666699</v>
      </c>
      <c r="P3">
        <v>98.066666666666706</v>
      </c>
      <c r="Q3">
        <v>1884.3333333333301</v>
      </c>
      <c r="R3">
        <v>198.75</v>
      </c>
      <c r="S3">
        <v>7.4499999999999904</v>
      </c>
      <c r="T3">
        <v>0.25</v>
      </c>
      <c r="U3">
        <f t="shared" si="0"/>
        <v>13240.600000000029</v>
      </c>
    </row>
    <row r="4" spans="1:21" x14ac:dyDescent="0.3">
      <c r="A4">
        <v>6</v>
      </c>
      <c r="B4" s="2">
        <v>44409</v>
      </c>
      <c r="C4" t="s">
        <v>20</v>
      </c>
      <c r="D4" t="s">
        <v>23</v>
      </c>
      <c r="E4">
        <v>1</v>
      </c>
      <c r="F4">
        <v>1</v>
      </c>
      <c r="G4">
        <v>329472</v>
      </c>
      <c r="H4">
        <v>160868454.57594401</v>
      </c>
      <c r="I4">
        <v>33897687.866666697</v>
      </c>
      <c r="J4">
        <v>1443549.2666666701</v>
      </c>
      <c r="K4">
        <v>6901996.3499999996</v>
      </c>
      <c r="L4">
        <v>513581.73333333299</v>
      </c>
      <c r="M4">
        <v>38482.933333333298</v>
      </c>
      <c r="N4">
        <v>6282.3</v>
      </c>
      <c r="O4">
        <v>28861251.966666698</v>
      </c>
      <c r="P4">
        <v>383594.08333333302</v>
      </c>
      <c r="Q4">
        <v>6212006</v>
      </c>
      <c r="R4">
        <v>615082.41666666698</v>
      </c>
      <c r="S4">
        <v>13318.916666666701</v>
      </c>
      <c r="T4">
        <v>5168.1833333333298</v>
      </c>
      <c r="U4">
        <f t="shared" si="0"/>
        <v>35073257.966666698</v>
      </c>
    </row>
    <row r="5" spans="1:21" x14ac:dyDescent="0.3">
      <c r="A5">
        <v>8</v>
      </c>
      <c r="B5" s="2">
        <v>44562</v>
      </c>
      <c r="C5" t="s">
        <v>20</v>
      </c>
      <c r="D5" t="s">
        <v>21</v>
      </c>
      <c r="E5">
        <v>1</v>
      </c>
      <c r="F5">
        <v>1</v>
      </c>
      <c r="G5">
        <v>260816</v>
      </c>
      <c r="H5">
        <v>187310575.07421201</v>
      </c>
      <c r="I5">
        <v>38591058.4333333</v>
      </c>
      <c r="J5">
        <v>3071804.85</v>
      </c>
      <c r="K5">
        <v>6543058.5999999996</v>
      </c>
      <c r="L5">
        <v>671932.3</v>
      </c>
      <c r="M5">
        <v>169167.9</v>
      </c>
      <c r="N5">
        <v>25704.9666666667</v>
      </c>
      <c r="O5">
        <v>35987498.299999997</v>
      </c>
      <c r="P5">
        <v>779709.25</v>
      </c>
      <c r="Q5">
        <v>5296702.1833333299</v>
      </c>
      <c r="R5">
        <v>616681.66666666698</v>
      </c>
      <c r="S5">
        <v>25786.066666666698</v>
      </c>
      <c r="T5">
        <v>20771.483333333301</v>
      </c>
      <c r="U5">
        <f t="shared" si="0"/>
        <v>41284200.483333327</v>
      </c>
    </row>
    <row r="6" spans="1:21" x14ac:dyDescent="0.3">
      <c r="A6">
        <v>10</v>
      </c>
      <c r="B6" s="2">
        <v>44562</v>
      </c>
      <c r="C6" t="s">
        <v>20</v>
      </c>
      <c r="D6" t="s">
        <v>21</v>
      </c>
      <c r="E6">
        <v>0</v>
      </c>
      <c r="F6">
        <v>0</v>
      </c>
      <c r="G6">
        <v>13373</v>
      </c>
      <c r="H6">
        <v>-866.6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f t="shared" si="0"/>
        <v>0</v>
      </c>
    </row>
    <row r="7" spans="1:21" x14ac:dyDescent="0.3">
      <c r="A7">
        <v>12</v>
      </c>
      <c r="B7" s="2">
        <v>44621</v>
      </c>
      <c r="C7" t="s">
        <v>20</v>
      </c>
      <c r="D7" t="s">
        <v>23</v>
      </c>
      <c r="E7">
        <v>0</v>
      </c>
      <c r="F7">
        <v>1</v>
      </c>
      <c r="G7">
        <v>191</v>
      </c>
      <c r="H7">
        <v>-138682.59786083901</v>
      </c>
      <c r="I7">
        <v>11206.5</v>
      </c>
      <c r="J7">
        <v>690.31666666666695</v>
      </c>
      <c r="K7">
        <v>4192.0166666666701</v>
      </c>
      <c r="L7">
        <v>254.36666666666699</v>
      </c>
      <c r="M7">
        <v>25.316666666666698</v>
      </c>
      <c r="N7">
        <v>3.3833333333333302</v>
      </c>
      <c r="O7">
        <v>9120.0499999999993</v>
      </c>
      <c r="P7">
        <v>189.95</v>
      </c>
      <c r="Q7">
        <v>2058.15</v>
      </c>
      <c r="R7">
        <v>201.766666666666</v>
      </c>
      <c r="S7">
        <v>17.133333333333301</v>
      </c>
      <c r="T7">
        <v>0</v>
      </c>
      <c r="U7">
        <f t="shared" si="0"/>
        <v>11178.199999999999</v>
      </c>
    </row>
    <row r="8" spans="1:21" x14ac:dyDescent="0.3">
      <c r="A8">
        <v>14</v>
      </c>
      <c r="B8" s="2">
        <v>44409</v>
      </c>
      <c r="C8" t="s">
        <v>20</v>
      </c>
      <c r="D8" t="s">
        <v>21</v>
      </c>
      <c r="E8">
        <v>1</v>
      </c>
      <c r="F8">
        <v>1</v>
      </c>
      <c r="G8">
        <v>276894</v>
      </c>
      <c r="H8">
        <v>198681179.951096</v>
      </c>
      <c r="I8">
        <v>41683164.799999997</v>
      </c>
      <c r="J8">
        <v>3114111.3</v>
      </c>
      <c r="K8">
        <v>7684307.5333333304</v>
      </c>
      <c r="L8">
        <v>786140.7</v>
      </c>
      <c r="M8">
        <v>306702.23333333299</v>
      </c>
      <c r="N8">
        <v>35083.383333333302</v>
      </c>
      <c r="O8">
        <v>38413507.200000003</v>
      </c>
      <c r="P8">
        <v>932655.9</v>
      </c>
      <c r="Q8">
        <v>5990557.8166666701</v>
      </c>
      <c r="R8">
        <v>794904.48333333305</v>
      </c>
      <c r="S8">
        <v>26914.9666666667</v>
      </c>
      <c r="T8">
        <v>19606.733333333301</v>
      </c>
      <c r="U8">
        <f t="shared" si="0"/>
        <v>44404065.016666673</v>
      </c>
    </row>
    <row r="9" spans="1:21" x14ac:dyDescent="0.3">
      <c r="A9">
        <v>16</v>
      </c>
      <c r="B9" s="2">
        <v>44501</v>
      </c>
      <c r="C9" t="s">
        <v>20</v>
      </c>
      <c r="D9" t="s">
        <v>21</v>
      </c>
      <c r="E9">
        <v>1</v>
      </c>
      <c r="F9">
        <v>1</v>
      </c>
      <c r="G9">
        <v>272718</v>
      </c>
      <c r="H9">
        <v>192420481.447465</v>
      </c>
      <c r="I9">
        <v>40390972.850000001</v>
      </c>
      <c r="J9">
        <v>3225876.9333333299</v>
      </c>
      <c r="K9">
        <v>6998195.9333333299</v>
      </c>
      <c r="L9">
        <v>753608.51666666695</v>
      </c>
      <c r="M9">
        <v>214882.86666666699</v>
      </c>
      <c r="N9">
        <v>31875.5666666666</v>
      </c>
      <c r="O9">
        <v>37657637.366666697</v>
      </c>
      <c r="P9">
        <v>908215.4</v>
      </c>
      <c r="Q9">
        <v>5669363.7166666696</v>
      </c>
      <c r="R9">
        <v>792413.4</v>
      </c>
      <c r="S9">
        <v>19435.8</v>
      </c>
      <c r="T9">
        <v>16521.766666666699</v>
      </c>
      <c r="U9">
        <f t="shared" si="0"/>
        <v>43327001.083333366</v>
      </c>
    </row>
    <row r="10" spans="1:21" x14ac:dyDescent="0.3">
      <c r="A10">
        <v>18</v>
      </c>
      <c r="B10" s="2">
        <v>44501</v>
      </c>
      <c r="C10" t="s">
        <v>20</v>
      </c>
      <c r="D10" t="s">
        <v>21</v>
      </c>
      <c r="E10">
        <v>0</v>
      </c>
      <c r="F10">
        <v>0</v>
      </c>
      <c r="G10">
        <v>2564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 t="shared" si="0"/>
        <v>0</v>
      </c>
    </row>
    <row r="11" spans="1:21" x14ac:dyDescent="0.3">
      <c r="A11">
        <v>19</v>
      </c>
      <c r="B11" s="2">
        <v>44531</v>
      </c>
      <c r="C11" t="s">
        <v>20</v>
      </c>
      <c r="D11" t="s">
        <v>23</v>
      </c>
      <c r="E11">
        <v>1</v>
      </c>
      <c r="F11">
        <v>0</v>
      </c>
      <c r="G11">
        <v>2330</v>
      </c>
      <c r="H11">
        <v>605768.04783984495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 t="shared" si="0"/>
        <v>0</v>
      </c>
    </row>
    <row r="12" spans="1:21" x14ac:dyDescent="0.3">
      <c r="A12">
        <v>20</v>
      </c>
      <c r="B12" s="2">
        <v>44531</v>
      </c>
      <c r="C12" t="s">
        <v>20</v>
      </c>
      <c r="D12" t="s">
        <v>23</v>
      </c>
      <c r="E12">
        <v>1</v>
      </c>
      <c r="F12">
        <v>1</v>
      </c>
      <c r="G12">
        <v>319031</v>
      </c>
      <c r="H12">
        <v>165852619.157493</v>
      </c>
      <c r="I12">
        <v>33651111.8166667</v>
      </c>
      <c r="J12">
        <v>1314277.5166666701</v>
      </c>
      <c r="K12">
        <v>6485357.6500000004</v>
      </c>
      <c r="L12">
        <v>522207.86666666699</v>
      </c>
      <c r="M12">
        <v>31035.833333333299</v>
      </c>
      <c r="N12">
        <v>5433.6</v>
      </c>
      <c r="O12">
        <v>28547408.1833333</v>
      </c>
      <c r="P12">
        <v>361931.76666666701</v>
      </c>
      <c r="Q12">
        <v>5890372.7666666703</v>
      </c>
      <c r="R12">
        <v>617045.36666666705</v>
      </c>
      <c r="S12">
        <v>18574.683333333302</v>
      </c>
      <c r="T12">
        <v>5880.6</v>
      </c>
      <c r="U12">
        <f t="shared" si="0"/>
        <v>34437780.949999973</v>
      </c>
    </row>
    <row r="13" spans="1:21" x14ac:dyDescent="0.3">
      <c r="A13">
        <v>23</v>
      </c>
      <c r="B13" s="2">
        <v>44501</v>
      </c>
      <c r="C13" t="s">
        <v>20</v>
      </c>
      <c r="D13" t="s">
        <v>21</v>
      </c>
      <c r="E13">
        <v>1</v>
      </c>
      <c r="F13">
        <v>0</v>
      </c>
      <c r="G13">
        <v>1486</v>
      </c>
      <c r="H13">
        <v>546790.72209924401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 t="shared" si="0"/>
        <v>0</v>
      </c>
    </row>
    <row r="14" spans="1:21" x14ac:dyDescent="0.3">
      <c r="A14">
        <v>24</v>
      </c>
      <c r="B14" s="2">
        <v>44562</v>
      </c>
      <c r="C14" t="s">
        <v>20</v>
      </c>
      <c r="D14" t="s">
        <v>23</v>
      </c>
      <c r="E14">
        <v>1</v>
      </c>
      <c r="F14">
        <v>1</v>
      </c>
      <c r="G14">
        <v>313301</v>
      </c>
      <c r="H14">
        <v>159490093.9438</v>
      </c>
      <c r="I14">
        <v>30454817.866666701</v>
      </c>
      <c r="J14">
        <v>1259582.3500000001</v>
      </c>
      <c r="K14">
        <v>5811744.7833333304</v>
      </c>
      <c r="L14">
        <v>440324.75</v>
      </c>
      <c r="M14">
        <v>24472.666666666701</v>
      </c>
      <c r="N14">
        <v>5320.75</v>
      </c>
      <c r="O14">
        <v>26585807.899999999</v>
      </c>
      <c r="P14">
        <v>301560.38333333301</v>
      </c>
      <c r="Q14">
        <v>5527836.3166666701</v>
      </c>
      <c r="R14">
        <v>518148.01666666701</v>
      </c>
      <c r="S14">
        <v>18329.650000000001</v>
      </c>
      <c r="T14">
        <v>5749.45</v>
      </c>
      <c r="U14">
        <f t="shared" si="0"/>
        <v>32113644.216666669</v>
      </c>
    </row>
    <row r="15" spans="1:21" x14ac:dyDescent="0.3">
      <c r="A15">
        <v>26</v>
      </c>
      <c r="B15" s="2">
        <v>44593</v>
      </c>
      <c r="C15" t="s">
        <v>20</v>
      </c>
      <c r="D15" t="s">
        <v>21</v>
      </c>
      <c r="E15">
        <v>1</v>
      </c>
      <c r="F15">
        <v>1</v>
      </c>
      <c r="G15">
        <v>258101</v>
      </c>
      <c r="H15">
        <v>175227841.539112</v>
      </c>
      <c r="I15">
        <v>38060148.733333297</v>
      </c>
      <c r="J15">
        <v>2992014.5</v>
      </c>
      <c r="K15">
        <v>6559173.5</v>
      </c>
      <c r="L15">
        <v>675744.85</v>
      </c>
      <c r="M15">
        <v>166047.4</v>
      </c>
      <c r="N15">
        <v>24172.45</v>
      </c>
      <c r="O15">
        <v>35326205.716666698</v>
      </c>
      <c r="P15">
        <v>847892.15</v>
      </c>
      <c r="Q15">
        <v>5242700.1500000004</v>
      </c>
      <c r="R15">
        <v>636897.26666666695</v>
      </c>
      <c r="S15">
        <v>23025.766666666699</v>
      </c>
      <c r="T15">
        <v>17352</v>
      </c>
      <c r="U15">
        <f t="shared" si="0"/>
        <v>40568905.866666697</v>
      </c>
    </row>
    <row r="16" spans="1:21" x14ac:dyDescent="0.3">
      <c r="A16">
        <v>27</v>
      </c>
      <c r="B16" s="2">
        <v>44621</v>
      </c>
      <c r="C16" t="s">
        <v>20</v>
      </c>
      <c r="D16" t="s">
        <v>21</v>
      </c>
      <c r="E16">
        <v>0</v>
      </c>
      <c r="F16">
        <v>0</v>
      </c>
      <c r="G16">
        <v>18144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0"/>
        <v>0</v>
      </c>
    </row>
    <row r="17" spans="1:21" x14ac:dyDescent="0.3">
      <c r="A17">
        <v>30</v>
      </c>
      <c r="B17" s="2">
        <v>44501</v>
      </c>
      <c r="C17" t="s">
        <v>20</v>
      </c>
      <c r="D17" t="s">
        <v>21</v>
      </c>
      <c r="E17">
        <v>0</v>
      </c>
      <c r="F17">
        <v>1</v>
      </c>
      <c r="G17">
        <v>126</v>
      </c>
      <c r="H17">
        <v>-58992.2762898562</v>
      </c>
      <c r="I17">
        <v>23039.7</v>
      </c>
      <c r="J17">
        <v>1957.7333333333299</v>
      </c>
      <c r="K17">
        <v>4544.8500000000004</v>
      </c>
      <c r="L17">
        <v>477.51666666666699</v>
      </c>
      <c r="M17">
        <v>0</v>
      </c>
      <c r="N17">
        <v>0.116666666666667</v>
      </c>
      <c r="O17">
        <v>14421.766666666699</v>
      </c>
      <c r="P17">
        <v>452.316666666667</v>
      </c>
      <c r="Q17">
        <v>1800.7</v>
      </c>
      <c r="R17">
        <v>240.35</v>
      </c>
      <c r="S17">
        <v>2.5</v>
      </c>
      <c r="T17">
        <v>0</v>
      </c>
      <c r="U17">
        <f t="shared" si="0"/>
        <v>16222.4666666667</v>
      </c>
    </row>
    <row r="18" spans="1:21" x14ac:dyDescent="0.3">
      <c r="A18">
        <v>31</v>
      </c>
      <c r="B18" s="2">
        <v>44652</v>
      </c>
      <c r="C18" t="s">
        <v>20</v>
      </c>
      <c r="D18" t="s">
        <v>23</v>
      </c>
      <c r="E18">
        <v>1</v>
      </c>
      <c r="F18">
        <v>0</v>
      </c>
      <c r="G18">
        <v>3141</v>
      </c>
      <c r="H18">
        <v>954336.652019592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0"/>
        <v>0</v>
      </c>
    </row>
    <row r="19" spans="1:21" x14ac:dyDescent="0.3">
      <c r="A19">
        <v>34</v>
      </c>
      <c r="B19" s="2">
        <v>44501</v>
      </c>
      <c r="C19" t="s">
        <v>20</v>
      </c>
      <c r="D19" t="s">
        <v>23</v>
      </c>
      <c r="E19">
        <v>1</v>
      </c>
      <c r="F19">
        <v>0</v>
      </c>
      <c r="G19">
        <v>2172</v>
      </c>
      <c r="H19">
        <v>529357.53638922202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 t="shared" si="0"/>
        <v>0</v>
      </c>
    </row>
    <row r="20" spans="1:21" x14ac:dyDescent="0.3">
      <c r="A20">
        <v>35</v>
      </c>
      <c r="B20" s="2">
        <v>44593</v>
      </c>
      <c r="C20" t="s">
        <v>20</v>
      </c>
      <c r="D20" t="s">
        <v>23</v>
      </c>
      <c r="E20">
        <v>0</v>
      </c>
      <c r="F20">
        <v>0</v>
      </c>
      <c r="G20">
        <v>16478</v>
      </c>
      <c r="H20">
        <v>-2641.44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0"/>
        <v>0</v>
      </c>
    </row>
    <row r="21" spans="1:21" x14ac:dyDescent="0.3">
      <c r="A21">
        <v>36</v>
      </c>
      <c r="B21" s="2">
        <v>44621</v>
      </c>
      <c r="C21" t="s">
        <v>20</v>
      </c>
      <c r="D21" t="s">
        <v>23</v>
      </c>
      <c r="E21">
        <v>1</v>
      </c>
      <c r="F21">
        <v>0</v>
      </c>
      <c r="G21">
        <v>3362</v>
      </c>
      <c r="H21">
        <v>1345774.7976561801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 t="shared" si="0"/>
        <v>0</v>
      </c>
    </row>
    <row r="22" spans="1:21" x14ac:dyDescent="0.3">
      <c r="A22">
        <v>38</v>
      </c>
      <c r="B22" s="2">
        <v>44562</v>
      </c>
      <c r="C22" t="s">
        <v>20</v>
      </c>
      <c r="D22" t="s">
        <v>23</v>
      </c>
      <c r="E22">
        <v>0</v>
      </c>
      <c r="F22">
        <v>0</v>
      </c>
      <c r="G22">
        <v>12932</v>
      </c>
      <c r="H22">
        <v>-803.44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 t="shared" si="0"/>
        <v>0</v>
      </c>
    </row>
    <row r="23" spans="1:21" x14ac:dyDescent="0.3">
      <c r="A23">
        <v>40</v>
      </c>
      <c r="B23" s="2">
        <v>44593</v>
      </c>
      <c r="C23" t="s">
        <v>20</v>
      </c>
      <c r="D23" t="s">
        <v>21</v>
      </c>
      <c r="E23">
        <v>0</v>
      </c>
      <c r="F23">
        <v>1</v>
      </c>
      <c r="G23">
        <v>173</v>
      </c>
      <c r="H23">
        <v>-58494.093831899299</v>
      </c>
      <c r="I23">
        <v>14180.95</v>
      </c>
      <c r="J23">
        <v>1453.2166666666701</v>
      </c>
      <c r="K23">
        <v>2861.95</v>
      </c>
      <c r="L23">
        <v>2392.75</v>
      </c>
      <c r="M23">
        <v>3.6666666666666701</v>
      </c>
      <c r="N23">
        <v>36.350000000000101</v>
      </c>
      <c r="O23">
        <v>20495.150000000001</v>
      </c>
      <c r="P23">
        <v>448.3</v>
      </c>
      <c r="Q23">
        <v>2401.61666666666</v>
      </c>
      <c r="R23">
        <v>335.816666666667</v>
      </c>
      <c r="S23">
        <v>6.2666666666666604</v>
      </c>
      <c r="T23">
        <v>0.6</v>
      </c>
      <c r="U23">
        <f t="shared" si="0"/>
        <v>22896.766666666663</v>
      </c>
    </row>
    <row r="24" spans="1:21" x14ac:dyDescent="0.3">
      <c r="A24">
        <v>41</v>
      </c>
      <c r="B24" s="2">
        <v>44593</v>
      </c>
      <c r="C24" t="s">
        <v>20</v>
      </c>
      <c r="D24" t="s">
        <v>23</v>
      </c>
      <c r="E24">
        <v>1</v>
      </c>
      <c r="F24">
        <v>1</v>
      </c>
      <c r="G24">
        <v>309580</v>
      </c>
      <c r="H24">
        <v>150140892.46298</v>
      </c>
      <c r="I24">
        <v>29855344.1833333</v>
      </c>
      <c r="J24">
        <v>1253744.83333333</v>
      </c>
      <c r="K24">
        <v>5782573.36666667</v>
      </c>
      <c r="L24">
        <v>436462.4</v>
      </c>
      <c r="M24">
        <v>22743.266666666699</v>
      </c>
      <c r="N24">
        <v>5027.1000000000004</v>
      </c>
      <c r="O24">
        <v>26357812.899999999</v>
      </c>
      <c r="P24">
        <v>320665.03333333298</v>
      </c>
      <c r="Q24">
        <v>5542916.8499999996</v>
      </c>
      <c r="R24">
        <v>534641.44999999995</v>
      </c>
      <c r="S24">
        <v>15512.3</v>
      </c>
      <c r="T24">
        <v>5169.6499999999996</v>
      </c>
      <c r="U24">
        <f t="shared" si="0"/>
        <v>31900729.75</v>
      </c>
    </row>
    <row r="25" spans="1:21" x14ac:dyDescent="0.3">
      <c r="A25">
        <v>46</v>
      </c>
      <c r="B25" s="2">
        <v>44562</v>
      </c>
      <c r="C25" t="s">
        <v>20</v>
      </c>
      <c r="D25" t="s">
        <v>21</v>
      </c>
      <c r="E25">
        <v>0</v>
      </c>
      <c r="F25">
        <v>1</v>
      </c>
      <c r="G25">
        <v>198</v>
      </c>
      <c r="H25">
        <v>-173202.09190022899</v>
      </c>
      <c r="I25">
        <v>38161.216666666704</v>
      </c>
      <c r="J25">
        <v>2090.0500000000002</v>
      </c>
      <c r="K25">
        <v>3495.9833333333399</v>
      </c>
      <c r="L25">
        <v>193.28333333333299</v>
      </c>
      <c r="M25">
        <v>0</v>
      </c>
      <c r="N25">
        <v>0</v>
      </c>
      <c r="O25">
        <v>23545.583333333299</v>
      </c>
      <c r="P25">
        <v>530.46666666666601</v>
      </c>
      <c r="Q25">
        <v>2956.3333333333399</v>
      </c>
      <c r="R25">
        <v>378.61666666666702</v>
      </c>
      <c r="S25">
        <v>0.133333333333333</v>
      </c>
      <c r="T25">
        <v>0</v>
      </c>
      <c r="U25">
        <f t="shared" si="0"/>
        <v>26501.916666666639</v>
      </c>
    </row>
    <row r="26" spans="1:21" x14ac:dyDescent="0.3">
      <c r="A26">
        <v>49</v>
      </c>
      <c r="B26" s="2">
        <v>44652</v>
      </c>
      <c r="C26" t="s">
        <v>20</v>
      </c>
      <c r="D26" t="s">
        <v>21</v>
      </c>
      <c r="E26">
        <v>0</v>
      </c>
      <c r="F26">
        <v>0</v>
      </c>
      <c r="G26">
        <v>21250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 t="shared" si="0"/>
        <v>0</v>
      </c>
    </row>
    <row r="27" spans="1:21" x14ac:dyDescent="0.3">
      <c r="A27">
        <v>50</v>
      </c>
      <c r="B27" s="2">
        <v>44531</v>
      </c>
      <c r="C27" t="s">
        <v>20</v>
      </c>
      <c r="D27" t="s">
        <v>21</v>
      </c>
      <c r="E27">
        <v>1</v>
      </c>
      <c r="F27">
        <v>1</v>
      </c>
      <c r="G27">
        <v>263707</v>
      </c>
      <c r="H27">
        <v>198752903.14768699</v>
      </c>
      <c r="I27">
        <v>43189445</v>
      </c>
      <c r="J27">
        <v>3231949.3166666701</v>
      </c>
      <c r="K27">
        <v>7302638.13333333</v>
      </c>
      <c r="L27">
        <v>801890.7</v>
      </c>
      <c r="M27">
        <v>205086.26666666701</v>
      </c>
      <c r="N27">
        <v>27521.483333333301</v>
      </c>
      <c r="O27">
        <v>39752617.466666698</v>
      </c>
      <c r="P27">
        <v>938099.11666666705</v>
      </c>
      <c r="Q27">
        <v>5847626.0999999996</v>
      </c>
      <c r="R27">
        <v>773296.73333333305</v>
      </c>
      <c r="S27">
        <v>21292.3</v>
      </c>
      <c r="T27">
        <v>19967.983333333301</v>
      </c>
      <c r="U27">
        <f t="shared" si="0"/>
        <v>45600243.5666667</v>
      </c>
    </row>
    <row r="28" spans="1:21" x14ac:dyDescent="0.3">
      <c r="A28">
        <v>52</v>
      </c>
      <c r="B28" s="2">
        <v>44531</v>
      </c>
      <c r="C28" t="s">
        <v>20</v>
      </c>
      <c r="D28" t="s">
        <v>23</v>
      </c>
      <c r="E28">
        <v>0</v>
      </c>
      <c r="F28">
        <v>0</v>
      </c>
      <c r="G28">
        <v>7929</v>
      </c>
      <c r="H28">
        <v>-500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 t="shared" si="0"/>
        <v>0</v>
      </c>
    </row>
    <row r="29" spans="1:21" x14ac:dyDescent="0.3">
      <c r="A29">
        <v>53</v>
      </c>
      <c r="B29" s="2">
        <v>44652</v>
      </c>
      <c r="C29" t="s">
        <v>20</v>
      </c>
      <c r="D29" t="s">
        <v>23</v>
      </c>
      <c r="E29">
        <v>0</v>
      </c>
      <c r="F29">
        <v>0</v>
      </c>
      <c r="G29">
        <v>21772</v>
      </c>
      <c r="H29">
        <v>-2029.31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 t="shared" si="0"/>
        <v>0</v>
      </c>
    </row>
    <row r="30" spans="1:21" x14ac:dyDescent="0.3">
      <c r="A30">
        <v>54</v>
      </c>
      <c r="B30" s="2">
        <v>44440</v>
      </c>
      <c r="C30" t="s">
        <v>20</v>
      </c>
      <c r="D30" t="s">
        <v>21</v>
      </c>
      <c r="E30">
        <v>1</v>
      </c>
      <c r="F30">
        <v>1</v>
      </c>
      <c r="G30">
        <v>276894</v>
      </c>
      <c r="H30">
        <v>197705032.21079001</v>
      </c>
      <c r="I30">
        <v>42544434.383333303</v>
      </c>
      <c r="J30">
        <v>3197541.4</v>
      </c>
      <c r="K30">
        <v>7201686.5666666701</v>
      </c>
      <c r="L30">
        <v>773053.4</v>
      </c>
      <c r="M30">
        <v>273257.28333333298</v>
      </c>
      <c r="N30">
        <v>36043.066666666702</v>
      </c>
      <c r="O30">
        <v>39446227.666666701</v>
      </c>
      <c r="P30">
        <v>944808.66666666698</v>
      </c>
      <c r="Q30">
        <v>5841742.1500000004</v>
      </c>
      <c r="R30">
        <v>803514.96666666702</v>
      </c>
      <c r="S30">
        <v>22279.7166666667</v>
      </c>
      <c r="T30">
        <v>17037.083333333299</v>
      </c>
      <c r="U30">
        <f t="shared" si="0"/>
        <v>45287969.8166667</v>
      </c>
    </row>
    <row r="31" spans="1:21" x14ac:dyDescent="0.3">
      <c r="A31">
        <v>59</v>
      </c>
      <c r="B31" s="2">
        <v>44531</v>
      </c>
      <c r="C31" t="s">
        <v>20</v>
      </c>
      <c r="D31" t="s">
        <v>21</v>
      </c>
      <c r="E31">
        <v>0</v>
      </c>
      <c r="F31">
        <v>1</v>
      </c>
      <c r="G31">
        <v>149</v>
      </c>
      <c r="H31">
        <v>-86409.361416736705</v>
      </c>
      <c r="I31">
        <v>19948.816666666698</v>
      </c>
      <c r="J31">
        <v>2699.45</v>
      </c>
      <c r="K31">
        <v>4412.4333333333398</v>
      </c>
      <c r="L31">
        <v>1532.36666666666</v>
      </c>
      <c r="M31">
        <v>0.75</v>
      </c>
      <c r="N31">
        <v>81.733333333333206</v>
      </c>
      <c r="O31">
        <v>15615.1166666667</v>
      </c>
      <c r="P31">
        <v>413</v>
      </c>
      <c r="Q31">
        <v>2427.1999999999998</v>
      </c>
      <c r="R31">
        <v>286.98333333333301</v>
      </c>
      <c r="S31">
        <v>0.1</v>
      </c>
      <c r="T31">
        <v>0</v>
      </c>
      <c r="U31">
        <f t="shared" si="0"/>
        <v>18042.316666666698</v>
      </c>
    </row>
    <row r="32" spans="1:21" x14ac:dyDescent="0.3">
      <c r="A32">
        <v>61</v>
      </c>
      <c r="B32" s="2">
        <v>44621</v>
      </c>
      <c r="C32" t="s">
        <v>20</v>
      </c>
      <c r="D32" t="s">
        <v>23</v>
      </c>
      <c r="E32">
        <v>0</v>
      </c>
      <c r="F32">
        <v>0</v>
      </c>
      <c r="G32">
        <v>19095</v>
      </c>
      <c r="H32">
        <v>-881.02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 t="shared" si="0"/>
        <v>0</v>
      </c>
    </row>
    <row r="33" spans="1:21" x14ac:dyDescent="0.3">
      <c r="A33">
        <v>62</v>
      </c>
      <c r="B33" s="2">
        <v>44440</v>
      </c>
      <c r="C33" t="s">
        <v>20</v>
      </c>
      <c r="D33" t="s">
        <v>23</v>
      </c>
      <c r="E33">
        <v>1</v>
      </c>
      <c r="F33">
        <v>1</v>
      </c>
      <c r="G33">
        <v>329472</v>
      </c>
      <c r="H33">
        <v>158613805.42861599</v>
      </c>
      <c r="I33">
        <v>33090814.266666699</v>
      </c>
      <c r="J33">
        <v>1352936.55</v>
      </c>
      <c r="K33">
        <v>6530021.3499999996</v>
      </c>
      <c r="L33">
        <v>484274.91666666698</v>
      </c>
      <c r="M33">
        <v>30452.483333333301</v>
      </c>
      <c r="N33">
        <v>5114.9833333333399</v>
      </c>
      <c r="O33">
        <v>28580837.633333299</v>
      </c>
      <c r="P33">
        <v>378858.95</v>
      </c>
      <c r="Q33">
        <v>5961483.5</v>
      </c>
      <c r="R33">
        <v>611920.16666666698</v>
      </c>
      <c r="S33">
        <v>13430.55</v>
      </c>
      <c r="T33">
        <v>5260.0833333333303</v>
      </c>
      <c r="U33">
        <f t="shared" si="0"/>
        <v>34542321.133333296</v>
      </c>
    </row>
    <row r="34" spans="1:21" x14ac:dyDescent="0.3">
      <c r="A34">
        <v>63</v>
      </c>
      <c r="B34" s="2">
        <v>44501</v>
      </c>
      <c r="C34" t="s">
        <v>20</v>
      </c>
      <c r="D34" t="s">
        <v>23</v>
      </c>
      <c r="E34">
        <v>0</v>
      </c>
      <c r="F34">
        <v>0</v>
      </c>
      <c r="G34">
        <v>2325</v>
      </c>
      <c r="H34">
        <v>-2164.61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 t="shared" ref="U34:U65" si="1">SUM(O34,Q34)</f>
        <v>0</v>
      </c>
    </row>
    <row r="35" spans="1:21" x14ac:dyDescent="0.3">
      <c r="A35">
        <v>64</v>
      </c>
      <c r="B35" s="2">
        <v>44531</v>
      </c>
      <c r="C35" t="s">
        <v>20</v>
      </c>
      <c r="D35" t="s">
        <v>23</v>
      </c>
      <c r="E35">
        <v>0</v>
      </c>
      <c r="F35">
        <v>1</v>
      </c>
      <c r="G35">
        <v>182</v>
      </c>
      <c r="H35">
        <v>-76715.129827768498</v>
      </c>
      <c r="I35">
        <v>13149.083333333299</v>
      </c>
      <c r="J35">
        <v>675.3</v>
      </c>
      <c r="K35">
        <v>3850.5</v>
      </c>
      <c r="L35">
        <v>274.98333333333301</v>
      </c>
      <c r="M35">
        <v>0</v>
      </c>
      <c r="N35">
        <v>0</v>
      </c>
      <c r="O35">
        <v>9853.35</v>
      </c>
      <c r="P35">
        <v>160.75</v>
      </c>
      <c r="Q35">
        <v>2652.1666666666702</v>
      </c>
      <c r="R35">
        <v>334.76666666666699</v>
      </c>
      <c r="S35">
        <v>0.116666666666667</v>
      </c>
      <c r="T35">
        <v>3.3333333333333402E-2</v>
      </c>
      <c r="U35">
        <f t="shared" si="1"/>
        <v>12505.51666666667</v>
      </c>
    </row>
    <row r="36" spans="1:21" x14ac:dyDescent="0.3">
      <c r="A36">
        <v>66</v>
      </c>
      <c r="B36" s="2">
        <v>44621</v>
      </c>
      <c r="C36" t="s">
        <v>20</v>
      </c>
      <c r="D36" t="s">
        <v>21</v>
      </c>
      <c r="E36">
        <v>1</v>
      </c>
      <c r="F36">
        <v>1</v>
      </c>
      <c r="G36">
        <v>255759</v>
      </c>
      <c r="H36">
        <v>189530307.13924801</v>
      </c>
      <c r="I36">
        <v>40955385.100000001</v>
      </c>
      <c r="J36">
        <v>2985769.61666667</v>
      </c>
      <c r="K36">
        <v>7407813.1833333299</v>
      </c>
      <c r="L36">
        <v>832514.85</v>
      </c>
      <c r="M36">
        <v>178763.86666666699</v>
      </c>
      <c r="N36">
        <v>28497.066666666698</v>
      </c>
      <c r="O36">
        <v>38451782.100000001</v>
      </c>
      <c r="P36">
        <v>915030.65</v>
      </c>
      <c r="Q36">
        <v>5819587.9500000002</v>
      </c>
      <c r="R36">
        <v>594801.16666666698</v>
      </c>
      <c r="S36">
        <v>24136.883333333299</v>
      </c>
      <c r="T36">
        <v>18250.483333333301</v>
      </c>
      <c r="U36">
        <f t="shared" si="1"/>
        <v>44271370.050000004</v>
      </c>
    </row>
    <row r="37" spans="1:21" x14ac:dyDescent="0.3">
      <c r="A37">
        <v>67</v>
      </c>
      <c r="B37" s="2">
        <v>44652</v>
      </c>
      <c r="C37" t="s">
        <v>20</v>
      </c>
      <c r="D37" t="s">
        <v>21</v>
      </c>
      <c r="E37">
        <v>0</v>
      </c>
      <c r="F37">
        <v>1</v>
      </c>
      <c r="G37">
        <v>124</v>
      </c>
      <c r="H37">
        <v>-23918.6805035547</v>
      </c>
      <c r="I37">
        <v>8056.3333333333403</v>
      </c>
      <c r="J37">
        <v>558.9</v>
      </c>
      <c r="K37">
        <v>2019.95</v>
      </c>
      <c r="L37">
        <v>94.700000000000102</v>
      </c>
      <c r="M37">
        <v>0</v>
      </c>
      <c r="N37">
        <v>0</v>
      </c>
      <c r="O37">
        <v>8515.2333333333409</v>
      </c>
      <c r="P37">
        <v>106.833333333333</v>
      </c>
      <c r="Q37">
        <v>2015.4666666666701</v>
      </c>
      <c r="R37">
        <v>48.483333333333299</v>
      </c>
      <c r="S37">
        <v>2.1666666666666701</v>
      </c>
      <c r="T37">
        <v>0</v>
      </c>
      <c r="U37">
        <f t="shared" si="1"/>
        <v>10530.700000000012</v>
      </c>
    </row>
    <row r="38" spans="1:21" x14ac:dyDescent="0.3">
      <c r="A38">
        <v>68</v>
      </c>
      <c r="B38" s="2">
        <v>44652</v>
      </c>
      <c r="C38" t="s">
        <v>20</v>
      </c>
      <c r="D38" t="s">
        <v>23</v>
      </c>
      <c r="E38">
        <v>0</v>
      </c>
      <c r="F38">
        <v>1</v>
      </c>
      <c r="G38">
        <v>142</v>
      </c>
      <c r="H38">
        <v>-47743.616057750798</v>
      </c>
      <c r="I38">
        <v>7937.9333333333298</v>
      </c>
      <c r="J38">
        <v>561.06666666666604</v>
      </c>
      <c r="K38">
        <v>1482.63333333333</v>
      </c>
      <c r="L38">
        <v>145.1</v>
      </c>
      <c r="M38">
        <v>0</v>
      </c>
      <c r="N38">
        <v>0</v>
      </c>
      <c r="O38">
        <v>6128.7</v>
      </c>
      <c r="P38">
        <v>359.2</v>
      </c>
      <c r="Q38">
        <v>1049.13333333333</v>
      </c>
      <c r="R38">
        <v>143.55000000000001</v>
      </c>
      <c r="S38">
        <v>0.5</v>
      </c>
      <c r="T38">
        <v>3.0666666666666602</v>
      </c>
      <c r="U38">
        <f t="shared" si="1"/>
        <v>7177.8333333333303</v>
      </c>
    </row>
    <row r="39" spans="1:21" x14ac:dyDescent="0.3">
      <c r="A39">
        <v>69</v>
      </c>
      <c r="B39" s="2">
        <v>44470</v>
      </c>
      <c r="C39" t="s">
        <v>20</v>
      </c>
      <c r="D39" t="s">
        <v>21</v>
      </c>
      <c r="E39">
        <v>1</v>
      </c>
      <c r="F39">
        <v>1</v>
      </c>
      <c r="G39">
        <v>276894</v>
      </c>
      <c r="H39">
        <v>203352373.562527</v>
      </c>
      <c r="I39">
        <v>43292525.583333299</v>
      </c>
      <c r="J39">
        <v>3316049.1</v>
      </c>
      <c r="K39">
        <v>7535320.8499999996</v>
      </c>
      <c r="L39">
        <v>794493.11666666705</v>
      </c>
      <c r="M39">
        <v>266134.16666666698</v>
      </c>
      <c r="N39">
        <v>39004.833333333299</v>
      </c>
      <c r="O39">
        <v>40139778.716666698</v>
      </c>
      <c r="P39">
        <v>974481.4</v>
      </c>
      <c r="Q39">
        <v>6064339.7999999998</v>
      </c>
      <c r="R39">
        <v>836283.28333333298</v>
      </c>
      <c r="S39">
        <v>20767.683333333302</v>
      </c>
      <c r="T39">
        <v>20534.7166666667</v>
      </c>
      <c r="U39">
        <f t="shared" si="1"/>
        <v>46204118.516666695</v>
      </c>
    </row>
    <row r="40" spans="1:21" x14ac:dyDescent="0.3">
      <c r="A40">
        <v>70</v>
      </c>
      <c r="B40" s="2">
        <v>44470</v>
      </c>
      <c r="C40" t="s">
        <v>20</v>
      </c>
      <c r="D40" t="s">
        <v>23</v>
      </c>
      <c r="E40">
        <v>1</v>
      </c>
      <c r="F40">
        <v>1</v>
      </c>
      <c r="G40">
        <v>329472</v>
      </c>
      <c r="H40">
        <v>164846901.82458699</v>
      </c>
      <c r="I40">
        <v>34435702.399999999</v>
      </c>
      <c r="J40">
        <v>1446376.1</v>
      </c>
      <c r="K40">
        <v>6755457.8499999996</v>
      </c>
      <c r="L40">
        <v>508295.11666666699</v>
      </c>
      <c r="M40">
        <v>33130.800000000003</v>
      </c>
      <c r="N40">
        <v>49209.55</v>
      </c>
      <c r="O40">
        <v>29910476.366666701</v>
      </c>
      <c r="P40">
        <v>373396.95</v>
      </c>
      <c r="Q40">
        <v>6219071.7833333304</v>
      </c>
      <c r="R40">
        <v>605902.80000000005</v>
      </c>
      <c r="S40">
        <v>15368.416666666701</v>
      </c>
      <c r="T40">
        <v>44472.333333333299</v>
      </c>
      <c r="U40">
        <f t="shared" si="1"/>
        <v>36129548.150000028</v>
      </c>
    </row>
    <row r="41" spans="1:21" x14ac:dyDescent="0.3">
      <c r="A41">
        <v>72</v>
      </c>
      <c r="B41" s="2">
        <v>44621</v>
      </c>
      <c r="C41" t="s">
        <v>20</v>
      </c>
      <c r="D41" t="s">
        <v>21</v>
      </c>
      <c r="E41">
        <v>0</v>
      </c>
      <c r="F41">
        <v>1</v>
      </c>
      <c r="G41">
        <v>149</v>
      </c>
      <c r="H41">
        <v>-42861.997150406904</v>
      </c>
      <c r="I41">
        <v>17888.183333333302</v>
      </c>
      <c r="J41">
        <v>1666.2833333333299</v>
      </c>
      <c r="K41">
        <v>3336.95</v>
      </c>
      <c r="L41">
        <v>130.6</v>
      </c>
      <c r="M41">
        <v>0</v>
      </c>
      <c r="N41">
        <v>0</v>
      </c>
      <c r="O41">
        <v>15702.5</v>
      </c>
      <c r="P41">
        <v>252.25</v>
      </c>
      <c r="Q41">
        <v>2466.25</v>
      </c>
      <c r="R41">
        <v>290.41666666666703</v>
      </c>
      <c r="S41">
        <v>24.766666666666602</v>
      </c>
      <c r="T41">
        <v>0</v>
      </c>
      <c r="U41">
        <f t="shared" si="1"/>
        <v>18168.75</v>
      </c>
    </row>
    <row r="42" spans="1:21" x14ac:dyDescent="0.3">
      <c r="A42">
        <v>78</v>
      </c>
      <c r="B42" s="2">
        <v>44562</v>
      </c>
      <c r="C42" t="s">
        <v>20</v>
      </c>
      <c r="D42" t="s">
        <v>23</v>
      </c>
      <c r="E42">
        <v>1</v>
      </c>
      <c r="F42">
        <v>0</v>
      </c>
      <c r="G42">
        <v>3009</v>
      </c>
      <c r="H42">
        <v>785317.24443656194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 t="shared" si="1"/>
        <v>0</v>
      </c>
    </row>
    <row r="43" spans="1:21" x14ac:dyDescent="0.3">
      <c r="A43">
        <v>80</v>
      </c>
      <c r="B43" s="2">
        <v>44531</v>
      </c>
      <c r="C43" t="s">
        <v>20</v>
      </c>
      <c r="D43" t="s">
        <v>21</v>
      </c>
      <c r="E43">
        <v>1</v>
      </c>
      <c r="F43">
        <v>0</v>
      </c>
      <c r="G43">
        <v>2016</v>
      </c>
      <c r="H43">
        <v>768408.58227504801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 t="shared" si="1"/>
        <v>0</v>
      </c>
    </row>
    <row r="44" spans="1:21" x14ac:dyDescent="0.3">
      <c r="A44">
        <v>81</v>
      </c>
      <c r="B44" s="2">
        <v>44593</v>
      </c>
      <c r="C44" t="s">
        <v>20</v>
      </c>
      <c r="D44" t="s">
        <v>21</v>
      </c>
      <c r="E44">
        <v>1</v>
      </c>
      <c r="F44">
        <v>0</v>
      </c>
      <c r="G44">
        <v>2874</v>
      </c>
      <c r="H44">
        <v>1128925.5416698901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 t="shared" si="1"/>
        <v>0</v>
      </c>
    </row>
    <row r="45" spans="1:21" x14ac:dyDescent="0.3">
      <c r="A45">
        <v>86</v>
      </c>
      <c r="B45" s="2">
        <v>44593</v>
      </c>
      <c r="C45" t="s">
        <v>20</v>
      </c>
      <c r="D45" t="s">
        <v>23</v>
      </c>
      <c r="E45">
        <v>1</v>
      </c>
      <c r="F45">
        <v>0</v>
      </c>
      <c r="G45">
        <v>3211</v>
      </c>
      <c r="H45">
        <v>856155.295415923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 t="shared" si="1"/>
        <v>0</v>
      </c>
    </row>
    <row r="46" spans="1:21" x14ac:dyDescent="0.3">
      <c r="A46">
        <v>92</v>
      </c>
      <c r="B46" s="2">
        <v>44531</v>
      </c>
      <c r="C46" t="s">
        <v>20</v>
      </c>
      <c r="D46" t="s">
        <v>21</v>
      </c>
      <c r="E46">
        <v>0</v>
      </c>
      <c r="F46">
        <v>0</v>
      </c>
      <c r="G46">
        <v>11022</v>
      </c>
      <c r="H46">
        <v>-2577.66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 t="shared" si="1"/>
        <v>0</v>
      </c>
    </row>
    <row r="47" spans="1:21" x14ac:dyDescent="0.3">
      <c r="A47">
        <v>93</v>
      </c>
      <c r="B47" s="2">
        <v>44562</v>
      </c>
      <c r="C47" t="s">
        <v>20</v>
      </c>
      <c r="D47" t="s">
        <v>23</v>
      </c>
      <c r="E47">
        <v>0</v>
      </c>
      <c r="F47">
        <v>1</v>
      </c>
      <c r="G47">
        <v>230</v>
      </c>
      <c r="H47">
        <v>-83996.456503710695</v>
      </c>
      <c r="I47">
        <v>15245.0666666667</v>
      </c>
      <c r="J47">
        <v>1354.1</v>
      </c>
      <c r="K47">
        <v>2912.55</v>
      </c>
      <c r="L47">
        <v>659.48333333333198</v>
      </c>
      <c r="M47">
        <v>0</v>
      </c>
      <c r="N47">
        <v>0</v>
      </c>
      <c r="O47">
        <v>10969.4333333333</v>
      </c>
      <c r="P47">
        <v>89.533333333333303</v>
      </c>
      <c r="Q47">
        <v>2463.35</v>
      </c>
      <c r="R47">
        <v>235.36666666666699</v>
      </c>
      <c r="S47">
        <v>0.75</v>
      </c>
      <c r="T47">
        <v>0.133333333333333</v>
      </c>
      <c r="U47">
        <f t="shared" si="1"/>
        <v>13432.7833333333</v>
      </c>
    </row>
    <row r="48" spans="1:21" x14ac:dyDescent="0.3">
      <c r="A48">
        <v>95</v>
      </c>
      <c r="B48" s="2">
        <v>44621</v>
      </c>
      <c r="C48" t="s">
        <v>20</v>
      </c>
      <c r="D48" t="s">
        <v>21</v>
      </c>
      <c r="E48">
        <v>1</v>
      </c>
      <c r="F48">
        <v>0</v>
      </c>
      <c r="G48">
        <v>2842</v>
      </c>
      <c r="H48">
        <v>1276041.25730046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 t="shared" si="1"/>
        <v>0</v>
      </c>
    </row>
    <row r="49" spans="1:21" x14ac:dyDescent="0.3">
      <c r="A49">
        <v>96</v>
      </c>
      <c r="B49" s="2">
        <v>44593</v>
      </c>
      <c r="C49" t="s">
        <v>20</v>
      </c>
      <c r="D49" t="s">
        <v>21</v>
      </c>
      <c r="E49">
        <v>0</v>
      </c>
      <c r="F49">
        <v>0</v>
      </c>
      <c r="G49">
        <v>15746</v>
      </c>
      <c r="H49">
        <v>-1229.93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 t="shared" si="1"/>
        <v>0</v>
      </c>
    </row>
    <row r="50" spans="1:21" x14ac:dyDescent="0.3">
      <c r="A50">
        <v>98</v>
      </c>
      <c r="B50" s="2">
        <v>44621</v>
      </c>
      <c r="C50" t="s">
        <v>20</v>
      </c>
      <c r="D50" t="s">
        <v>23</v>
      </c>
      <c r="E50">
        <v>1</v>
      </c>
      <c r="F50">
        <v>1</v>
      </c>
      <c r="G50">
        <v>306824</v>
      </c>
      <c r="H50">
        <v>161927504.409134</v>
      </c>
      <c r="I50">
        <v>32081200.983333301</v>
      </c>
      <c r="J50">
        <v>1283015.88333333</v>
      </c>
      <c r="K50">
        <v>6543727.1500000004</v>
      </c>
      <c r="L50">
        <v>523164.683333333</v>
      </c>
      <c r="M50">
        <v>26394.2166666667</v>
      </c>
      <c r="N50">
        <v>7535.5333333333301</v>
      </c>
      <c r="O50">
        <v>27951054.75</v>
      </c>
      <c r="P50">
        <v>340407.01666666701</v>
      </c>
      <c r="Q50">
        <v>6050912.13333333</v>
      </c>
      <c r="R50">
        <v>476413.13333333301</v>
      </c>
      <c r="S50">
        <v>14623.8833333333</v>
      </c>
      <c r="T50">
        <v>4035.35</v>
      </c>
      <c r="U50">
        <f t="shared" si="1"/>
        <v>34001966.883333333</v>
      </c>
    </row>
    <row r="51" spans="1:21" x14ac:dyDescent="0.3">
      <c r="A51">
        <v>100</v>
      </c>
      <c r="B51" s="2">
        <v>44501</v>
      </c>
      <c r="C51" t="s">
        <v>20</v>
      </c>
      <c r="D51" t="s">
        <v>23</v>
      </c>
      <c r="E51">
        <v>1</v>
      </c>
      <c r="F51">
        <v>1</v>
      </c>
      <c r="G51">
        <v>324855</v>
      </c>
      <c r="H51">
        <v>160054509.27267101</v>
      </c>
      <c r="I51">
        <v>32147418.1833333</v>
      </c>
      <c r="J51">
        <v>1298106.1499999999</v>
      </c>
      <c r="K51">
        <v>6264365.9833333297</v>
      </c>
      <c r="L51">
        <v>491494.75</v>
      </c>
      <c r="M51">
        <v>30815.55</v>
      </c>
      <c r="N51">
        <v>101555.16666666701</v>
      </c>
      <c r="O51">
        <v>27873732.833333299</v>
      </c>
      <c r="P51">
        <v>355130.66666666698</v>
      </c>
      <c r="Q51">
        <v>5862822.2999999998</v>
      </c>
      <c r="R51">
        <v>647201.80000000005</v>
      </c>
      <c r="S51">
        <v>15868.3</v>
      </c>
      <c r="T51">
        <v>91629.65</v>
      </c>
      <c r="U51">
        <f t="shared" si="1"/>
        <v>33736555.133333296</v>
      </c>
    </row>
    <row r="52" spans="1:21" x14ac:dyDescent="0.3">
      <c r="A52">
        <v>101</v>
      </c>
      <c r="B52" s="2">
        <v>44501</v>
      </c>
      <c r="C52" t="s">
        <v>20</v>
      </c>
      <c r="D52" t="s">
        <v>23</v>
      </c>
      <c r="E52">
        <v>0</v>
      </c>
      <c r="F52">
        <v>1</v>
      </c>
      <c r="G52">
        <v>120</v>
      </c>
      <c r="H52">
        <v>-41258.391605311503</v>
      </c>
      <c r="I52">
        <v>7990.7</v>
      </c>
      <c r="J52">
        <v>1074.8</v>
      </c>
      <c r="K52">
        <v>2505.4166666666702</v>
      </c>
      <c r="L52">
        <v>435.03333333333302</v>
      </c>
      <c r="M52">
        <v>13.483333333333301</v>
      </c>
      <c r="N52">
        <v>45.683333333333302</v>
      </c>
      <c r="O52">
        <v>6038.85</v>
      </c>
      <c r="P52">
        <v>200.11666666666699</v>
      </c>
      <c r="Q52">
        <v>789.18333333333396</v>
      </c>
      <c r="R52">
        <v>368.53333333333302</v>
      </c>
      <c r="S52">
        <v>14.4333333333333</v>
      </c>
      <c r="T52">
        <v>53.5</v>
      </c>
      <c r="U52">
        <f t="shared" si="1"/>
        <v>6828.0333333333347</v>
      </c>
    </row>
    <row r="53" spans="1:21" x14ac:dyDescent="0.3">
      <c r="A53">
        <v>102</v>
      </c>
      <c r="B53" s="2">
        <v>44562</v>
      </c>
      <c r="C53" t="s">
        <v>20</v>
      </c>
      <c r="D53" t="s">
        <v>21</v>
      </c>
      <c r="E53">
        <v>1</v>
      </c>
      <c r="F53">
        <v>0</v>
      </c>
      <c r="G53">
        <v>2507</v>
      </c>
      <c r="H53">
        <v>1073071.8406790099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 t="shared" si="1"/>
        <v>0</v>
      </c>
    </row>
    <row r="54" spans="1:21" x14ac:dyDescent="0.3">
      <c r="A54">
        <v>105</v>
      </c>
      <c r="B54" s="2">
        <v>44652</v>
      </c>
      <c r="C54" t="s">
        <v>20</v>
      </c>
      <c r="D54" t="s">
        <v>21</v>
      </c>
      <c r="E54">
        <v>1</v>
      </c>
      <c r="F54">
        <v>1</v>
      </c>
      <c r="G54">
        <v>252352</v>
      </c>
      <c r="H54">
        <v>182367982.60209399</v>
      </c>
      <c r="I54">
        <v>37407352.1833333</v>
      </c>
      <c r="J54">
        <v>2606649.35</v>
      </c>
      <c r="K54">
        <v>6778272.4166666698</v>
      </c>
      <c r="L54">
        <v>699002.85</v>
      </c>
      <c r="M54">
        <v>169847.2</v>
      </c>
      <c r="N54">
        <v>31501.55</v>
      </c>
      <c r="O54">
        <v>35246469.033333302</v>
      </c>
      <c r="P54">
        <v>842469.23333333305</v>
      </c>
      <c r="Q54">
        <v>5359553.61666667</v>
      </c>
      <c r="R54">
        <v>593033.01666666695</v>
      </c>
      <c r="S54">
        <v>22758.483333333301</v>
      </c>
      <c r="T54">
        <v>17238.233333333301</v>
      </c>
      <c r="U54">
        <f t="shared" si="1"/>
        <v>40606022.649999969</v>
      </c>
    </row>
    <row r="55" spans="1:21" x14ac:dyDescent="0.3">
      <c r="A55">
        <v>108</v>
      </c>
      <c r="B55" s="2">
        <v>44652</v>
      </c>
      <c r="C55" t="s">
        <v>20</v>
      </c>
      <c r="D55" t="s">
        <v>23</v>
      </c>
      <c r="E55">
        <v>1</v>
      </c>
      <c r="F55">
        <v>1</v>
      </c>
      <c r="G55">
        <v>304417</v>
      </c>
      <c r="H55">
        <v>155404537.67331699</v>
      </c>
      <c r="I55">
        <v>30120543.783333302</v>
      </c>
      <c r="J55">
        <v>1092807.95</v>
      </c>
      <c r="K55">
        <v>6045580.63333333</v>
      </c>
      <c r="L55">
        <v>423252.58333333302</v>
      </c>
      <c r="M55">
        <v>24466.05</v>
      </c>
      <c r="N55">
        <v>6958.5833333333303</v>
      </c>
      <c r="O55">
        <v>25590234.9333333</v>
      </c>
      <c r="P55">
        <v>306441.46666666702</v>
      </c>
      <c r="Q55">
        <v>5536064.5</v>
      </c>
      <c r="R55">
        <v>466299.95</v>
      </c>
      <c r="S55">
        <v>13409.55</v>
      </c>
      <c r="T55">
        <v>4794.0333333333301</v>
      </c>
      <c r="U55">
        <f t="shared" si="1"/>
        <v>31126299.4333333</v>
      </c>
    </row>
    <row r="56" spans="1:21" x14ac:dyDescent="0.3">
      <c r="A56">
        <v>1</v>
      </c>
      <c r="B56" s="2">
        <v>44501</v>
      </c>
      <c r="C56" t="s">
        <v>22</v>
      </c>
      <c r="D56" t="s">
        <v>21</v>
      </c>
      <c r="E56">
        <v>0</v>
      </c>
      <c r="F56">
        <v>1</v>
      </c>
      <c r="G56">
        <v>110</v>
      </c>
      <c r="H56">
        <v>-119054.712537623</v>
      </c>
      <c r="I56">
        <v>16597.516666666699</v>
      </c>
      <c r="J56">
        <v>2756.7000000000098</v>
      </c>
      <c r="K56">
        <v>479.066666666667</v>
      </c>
      <c r="L56">
        <v>474.78333333333399</v>
      </c>
      <c r="M56">
        <v>0</v>
      </c>
      <c r="N56">
        <v>0</v>
      </c>
      <c r="O56">
        <v>15300.483333333301</v>
      </c>
      <c r="P56">
        <v>443.86666666666599</v>
      </c>
      <c r="Q56">
        <v>566.83333333333303</v>
      </c>
      <c r="R56">
        <v>274.433333333333</v>
      </c>
      <c r="S56">
        <v>0.55000000000000004</v>
      </c>
      <c r="T56">
        <v>0</v>
      </c>
      <c r="U56">
        <f t="shared" si="1"/>
        <v>15867.316666666633</v>
      </c>
    </row>
    <row r="57" spans="1:21" x14ac:dyDescent="0.3">
      <c r="A57">
        <v>2</v>
      </c>
      <c r="B57" s="2">
        <v>44531</v>
      </c>
      <c r="C57" t="s">
        <v>22</v>
      </c>
      <c r="D57" t="s">
        <v>21</v>
      </c>
      <c r="E57">
        <v>1</v>
      </c>
      <c r="F57">
        <v>0</v>
      </c>
      <c r="G57">
        <v>2725</v>
      </c>
      <c r="H57">
        <v>1070920.99625572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 t="shared" si="1"/>
        <v>0</v>
      </c>
    </row>
    <row r="58" spans="1:21" x14ac:dyDescent="0.3">
      <c r="A58">
        <v>4</v>
      </c>
      <c r="B58" s="2">
        <v>44531</v>
      </c>
      <c r="C58" t="s">
        <v>22</v>
      </c>
      <c r="D58" t="s">
        <v>21</v>
      </c>
      <c r="E58">
        <v>0</v>
      </c>
      <c r="F58">
        <v>0</v>
      </c>
      <c r="G58">
        <v>7077</v>
      </c>
      <c r="H58">
        <v>-4899.93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 t="shared" si="1"/>
        <v>0</v>
      </c>
    </row>
    <row r="59" spans="1:21" x14ac:dyDescent="0.3">
      <c r="A59">
        <v>7</v>
      </c>
      <c r="B59" s="2">
        <v>44652</v>
      </c>
      <c r="C59" t="s">
        <v>22</v>
      </c>
      <c r="D59" t="s">
        <v>21</v>
      </c>
      <c r="E59">
        <v>0</v>
      </c>
      <c r="F59">
        <v>0</v>
      </c>
      <c r="G59">
        <v>13295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 t="shared" si="1"/>
        <v>0</v>
      </c>
    </row>
    <row r="60" spans="1:21" x14ac:dyDescent="0.3">
      <c r="A60">
        <v>9</v>
      </c>
      <c r="B60" s="2">
        <v>44652</v>
      </c>
      <c r="C60" t="s">
        <v>22</v>
      </c>
      <c r="D60" t="s">
        <v>21</v>
      </c>
      <c r="E60">
        <v>1</v>
      </c>
      <c r="F60">
        <v>0</v>
      </c>
      <c r="G60">
        <v>3498</v>
      </c>
      <c r="H60">
        <v>1553448.2048515801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 t="shared" si="1"/>
        <v>0</v>
      </c>
    </row>
    <row r="61" spans="1:21" x14ac:dyDescent="0.3">
      <c r="A61">
        <v>11</v>
      </c>
      <c r="B61" s="2">
        <v>44562</v>
      </c>
      <c r="C61" t="s">
        <v>22</v>
      </c>
      <c r="D61" t="s">
        <v>23</v>
      </c>
      <c r="E61">
        <v>1</v>
      </c>
      <c r="F61">
        <v>1</v>
      </c>
      <c r="G61">
        <v>317815</v>
      </c>
      <c r="H61">
        <v>155843340.29686099</v>
      </c>
      <c r="I61">
        <v>26684856.916666701</v>
      </c>
      <c r="J61">
        <v>1062601.2</v>
      </c>
      <c r="K61">
        <v>3936708.45</v>
      </c>
      <c r="L61">
        <v>327897.66666666698</v>
      </c>
      <c r="M61">
        <v>20367.883333333299</v>
      </c>
      <c r="N61">
        <v>5225.6333333333296</v>
      </c>
      <c r="O61">
        <v>27081718.516666699</v>
      </c>
      <c r="P61">
        <v>367776.55</v>
      </c>
      <c r="Q61">
        <v>5404218.9166666698</v>
      </c>
      <c r="R61">
        <v>497108.3</v>
      </c>
      <c r="S61">
        <v>17115.650000000001</v>
      </c>
      <c r="T61">
        <v>6159.8333333333303</v>
      </c>
      <c r="U61">
        <f t="shared" si="1"/>
        <v>32485937.433333367</v>
      </c>
    </row>
    <row r="62" spans="1:21" x14ac:dyDescent="0.3">
      <c r="A62">
        <v>13</v>
      </c>
      <c r="B62" s="2">
        <v>44652</v>
      </c>
      <c r="C62" t="s">
        <v>22</v>
      </c>
      <c r="D62" t="s">
        <v>23</v>
      </c>
      <c r="E62">
        <v>0</v>
      </c>
      <c r="F62">
        <v>1</v>
      </c>
      <c r="G62">
        <v>81</v>
      </c>
      <c r="H62">
        <v>-5332.5153209087102</v>
      </c>
      <c r="I62">
        <v>2529.63333333333</v>
      </c>
      <c r="J62">
        <v>248.6</v>
      </c>
      <c r="K62">
        <v>397</v>
      </c>
      <c r="L62">
        <v>20.3333333333333</v>
      </c>
      <c r="M62">
        <v>0</v>
      </c>
      <c r="N62">
        <v>0</v>
      </c>
      <c r="O62">
        <v>1975.5166666666701</v>
      </c>
      <c r="P62">
        <v>5.8</v>
      </c>
      <c r="Q62">
        <v>412.74999999999898</v>
      </c>
      <c r="R62">
        <v>19</v>
      </c>
      <c r="S62">
        <v>0</v>
      </c>
      <c r="T62">
        <v>0</v>
      </c>
      <c r="U62">
        <f t="shared" si="1"/>
        <v>2388.2666666666692</v>
      </c>
    </row>
    <row r="63" spans="1:21" x14ac:dyDescent="0.3">
      <c r="A63">
        <v>15</v>
      </c>
      <c r="B63" s="2">
        <v>44652</v>
      </c>
      <c r="C63" t="s">
        <v>22</v>
      </c>
      <c r="D63" t="s">
        <v>23</v>
      </c>
      <c r="E63">
        <v>1</v>
      </c>
      <c r="F63">
        <v>1</v>
      </c>
      <c r="G63">
        <v>311700</v>
      </c>
      <c r="H63">
        <v>149839964.82118499</v>
      </c>
      <c r="I63">
        <v>26010164.583333299</v>
      </c>
      <c r="J63">
        <v>964164.28333333298</v>
      </c>
      <c r="K63">
        <v>4142767.9666666701</v>
      </c>
      <c r="L63">
        <v>318233.88333333301</v>
      </c>
      <c r="M63">
        <v>24824.35</v>
      </c>
      <c r="N63">
        <v>5112.75</v>
      </c>
      <c r="O63">
        <v>25616359.350000001</v>
      </c>
      <c r="P63">
        <v>324293.84999999998</v>
      </c>
      <c r="Q63">
        <v>5285051.2666666703</v>
      </c>
      <c r="R63">
        <v>443291.53333333298</v>
      </c>
      <c r="S63">
        <v>17055.633333333299</v>
      </c>
      <c r="T63">
        <v>6507.8833333333296</v>
      </c>
      <c r="U63">
        <f t="shared" si="1"/>
        <v>30901410.616666671</v>
      </c>
    </row>
    <row r="64" spans="1:21" x14ac:dyDescent="0.3">
      <c r="A64">
        <v>17</v>
      </c>
      <c r="B64" s="2">
        <v>44501</v>
      </c>
      <c r="C64" t="s">
        <v>22</v>
      </c>
      <c r="D64" t="s">
        <v>21</v>
      </c>
      <c r="E64">
        <v>1</v>
      </c>
      <c r="F64">
        <v>0</v>
      </c>
      <c r="G64">
        <v>1598</v>
      </c>
      <c r="H64">
        <v>721586.76732064504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 t="shared" si="1"/>
        <v>0</v>
      </c>
    </row>
    <row r="65" spans="1:21" x14ac:dyDescent="0.3">
      <c r="A65">
        <v>21</v>
      </c>
      <c r="B65" s="2">
        <v>44562</v>
      </c>
      <c r="C65" t="s">
        <v>22</v>
      </c>
      <c r="D65" t="s">
        <v>23</v>
      </c>
      <c r="E65">
        <v>0</v>
      </c>
      <c r="F65">
        <v>0</v>
      </c>
      <c r="G65">
        <v>7806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 t="shared" si="1"/>
        <v>0</v>
      </c>
    </row>
    <row r="66" spans="1:21" x14ac:dyDescent="0.3">
      <c r="A66">
        <v>22</v>
      </c>
      <c r="B66" s="2">
        <v>44652</v>
      </c>
      <c r="C66" t="s">
        <v>22</v>
      </c>
      <c r="D66" t="s">
        <v>23</v>
      </c>
      <c r="E66">
        <v>1</v>
      </c>
      <c r="F66">
        <v>0</v>
      </c>
      <c r="G66">
        <v>3860</v>
      </c>
      <c r="H66">
        <v>1078232.6963488599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 t="shared" ref="U66:U97" si="2">SUM(O66,Q66)</f>
        <v>0</v>
      </c>
    </row>
    <row r="67" spans="1:21" x14ac:dyDescent="0.3">
      <c r="A67">
        <v>25</v>
      </c>
      <c r="B67" s="2">
        <v>44562</v>
      </c>
      <c r="C67" t="s">
        <v>22</v>
      </c>
      <c r="D67" t="s">
        <v>21</v>
      </c>
      <c r="E67">
        <v>0</v>
      </c>
      <c r="F67">
        <v>1</v>
      </c>
      <c r="G67">
        <v>141</v>
      </c>
      <c r="H67">
        <v>-122328.236678138</v>
      </c>
      <c r="I67">
        <v>22586.566666666698</v>
      </c>
      <c r="J67">
        <v>10013</v>
      </c>
      <c r="K67">
        <v>1223.3</v>
      </c>
      <c r="L67">
        <v>341.566666666667</v>
      </c>
      <c r="M67">
        <v>0</v>
      </c>
      <c r="N67">
        <v>0</v>
      </c>
      <c r="O67">
        <v>9509.8999999999905</v>
      </c>
      <c r="P67">
        <v>992.95</v>
      </c>
      <c r="Q67">
        <v>1313.05</v>
      </c>
      <c r="R67">
        <v>269.71666666666698</v>
      </c>
      <c r="S67">
        <v>0.43333333333333302</v>
      </c>
      <c r="T67">
        <v>0</v>
      </c>
      <c r="U67">
        <f t="shared" si="2"/>
        <v>10822.94999999999</v>
      </c>
    </row>
    <row r="68" spans="1:21" x14ac:dyDescent="0.3">
      <c r="A68">
        <v>28</v>
      </c>
      <c r="B68" s="2">
        <v>44652</v>
      </c>
      <c r="C68" t="s">
        <v>22</v>
      </c>
      <c r="D68" t="s">
        <v>23</v>
      </c>
      <c r="E68">
        <v>0</v>
      </c>
      <c r="F68">
        <v>0</v>
      </c>
      <c r="G68">
        <v>13831</v>
      </c>
      <c r="H68">
        <v>-5603.31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 t="shared" si="2"/>
        <v>0</v>
      </c>
    </row>
    <row r="69" spans="1:21" x14ac:dyDescent="0.3">
      <c r="A69">
        <v>29</v>
      </c>
      <c r="B69" s="2">
        <v>44501</v>
      </c>
      <c r="C69" t="s">
        <v>22</v>
      </c>
      <c r="D69" t="s">
        <v>23</v>
      </c>
      <c r="E69">
        <v>0</v>
      </c>
      <c r="F69">
        <v>1</v>
      </c>
      <c r="G69">
        <v>110</v>
      </c>
      <c r="H69">
        <v>-16381.417135023399</v>
      </c>
      <c r="I69">
        <v>4844.8999999999996</v>
      </c>
      <c r="J69">
        <v>95.283333333333303</v>
      </c>
      <c r="K69">
        <v>502.15</v>
      </c>
      <c r="L69">
        <v>39.15</v>
      </c>
      <c r="M69">
        <v>0</v>
      </c>
      <c r="N69">
        <v>0</v>
      </c>
      <c r="O69">
        <v>4903.7</v>
      </c>
      <c r="P69">
        <v>18.516666666666701</v>
      </c>
      <c r="Q69">
        <v>593.46666666666601</v>
      </c>
      <c r="R69">
        <v>220.916666666667</v>
      </c>
      <c r="S69">
        <v>0</v>
      </c>
      <c r="T69">
        <v>0</v>
      </c>
      <c r="U69">
        <f t="shared" si="2"/>
        <v>5497.1666666666661</v>
      </c>
    </row>
    <row r="70" spans="1:21" x14ac:dyDescent="0.3">
      <c r="A70">
        <v>32</v>
      </c>
      <c r="B70" s="2">
        <v>44501</v>
      </c>
      <c r="C70" t="s">
        <v>22</v>
      </c>
      <c r="D70" t="s">
        <v>21</v>
      </c>
      <c r="E70">
        <v>1</v>
      </c>
      <c r="F70">
        <v>1</v>
      </c>
      <c r="G70">
        <v>273122</v>
      </c>
      <c r="H70">
        <v>190827299.51811501</v>
      </c>
      <c r="I70">
        <v>40404216.0666667</v>
      </c>
      <c r="J70">
        <v>3223585.6833333299</v>
      </c>
      <c r="K70">
        <v>6934578.8333333302</v>
      </c>
      <c r="L70">
        <v>689497.38333333295</v>
      </c>
      <c r="M70">
        <v>194412.25</v>
      </c>
      <c r="N70">
        <v>23611.483333333301</v>
      </c>
      <c r="O70">
        <v>37737100.6833333</v>
      </c>
      <c r="P70">
        <v>927052.55</v>
      </c>
      <c r="Q70">
        <v>5619234.7000000002</v>
      </c>
      <c r="R70">
        <v>747804.66666666698</v>
      </c>
      <c r="S70">
        <v>25205.316666666698</v>
      </c>
      <c r="T70">
        <v>11424.1166666667</v>
      </c>
      <c r="U70">
        <f t="shared" si="2"/>
        <v>43356335.383333303</v>
      </c>
    </row>
    <row r="71" spans="1:21" x14ac:dyDescent="0.3">
      <c r="A71">
        <v>33</v>
      </c>
      <c r="B71" s="2">
        <v>44501</v>
      </c>
      <c r="C71" t="s">
        <v>22</v>
      </c>
      <c r="D71" t="s">
        <v>21</v>
      </c>
      <c r="E71">
        <v>0</v>
      </c>
      <c r="F71">
        <v>0</v>
      </c>
      <c r="G71">
        <v>2064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2"/>
        <v>0</v>
      </c>
    </row>
    <row r="72" spans="1:21" x14ac:dyDescent="0.3">
      <c r="A72">
        <v>37</v>
      </c>
      <c r="B72" s="2">
        <v>44501</v>
      </c>
      <c r="C72" t="s">
        <v>22</v>
      </c>
      <c r="D72" t="s">
        <v>23</v>
      </c>
      <c r="E72">
        <v>1</v>
      </c>
      <c r="F72">
        <v>1</v>
      </c>
      <c r="G72">
        <v>325674</v>
      </c>
      <c r="H72">
        <v>159365532.868889</v>
      </c>
      <c r="I72">
        <v>28714216.75</v>
      </c>
      <c r="J72">
        <v>1129808.66666667</v>
      </c>
      <c r="K72">
        <v>4472209.1833333299</v>
      </c>
      <c r="L72">
        <v>371903.01666666701</v>
      </c>
      <c r="M72">
        <v>23952.799999999999</v>
      </c>
      <c r="N72">
        <v>76722.783333333296</v>
      </c>
      <c r="O72">
        <v>28466160.666666701</v>
      </c>
      <c r="P72">
        <v>389400.61666666699</v>
      </c>
      <c r="Q72">
        <v>5758979.3333333302</v>
      </c>
      <c r="R72">
        <v>585595.13333333295</v>
      </c>
      <c r="S72">
        <v>13956.516666666699</v>
      </c>
      <c r="T72">
        <v>93843.233333333294</v>
      </c>
      <c r="U72">
        <f t="shared" si="2"/>
        <v>34225140.00000003</v>
      </c>
    </row>
    <row r="73" spans="1:21" x14ac:dyDescent="0.3">
      <c r="A73">
        <v>39</v>
      </c>
      <c r="B73" s="2">
        <v>44593</v>
      </c>
      <c r="C73" t="s">
        <v>22</v>
      </c>
      <c r="D73" t="s">
        <v>21</v>
      </c>
      <c r="E73">
        <v>0</v>
      </c>
      <c r="F73">
        <v>0</v>
      </c>
      <c r="G73">
        <v>9278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 t="shared" si="2"/>
        <v>0</v>
      </c>
    </row>
    <row r="74" spans="1:21" x14ac:dyDescent="0.3">
      <c r="A74">
        <v>42</v>
      </c>
      <c r="B74" s="2">
        <v>44621</v>
      </c>
      <c r="C74" t="s">
        <v>22</v>
      </c>
      <c r="D74" t="s">
        <v>21</v>
      </c>
      <c r="E74">
        <v>1</v>
      </c>
      <c r="F74">
        <v>1</v>
      </c>
      <c r="G74">
        <v>263260</v>
      </c>
      <c r="H74">
        <v>191385776.89470199</v>
      </c>
      <c r="I74">
        <v>41216409.383333303</v>
      </c>
      <c r="J74">
        <v>3032833.38333333</v>
      </c>
      <c r="K74">
        <v>7321109.4666666696</v>
      </c>
      <c r="L74">
        <v>775387.91666666698</v>
      </c>
      <c r="M74">
        <v>130747.08333333299</v>
      </c>
      <c r="N74">
        <v>22735.566666666698</v>
      </c>
      <c r="O74">
        <v>38923403.5666667</v>
      </c>
      <c r="P74">
        <v>879310.05</v>
      </c>
      <c r="Q74">
        <v>5848040.9500000002</v>
      </c>
      <c r="R74">
        <v>545672.316666667</v>
      </c>
      <c r="S74">
        <v>21778.65</v>
      </c>
      <c r="T74">
        <v>15985.833333333299</v>
      </c>
      <c r="U74">
        <f t="shared" si="2"/>
        <v>44771444.516666703</v>
      </c>
    </row>
    <row r="75" spans="1:21" x14ac:dyDescent="0.3">
      <c r="A75">
        <v>43</v>
      </c>
      <c r="B75" s="2">
        <v>44593</v>
      </c>
      <c r="C75" t="s">
        <v>22</v>
      </c>
      <c r="D75" t="s">
        <v>23</v>
      </c>
      <c r="E75">
        <v>1</v>
      </c>
      <c r="F75">
        <v>1</v>
      </c>
      <c r="G75">
        <v>315619</v>
      </c>
      <c r="H75">
        <v>143963745.22667101</v>
      </c>
      <c r="I75">
        <v>25826909.6833333</v>
      </c>
      <c r="J75">
        <v>1050313.88333333</v>
      </c>
      <c r="K75">
        <v>3865894.5333333299</v>
      </c>
      <c r="L75">
        <v>331779.65000000002</v>
      </c>
      <c r="M75">
        <v>22100.316666666698</v>
      </c>
      <c r="N75">
        <v>6513.7666666666601</v>
      </c>
      <c r="O75">
        <v>26551642.449999999</v>
      </c>
      <c r="P75">
        <v>350139.26666666701</v>
      </c>
      <c r="Q75">
        <v>5332661.4333333299</v>
      </c>
      <c r="R75">
        <v>506448.38333333301</v>
      </c>
      <c r="S75">
        <v>15577.0666666667</v>
      </c>
      <c r="T75">
        <v>8583.3166666666693</v>
      </c>
      <c r="U75">
        <f t="shared" si="2"/>
        <v>31884303.883333329</v>
      </c>
    </row>
    <row r="76" spans="1:21" x14ac:dyDescent="0.3">
      <c r="A76">
        <v>44</v>
      </c>
      <c r="B76" s="2">
        <v>44621</v>
      </c>
      <c r="C76" t="s">
        <v>22</v>
      </c>
      <c r="D76" t="s">
        <v>21</v>
      </c>
      <c r="E76">
        <v>1</v>
      </c>
      <c r="F76">
        <v>0</v>
      </c>
      <c r="G76">
        <v>3261</v>
      </c>
      <c r="H76">
        <v>1290244.1388435401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 t="shared" si="2"/>
        <v>0</v>
      </c>
    </row>
    <row r="77" spans="1:21" x14ac:dyDescent="0.3">
      <c r="A77">
        <v>45</v>
      </c>
      <c r="B77" s="2">
        <v>44621</v>
      </c>
      <c r="C77" t="s">
        <v>22</v>
      </c>
      <c r="D77" t="s">
        <v>23</v>
      </c>
      <c r="E77">
        <v>0</v>
      </c>
      <c r="F77">
        <v>1</v>
      </c>
      <c r="G77">
        <v>31</v>
      </c>
      <c r="H77">
        <v>0</v>
      </c>
      <c r="I77">
        <v>152.15</v>
      </c>
      <c r="J77">
        <v>0</v>
      </c>
      <c r="K77">
        <v>105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 t="shared" si="2"/>
        <v>0</v>
      </c>
    </row>
    <row r="78" spans="1:21" x14ac:dyDescent="0.3">
      <c r="A78">
        <v>47</v>
      </c>
      <c r="B78" s="2">
        <v>44562</v>
      </c>
      <c r="C78" t="s">
        <v>22</v>
      </c>
      <c r="D78" t="s">
        <v>21</v>
      </c>
      <c r="E78">
        <v>1</v>
      </c>
      <c r="F78">
        <v>1</v>
      </c>
      <c r="G78">
        <v>266310</v>
      </c>
      <c r="H78">
        <v>187004113.80461299</v>
      </c>
      <c r="I78">
        <v>38745489.5666667</v>
      </c>
      <c r="J78">
        <v>3106545.5166666699</v>
      </c>
      <c r="K78">
        <v>6519038.4833333297</v>
      </c>
      <c r="L78">
        <v>627209.9</v>
      </c>
      <c r="M78">
        <v>127273.8</v>
      </c>
      <c r="N78">
        <v>14634.916666666701</v>
      </c>
      <c r="O78">
        <v>36236501.9333333</v>
      </c>
      <c r="P78">
        <v>791100.933333333</v>
      </c>
      <c r="Q78">
        <v>5236257.3333333302</v>
      </c>
      <c r="R78">
        <v>571147.85</v>
      </c>
      <c r="S78">
        <v>28672.7</v>
      </c>
      <c r="T78">
        <v>13777.85</v>
      </c>
      <c r="U78">
        <f t="shared" si="2"/>
        <v>41472759.266666628</v>
      </c>
    </row>
    <row r="79" spans="1:21" x14ac:dyDescent="0.3">
      <c r="A79">
        <v>48</v>
      </c>
      <c r="B79" s="2">
        <v>44652</v>
      </c>
      <c r="C79" t="s">
        <v>22</v>
      </c>
      <c r="D79" t="s">
        <v>21</v>
      </c>
      <c r="E79">
        <v>1</v>
      </c>
      <c r="F79">
        <v>1</v>
      </c>
      <c r="G79">
        <v>259980</v>
      </c>
      <c r="H79">
        <v>184905376.56967199</v>
      </c>
      <c r="I79">
        <v>37763024.6833333</v>
      </c>
      <c r="J79">
        <v>2629725.2000000002</v>
      </c>
      <c r="K79">
        <v>6617717.11666667</v>
      </c>
      <c r="L79">
        <v>672599.83333333302</v>
      </c>
      <c r="M79">
        <v>122927.433333333</v>
      </c>
      <c r="N79">
        <v>19457.150000000001</v>
      </c>
      <c r="O79">
        <v>35747748.600000001</v>
      </c>
      <c r="P79">
        <v>800137.73333333305</v>
      </c>
      <c r="Q79">
        <v>5297200.6666666698</v>
      </c>
      <c r="R79">
        <v>552957.25</v>
      </c>
      <c r="S79">
        <v>19774.150000000001</v>
      </c>
      <c r="T79">
        <v>10912.2166666667</v>
      </c>
      <c r="U79">
        <f t="shared" si="2"/>
        <v>41044949.266666673</v>
      </c>
    </row>
    <row r="80" spans="1:21" x14ac:dyDescent="0.3">
      <c r="A80">
        <v>51</v>
      </c>
      <c r="B80" s="2">
        <v>44621</v>
      </c>
      <c r="C80" t="s">
        <v>22</v>
      </c>
      <c r="D80" t="s">
        <v>23</v>
      </c>
      <c r="E80">
        <v>1</v>
      </c>
      <c r="F80">
        <v>0</v>
      </c>
      <c r="G80">
        <v>3740</v>
      </c>
      <c r="H80">
        <v>1251824.8766212999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 t="shared" si="2"/>
        <v>0</v>
      </c>
    </row>
    <row r="81" spans="1:21" x14ac:dyDescent="0.3">
      <c r="A81">
        <v>55</v>
      </c>
      <c r="B81" s="2">
        <v>44531</v>
      </c>
      <c r="C81" t="s">
        <v>22</v>
      </c>
      <c r="D81" t="s">
        <v>21</v>
      </c>
      <c r="E81">
        <v>0</v>
      </c>
      <c r="F81">
        <v>1</v>
      </c>
      <c r="G81">
        <v>162</v>
      </c>
      <c r="H81">
        <v>-67830.816784203096</v>
      </c>
      <c r="I81">
        <v>30778.05</v>
      </c>
      <c r="J81">
        <v>3106.9</v>
      </c>
      <c r="K81">
        <v>2224.3166666666698</v>
      </c>
      <c r="L81">
        <v>2629.7333333333299</v>
      </c>
      <c r="M81">
        <v>0</v>
      </c>
      <c r="N81">
        <v>0</v>
      </c>
      <c r="O81">
        <v>14436.083333333299</v>
      </c>
      <c r="P81">
        <v>928.63333333333401</v>
      </c>
      <c r="Q81">
        <v>2187.4333333333302</v>
      </c>
      <c r="R81">
        <v>435.933333333333</v>
      </c>
      <c r="S81">
        <v>0</v>
      </c>
      <c r="T81">
        <v>0</v>
      </c>
      <c r="U81">
        <f t="shared" si="2"/>
        <v>16623.51666666663</v>
      </c>
    </row>
    <row r="82" spans="1:21" x14ac:dyDescent="0.3">
      <c r="A82">
        <v>56</v>
      </c>
      <c r="B82" s="2">
        <v>44562</v>
      </c>
      <c r="C82" t="s">
        <v>22</v>
      </c>
      <c r="D82" t="s">
        <v>21</v>
      </c>
      <c r="E82">
        <v>0</v>
      </c>
      <c r="F82">
        <v>0</v>
      </c>
      <c r="G82">
        <v>7304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 t="shared" si="2"/>
        <v>0</v>
      </c>
    </row>
    <row r="83" spans="1:21" x14ac:dyDescent="0.3">
      <c r="A83">
        <v>57</v>
      </c>
      <c r="B83" s="2">
        <v>44593</v>
      </c>
      <c r="C83" t="s">
        <v>22</v>
      </c>
      <c r="D83" t="s">
        <v>21</v>
      </c>
      <c r="E83">
        <v>1</v>
      </c>
      <c r="F83">
        <v>1</v>
      </c>
      <c r="G83">
        <v>264321</v>
      </c>
      <c r="H83">
        <v>175321307.60576001</v>
      </c>
      <c r="I83">
        <v>38160175.5</v>
      </c>
      <c r="J83">
        <v>3030767</v>
      </c>
      <c r="K83">
        <v>6395782.3333333302</v>
      </c>
      <c r="L83">
        <v>611622.08333333302</v>
      </c>
      <c r="M83">
        <v>117159.683333333</v>
      </c>
      <c r="N83">
        <v>14923.3666666667</v>
      </c>
      <c r="O83">
        <v>35926464.0666667</v>
      </c>
      <c r="P83">
        <v>856678.46666666702</v>
      </c>
      <c r="Q83">
        <v>5175482.45</v>
      </c>
      <c r="R83">
        <v>586552.71666666702</v>
      </c>
      <c r="S83">
        <v>21064.516666666699</v>
      </c>
      <c r="T83">
        <v>13993.583333333299</v>
      </c>
      <c r="U83">
        <f t="shared" si="2"/>
        <v>41101946.516666703</v>
      </c>
    </row>
    <row r="84" spans="1:21" x14ac:dyDescent="0.3">
      <c r="A84">
        <v>58</v>
      </c>
      <c r="B84" s="2">
        <v>44593</v>
      </c>
      <c r="C84" t="s">
        <v>22</v>
      </c>
      <c r="D84" t="s">
        <v>21</v>
      </c>
      <c r="E84">
        <v>1</v>
      </c>
      <c r="F84">
        <v>0</v>
      </c>
      <c r="G84">
        <v>3135</v>
      </c>
      <c r="H84">
        <v>1311254.9449386401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 t="shared" si="2"/>
        <v>0</v>
      </c>
    </row>
    <row r="85" spans="1:21" x14ac:dyDescent="0.3">
      <c r="A85">
        <v>60</v>
      </c>
      <c r="B85" s="2">
        <v>44562</v>
      </c>
      <c r="C85" t="s">
        <v>22</v>
      </c>
      <c r="D85" t="s">
        <v>21</v>
      </c>
      <c r="E85">
        <v>1</v>
      </c>
      <c r="F85">
        <v>0</v>
      </c>
      <c r="G85">
        <v>3139</v>
      </c>
      <c r="H85">
        <v>1320299.75581912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 t="shared" si="2"/>
        <v>0</v>
      </c>
    </row>
    <row r="86" spans="1:21" x14ac:dyDescent="0.3">
      <c r="A86">
        <v>65</v>
      </c>
      <c r="B86" s="2">
        <v>44562</v>
      </c>
      <c r="C86" t="s">
        <v>22</v>
      </c>
      <c r="D86" t="s">
        <v>23</v>
      </c>
      <c r="E86">
        <v>0</v>
      </c>
      <c r="F86">
        <v>1</v>
      </c>
      <c r="G86">
        <v>147</v>
      </c>
      <c r="H86">
        <v>-457900.27701318898</v>
      </c>
      <c r="I86">
        <v>7190.7</v>
      </c>
      <c r="J86">
        <v>309.61666666666702</v>
      </c>
      <c r="K86">
        <v>68.933333333333294</v>
      </c>
      <c r="L86">
        <v>110.633333333333</v>
      </c>
      <c r="M86">
        <v>0</v>
      </c>
      <c r="N86">
        <v>0</v>
      </c>
      <c r="O86">
        <v>8154.8999999999896</v>
      </c>
      <c r="P86">
        <v>46.3333333333334</v>
      </c>
      <c r="Q86">
        <v>200.266666666666</v>
      </c>
      <c r="R86">
        <v>163.11666666666699</v>
      </c>
      <c r="S86">
        <v>2.9166666666666701</v>
      </c>
      <c r="T86">
        <v>1.06666666666666</v>
      </c>
      <c r="U86">
        <f t="shared" si="2"/>
        <v>8355.1666666666551</v>
      </c>
    </row>
    <row r="87" spans="1:21" x14ac:dyDescent="0.3">
      <c r="A87">
        <v>71</v>
      </c>
      <c r="B87" s="2">
        <v>44531</v>
      </c>
      <c r="C87" t="s">
        <v>22</v>
      </c>
      <c r="D87" t="s">
        <v>23</v>
      </c>
      <c r="E87">
        <v>0</v>
      </c>
      <c r="F87">
        <v>0</v>
      </c>
      <c r="G87">
        <v>4539</v>
      </c>
      <c r="H87">
        <v>-3383.38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 t="shared" si="2"/>
        <v>0</v>
      </c>
    </row>
    <row r="88" spans="1:21" x14ac:dyDescent="0.3">
      <c r="A88">
        <v>73</v>
      </c>
      <c r="B88" s="2">
        <v>44409</v>
      </c>
      <c r="C88" t="s">
        <v>22</v>
      </c>
      <c r="D88" t="s">
        <v>21</v>
      </c>
      <c r="E88">
        <v>1</v>
      </c>
      <c r="F88">
        <v>1</v>
      </c>
      <c r="G88">
        <v>276894</v>
      </c>
      <c r="H88">
        <v>196649960.06393701</v>
      </c>
      <c r="I88">
        <v>41813200.666666701</v>
      </c>
      <c r="J88">
        <v>3217323.0666666701</v>
      </c>
      <c r="K88">
        <v>7571092.1833333299</v>
      </c>
      <c r="L88">
        <v>748086.86666666705</v>
      </c>
      <c r="M88">
        <v>265839.433333333</v>
      </c>
      <c r="N88">
        <v>21621.0333333333</v>
      </c>
      <c r="O88">
        <v>38764386.583333299</v>
      </c>
      <c r="P88">
        <v>937805.75</v>
      </c>
      <c r="Q88">
        <v>6002851.4500000002</v>
      </c>
      <c r="R88">
        <v>772591.78333333298</v>
      </c>
      <c r="S88">
        <v>27595.916666666701</v>
      </c>
      <c r="T88">
        <v>11122.333333333299</v>
      </c>
      <c r="U88">
        <f t="shared" si="2"/>
        <v>44767238.033333302</v>
      </c>
    </row>
    <row r="89" spans="1:21" x14ac:dyDescent="0.3">
      <c r="A89">
        <v>74</v>
      </c>
      <c r="B89" s="2">
        <v>44531</v>
      </c>
      <c r="C89" t="s">
        <v>22</v>
      </c>
      <c r="D89" t="s">
        <v>23</v>
      </c>
      <c r="E89">
        <v>0</v>
      </c>
      <c r="F89">
        <v>1</v>
      </c>
      <c r="G89">
        <v>50</v>
      </c>
      <c r="H89">
        <v>-8711.6490934399098</v>
      </c>
      <c r="I89">
        <v>2026.5333333333299</v>
      </c>
      <c r="J89">
        <v>266.85000000000002</v>
      </c>
      <c r="K89">
        <v>960.28333333333296</v>
      </c>
      <c r="L89">
        <v>0.35</v>
      </c>
      <c r="M89">
        <v>0</v>
      </c>
      <c r="N89">
        <v>0</v>
      </c>
      <c r="O89">
        <v>2819.8333333333298</v>
      </c>
      <c r="P89">
        <v>57.9</v>
      </c>
      <c r="Q89">
        <v>346.36666666666702</v>
      </c>
      <c r="R89">
        <v>50.883333333333397</v>
      </c>
      <c r="S89">
        <v>0</v>
      </c>
      <c r="T89">
        <v>0</v>
      </c>
      <c r="U89">
        <f t="shared" si="2"/>
        <v>3166.1999999999971</v>
      </c>
    </row>
    <row r="90" spans="1:21" x14ac:dyDescent="0.3">
      <c r="A90">
        <v>75</v>
      </c>
      <c r="B90" s="2">
        <v>44501</v>
      </c>
      <c r="C90" t="s">
        <v>22</v>
      </c>
      <c r="D90" t="s">
        <v>23</v>
      </c>
      <c r="E90">
        <v>1</v>
      </c>
      <c r="F90">
        <v>0</v>
      </c>
      <c r="G90">
        <v>2523</v>
      </c>
      <c r="H90">
        <v>538513.78006456001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 t="shared" si="2"/>
        <v>0</v>
      </c>
    </row>
    <row r="91" spans="1:21" x14ac:dyDescent="0.3">
      <c r="A91">
        <v>76</v>
      </c>
      <c r="B91" s="2">
        <v>44531</v>
      </c>
      <c r="C91" t="s">
        <v>22</v>
      </c>
      <c r="D91" t="s">
        <v>21</v>
      </c>
      <c r="E91">
        <v>1</v>
      </c>
      <c r="F91">
        <v>1</v>
      </c>
      <c r="G91">
        <v>266930</v>
      </c>
      <c r="H91">
        <v>197000818.098757</v>
      </c>
      <c r="I91">
        <v>43465951.700000003</v>
      </c>
      <c r="J91">
        <v>3223261.7166666701</v>
      </c>
      <c r="K91">
        <v>7215009.63333333</v>
      </c>
      <c r="L91">
        <v>740096.933333333</v>
      </c>
      <c r="M91">
        <v>182030.15</v>
      </c>
      <c r="N91">
        <v>19499.883333333299</v>
      </c>
      <c r="O91">
        <v>40126222.299999997</v>
      </c>
      <c r="P91">
        <v>934020.46666666702</v>
      </c>
      <c r="Q91">
        <v>5797703.7333333297</v>
      </c>
      <c r="R91">
        <v>711066.33333333302</v>
      </c>
      <c r="S91">
        <v>21322.016666666699</v>
      </c>
      <c r="T91">
        <v>13083.7</v>
      </c>
      <c r="U91">
        <f t="shared" si="2"/>
        <v>45923926.033333324</v>
      </c>
    </row>
    <row r="92" spans="1:21" x14ac:dyDescent="0.3">
      <c r="A92">
        <v>77</v>
      </c>
      <c r="B92" s="2">
        <v>44531</v>
      </c>
      <c r="C92" t="s">
        <v>22</v>
      </c>
      <c r="D92" t="s">
        <v>23</v>
      </c>
      <c r="E92">
        <v>1</v>
      </c>
      <c r="F92">
        <v>1</v>
      </c>
      <c r="G92">
        <v>322128</v>
      </c>
      <c r="H92">
        <v>164642201.36415201</v>
      </c>
      <c r="I92">
        <v>29779974.416666701</v>
      </c>
      <c r="J92">
        <v>1116419.0166666701</v>
      </c>
      <c r="K92">
        <v>4411558.2333333297</v>
      </c>
      <c r="L92">
        <v>390043.5</v>
      </c>
      <c r="M92">
        <v>30124.666666666599</v>
      </c>
      <c r="N92">
        <v>4465.2333333333399</v>
      </c>
      <c r="O92">
        <v>28935178.949999999</v>
      </c>
      <c r="P92">
        <v>412043.25</v>
      </c>
      <c r="Q92">
        <v>5694110.9333333299</v>
      </c>
      <c r="R92">
        <v>569385.1</v>
      </c>
      <c r="S92">
        <v>13017.083333333299</v>
      </c>
      <c r="T92">
        <v>8601.4500000000007</v>
      </c>
      <c r="U92">
        <f t="shared" si="2"/>
        <v>34629289.883333325</v>
      </c>
    </row>
    <row r="93" spans="1:21" x14ac:dyDescent="0.3">
      <c r="A93">
        <v>79</v>
      </c>
      <c r="B93" s="2">
        <v>44440</v>
      </c>
      <c r="C93" t="s">
        <v>22</v>
      </c>
      <c r="D93" t="s">
        <v>21</v>
      </c>
      <c r="E93">
        <v>1</v>
      </c>
      <c r="F93">
        <v>1</v>
      </c>
      <c r="G93">
        <v>276894</v>
      </c>
      <c r="H93">
        <v>195087878.71697199</v>
      </c>
      <c r="I93">
        <v>42471827.049999997</v>
      </c>
      <c r="J93">
        <v>3263475.86666667</v>
      </c>
      <c r="K93">
        <v>7145679.7666666703</v>
      </c>
      <c r="L93">
        <v>727575.88333333295</v>
      </c>
      <c r="M93">
        <v>238146.26666666701</v>
      </c>
      <c r="N93">
        <v>17966</v>
      </c>
      <c r="O93">
        <v>39586973.366666697</v>
      </c>
      <c r="P93">
        <v>928985.33333333302</v>
      </c>
      <c r="Q93">
        <v>5776356.4666666696</v>
      </c>
      <c r="R93">
        <v>762369.816666667</v>
      </c>
      <c r="S93">
        <v>25270.066666666698</v>
      </c>
      <c r="T93">
        <v>10660.166666666701</v>
      </c>
      <c r="U93">
        <f t="shared" si="2"/>
        <v>45363329.833333366</v>
      </c>
    </row>
    <row r="94" spans="1:21" x14ac:dyDescent="0.3">
      <c r="A94">
        <v>82</v>
      </c>
      <c r="B94" s="2">
        <v>44621</v>
      </c>
      <c r="C94" t="s">
        <v>22</v>
      </c>
      <c r="D94" t="s">
        <v>23</v>
      </c>
      <c r="E94">
        <v>1</v>
      </c>
      <c r="F94">
        <v>1</v>
      </c>
      <c r="G94">
        <v>314058</v>
      </c>
      <c r="H94">
        <v>156921800.251021</v>
      </c>
      <c r="I94">
        <v>27662009.350000001</v>
      </c>
      <c r="J94">
        <v>1108575.0333333299</v>
      </c>
      <c r="K94">
        <v>4473159.61666667</v>
      </c>
      <c r="L94">
        <v>406074.36666666699</v>
      </c>
      <c r="M94">
        <v>24249.4666666667</v>
      </c>
      <c r="N94">
        <v>5700.6333333333396</v>
      </c>
      <c r="O94">
        <v>27935843.166666701</v>
      </c>
      <c r="P94">
        <v>368062.66666666698</v>
      </c>
      <c r="Q94">
        <v>5842403.5666666701</v>
      </c>
      <c r="R94">
        <v>454582.48333333299</v>
      </c>
      <c r="S94">
        <v>13267.6166666667</v>
      </c>
      <c r="T94">
        <v>7616.55</v>
      </c>
      <c r="U94">
        <f t="shared" si="2"/>
        <v>33778246.733333372</v>
      </c>
    </row>
    <row r="95" spans="1:21" x14ac:dyDescent="0.3">
      <c r="A95">
        <v>83</v>
      </c>
      <c r="B95" s="2">
        <v>44440</v>
      </c>
      <c r="C95" t="s">
        <v>22</v>
      </c>
      <c r="D95" t="s">
        <v>23</v>
      </c>
      <c r="E95">
        <v>1</v>
      </c>
      <c r="F95">
        <v>1</v>
      </c>
      <c r="G95">
        <v>329472</v>
      </c>
      <c r="H95">
        <v>160693519.01584801</v>
      </c>
      <c r="I95">
        <v>29652533.5</v>
      </c>
      <c r="J95">
        <v>1182686.63333333</v>
      </c>
      <c r="K95">
        <v>4557757.7333333297</v>
      </c>
      <c r="L95">
        <v>398873.46666666702</v>
      </c>
      <c r="M95">
        <v>29777.15</v>
      </c>
      <c r="N95">
        <v>5916.1666666666697</v>
      </c>
      <c r="O95">
        <v>29521326.283333302</v>
      </c>
      <c r="P95">
        <v>401154.13333333301</v>
      </c>
      <c r="Q95">
        <v>5913857.2000000002</v>
      </c>
      <c r="R95">
        <v>557885.98333333305</v>
      </c>
      <c r="S95">
        <v>14143.3166666667</v>
      </c>
      <c r="T95">
        <v>6160.9166666666697</v>
      </c>
      <c r="U95">
        <f t="shared" si="2"/>
        <v>35435183.483333305</v>
      </c>
    </row>
    <row r="96" spans="1:21" x14ac:dyDescent="0.3">
      <c r="A96">
        <v>84</v>
      </c>
      <c r="B96" s="2">
        <v>44470</v>
      </c>
      <c r="C96" t="s">
        <v>22</v>
      </c>
      <c r="D96" t="s">
        <v>21</v>
      </c>
      <c r="E96">
        <v>1</v>
      </c>
      <c r="F96">
        <v>1</v>
      </c>
      <c r="G96">
        <v>276894</v>
      </c>
      <c r="H96">
        <v>201476841.685287</v>
      </c>
      <c r="I96">
        <v>43315288.533333302</v>
      </c>
      <c r="J96">
        <v>3379351.4833333301</v>
      </c>
      <c r="K96">
        <v>7476585.7666666703</v>
      </c>
      <c r="L96">
        <v>773677.183333333</v>
      </c>
      <c r="M96">
        <v>238966.26666666701</v>
      </c>
      <c r="N96">
        <v>36034.966666666704</v>
      </c>
      <c r="O96">
        <v>40546702.766666703</v>
      </c>
      <c r="P96">
        <v>958713.11666666705</v>
      </c>
      <c r="Q96">
        <v>6036290.63333333</v>
      </c>
      <c r="R96">
        <v>815226.83333333302</v>
      </c>
      <c r="S96">
        <v>25716.799999999999</v>
      </c>
      <c r="T96">
        <v>15831.8833333333</v>
      </c>
      <c r="U96">
        <f t="shared" si="2"/>
        <v>46582993.400000036</v>
      </c>
    </row>
    <row r="97" spans="1:21" x14ac:dyDescent="0.3">
      <c r="A97">
        <v>85</v>
      </c>
      <c r="B97" s="2">
        <v>44562</v>
      </c>
      <c r="C97" t="s">
        <v>22</v>
      </c>
      <c r="D97" t="s">
        <v>23</v>
      </c>
      <c r="E97">
        <v>1</v>
      </c>
      <c r="F97">
        <v>0</v>
      </c>
      <c r="G97">
        <v>3704</v>
      </c>
      <c r="H97">
        <v>899208.55501434999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 t="shared" si="2"/>
        <v>0</v>
      </c>
    </row>
    <row r="98" spans="1:21" x14ac:dyDescent="0.3">
      <c r="A98">
        <v>87</v>
      </c>
      <c r="B98" s="2">
        <v>44531</v>
      </c>
      <c r="C98" t="s">
        <v>22</v>
      </c>
      <c r="D98" t="s">
        <v>23</v>
      </c>
      <c r="E98">
        <v>1</v>
      </c>
      <c r="F98">
        <v>0</v>
      </c>
      <c r="G98">
        <v>2755</v>
      </c>
      <c r="H98">
        <v>679669.00126459997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 t="shared" ref="U98:U109" si="3">SUM(O98,Q98)</f>
        <v>0</v>
      </c>
    </row>
    <row r="99" spans="1:21" x14ac:dyDescent="0.3">
      <c r="A99">
        <v>88</v>
      </c>
      <c r="B99" s="2">
        <v>44621</v>
      </c>
      <c r="C99" t="s">
        <v>22</v>
      </c>
      <c r="D99" t="s">
        <v>21</v>
      </c>
      <c r="E99">
        <v>0</v>
      </c>
      <c r="F99">
        <v>0</v>
      </c>
      <c r="G99">
        <v>10307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 t="shared" si="3"/>
        <v>0</v>
      </c>
    </row>
    <row r="100" spans="1:21" x14ac:dyDescent="0.3">
      <c r="A100">
        <v>89</v>
      </c>
      <c r="B100" s="2">
        <v>44501</v>
      </c>
      <c r="C100" t="s">
        <v>22</v>
      </c>
      <c r="D100" t="s">
        <v>23</v>
      </c>
      <c r="E100">
        <v>0</v>
      </c>
      <c r="F100">
        <v>0</v>
      </c>
      <c r="G100">
        <v>1165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 t="shared" si="3"/>
        <v>0</v>
      </c>
    </row>
    <row r="101" spans="1:21" x14ac:dyDescent="0.3">
      <c r="A101">
        <v>90</v>
      </c>
      <c r="B101" s="2">
        <v>44593</v>
      </c>
      <c r="C101" t="s">
        <v>22</v>
      </c>
      <c r="D101" t="s">
        <v>23</v>
      </c>
      <c r="E101">
        <v>0</v>
      </c>
      <c r="F101">
        <v>0</v>
      </c>
      <c r="G101">
        <v>10122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 t="shared" si="3"/>
        <v>0</v>
      </c>
    </row>
    <row r="102" spans="1:21" x14ac:dyDescent="0.3">
      <c r="A102">
        <v>91</v>
      </c>
      <c r="B102" s="2">
        <v>44621</v>
      </c>
      <c r="C102" t="s">
        <v>22</v>
      </c>
      <c r="D102" t="s">
        <v>21</v>
      </c>
      <c r="E102">
        <v>0</v>
      </c>
      <c r="F102">
        <v>1</v>
      </c>
      <c r="G102">
        <v>66</v>
      </c>
      <c r="H102">
        <v>-225453.106776637</v>
      </c>
      <c r="I102">
        <v>3089.75</v>
      </c>
      <c r="J102">
        <v>518.31666666666695</v>
      </c>
      <c r="K102">
        <v>310.64999999999901</v>
      </c>
      <c r="L102">
        <v>7.5833333333333499</v>
      </c>
      <c r="M102">
        <v>0</v>
      </c>
      <c r="N102">
        <v>0</v>
      </c>
      <c r="O102">
        <v>5144.6499999999996</v>
      </c>
      <c r="P102">
        <v>133.94999999999999</v>
      </c>
      <c r="Q102">
        <v>575.85</v>
      </c>
      <c r="R102">
        <v>49.283333333333303</v>
      </c>
      <c r="S102">
        <v>0</v>
      </c>
      <c r="T102">
        <v>0</v>
      </c>
      <c r="U102">
        <f t="shared" si="3"/>
        <v>5720.5</v>
      </c>
    </row>
    <row r="103" spans="1:21" x14ac:dyDescent="0.3">
      <c r="A103">
        <v>94</v>
      </c>
      <c r="B103" s="2">
        <v>44470</v>
      </c>
      <c r="C103" t="s">
        <v>22</v>
      </c>
      <c r="D103" t="s">
        <v>23</v>
      </c>
      <c r="E103">
        <v>1</v>
      </c>
      <c r="F103">
        <v>1</v>
      </c>
      <c r="G103">
        <v>329472</v>
      </c>
      <c r="H103">
        <v>167185322.14796799</v>
      </c>
      <c r="I103">
        <v>30982762.850000001</v>
      </c>
      <c r="J103">
        <v>1238427.7333333299</v>
      </c>
      <c r="K103">
        <v>4675737.8333333302</v>
      </c>
      <c r="L103">
        <v>370575.7</v>
      </c>
      <c r="M103">
        <v>33479.033333333296</v>
      </c>
      <c r="N103">
        <v>39146.949999999997</v>
      </c>
      <c r="O103">
        <v>30866494.649999999</v>
      </c>
      <c r="P103">
        <v>402115.566666667</v>
      </c>
      <c r="Q103">
        <v>6045465.61666667</v>
      </c>
      <c r="R103">
        <v>552723.96666666702</v>
      </c>
      <c r="S103">
        <v>14275.516666666699</v>
      </c>
      <c r="T103">
        <v>47189.599999999999</v>
      </c>
      <c r="U103">
        <f t="shared" si="3"/>
        <v>36911960.266666666</v>
      </c>
    </row>
    <row r="104" spans="1:21" x14ac:dyDescent="0.3">
      <c r="A104">
        <v>97</v>
      </c>
      <c r="B104" s="2">
        <v>44593</v>
      </c>
      <c r="C104" t="s">
        <v>22</v>
      </c>
      <c r="D104" t="s">
        <v>21</v>
      </c>
      <c r="E104">
        <v>0</v>
      </c>
      <c r="F104">
        <v>1</v>
      </c>
      <c r="G104">
        <v>160</v>
      </c>
      <c r="H104">
        <v>-127306.274430352</v>
      </c>
      <c r="I104">
        <v>16304.8166666667</v>
      </c>
      <c r="J104">
        <v>3798.6999999999898</v>
      </c>
      <c r="K104">
        <v>3763.6833333333402</v>
      </c>
      <c r="L104">
        <v>501.35</v>
      </c>
      <c r="M104">
        <v>0</v>
      </c>
      <c r="N104">
        <v>0</v>
      </c>
      <c r="O104">
        <v>11513.333333333299</v>
      </c>
      <c r="P104">
        <v>346.566666666667</v>
      </c>
      <c r="Q104">
        <v>1008.7</v>
      </c>
      <c r="R104">
        <v>683.89999999999895</v>
      </c>
      <c r="S104">
        <v>0</v>
      </c>
      <c r="T104">
        <v>0</v>
      </c>
      <c r="U104">
        <f t="shared" si="3"/>
        <v>12522.0333333333</v>
      </c>
    </row>
    <row r="105" spans="1:21" x14ac:dyDescent="0.3">
      <c r="A105">
        <v>99</v>
      </c>
      <c r="B105" s="2">
        <v>44621</v>
      </c>
      <c r="C105" t="s">
        <v>22</v>
      </c>
      <c r="D105" t="s">
        <v>23</v>
      </c>
      <c r="E105">
        <v>0</v>
      </c>
      <c r="F105">
        <v>0</v>
      </c>
      <c r="G105">
        <v>11643</v>
      </c>
      <c r="H105">
        <v>-5258.28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 t="shared" si="3"/>
        <v>0</v>
      </c>
    </row>
    <row r="106" spans="1:21" x14ac:dyDescent="0.3">
      <c r="A106">
        <v>103</v>
      </c>
      <c r="B106" s="2">
        <v>44593</v>
      </c>
      <c r="C106" t="s">
        <v>22</v>
      </c>
      <c r="D106" t="s">
        <v>23</v>
      </c>
      <c r="E106">
        <v>0</v>
      </c>
      <c r="F106">
        <v>1</v>
      </c>
      <c r="G106">
        <v>153</v>
      </c>
      <c r="H106">
        <v>-21756.353147591901</v>
      </c>
      <c r="I106">
        <v>16519.066666666698</v>
      </c>
      <c r="J106">
        <v>1264.4000000000001</v>
      </c>
      <c r="K106">
        <v>6400.1833333333198</v>
      </c>
      <c r="L106">
        <v>227.71666666666701</v>
      </c>
      <c r="M106">
        <v>0</v>
      </c>
      <c r="N106">
        <v>0</v>
      </c>
      <c r="O106">
        <v>8957.0999999999894</v>
      </c>
      <c r="P106">
        <v>312.7</v>
      </c>
      <c r="Q106">
        <v>3160.5166666666701</v>
      </c>
      <c r="R106">
        <v>427.21666666666601</v>
      </c>
      <c r="S106">
        <v>0</v>
      </c>
      <c r="T106">
        <v>0</v>
      </c>
      <c r="U106">
        <f t="shared" si="3"/>
        <v>12117.61666666666</v>
      </c>
    </row>
    <row r="107" spans="1:21" x14ac:dyDescent="0.3">
      <c r="A107">
        <v>104</v>
      </c>
      <c r="B107" s="2">
        <v>44593</v>
      </c>
      <c r="C107" t="s">
        <v>22</v>
      </c>
      <c r="D107" t="s">
        <v>23</v>
      </c>
      <c r="E107">
        <v>1</v>
      </c>
      <c r="F107">
        <v>0</v>
      </c>
      <c r="G107">
        <v>3578</v>
      </c>
      <c r="H107">
        <v>731820.88181387004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 t="shared" si="3"/>
        <v>0</v>
      </c>
    </row>
    <row r="108" spans="1:21" x14ac:dyDescent="0.3">
      <c r="A108">
        <v>106</v>
      </c>
      <c r="B108" s="2">
        <v>44409</v>
      </c>
      <c r="C108" t="s">
        <v>22</v>
      </c>
      <c r="D108" t="s">
        <v>23</v>
      </c>
      <c r="E108">
        <v>1</v>
      </c>
      <c r="F108">
        <v>1</v>
      </c>
      <c r="G108">
        <v>329472</v>
      </c>
      <c r="H108">
        <v>163845520.07976699</v>
      </c>
      <c r="I108">
        <v>30339220.083333299</v>
      </c>
      <c r="J108">
        <v>1236204.0666666699</v>
      </c>
      <c r="K108">
        <v>4794055.8333333302</v>
      </c>
      <c r="L108">
        <v>396126.83333333302</v>
      </c>
      <c r="M108">
        <v>33124.183333333298</v>
      </c>
      <c r="N108">
        <v>5693.3666666666704</v>
      </c>
      <c r="O108">
        <v>29646631.616666701</v>
      </c>
      <c r="P108">
        <v>412856.98333333299</v>
      </c>
      <c r="Q108">
        <v>6109937.6666666698</v>
      </c>
      <c r="R108">
        <v>587835.23333333305</v>
      </c>
      <c r="S108">
        <v>16642</v>
      </c>
      <c r="T108">
        <v>7888.35</v>
      </c>
      <c r="U108">
        <f t="shared" si="3"/>
        <v>35756569.283333369</v>
      </c>
    </row>
    <row r="109" spans="1:21" x14ac:dyDescent="0.3">
      <c r="A109">
        <v>107</v>
      </c>
      <c r="B109" s="2">
        <v>44652</v>
      </c>
      <c r="C109" t="s">
        <v>22</v>
      </c>
      <c r="D109" t="s">
        <v>21</v>
      </c>
      <c r="E109">
        <v>0</v>
      </c>
      <c r="F109">
        <v>1</v>
      </c>
      <c r="G109">
        <v>121</v>
      </c>
      <c r="H109">
        <v>-70006.724315711705</v>
      </c>
      <c r="I109">
        <v>10292.9</v>
      </c>
      <c r="J109">
        <v>615.29999999999995</v>
      </c>
      <c r="K109">
        <v>2645.9666666666599</v>
      </c>
      <c r="L109">
        <v>73.8</v>
      </c>
      <c r="M109">
        <v>0</v>
      </c>
      <c r="N109">
        <v>0</v>
      </c>
      <c r="O109">
        <v>18797.816666666698</v>
      </c>
      <c r="P109">
        <v>304.183333333333</v>
      </c>
      <c r="Q109">
        <v>488.416666666666</v>
      </c>
      <c r="R109">
        <v>120.183333333333</v>
      </c>
      <c r="S109">
        <v>0</v>
      </c>
      <c r="T109">
        <v>2.6</v>
      </c>
      <c r="U109">
        <f t="shared" si="3"/>
        <v>19286.233333333363</v>
      </c>
    </row>
  </sheetData>
  <autoFilter ref="A1:U109">
    <sortState ref="A2:U109">
      <sortCondition ref="C1:C10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" x14ac:dyDescent="0.3"/>
  <cols>
    <col min="1" max="1" width="80"/>
  </cols>
  <sheetData>
    <row r="1" spans="1:1" x14ac:dyDescent="0.3">
      <c r="A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SQL Results</vt:lpstr>
      <vt:lpstr>SQL Statement</vt:lpstr>
    </vt:vector>
  </TitlesOfParts>
  <Company>Allround Automations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Администратор</cp:lastModifiedBy>
  <dcterms:created xsi:type="dcterms:W3CDTF">2022-06-21T11:02:07Z</dcterms:created>
  <dcterms:modified xsi:type="dcterms:W3CDTF">2022-06-28T10:15:26Z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