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  <fileRecoveryPr repairLoad="1"/>
</workbook>
</file>

<file path=xl/calcChain.xml><?xml version="1.0" encoding="utf-8"?>
<calcChain xmlns="http://schemas.openxmlformats.org/spreadsheetml/2006/main">
  <c r="B44" i="1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N21"/>
  <c r="K21"/>
  <c r="J21"/>
  <c r="L21" s="1"/>
  <c r="O21" s="1"/>
  <c r="Q21" s="1"/>
  <c r="I21"/>
  <c r="D21"/>
  <c r="C44" s="1"/>
  <c r="N20"/>
  <c r="K20"/>
  <c r="J20"/>
  <c r="L20" s="1"/>
  <c r="O20" s="1"/>
  <c r="Q20" s="1"/>
  <c r="I20"/>
  <c r="D20"/>
  <c r="C43" s="1"/>
  <c r="N19"/>
  <c r="K19"/>
  <c r="J19"/>
  <c r="L19" s="1"/>
  <c r="O19" s="1"/>
  <c r="Q19" s="1"/>
  <c r="I19"/>
  <c r="D19"/>
  <c r="C42" s="1"/>
  <c r="N18"/>
  <c r="K18"/>
  <c r="J18"/>
  <c r="L18" s="1"/>
  <c r="O18" s="1"/>
  <c r="Q18" s="1"/>
  <c r="I18"/>
  <c r="D18"/>
  <c r="C41" s="1"/>
  <c r="N17"/>
  <c r="K17"/>
  <c r="J17"/>
  <c r="L17" s="1"/>
  <c r="O17" s="1"/>
  <c r="Q17" s="1"/>
  <c r="I17"/>
  <c r="D17"/>
  <c r="C40" s="1"/>
  <c r="N16"/>
  <c r="L16"/>
  <c r="O16" s="1"/>
  <c r="Q16" s="1"/>
  <c r="K16"/>
  <c r="J16"/>
  <c r="I16"/>
  <c r="D16"/>
  <c r="C39" s="1"/>
  <c r="N15"/>
  <c r="K15"/>
  <c r="J15"/>
  <c r="L15" s="1"/>
  <c r="O15" s="1"/>
  <c r="Q15" s="1"/>
  <c r="I15"/>
  <c r="D15"/>
  <c r="C38" s="1"/>
  <c r="N14"/>
  <c r="K14"/>
  <c r="J14"/>
  <c r="L14" s="1"/>
  <c r="O14" s="1"/>
  <c r="Q14" s="1"/>
  <c r="I14"/>
  <c r="D14"/>
  <c r="C37" s="1"/>
  <c r="N13"/>
  <c r="K13"/>
  <c r="J13"/>
  <c r="L13" s="1"/>
  <c r="O13" s="1"/>
  <c r="Q13" s="1"/>
  <c r="I13"/>
  <c r="D13"/>
  <c r="C36" s="1"/>
  <c r="N12"/>
  <c r="K12"/>
  <c r="J12"/>
  <c r="L12" s="1"/>
  <c r="O12" s="1"/>
  <c r="Q12" s="1"/>
  <c r="I12"/>
  <c r="D12"/>
  <c r="C35" s="1"/>
  <c r="N11"/>
  <c r="K11"/>
  <c r="J11"/>
  <c r="L11" s="1"/>
  <c r="O11" s="1"/>
  <c r="Q11" s="1"/>
  <c r="I11"/>
  <c r="D11"/>
  <c r="C34" s="1"/>
  <c r="N10"/>
  <c r="K10"/>
  <c r="J10"/>
  <c r="L10" s="1"/>
  <c r="O10" s="1"/>
  <c r="Q10" s="1"/>
  <c r="I10"/>
  <c r="D10"/>
  <c r="C33" s="1"/>
  <c r="N9"/>
  <c r="K9"/>
  <c r="J9"/>
  <c r="L9" s="1"/>
  <c r="O9" s="1"/>
  <c r="Q9" s="1"/>
  <c r="I9"/>
  <c r="D9"/>
  <c r="C32" s="1"/>
  <c r="N8"/>
  <c r="K8"/>
  <c r="J8"/>
  <c r="L8" s="1"/>
  <c r="O8" s="1"/>
  <c r="Q8" s="1"/>
  <c r="I8"/>
  <c r="D8"/>
  <c r="C31" s="1"/>
  <c r="N7"/>
  <c r="K7"/>
  <c r="J7"/>
  <c r="L7" s="1"/>
  <c r="O7" s="1"/>
  <c r="Q7" s="1"/>
  <c r="I7"/>
  <c r="D7"/>
  <c r="C30" s="1"/>
  <c r="N6"/>
  <c r="K6"/>
  <c r="J6"/>
  <c r="L6" s="1"/>
  <c r="O6" s="1"/>
  <c r="Q6" s="1"/>
  <c r="I6"/>
  <c r="D6"/>
  <c r="C29" s="1"/>
  <c r="N5"/>
  <c r="K5"/>
  <c r="J5"/>
  <c r="L5" s="1"/>
  <c r="O5" s="1"/>
  <c r="Q5" s="1"/>
  <c r="I5"/>
  <c r="D5"/>
  <c r="C28" s="1"/>
  <c r="N4"/>
  <c r="K4"/>
  <c r="J4"/>
  <c r="L4" s="1"/>
  <c r="O4" s="1"/>
  <c r="Q4" s="1"/>
  <c r="I4"/>
  <c r="D4"/>
  <c r="C27" s="1"/>
  <c r="N3"/>
  <c r="K3"/>
  <c r="J3"/>
  <c r="L3" s="1"/>
  <c r="O3" s="1"/>
  <c r="Q3" s="1"/>
  <c r="I3"/>
  <c r="D3"/>
  <c r="C26" s="1"/>
  <c r="N2"/>
  <c r="M2"/>
  <c r="K2"/>
  <c r="J2"/>
  <c r="L2" s="1"/>
  <c r="O2" s="1"/>
  <c r="I2"/>
  <c r="D2"/>
  <c r="C25" s="1"/>
  <c r="E34" s="1"/>
  <c r="P2" l="1"/>
  <c r="Q2" s="1"/>
</calcChain>
</file>

<file path=xl/sharedStrings.xml><?xml version="1.0" encoding="utf-8"?>
<sst xmlns="http://schemas.openxmlformats.org/spreadsheetml/2006/main" count="19" uniqueCount="16">
  <si>
    <t>wt</t>
  </si>
  <si>
    <t>a</t>
  </si>
  <si>
    <t>Exp(-a)</t>
  </si>
  <si>
    <t>a^n</t>
  </si>
  <si>
    <t>n!</t>
  </si>
  <si>
    <t>Prob.</t>
  </si>
  <si>
    <t>Sum of n</t>
  </si>
  <si>
    <t>Prop. N</t>
  </si>
  <si>
    <t>Prior Pr.</t>
  </si>
  <si>
    <t xml:space="preserve"> joint pr.</t>
  </si>
  <si>
    <t>Poste. Pr</t>
  </si>
  <si>
    <t>LN(t)</t>
  </si>
  <si>
    <t>LN(wt)</t>
  </si>
  <si>
    <t>n-Trans</t>
  </si>
  <si>
    <t>t(sec)</t>
  </si>
  <si>
    <t>Cstm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</si>
</sst>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[1]Sheet4!$C$24</c:f>
              <c:strCache>
                <c:ptCount val="1"/>
                <c:pt idx="0">
                  <c:v>LN(wt)</c:v>
                </c:pt>
              </c:strCache>
            </c:strRef>
          </c:tx>
          <c:spPr>
            <a:ln w="28575">
              <a:noFill/>
            </a:ln>
          </c:spPr>
          <c:xVal>
            <c:numRef>
              <c:f>[1]Sheet4!$B$25:$B$44</c:f>
              <c:numCache>
                <c:formatCode>General</c:formatCode>
                <c:ptCount val="20"/>
                <c:pt idx="0">
                  <c:v>0.69314718055994529</c:v>
                </c:pt>
                <c:pt idx="1">
                  <c:v>2.3025850929940459</c:v>
                </c:pt>
                <c:pt idx="2">
                  <c:v>1.9459101490553132</c:v>
                </c:pt>
                <c:pt idx="3">
                  <c:v>1.6094379124341003</c:v>
                </c:pt>
                <c:pt idx="4">
                  <c:v>1.9459101490553132</c:v>
                </c:pt>
                <c:pt idx="5">
                  <c:v>2.3025850929940459</c:v>
                </c:pt>
                <c:pt idx="6">
                  <c:v>1.3862943611198906</c:v>
                </c:pt>
                <c:pt idx="7">
                  <c:v>1.6094379124341003</c:v>
                </c:pt>
                <c:pt idx="8">
                  <c:v>0</c:v>
                </c:pt>
                <c:pt idx="9">
                  <c:v>2.0794415416798357</c:v>
                </c:pt>
                <c:pt idx="10">
                  <c:v>2.3025850929940459</c:v>
                </c:pt>
                <c:pt idx="11">
                  <c:v>1.791759469228055</c:v>
                </c:pt>
                <c:pt idx="12">
                  <c:v>2.3025850929940459</c:v>
                </c:pt>
                <c:pt idx="13">
                  <c:v>1.9459101490553132</c:v>
                </c:pt>
                <c:pt idx="14">
                  <c:v>1.9459101490553132</c:v>
                </c:pt>
                <c:pt idx="15">
                  <c:v>0.69314718055994529</c:v>
                </c:pt>
                <c:pt idx="16">
                  <c:v>1.9459101490553132</c:v>
                </c:pt>
                <c:pt idx="17">
                  <c:v>1.791759469228055</c:v>
                </c:pt>
                <c:pt idx="18">
                  <c:v>1.6094379124341003</c:v>
                </c:pt>
                <c:pt idx="19">
                  <c:v>1.3862943611198906</c:v>
                </c:pt>
              </c:numCache>
            </c:numRef>
          </c:xVal>
          <c:yVal>
            <c:numRef>
              <c:f>[1]Sheet4!$C$25:$C$44</c:f>
              <c:numCache>
                <c:formatCode>General</c:formatCode>
                <c:ptCount val="20"/>
                <c:pt idx="0">
                  <c:v>2.4849066497880004</c:v>
                </c:pt>
                <c:pt idx="1">
                  <c:v>4.0943445622221004</c:v>
                </c:pt>
                <c:pt idx="2">
                  <c:v>3.7376696182833684</c:v>
                </c:pt>
                <c:pt idx="3">
                  <c:v>3.4011973816621555</c:v>
                </c:pt>
                <c:pt idx="4">
                  <c:v>3.7376696182833684</c:v>
                </c:pt>
                <c:pt idx="5">
                  <c:v>4.0943445622221004</c:v>
                </c:pt>
                <c:pt idx="6">
                  <c:v>3.1780538303479458</c:v>
                </c:pt>
                <c:pt idx="7">
                  <c:v>3.4011973816621555</c:v>
                </c:pt>
                <c:pt idx="8">
                  <c:v>1.791759469228055</c:v>
                </c:pt>
                <c:pt idx="9">
                  <c:v>3.8712010109078911</c:v>
                </c:pt>
                <c:pt idx="10">
                  <c:v>4.0943445622221004</c:v>
                </c:pt>
                <c:pt idx="11">
                  <c:v>3.5835189384561099</c:v>
                </c:pt>
                <c:pt idx="12">
                  <c:v>4.0943445622221004</c:v>
                </c:pt>
                <c:pt idx="13">
                  <c:v>3.7376696182833684</c:v>
                </c:pt>
                <c:pt idx="14">
                  <c:v>3.7376696182833684</c:v>
                </c:pt>
                <c:pt idx="15">
                  <c:v>2.4849066497880004</c:v>
                </c:pt>
                <c:pt idx="16">
                  <c:v>3.7376696182833684</c:v>
                </c:pt>
                <c:pt idx="17">
                  <c:v>3.5835189384561099</c:v>
                </c:pt>
                <c:pt idx="18">
                  <c:v>3.4011973816621555</c:v>
                </c:pt>
                <c:pt idx="19">
                  <c:v>3.1780538303479458</c:v>
                </c:pt>
              </c:numCache>
            </c:numRef>
          </c:yVal>
        </c:ser>
        <c:axId val="62187008"/>
        <c:axId val="90331008"/>
      </c:scatterChart>
      <c:valAx>
        <c:axId val="6218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LN(t)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0331008"/>
        <c:crosses val="autoZero"/>
        <c:crossBetween val="midCat"/>
      </c:valAx>
      <c:valAx>
        <c:axId val="90331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LN(wt)</a:t>
                </a:r>
              </a:p>
            </c:rich>
          </c:tx>
        </c:title>
        <c:numFmt formatCode="General" sourceLinked="1"/>
        <c:tickLblPos val="nextTo"/>
        <c:crossAx val="62187008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26</xdr:row>
      <xdr:rowOff>161925</xdr:rowOff>
    </xdr:from>
    <xdr:to>
      <xdr:col>14</xdr:col>
      <xdr:colOff>180975</xdr:colOff>
      <xdr:row>41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urnal%20Fraud%20computations%20(Autosaved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>
        <row r="24">
          <cell r="C24" t="str">
            <v>LN(wt)</v>
          </cell>
        </row>
        <row r="25">
          <cell r="B25">
            <v>0.69314718055994529</v>
          </cell>
          <cell r="C25">
            <v>2.4849066497880004</v>
          </cell>
        </row>
        <row r="26">
          <cell r="B26">
            <v>2.3025850929940459</v>
          </cell>
          <cell r="C26">
            <v>4.0943445622221004</v>
          </cell>
        </row>
        <row r="27">
          <cell r="B27">
            <v>1.9459101490553132</v>
          </cell>
          <cell r="C27">
            <v>3.7376696182833684</v>
          </cell>
        </row>
        <row r="28">
          <cell r="B28">
            <v>1.6094379124341003</v>
          </cell>
          <cell r="C28">
            <v>3.4011973816621555</v>
          </cell>
        </row>
        <row r="29">
          <cell r="B29">
            <v>1.9459101490553132</v>
          </cell>
          <cell r="C29">
            <v>3.7376696182833684</v>
          </cell>
        </row>
        <row r="30">
          <cell r="B30">
            <v>2.3025850929940459</v>
          </cell>
          <cell r="C30">
            <v>4.0943445622221004</v>
          </cell>
        </row>
        <row r="31">
          <cell r="B31">
            <v>1.3862943611198906</v>
          </cell>
          <cell r="C31">
            <v>3.1780538303479458</v>
          </cell>
        </row>
        <row r="32">
          <cell r="B32">
            <v>1.6094379124341003</v>
          </cell>
          <cell r="C32">
            <v>3.4011973816621555</v>
          </cell>
        </row>
        <row r="33">
          <cell r="B33">
            <v>0</v>
          </cell>
          <cell r="C33">
            <v>1.791759469228055</v>
          </cell>
        </row>
        <row r="34">
          <cell r="B34">
            <v>2.0794415416798357</v>
          </cell>
          <cell r="C34">
            <v>3.8712010109078911</v>
          </cell>
        </row>
        <row r="35">
          <cell r="B35">
            <v>2.3025850929940459</v>
          </cell>
          <cell r="C35">
            <v>4.0943445622221004</v>
          </cell>
        </row>
        <row r="36">
          <cell r="B36">
            <v>1.791759469228055</v>
          </cell>
          <cell r="C36">
            <v>3.5835189384561099</v>
          </cell>
        </row>
        <row r="37">
          <cell r="B37">
            <v>2.3025850929940459</v>
          </cell>
          <cell r="C37">
            <v>4.0943445622221004</v>
          </cell>
        </row>
        <row r="38">
          <cell r="B38">
            <v>1.9459101490553132</v>
          </cell>
          <cell r="C38">
            <v>3.7376696182833684</v>
          </cell>
        </row>
        <row r="39">
          <cell r="B39">
            <v>1.9459101490553132</v>
          </cell>
          <cell r="C39">
            <v>3.7376696182833684</v>
          </cell>
        </row>
        <row r="40">
          <cell r="B40">
            <v>0.69314718055994529</v>
          </cell>
          <cell r="C40">
            <v>2.4849066497880004</v>
          </cell>
        </row>
        <row r="41">
          <cell r="B41">
            <v>1.9459101490553132</v>
          </cell>
          <cell r="C41">
            <v>3.7376696182833684</v>
          </cell>
        </row>
        <row r="42">
          <cell r="B42">
            <v>1.791759469228055</v>
          </cell>
          <cell r="C42">
            <v>3.5835189384561099</v>
          </cell>
        </row>
        <row r="43">
          <cell r="B43">
            <v>1.6094379124341003</v>
          </cell>
          <cell r="C43">
            <v>3.4011973816621555</v>
          </cell>
        </row>
        <row r="44">
          <cell r="B44">
            <v>1.3862943611198906</v>
          </cell>
          <cell r="C44">
            <v>3.1780538303479458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4"/>
  <sheetViews>
    <sheetView tabSelected="1" workbookViewId="0">
      <selection activeCell="K22" sqref="K22"/>
    </sheetView>
  </sheetViews>
  <sheetFormatPr defaultRowHeight="15"/>
  <sheetData>
    <row r="1" spans="1:19">
      <c r="A1" s="1" t="s">
        <v>15</v>
      </c>
      <c r="B1" s="2" t="s">
        <v>13</v>
      </c>
      <c r="C1" s="1" t="s">
        <v>14</v>
      </c>
      <c r="D1" s="1" t="s">
        <v>0</v>
      </c>
      <c r="E1" s="3"/>
      <c r="F1" s="1" t="s">
        <v>15</v>
      </c>
      <c r="G1" s="2" t="s">
        <v>13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4" t="s">
        <v>9</v>
      </c>
      <c r="Q1" s="4" t="s">
        <v>10</v>
      </c>
      <c r="S1" s="7"/>
    </row>
    <row r="2" spans="1:19">
      <c r="A2" s="2">
        <v>1</v>
      </c>
      <c r="B2" s="5">
        <v>8</v>
      </c>
      <c r="C2" s="5">
        <v>5</v>
      </c>
      <c r="D2" s="1">
        <f>5*C2</f>
        <v>25</v>
      </c>
      <c r="E2" s="3"/>
      <c r="F2" s="2">
        <v>1</v>
      </c>
      <c r="G2" s="6">
        <v>8</v>
      </c>
      <c r="H2" s="1">
        <v>5.4739000000000004</v>
      </c>
      <c r="I2" s="2">
        <f>EXP(-H2)</f>
        <v>4.1948403374076201E-3</v>
      </c>
      <c r="J2" s="2">
        <f>(H2^G2)</f>
        <v>806073.92705799849</v>
      </c>
      <c r="K2" s="2">
        <f>+FACT(G2)</f>
        <v>40320</v>
      </c>
      <c r="L2" s="2">
        <f>(I2*J2)/K2</f>
        <v>8.3862882543538186E-2</v>
      </c>
      <c r="M2" s="2">
        <f>SUM(G2:G21)</f>
        <v>117</v>
      </c>
      <c r="N2" s="2">
        <f>G2/M2</f>
        <v>6.8376068376068383E-2</v>
      </c>
      <c r="O2" s="2">
        <f>(L2*N2)</f>
        <v>5.7342141910111588E-3</v>
      </c>
      <c r="P2" s="2">
        <f>SUM(O2:O21)</f>
        <v>0.12294845131465372</v>
      </c>
      <c r="Q2" s="2">
        <f>O2/P2</f>
        <v>4.6639173813877242E-2</v>
      </c>
    </row>
    <row r="3" spans="1:19">
      <c r="A3" s="2">
        <v>2</v>
      </c>
      <c r="B3" s="5">
        <v>6</v>
      </c>
      <c r="C3" s="5">
        <v>5</v>
      </c>
      <c r="D3" s="1">
        <f>5*C3</f>
        <v>25</v>
      </c>
      <c r="E3" s="3"/>
      <c r="F3" s="2">
        <v>2</v>
      </c>
      <c r="G3" s="6">
        <v>6</v>
      </c>
      <c r="H3" s="1">
        <v>5.4739000000000004</v>
      </c>
      <c r="I3" s="2">
        <f t="shared" ref="I3:I21" si="0">EXP(-H3)</f>
        <v>4.1948403374076201E-3</v>
      </c>
      <c r="J3" s="2">
        <f t="shared" ref="J3:J21" si="1">(H3^G3)</f>
        <v>26901.788588240597</v>
      </c>
      <c r="K3" s="2">
        <f t="shared" ref="K3:K21" si="2">+FACT(G3)</f>
        <v>720</v>
      </c>
      <c r="L3" s="2">
        <f t="shared" ref="L3:L21" si="3">(I3*J3)/K3</f>
        <v>0.15673431655328285</v>
      </c>
      <c r="M3" s="2">
        <v>117</v>
      </c>
      <c r="N3" s="2">
        <f t="shared" ref="N3:N21" si="4">G3/M3</f>
        <v>5.128205128205128E-2</v>
      </c>
      <c r="O3" s="2">
        <f t="shared" ref="O3:O21" si="5">(L3*N3)</f>
        <v>8.0376572591427092E-3</v>
      </c>
      <c r="P3" s="2">
        <v>0.122948</v>
      </c>
      <c r="Q3" s="2">
        <f t="shared" ref="Q3:Q21" si="6">O3/P3</f>
        <v>6.537444496163182E-2</v>
      </c>
    </row>
    <row r="4" spans="1:19">
      <c r="A4" s="2">
        <v>3</v>
      </c>
      <c r="B4" s="5">
        <v>9</v>
      </c>
      <c r="C4" s="5">
        <v>3</v>
      </c>
      <c r="D4" s="1">
        <f>5*C4</f>
        <v>15</v>
      </c>
      <c r="E4" s="3"/>
      <c r="F4" s="2">
        <v>3</v>
      </c>
      <c r="G4" s="6">
        <v>9</v>
      </c>
      <c r="H4" s="1">
        <v>5.4739000000000004</v>
      </c>
      <c r="I4" s="2">
        <f t="shared" si="0"/>
        <v>4.1948403374076201E-3</v>
      </c>
      <c r="J4" s="2">
        <f t="shared" si="1"/>
        <v>4412368.0693227779</v>
      </c>
      <c r="K4" s="2">
        <f t="shared" si="2"/>
        <v>362880</v>
      </c>
      <c r="L4" s="2">
        <f t="shared" si="3"/>
        <v>5.1006336972785962E-2</v>
      </c>
      <c r="M4" s="2">
        <v>117</v>
      </c>
      <c r="N4" s="2">
        <f t="shared" si="4"/>
        <v>7.6923076923076927E-2</v>
      </c>
      <c r="O4" s="2">
        <f t="shared" si="5"/>
        <v>3.9235643825219976E-3</v>
      </c>
      <c r="P4" s="2">
        <v>0.122948</v>
      </c>
      <c r="Q4" s="2">
        <f t="shared" si="6"/>
        <v>3.19123888352962E-2</v>
      </c>
    </row>
    <row r="5" spans="1:19">
      <c r="A5" s="2">
        <v>4</v>
      </c>
      <c r="B5" s="5">
        <v>7</v>
      </c>
      <c r="C5" s="5">
        <v>1</v>
      </c>
      <c r="D5" s="1">
        <f t="shared" ref="D5:D21" si="7">5*C5</f>
        <v>5</v>
      </c>
      <c r="E5" s="3"/>
      <c r="F5" s="2">
        <v>4</v>
      </c>
      <c r="G5" s="6">
        <v>7</v>
      </c>
      <c r="H5" s="1">
        <v>5.4739000000000004</v>
      </c>
      <c r="I5" s="2">
        <f t="shared" si="0"/>
        <v>4.1948403374076201E-3</v>
      </c>
      <c r="J5" s="2">
        <f t="shared" si="1"/>
        <v>147257.7005531702</v>
      </c>
      <c r="K5" s="2">
        <f t="shared" si="2"/>
        <v>5040</v>
      </c>
      <c r="L5" s="2">
        <f t="shared" si="3"/>
        <v>0.12256399648300213</v>
      </c>
      <c r="M5" s="2">
        <v>117</v>
      </c>
      <c r="N5" s="2">
        <f t="shared" si="4"/>
        <v>5.9829059829059832E-2</v>
      </c>
      <c r="O5" s="2">
        <f t="shared" si="5"/>
        <v>7.3328886784702133E-3</v>
      </c>
      <c r="P5" s="2">
        <v>0.122948</v>
      </c>
      <c r="Q5" s="2">
        <f t="shared" si="6"/>
        <v>5.9642195712579407E-2</v>
      </c>
    </row>
    <row r="6" spans="1:19">
      <c r="A6" s="2">
        <v>5</v>
      </c>
      <c r="B6" s="5">
        <v>9</v>
      </c>
      <c r="C6" s="5">
        <v>5</v>
      </c>
      <c r="D6" s="1">
        <f t="shared" si="7"/>
        <v>25</v>
      </c>
      <c r="E6" s="3"/>
      <c r="F6" s="2">
        <v>5</v>
      </c>
      <c r="G6" s="6">
        <v>9</v>
      </c>
      <c r="H6" s="1">
        <v>5.4739000000000004</v>
      </c>
      <c r="I6" s="2">
        <f t="shared" si="0"/>
        <v>4.1948403374076201E-3</v>
      </c>
      <c r="J6" s="2">
        <f t="shared" si="1"/>
        <v>4412368.0693227779</v>
      </c>
      <c r="K6" s="2">
        <f t="shared" si="2"/>
        <v>362880</v>
      </c>
      <c r="L6" s="2">
        <f t="shared" si="3"/>
        <v>5.1006336972785962E-2</v>
      </c>
      <c r="M6" s="2">
        <v>117</v>
      </c>
      <c r="N6" s="2">
        <f t="shared" si="4"/>
        <v>7.6923076923076927E-2</v>
      </c>
      <c r="O6" s="2">
        <f t="shared" si="5"/>
        <v>3.9235643825219976E-3</v>
      </c>
      <c r="P6" s="2">
        <v>0.122948</v>
      </c>
      <c r="Q6" s="2">
        <f t="shared" si="6"/>
        <v>3.19123888352962E-2</v>
      </c>
    </row>
    <row r="7" spans="1:19">
      <c r="A7" s="2">
        <v>6</v>
      </c>
      <c r="B7" s="5">
        <v>7</v>
      </c>
      <c r="C7" s="5">
        <v>2</v>
      </c>
      <c r="D7" s="1">
        <f t="shared" si="7"/>
        <v>10</v>
      </c>
      <c r="E7" s="3"/>
      <c r="F7" s="2">
        <v>6</v>
      </c>
      <c r="G7" s="6">
        <v>7</v>
      </c>
      <c r="H7" s="1">
        <v>5.4739000000000004</v>
      </c>
      <c r="I7" s="2">
        <f t="shared" si="0"/>
        <v>4.1948403374076201E-3</v>
      </c>
      <c r="J7" s="2">
        <f t="shared" si="1"/>
        <v>147257.7005531702</v>
      </c>
      <c r="K7" s="2">
        <f t="shared" si="2"/>
        <v>5040</v>
      </c>
      <c r="L7" s="2">
        <f t="shared" si="3"/>
        <v>0.12256399648300213</v>
      </c>
      <c r="M7" s="2">
        <v>117</v>
      </c>
      <c r="N7" s="2">
        <f t="shared" si="4"/>
        <v>5.9829059829059832E-2</v>
      </c>
      <c r="O7" s="2">
        <f t="shared" si="5"/>
        <v>7.3328886784702133E-3</v>
      </c>
      <c r="P7" s="2">
        <v>0.122948</v>
      </c>
      <c r="Q7" s="2">
        <f t="shared" si="6"/>
        <v>5.9642195712579407E-2</v>
      </c>
    </row>
    <row r="8" spans="1:19">
      <c r="A8" s="2">
        <v>7</v>
      </c>
      <c r="B8" s="5">
        <v>7</v>
      </c>
      <c r="C8" s="5">
        <v>3</v>
      </c>
      <c r="D8" s="1">
        <f t="shared" si="7"/>
        <v>15</v>
      </c>
      <c r="E8" s="3"/>
      <c r="F8" s="2">
        <v>7</v>
      </c>
      <c r="G8" s="6">
        <v>7</v>
      </c>
      <c r="H8" s="1">
        <v>5.4739000000000004</v>
      </c>
      <c r="I8" s="2">
        <f t="shared" si="0"/>
        <v>4.1948403374076201E-3</v>
      </c>
      <c r="J8" s="2">
        <f t="shared" si="1"/>
        <v>147257.7005531702</v>
      </c>
      <c r="K8" s="2">
        <f t="shared" si="2"/>
        <v>5040</v>
      </c>
      <c r="L8" s="2">
        <f t="shared" si="3"/>
        <v>0.12256399648300213</v>
      </c>
      <c r="M8" s="2">
        <v>117</v>
      </c>
      <c r="N8" s="2">
        <f t="shared" si="4"/>
        <v>5.9829059829059832E-2</v>
      </c>
      <c r="O8" s="2">
        <f t="shared" si="5"/>
        <v>7.3328886784702133E-3</v>
      </c>
      <c r="P8" s="2">
        <v>0.122948</v>
      </c>
      <c r="Q8" s="2">
        <f t="shared" si="6"/>
        <v>5.9642195712579407E-2</v>
      </c>
    </row>
    <row r="9" spans="1:19">
      <c r="A9" s="2">
        <v>8</v>
      </c>
      <c r="B9" s="5">
        <v>4</v>
      </c>
      <c r="C9" s="5">
        <v>1</v>
      </c>
      <c r="D9" s="1">
        <f t="shared" si="7"/>
        <v>5</v>
      </c>
      <c r="E9" s="3"/>
      <c r="F9" s="2">
        <v>8</v>
      </c>
      <c r="G9" s="6">
        <v>4</v>
      </c>
      <c r="H9" s="1">
        <v>5.4739000000000004</v>
      </c>
      <c r="I9" s="2">
        <f t="shared" si="0"/>
        <v>4.1948403374076201E-3</v>
      </c>
      <c r="J9" s="2">
        <f t="shared" si="1"/>
        <v>897.81619892826529</v>
      </c>
      <c r="K9" s="2">
        <f t="shared" si="2"/>
        <v>24</v>
      </c>
      <c r="L9" s="2">
        <f t="shared" si="3"/>
        <v>0.1569248169517613</v>
      </c>
      <c r="M9" s="2">
        <v>117</v>
      </c>
      <c r="N9" s="2">
        <f t="shared" si="4"/>
        <v>3.4188034188034191E-2</v>
      </c>
      <c r="O9" s="2">
        <f t="shared" si="5"/>
        <v>5.3649510068978232E-3</v>
      </c>
      <c r="P9" s="2">
        <v>0.122948</v>
      </c>
      <c r="Q9" s="2">
        <f t="shared" si="6"/>
        <v>4.3635935573558118E-2</v>
      </c>
    </row>
    <row r="10" spans="1:19">
      <c r="A10" s="2">
        <v>9</v>
      </c>
      <c r="B10" s="5">
        <v>7</v>
      </c>
      <c r="C10" s="5">
        <v>3</v>
      </c>
      <c r="D10" s="1">
        <f t="shared" si="7"/>
        <v>15</v>
      </c>
      <c r="E10" s="3"/>
      <c r="F10" s="2">
        <v>9</v>
      </c>
      <c r="G10" s="6">
        <v>7</v>
      </c>
      <c r="H10" s="1">
        <v>5.4739000000000004</v>
      </c>
      <c r="I10" s="2">
        <f t="shared" si="0"/>
        <v>4.1948403374076201E-3</v>
      </c>
      <c r="J10" s="2">
        <f t="shared" si="1"/>
        <v>147257.7005531702</v>
      </c>
      <c r="K10" s="2">
        <f t="shared" si="2"/>
        <v>5040</v>
      </c>
      <c r="L10" s="2">
        <f t="shared" si="3"/>
        <v>0.12256399648300213</v>
      </c>
      <c r="M10" s="2">
        <v>117</v>
      </c>
      <c r="N10" s="2">
        <f t="shared" si="4"/>
        <v>5.9829059829059832E-2</v>
      </c>
      <c r="O10" s="2">
        <f t="shared" si="5"/>
        <v>7.3328886784702133E-3</v>
      </c>
      <c r="P10" s="2">
        <v>0.122948</v>
      </c>
      <c r="Q10" s="2">
        <f t="shared" si="6"/>
        <v>5.9642195712579407E-2</v>
      </c>
    </row>
    <row r="11" spans="1:19">
      <c r="A11" s="2">
        <v>10</v>
      </c>
      <c r="B11" s="5">
        <v>5</v>
      </c>
      <c r="C11" s="5">
        <v>5</v>
      </c>
      <c r="D11" s="1">
        <f t="shared" si="7"/>
        <v>25</v>
      </c>
      <c r="E11" s="3"/>
      <c r="F11" s="2">
        <v>10</v>
      </c>
      <c r="G11" s="6">
        <v>5</v>
      </c>
      <c r="H11" s="1">
        <v>5.4739000000000004</v>
      </c>
      <c r="I11" s="2">
        <f t="shared" si="0"/>
        <v>4.1948403374076201E-3</v>
      </c>
      <c r="J11" s="2">
        <f t="shared" si="1"/>
        <v>4914.5560913134314</v>
      </c>
      <c r="K11" s="2">
        <f t="shared" si="2"/>
        <v>120</v>
      </c>
      <c r="L11" s="2">
        <f t="shared" si="3"/>
        <v>0.17179815110244923</v>
      </c>
      <c r="M11" s="2">
        <v>117</v>
      </c>
      <c r="N11" s="2">
        <f t="shared" si="4"/>
        <v>4.2735042735042736E-2</v>
      </c>
      <c r="O11" s="2">
        <f t="shared" si="5"/>
        <v>7.3418013291644971E-3</v>
      </c>
      <c r="P11" s="2">
        <v>0.122948</v>
      </c>
      <c r="Q11" s="2">
        <f t="shared" si="6"/>
        <v>5.971468693402493E-2</v>
      </c>
    </row>
    <row r="12" spans="1:19">
      <c r="A12" s="2">
        <v>11</v>
      </c>
      <c r="B12" s="5">
        <v>5</v>
      </c>
      <c r="C12" s="5">
        <v>6</v>
      </c>
      <c r="D12" s="1">
        <f t="shared" si="7"/>
        <v>30</v>
      </c>
      <c r="E12" s="3"/>
      <c r="F12" s="2">
        <v>11</v>
      </c>
      <c r="G12" s="6">
        <v>5</v>
      </c>
      <c r="H12" s="1">
        <v>5.4739000000000004</v>
      </c>
      <c r="I12" s="2">
        <f t="shared" si="0"/>
        <v>4.1948403374076201E-3</v>
      </c>
      <c r="J12" s="2">
        <f t="shared" si="1"/>
        <v>4914.5560913134314</v>
      </c>
      <c r="K12" s="2">
        <f t="shared" si="2"/>
        <v>120</v>
      </c>
      <c r="L12" s="2">
        <f t="shared" si="3"/>
        <v>0.17179815110244923</v>
      </c>
      <c r="M12" s="2">
        <v>117</v>
      </c>
      <c r="N12" s="2">
        <f t="shared" si="4"/>
        <v>4.2735042735042736E-2</v>
      </c>
      <c r="O12" s="2">
        <f t="shared" si="5"/>
        <v>7.3418013291644971E-3</v>
      </c>
      <c r="P12" s="2">
        <v>0.122948</v>
      </c>
      <c r="Q12" s="2">
        <f t="shared" si="6"/>
        <v>5.971468693402493E-2</v>
      </c>
    </row>
    <row r="13" spans="1:19">
      <c r="A13" s="2">
        <v>12</v>
      </c>
      <c r="B13" s="5">
        <v>7</v>
      </c>
      <c r="C13" s="5">
        <v>1</v>
      </c>
      <c r="D13" s="1">
        <f t="shared" si="7"/>
        <v>5</v>
      </c>
      <c r="E13" s="3"/>
      <c r="F13" s="2">
        <v>12</v>
      </c>
      <c r="G13" s="6">
        <v>7</v>
      </c>
      <c r="H13" s="1">
        <v>5.4739000000000004</v>
      </c>
      <c r="I13" s="2">
        <f t="shared" si="0"/>
        <v>4.1948403374076201E-3</v>
      </c>
      <c r="J13" s="2">
        <f t="shared" si="1"/>
        <v>147257.7005531702</v>
      </c>
      <c r="K13" s="2">
        <f t="shared" si="2"/>
        <v>5040</v>
      </c>
      <c r="L13" s="2">
        <f t="shared" si="3"/>
        <v>0.12256399648300213</v>
      </c>
      <c r="M13" s="2">
        <v>117</v>
      </c>
      <c r="N13" s="2">
        <f t="shared" si="4"/>
        <v>5.9829059829059832E-2</v>
      </c>
      <c r="O13" s="2">
        <f t="shared" si="5"/>
        <v>7.3328886784702133E-3</v>
      </c>
      <c r="P13" s="2">
        <v>0.122948</v>
      </c>
      <c r="Q13" s="2">
        <f t="shared" si="6"/>
        <v>5.9642195712579407E-2</v>
      </c>
    </row>
    <row r="14" spans="1:19">
      <c r="A14" s="2">
        <v>13</v>
      </c>
      <c r="B14" s="5">
        <v>6</v>
      </c>
      <c r="C14" s="5">
        <v>4</v>
      </c>
      <c r="D14" s="1">
        <f t="shared" si="7"/>
        <v>20</v>
      </c>
      <c r="E14" s="3"/>
      <c r="F14" s="2">
        <v>13</v>
      </c>
      <c r="G14" s="6">
        <v>6</v>
      </c>
      <c r="H14" s="1">
        <v>5.4739000000000004</v>
      </c>
      <c r="I14" s="2">
        <f t="shared" si="0"/>
        <v>4.1948403374076201E-3</v>
      </c>
      <c r="J14" s="2">
        <f t="shared" si="1"/>
        <v>26901.788588240597</v>
      </c>
      <c r="K14" s="2">
        <f t="shared" si="2"/>
        <v>720</v>
      </c>
      <c r="L14" s="2">
        <f t="shared" si="3"/>
        <v>0.15673431655328285</v>
      </c>
      <c r="M14" s="2">
        <v>117</v>
      </c>
      <c r="N14" s="2">
        <f t="shared" si="4"/>
        <v>5.128205128205128E-2</v>
      </c>
      <c r="O14" s="2">
        <f t="shared" si="5"/>
        <v>8.0376572591427092E-3</v>
      </c>
      <c r="P14" s="2">
        <v>0.122948</v>
      </c>
      <c r="Q14" s="2">
        <f t="shared" si="6"/>
        <v>6.537444496163182E-2</v>
      </c>
    </row>
    <row r="15" spans="1:19">
      <c r="A15" s="2">
        <v>14</v>
      </c>
      <c r="B15" s="5">
        <v>7</v>
      </c>
      <c r="C15" s="5">
        <v>2</v>
      </c>
      <c r="D15" s="1">
        <f t="shared" si="7"/>
        <v>10</v>
      </c>
      <c r="E15" s="3"/>
      <c r="F15" s="2">
        <v>14</v>
      </c>
      <c r="G15" s="6">
        <v>7</v>
      </c>
      <c r="H15" s="1">
        <v>5.4739000000000004</v>
      </c>
      <c r="I15" s="2">
        <f t="shared" si="0"/>
        <v>4.1948403374076201E-3</v>
      </c>
      <c r="J15" s="2">
        <f t="shared" si="1"/>
        <v>147257.7005531702</v>
      </c>
      <c r="K15" s="2">
        <f t="shared" si="2"/>
        <v>5040</v>
      </c>
      <c r="L15" s="2">
        <f t="shared" si="3"/>
        <v>0.12256399648300213</v>
      </c>
      <c r="M15" s="2">
        <v>117</v>
      </c>
      <c r="N15" s="2">
        <f t="shared" si="4"/>
        <v>5.9829059829059832E-2</v>
      </c>
      <c r="O15" s="2">
        <f t="shared" si="5"/>
        <v>7.3328886784702133E-3</v>
      </c>
      <c r="P15" s="2">
        <v>0.122948</v>
      </c>
      <c r="Q15" s="2">
        <f t="shared" si="6"/>
        <v>5.9642195712579407E-2</v>
      </c>
    </row>
    <row r="16" spans="1:19">
      <c r="A16" s="2">
        <v>15</v>
      </c>
      <c r="B16" s="5">
        <v>3</v>
      </c>
      <c r="C16" s="5">
        <v>4</v>
      </c>
      <c r="D16" s="1">
        <f t="shared" si="7"/>
        <v>20</v>
      </c>
      <c r="E16" s="3"/>
      <c r="F16" s="2">
        <v>15</v>
      </c>
      <c r="G16" s="6">
        <v>3</v>
      </c>
      <c r="H16" s="1">
        <v>5.4739000000000004</v>
      </c>
      <c r="I16" s="2">
        <f t="shared" si="0"/>
        <v>4.1948403374076201E-3</v>
      </c>
      <c r="J16" s="2">
        <f t="shared" si="1"/>
        <v>164.01764718541904</v>
      </c>
      <c r="K16" s="2">
        <f t="shared" si="2"/>
        <v>6</v>
      </c>
      <c r="L16" s="2">
        <f t="shared" si="3"/>
        <v>0.1146713070766812</v>
      </c>
      <c r="M16" s="2">
        <v>117</v>
      </c>
      <c r="N16" s="2">
        <f t="shared" si="4"/>
        <v>2.564102564102564E-2</v>
      </c>
      <c r="O16" s="2">
        <f t="shared" si="5"/>
        <v>2.9402899250431077E-3</v>
      </c>
      <c r="P16" s="2">
        <v>0.122948</v>
      </c>
      <c r="Q16" s="2">
        <f t="shared" si="6"/>
        <v>2.3914906505539801E-2</v>
      </c>
    </row>
    <row r="17" spans="1:17">
      <c r="A17" s="2">
        <v>16</v>
      </c>
      <c r="B17" s="5">
        <v>4</v>
      </c>
      <c r="C17" s="5">
        <v>4</v>
      </c>
      <c r="D17" s="1">
        <f t="shared" si="7"/>
        <v>20</v>
      </c>
      <c r="E17" s="3"/>
      <c r="F17" s="2">
        <v>16</v>
      </c>
      <c r="G17" s="6">
        <v>4</v>
      </c>
      <c r="H17" s="1">
        <v>5.4739000000000004</v>
      </c>
      <c r="I17" s="2">
        <f t="shared" si="0"/>
        <v>4.1948403374076201E-3</v>
      </c>
      <c r="J17" s="2">
        <f t="shared" si="1"/>
        <v>897.81619892826529</v>
      </c>
      <c r="K17" s="2">
        <f t="shared" si="2"/>
        <v>24</v>
      </c>
      <c r="L17" s="2">
        <f t="shared" si="3"/>
        <v>0.1569248169517613</v>
      </c>
      <c r="M17" s="2">
        <v>117</v>
      </c>
      <c r="N17" s="2">
        <f t="shared" si="4"/>
        <v>3.4188034188034191E-2</v>
      </c>
      <c r="O17" s="2">
        <f t="shared" si="5"/>
        <v>5.3649510068978232E-3</v>
      </c>
      <c r="P17" s="2">
        <v>0.122948</v>
      </c>
      <c r="Q17" s="2">
        <f t="shared" si="6"/>
        <v>4.3635935573558118E-2</v>
      </c>
    </row>
    <row r="18" spans="1:17">
      <c r="A18" s="2">
        <v>17</v>
      </c>
      <c r="B18" s="5">
        <v>6</v>
      </c>
      <c r="C18" s="5">
        <v>2</v>
      </c>
      <c r="D18" s="1">
        <f t="shared" si="7"/>
        <v>10</v>
      </c>
      <c r="E18" s="3"/>
      <c r="F18" s="2">
        <v>17</v>
      </c>
      <c r="G18" s="6">
        <v>6</v>
      </c>
      <c r="H18" s="1">
        <v>5.4739000000000004</v>
      </c>
      <c r="I18" s="2">
        <f t="shared" si="0"/>
        <v>4.1948403374076201E-3</v>
      </c>
      <c r="J18" s="2">
        <f t="shared" si="1"/>
        <v>26901.788588240597</v>
      </c>
      <c r="K18" s="2">
        <f t="shared" si="2"/>
        <v>720</v>
      </c>
      <c r="L18" s="2">
        <f t="shared" si="3"/>
        <v>0.15673431655328285</v>
      </c>
      <c r="M18" s="2">
        <v>117</v>
      </c>
      <c r="N18" s="2">
        <f t="shared" si="4"/>
        <v>5.128205128205128E-2</v>
      </c>
      <c r="O18" s="2">
        <f t="shared" si="5"/>
        <v>8.0376572591427092E-3</v>
      </c>
      <c r="P18" s="2">
        <v>0.122948</v>
      </c>
      <c r="Q18" s="2">
        <f t="shared" si="6"/>
        <v>6.537444496163182E-2</v>
      </c>
    </row>
    <row r="19" spans="1:17">
      <c r="A19" s="2">
        <v>18</v>
      </c>
      <c r="B19" s="5">
        <v>4</v>
      </c>
      <c r="C19" s="5">
        <v>3</v>
      </c>
      <c r="D19" s="1">
        <f t="shared" si="7"/>
        <v>15</v>
      </c>
      <c r="E19" s="3"/>
      <c r="F19" s="2">
        <v>18</v>
      </c>
      <c r="G19" s="6">
        <v>4</v>
      </c>
      <c r="H19" s="1">
        <v>5.4739000000000004</v>
      </c>
      <c r="I19" s="2">
        <f t="shared" si="0"/>
        <v>4.1948403374076201E-3</v>
      </c>
      <c r="J19" s="2">
        <f t="shared" si="1"/>
        <v>897.81619892826529</v>
      </c>
      <c r="K19" s="2">
        <f t="shared" si="2"/>
        <v>24</v>
      </c>
      <c r="L19" s="2">
        <f t="shared" si="3"/>
        <v>0.1569248169517613</v>
      </c>
      <c r="M19" s="2">
        <v>117</v>
      </c>
      <c r="N19" s="2">
        <f t="shared" si="4"/>
        <v>3.4188034188034191E-2</v>
      </c>
      <c r="O19" s="2">
        <f t="shared" si="5"/>
        <v>5.3649510068978232E-3</v>
      </c>
      <c r="P19" s="2">
        <v>0.122948</v>
      </c>
      <c r="Q19" s="2">
        <f t="shared" si="6"/>
        <v>4.3635935573558118E-2</v>
      </c>
    </row>
    <row r="20" spans="1:17">
      <c r="A20" s="2">
        <v>19</v>
      </c>
      <c r="B20" s="5">
        <v>5</v>
      </c>
      <c r="C20" s="5">
        <v>5</v>
      </c>
      <c r="D20" s="1">
        <f t="shared" si="7"/>
        <v>25</v>
      </c>
      <c r="E20" s="3"/>
      <c r="F20" s="2">
        <v>19</v>
      </c>
      <c r="G20" s="6">
        <v>5</v>
      </c>
      <c r="H20" s="1">
        <v>5.4739000000000004</v>
      </c>
      <c r="I20" s="2">
        <f t="shared" si="0"/>
        <v>4.1948403374076201E-3</v>
      </c>
      <c r="J20" s="2">
        <f t="shared" si="1"/>
        <v>4914.5560913134314</v>
      </c>
      <c r="K20" s="2">
        <f t="shared" si="2"/>
        <v>120</v>
      </c>
      <c r="L20" s="2">
        <f t="shared" si="3"/>
        <v>0.17179815110244923</v>
      </c>
      <c r="M20" s="2">
        <v>117</v>
      </c>
      <c r="N20" s="2">
        <f t="shared" si="4"/>
        <v>4.2735042735042736E-2</v>
      </c>
      <c r="O20" s="2">
        <f t="shared" si="5"/>
        <v>7.3418013291644971E-3</v>
      </c>
      <c r="P20" s="2">
        <v>0.122948</v>
      </c>
      <c r="Q20" s="2">
        <f t="shared" si="6"/>
        <v>5.971468693402493E-2</v>
      </c>
    </row>
    <row r="21" spans="1:17">
      <c r="A21" s="2">
        <v>20</v>
      </c>
      <c r="B21" s="5">
        <v>1</v>
      </c>
      <c r="C21" s="5">
        <v>5</v>
      </c>
      <c r="D21" s="1">
        <f t="shared" si="7"/>
        <v>25</v>
      </c>
      <c r="E21" s="3"/>
      <c r="F21" s="2">
        <v>20</v>
      </c>
      <c r="G21" s="6">
        <v>1</v>
      </c>
      <c r="H21" s="1">
        <v>5.4739000000000004</v>
      </c>
      <c r="I21" s="2">
        <f t="shared" si="0"/>
        <v>4.1948403374076201E-3</v>
      </c>
      <c r="J21" s="2">
        <f t="shared" si="1"/>
        <v>5.4739000000000004</v>
      </c>
      <c r="K21" s="2">
        <f t="shared" si="2"/>
        <v>1</v>
      </c>
      <c r="L21" s="2">
        <f t="shared" si="3"/>
        <v>2.2962136522935574E-2</v>
      </c>
      <c r="M21" s="2">
        <v>117</v>
      </c>
      <c r="N21" s="2">
        <f t="shared" si="4"/>
        <v>8.5470085470085479E-3</v>
      </c>
      <c r="O21" s="2">
        <f t="shared" si="5"/>
        <v>1.962575771191075E-4</v>
      </c>
      <c r="P21" s="2">
        <v>0.122948</v>
      </c>
      <c r="Q21" s="2">
        <f t="shared" si="6"/>
        <v>1.5962649015771504E-3</v>
      </c>
    </row>
    <row r="24" spans="1:17">
      <c r="A24" s="1" t="s">
        <v>15</v>
      </c>
      <c r="B24" s="2" t="s">
        <v>11</v>
      </c>
      <c r="C24" s="1" t="s">
        <v>12</v>
      </c>
    </row>
    <row r="25" spans="1:17">
      <c r="A25" s="2">
        <v>1</v>
      </c>
      <c r="B25" s="2">
        <f>LN(C2)</f>
        <v>1.6094379124341003</v>
      </c>
      <c r="C25" s="2">
        <f>LN(D2)</f>
        <v>3.2188758248682006</v>
      </c>
    </row>
    <row r="26" spans="1:17">
      <c r="A26" s="2">
        <v>2</v>
      </c>
      <c r="B26" s="2">
        <f t="shared" ref="B26:C41" si="8">LN(C3)</f>
        <v>1.6094379124341003</v>
      </c>
      <c r="C26" s="2">
        <f t="shared" si="8"/>
        <v>3.2188758248682006</v>
      </c>
    </row>
    <row r="27" spans="1:17">
      <c r="A27" s="2">
        <v>3</v>
      </c>
      <c r="B27" s="2">
        <f t="shared" si="8"/>
        <v>1.0986122886681098</v>
      </c>
      <c r="C27" s="2">
        <f t="shared" si="8"/>
        <v>2.7080502011022101</v>
      </c>
    </row>
    <row r="28" spans="1:17">
      <c r="A28" s="2">
        <v>4</v>
      </c>
      <c r="B28" s="2">
        <f t="shared" si="8"/>
        <v>0</v>
      </c>
      <c r="C28" s="2">
        <f t="shared" si="8"/>
        <v>1.6094379124341003</v>
      </c>
    </row>
    <row r="29" spans="1:17">
      <c r="A29" s="2">
        <v>5</v>
      </c>
      <c r="B29" s="2">
        <f t="shared" si="8"/>
        <v>1.6094379124341003</v>
      </c>
      <c r="C29" s="2">
        <f t="shared" si="8"/>
        <v>3.2188758248682006</v>
      </c>
    </row>
    <row r="30" spans="1:17">
      <c r="A30" s="2">
        <v>6</v>
      </c>
      <c r="B30" s="2">
        <f t="shared" si="8"/>
        <v>0.69314718055994529</v>
      </c>
      <c r="C30" s="2">
        <f t="shared" si="8"/>
        <v>2.3025850929940459</v>
      </c>
    </row>
    <row r="31" spans="1:17">
      <c r="A31" s="2">
        <v>7</v>
      </c>
      <c r="B31" s="2">
        <f t="shared" si="8"/>
        <v>1.0986122886681098</v>
      </c>
      <c r="C31" s="2">
        <f t="shared" si="8"/>
        <v>2.7080502011022101</v>
      </c>
    </row>
    <row r="32" spans="1:17">
      <c r="A32" s="2">
        <v>8</v>
      </c>
      <c r="B32" s="2">
        <f t="shared" si="8"/>
        <v>0</v>
      </c>
      <c r="C32" s="2">
        <f t="shared" si="8"/>
        <v>1.6094379124341003</v>
      </c>
    </row>
    <row r="33" spans="1:5">
      <c r="A33" s="2">
        <v>9</v>
      </c>
      <c r="B33" s="2">
        <f t="shared" si="8"/>
        <v>1.0986122886681098</v>
      </c>
      <c r="C33" s="2">
        <f t="shared" si="8"/>
        <v>2.7080502011022101</v>
      </c>
    </row>
    <row r="34" spans="1:5">
      <c r="A34" s="2">
        <v>10</v>
      </c>
      <c r="B34" s="2">
        <f t="shared" si="8"/>
        <v>1.6094379124341003</v>
      </c>
      <c r="C34" s="2">
        <f t="shared" si="8"/>
        <v>3.2188758248682006</v>
      </c>
      <c r="E34">
        <f>SLOPE(C25:C44,B25:B44)</f>
        <v>1</v>
      </c>
    </row>
    <row r="35" spans="1:5">
      <c r="A35" s="2">
        <v>11</v>
      </c>
      <c r="B35" s="2">
        <f t="shared" si="8"/>
        <v>1.791759469228055</v>
      </c>
      <c r="C35" s="2">
        <f t="shared" si="8"/>
        <v>3.4011973816621555</v>
      </c>
    </row>
    <row r="36" spans="1:5">
      <c r="A36" s="2">
        <v>12</v>
      </c>
      <c r="B36" s="2">
        <f t="shared" si="8"/>
        <v>0</v>
      </c>
      <c r="C36" s="2">
        <f t="shared" si="8"/>
        <v>1.6094379124341003</v>
      </c>
    </row>
    <row r="37" spans="1:5">
      <c r="A37" s="2">
        <v>13</v>
      </c>
      <c r="B37" s="2">
        <f t="shared" si="8"/>
        <v>1.3862943611198906</v>
      </c>
      <c r="C37" s="2">
        <f t="shared" si="8"/>
        <v>2.9957322735539909</v>
      </c>
    </row>
    <row r="38" spans="1:5">
      <c r="A38" s="2">
        <v>14</v>
      </c>
      <c r="B38" s="2">
        <f t="shared" si="8"/>
        <v>0.69314718055994529</v>
      </c>
      <c r="C38" s="2">
        <f t="shared" si="8"/>
        <v>2.3025850929940459</v>
      </c>
    </row>
    <row r="39" spans="1:5">
      <c r="A39" s="2">
        <v>15</v>
      </c>
      <c r="B39" s="2">
        <f t="shared" si="8"/>
        <v>1.3862943611198906</v>
      </c>
      <c r="C39" s="2">
        <f t="shared" si="8"/>
        <v>2.9957322735539909</v>
      </c>
    </row>
    <row r="40" spans="1:5">
      <c r="A40" s="2">
        <v>16</v>
      </c>
      <c r="B40" s="2">
        <f t="shared" si="8"/>
        <v>1.3862943611198906</v>
      </c>
      <c r="C40" s="2">
        <f t="shared" si="8"/>
        <v>2.9957322735539909</v>
      </c>
    </row>
    <row r="41" spans="1:5">
      <c r="A41" s="2">
        <v>17</v>
      </c>
      <c r="B41" s="2">
        <f t="shared" si="8"/>
        <v>0.69314718055994529</v>
      </c>
      <c r="C41" s="2">
        <f t="shared" si="8"/>
        <v>2.3025850929940459</v>
      </c>
    </row>
    <row r="42" spans="1:5">
      <c r="A42" s="2">
        <v>18</v>
      </c>
      <c r="B42" s="2">
        <f t="shared" ref="B42:C44" si="9">LN(C19)</f>
        <v>1.0986122886681098</v>
      </c>
      <c r="C42" s="2">
        <f t="shared" si="9"/>
        <v>2.7080502011022101</v>
      </c>
    </row>
    <row r="43" spans="1:5">
      <c r="A43" s="2">
        <v>19</v>
      </c>
      <c r="B43" s="2">
        <f t="shared" si="9"/>
        <v>1.6094379124341003</v>
      </c>
      <c r="C43" s="2">
        <f t="shared" si="9"/>
        <v>3.2188758248682006</v>
      </c>
    </row>
    <row r="44" spans="1:5">
      <c r="A44" s="2">
        <v>20</v>
      </c>
      <c r="B44" s="2">
        <f t="shared" si="9"/>
        <v>1.6094379124341003</v>
      </c>
      <c r="C44" s="2">
        <f t="shared" si="9"/>
        <v>3.2188758248682006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2018-10-22T20:21:29Z</dcterms:created>
  <dcterms:modified xsi:type="dcterms:W3CDTF">2018-10-24T00:37:54Z</dcterms:modified>
</cp:coreProperties>
</file>