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@강의자료\22.12.20~23.07.10_자율형 IOT기반 Reality AI 융합 전문가\sample_opencv_platform\OpenCVAppGUI\"/>
    </mc:Choice>
  </mc:AlternateContent>
  <bookViews>
    <workbookView minimized="1" xWindow="0" yWindow="0" windowWidth="28800" windowHeight="1225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F7" i="2" s="1"/>
  <c r="D7" i="2"/>
  <c r="G7" i="2" s="1"/>
  <c r="C8" i="2"/>
  <c r="F8" i="2" s="1"/>
  <c r="D8" i="2"/>
  <c r="G8" i="2" s="1"/>
  <c r="C9" i="2"/>
  <c r="F9" i="2" s="1"/>
  <c r="D9" i="2"/>
  <c r="G9" i="2" s="1"/>
  <c r="C10" i="2"/>
  <c r="F10" i="2" s="1"/>
  <c r="D10" i="2"/>
  <c r="G10" i="2" s="1"/>
  <c r="C11" i="2"/>
  <c r="F11" i="2" s="1"/>
  <c r="D11" i="2"/>
  <c r="G11" i="2" s="1"/>
  <c r="C12" i="2"/>
  <c r="F12" i="2" s="1"/>
  <c r="D12" i="2"/>
  <c r="G12" i="2" s="1"/>
  <c r="C13" i="2"/>
  <c r="F13" i="2" s="1"/>
  <c r="D13" i="2"/>
  <c r="G13" i="2" s="1"/>
  <c r="D6" i="2"/>
  <c r="G6" i="2" s="1"/>
  <c r="C6" i="2"/>
  <c r="F6" i="2" s="1"/>
  <c r="D5" i="2"/>
  <c r="G5" i="2" s="1"/>
  <c r="C5" i="2"/>
  <c r="F5" i="2" s="1"/>
  <c r="D4" i="2"/>
  <c r="G4" i="2" s="1"/>
  <c r="C4" i="2"/>
  <c r="F4" i="2" s="1"/>
  <c r="J93" i="1"/>
  <c r="K83" i="1" l="1"/>
  <c r="K82" i="1"/>
  <c r="K93" i="1"/>
  <c r="K92" i="1"/>
  <c r="K91" i="1"/>
  <c r="K90" i="1"/>
  <c r="K89" i="1"/>
  <c r="K88" i="1"/>
  <c r="K87" i="1"/>
  <c r="K86" i="1"/>
  <c r="K85" i="1"/>
  <c r="K84" i="1"/>
  <c r="Y42" i="1"/>
  <c r="X42" i="1"/>
  <c r="W42" i="1"/>
  <c r="V42" i="1"/>
  <c r="U42" i="1"/>
  <c r="Y41" i="1"/>
  <c r="X41" i="1"/>
  <c r="W41" i="1"/>
  <c r="V41" i="1"/>
  <c r="U41" i="1"/>
  <c r="Y40" i="1"/>
  <c r="X40" i="1"/>
  <c r="W40" i="1"/>
  <c r="U40" i="1"/>
  <c r="V40" i="1"/>
  <c r="Y39" i="1"/>
  <c r="X39" i="1"/>
  <c r="W39" i="1"/>
  <c r="V39" i="1"/>
  <c r="U39" i="1"/>
  <c r="W38" i="1"/>
  <c r="X38" i="1"/>
  <c r="Y38" i="1"/>
  <c r="V38" i="1"/>
  <c r="U38" i="1"/>
  <c r="E37" i="1"/>
  <c r="E38" i="1"/>
  <c r="F37" i="1"/>
  <c r="D37" i="1"/>
  <c r="E36" i="1"/>
  <c r="G36" i="1"/>
  <c r="G38" i="1"/>
  <c r="G39" i="1"/>
  <c r="F39" i="1"/>
  <c r="D39" i="1"/>
  <c r="C39" i="1"/>
  <c r="C38" i="1"/>
  <c r="C36" i="1"/>
  <c r="D38" i="1"/>
  <c r="E39" i="1"/>
  <c r="F38" i="1"/>
  <c r="G37" i="1"/>
  <c r="F36" i="1"/>
  <c r="C37" i="1"/>
  <c r="D36" i="1"/>
  <c r="G35" i="1"/>
  <c r="F35" i="1"/>
  <c r="E35" i="1"/>
  <c r="D35" i="1"/>
  <c r="C35" i="1"/>
  <c r="I13" i="1"/>
  <c r="I14" i="1"/>
  <c r="I15" i="1"/>
  <c r="I16" i="1"/>
  <c r="I12" i="1"/>
  <c r="I20" i="1" s="1"/>
  <c r="F30" i="1" l="1"/>
  <c r="E30" i="1"/>
  <c r="C32" i="1"/>
  <c r="G28" i="1"/>
  <c r="D29" i="1"/>
  <c r="G30" i="1"/>
  <c r="E32" i="1"/>
  <c r="E29" i="1"/>
  <c r="C31" i="1"/>
  <c r="F32" i="1"/>
  <c r="F29" i="1"/>
  <c r="D31" i="1"/>
  <c r="G32" i="1"/>
  <c r="G29" i="1"/>
  <c r="E31" i="1"/>
  <c r="D28" i="1"/>
  <c r="C30" i="1"/>
  <c r="F31" i="1"/>
  <c r="E28" i="1"/>
  <c r="D30" i="1"/>
  <c r="G31" i="1"/>
  <c r="F28" i="1"/>
  <c r="C29" i="1"/>
  <c r="D32" i="1"/>
  <c r="C28" i="1"/>
  <c r="X44" i="1"/>
</calcChain>
</file>

<file path=xl/sharedStrings.xml><?xml version="1.0" encoding="utf-8"?>
<sst xmlns="http://schemas.openxmlformats.org/spreadsheetml/2006/main" count="22" uniqueCount="21">
  <si>
    <t>sigma</t>
    <phoneticPr fontId="1" type="noConversion"/>
  </si>
  <si>
    <t>.</t>
  </si>
  <si>
    <t>a</t>
    <phoneticPr fontId="1" type="noConversion"/>
  </si>
  <si>
    <t>b</t>
    <phoneticPr fontId="1" type="noConversion"/>
  </si>
  <si>
    <t>X</t>
    <phoneticPr fontId="1" type="noConversion"/>
  </si>
  <si>
    <t>New X</t>
    <phoneticPr fontId="1" type="noConversion"/>
  </si>
  <si>
    <t>Formular</t>
    <phoneticPr fontId="1" type="noConversion"/>
  </si>
  <si>
    <t>new min</t>
    <phoneticPr fontId="1" type="noConversion"/>
  </si>
  <si>
    <t>new max</t>
    <phoneticPr fontId="1" type="noConversion"/>
  </si>
  <si>
    <t>0/1</t>
    <phoneticPr fontId="1" type="noConversion"/>
  </si>
  <si>
    <t>1/0</t>
    <phoneticPr fontId="1" type="noConversion"/>
  </si>
  <si>
    <t>-&gt;inf</t>
    <phoneticPr fontId="1" type="noConversion"/>
  </si>
  <si>
    <t>low</t>
    <phoneticPr fontId="1" type="noConversion"/>
  </si>
  <si>
    <t>high</t>
    <phoneticPr fontId="1" type="noConversion"/>
  </si>
  <si>
    <t>x</t>
    <phoneticPr fontId="1" type="noConversion"/>
  </si>
  <si>
    <t>Y</t>
    <phoneticPr fontId="1" type="noConversion"/>
  </si>
  <si>
    <t>sobel</t>
    <phoneticPr fontId="1" type="noConversion"/>
  </si>
  <si>
    <t>y1</t>
    <phoneticPr fontId="1" type="noConversion"/>
  </si>
  <si>
    <t>x1</t>
    <phoneticPr fontId="1" type="noConversion"/>
  </si>
  <si>
    <t>x2</t>
    <phoneticPr fontId="1" type="noConversion"/>
  </si>
  <si>
    <t>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</si>
</sst>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Arial"/>
      <family val="2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Gaussian Kernel Shape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Sheet1!$U$40:$Y$40</c:f>
              <c:numCache>
                <c:formatCode>General</c:formatCode>
                <c:ptCount val="5"/>
                <c:pt idx="0">
                  <c:v>2.4133088157513478E-2</c:v>
                </c:pt>
                <c:pt idx="1">
                  <c:v>3.5113436077406301E-2</c:v>
                </c:pt>
                <c:pt idx="2">
                  <c:v>3.9788735772973836E-2</c:v>
                </c:pt>
                <c:pt idx="3">
                  <c:v>3.5113436077406301E-2</c:v>
                </c:pt>
                <c:pt idx="4">
                  <c:v>2.4133088157513478E-2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3-4347-AE9A-F75FB943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507519"/>
        <c:axId val="1369496287"/>
      </c:scatterChart>
      <c:valAx>
        <c:axId val="136950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496287"/>
        <c:crosses val="autoZero"/>
        <c:crossBetween val="midCat"/>
      </c:valAx>
      <c:valAx>
        <c:axId val="1369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50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Sheet1!$C$14:$G$14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2-4BBC-AEC6-94D0EA2C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04943"/>
        <c:axId val="1357209103"/>
      </c:scatterChart>
      <c:valAx>
        <c:axId val="13572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209103"/>
        <c:crosses val="autoZero"/>
        <c:crossBetween val="midCat"/>
      </c:valAx>
      <c:valAx>
        <c:axId val="13572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2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Sheet1!$C$30:$G$30</c:f>
              <c:numCache>
                <c:formatCode>General</c:formatCode>
                <c:ptCount val="5"/>
                <c:pt idx="0">
                  <c:v>3.1446540880503145E-2</c:v>
                </c:pt>
                <c:pt idx="1">
                  <c:v>7.5471698113207544E-2</c:v>
                </c:pt>
                <c:pt idx="2">
                  <c:v>9.4339622641509441E-2</c:v>
                </c:pt>
                <c:pt idx="3">
                  <c:v>7.5471698113207544E-2</c:v>
                </c:pt>
                <c:pt idx="4">
                  <c:v>3.1446540880503145E-2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E-45A3-9D43-228B0867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04943"/>
        <c:axId val="1357209103"/>
      </c:scatterChart>
      <c:valAx>
        <c:axId val="13572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209103"/>
        <c:crosses val="autoZero"/>
        <c:crossBetween val="midCat"/>
      </c:valAx>
      <c:valAx>
        <c:axId val="13572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2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Sheet1!$C$37:$G$37</c:f>
              <c:numCache>
                <c:formatCode>General</c:formatCode>
                <c:ptCount val="5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3B-4C74-8EF4-E1103530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04943"/>
        <c:axId val="1357209103"/>
      </c:scatterChart>
      <c:valAx>
        <c:axId val="13572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209103"/>
        <c:crosses val="autoZero"/>
        <c:crossBetween val="midCat"/>
      </c:valAx>
      <c:valAx>
        <c:axId val="13572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2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Sheet2!$C$4:$C$13</c:f>
              <c:numCache>
                <c:formatCode>General</c:formatCode>
                <c:ptCount val="10"/>
                <c:pt idx="0">
                  <c:v>16.3352073573664</c:v>
                </c:pt>
                <c:pt idx="1">
                  <c:v>0.58257249708929537</c:v>
                </c:pt>
                <c:pt idx="2">
                  <c:v>87.15805001894843</c:v>
                </c:pt>
                <c:pt idx="3">
                  <c:v>7.1223090744378936</c:v>
                </c:pt>
                <c:pt idx="4">
                  <c:v>61.903825392964762</c:v>
                </c:pt>
                <c:pt idx="5">
                  <c:v>31.447237170036345</c:v>
                </c:pt>
                <c:pt idx="6">
                  <c:v>20.807992682250109</c:v>
                </c:pt>
                <c:pt idx="7">
                  <c:v>84.820836110658277</c:v>
                </c:pt>
                <c:pt idx="8">
                  <c:v>54.688420233567001</c:v>
                </c:pt>
                <c:pt idx="9">
                  <c:v>92.045055517711191</c:v>
                </c:pt>
              </c:numCache>
            </c:numRef>
          </c:xVal>
          <c:yVal>
            <c:numRef>
              <c:f>Sheet2!$D$4:$D$13</c:f>
              <c:numCache>
                <c:formatCode>General</c:formatCode>
                <c:ptCount val="10"/>
                <c:pt idx="0">
                  <c:v>81.962247039778418</c:v>
                </c:pt>
                <c:pt idx="1">
                  <c:v>62.015514849802976</c:v>
                </c:pt>
                <c:pt idx="2">
                  <c:v>95.233309246019246</c:v>
                </c:pt>
                <c:pt idx="3">
                  <c:v>17.305007300996699</c:v>
                </c:pt>
                <c:pt idx="4">
                  <c:v>67.934499368141502</c:v>
                </c:pt>
                <c:pt idx="5">
                  <c:v>54.320852853734323</c:v>
                </c:pt>
                <c:pt idx="6">
                  <c:v>61.828044983604322</c:v>
                </c:pt>
                <c:pt idx="7">
                  <c:v>32.449280994032215</c:v>
                </c:pt>
                <c:pt idx="8">
                  <c:v>51.023648027313705</c:v>
                </c:pt>
                <c:pt idx="9">
                  <c:v>20.143757446790644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5-4A24-A553-7E750FFC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69952"/>
        <c:axId val="1082467040"/>
      </c:scatterChart>
      <c:valAx>
        <c:axId val="10824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467040"/>
        <c:crosses val="autoZero"/>
        <c:crossBetween val="midCat"/>
      </c:valAx>
      <c:valAx>
        <c:axId val="10824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4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Sheet2!$F$4:$F$13</c:f>
              <c:numCache>
                <c:formatCode>General</c:formatCode>
                <c:ptCount val="10"/>
                <c:pt idx="0">
                  <c:v>66.3352073573664</c:v>
                </c:pt>
                <c:pt idx="1">
                  <c:v>50.582572497089295</c:v>
                </c:pt>
                <c:pt idx="2">
                  <c:v>137.15805001894842</c:v>
                </c:pt>
                <c:pt idx="3">
                  <c:v>57.122309074437894</c:v>
                </c:pt>
                <c:pt idx="4">
                  <c:v>111.90382539296476</c:v>
                </c:pt>
                <c:pt idx="5">
                  <c:v>81.447237170036345</c:v>
                </c:pt>
                <c:pt idx="6">
                  <c:v>70.807992682250102</c:v>
                </c:pt>
                <c:pt idx="7">
                  <c:v>134.82083611065826</c:v>
                </c:pt>
                <c:pt idx="8">
                  <c:v>104.688420233567</c:v>
                </c:pt>
                <c:pt idx="9">
                  <c:v>142.04505551771121</c:v>
                </c:pt>
              </c:numCache>
            </c:numRef>
          </c:xVal>
          <c:yVal>
            <c:numRef>
              <c:f>Sheet2!$G$4:$G$13</c:f>
              <c:numCache>
                <c:formatCode>General</c:formatCode>
                <c:ptCount val="10"/>
                <c:pt idx="0">
                  <c:v>131.96224703977842</c:v>
                </c:pt>
                <c:pt idx="1">
                  <c:v>112.01551484980297</c:v>
                </c:pt>
                <c:pt idx="2">
                  <c:v>145.23330924601925</c:v>
                </c:pt>
                <c:pt idx="3">
                  <c:v>67.305007300996692</c:v>
                </c:pt>
                <c:pt idx="4">
                  <c:v>117.9344993681415</c:v>
                </c:pt>
                <c:pt idx="5">
                  <c:v>104.32085285373432</c:v>
                </c:pt>
                <c:pt idx="6">
                  <c:v>111.82804498360431</c:v>
                </c:pt>
                <c:pt idx="7">
                  <c:v>82.449280994032222</c:v>
                </c:pt>
                <c:pt idx="8">
                  <c:v>101.0236480273137</c:v>
                </c:pt>
                <c:pt idx="9">
                  <c:v>70.143757446790644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5-44DC-BB95-95FC794C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58096"/>
        <c:axId val="734348112"/>
      </c:scatterChart>
      <c:valAx>
        <c:axId val="73435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348112"/>
        <c:crosses val="autoZero"/>
        <c:crossBetween val="midCat"/>
      </c:valAx>
      <c:valAx>
        <c:axId val="7343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35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22</xdr:row>
      <xdr:rowOff>0</xdr:rowOff>
    </xdr:from>
    <xdr:to>
      <xdr:col>18</xdr:col>
      <xdr:colOff>304800</xdr:colOff>
      <xdr:row>23</xdr:row>
      <xdr:rowOff>95250</xdr:rowOff>
    </xdr:to>
    <xdr:sp macro="" textlink="">
      <xdr:nvSpPr>
        <xdr:cNvPr id="1025" name="AutoShape 1" descr="{\displaystyle g(x,y)={\frac {1}{2\pi \sigma ^{2}}}e^{-(x^{2}+y^{2})/(2\sigma ^{2})}}"/>
        <xdr:cNvSpPr>
          <a:spLocks noChangeAspect="1" noChangeArrowheads="1"/>
        </xdr:cNvSpPr>
      </xdr:nvSpPr>
      <xdr:spPr bwMode="auto">
        <a:xfrm>
          <a:off x="12344400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304800</xdr:colOff>
      <xdr:row>23</xdr:row>
      <xdr:rowOff>95250</xdr:rowOff>
    </xdr:to>
    <xdr:sp macro="" textlink="">
      <xdr:nvSpPr>
        <xdr:cNvPr id="1027" name="AutoShape 3" descr="{\displaystyle g(x,y)={\frac {1}{2\pi \sigma ^{2}}}e^{-(x^{2}+y^{2})/(2\sigma ^{2})}}"/>
        <xdr:cNvSpPr>
          <a:spLocks noChangeAspect="1" noChangeArrowheads="1"/>
        </xdr:cNvSpPr>
      </xdr:nvSpPr>
      <xdr:spPr bwMode="auto">
        <a:xfrm>
          <a:off x="12344400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463294</xdr:colOff>
      <xdr:row>58</xdr:row>
      <xdr:rowOff>34528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95250</xdr:rowOff>
    </xdr:to>
    <xdr:sp macro="" textlink="">
      <xdr:nvSpPr>
        <xdr:cNvPr id="1028" name="AutoShape 4" descr="{\displaystyle X'=a+{\frac {\left(X-X_{\min }\right)\left(b-a\right)}{X_{\max }-X_{\min }}}}"/>
        <xdr:cNvSpPr>
          <a:spLocks noChangeAspect="1" noChangeArrowheads="1"/>
        </xdr:cNvSpPr>
      </xdr:nvSpPr>
      <xdr:spPr bwMode="auto">
        <a:xfrm>
          <a:off x="137160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</xdr:row>
      <xdr:rowOff>0</xdr:rowOff>
    </xdr:from>
    <xdr:to>
      <xdr:col>16</xdr:col>
      <xdr:colOff>332584</xdr:colOff>
      <xdr:row>77</xdr:row>
      <xdr:rowOff>11206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7118" y="9581029"/>
          <a:ext cx="10404991" cy="23532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16</xdr:col>
      <xdr:colOff>455906</xdr:colOff>
      <xdr:row>9</xdr:row>
      <xdr:rowOff>240064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7118" y="212912"/>
          <a:ext cx="10528313" cy="244288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11</xdr:row>
      <xdr:rowOff>0</xdr:rowOff>
    </xdr:from>
    <xdr:to>
      <xdr:col>16</xdr:col>
      <xdr:colOff>457200</xdr:colOff>
      <xdr:row>24</xdr:row>
      <xdr:rowOff>19049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16</xdr:col>
      <xdr:colOff>457200</xdr:colOff>
      <xdr:row>39</xdr:row>
      <xdr:rowOff>19049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207065</xdr:rowOff>
    </xdr:from>
    <xdr:to>
      <xdr:col>16</xdr:col>
      <xdr:colOff>457200</xdr:colOff>
      <xdr:row>53</xdr:row>
      <xdr:rowOff>19049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0</xdr:colOff>
      <xdr:row>23</xdr:row>
      <xdr:rowOff>0</xdr:rowOff>
    </xdr:from>
    <xdr:to>
      <xdr:col>34</xdr:col>
      <xdr:colOff>274931</xdr:colOff>
      <xdr:row>34</xdr:row>
      <xdr:rowOff>115825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61674" y="5507935"/>
          <a:ext cx="10586779" cy="2393542"/>
        </a:xfrm>
        <a:prstGeom prst="rect">
          <a:avLst/>
        </a:prstGeom>
      </xdr:spPr>
    </xdr:pic>
    <xdr:clientData/>
  </xdr:twoCellAnchor>
  <xdr:twoCellAnchor editAs="oneCell">
    <xdr:from>
      <xdr:col>27</xdr:col>
      <xdr:colOff>99332</xdr:colOff>
      <xdr:row>35</xdr:row>
      <xdr:rowOff>29937</xdr:rowOff>
    </xdr:from>
    <xdr:to>
      <xdr:col>33</xdr:col>
      <xdr:colOff>84696</xdr:colOff>
      <xdr:row>58</xdr:row>
      <xdr:rowOff>85725</xdr:rowOff>
    </xdr:to>
    <xdr:pic>
      <xdr:nvPicPr>
        <xdr:cNvPr id="18" name="그림 17" descr="File:Discrete Gaussian kernel.svg - Wikimedia Commons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5932" y="8107137"/>
          <a:ext cx="4100164" cy="4894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14</xdr:row>
      <xdr:rowOff>14287</xdr:rowOff>
    </xdr:from>
    <xdr:to>
      <xdr:col>8</xdr:col>
      <xdr:colOff>566737</xdr:colOff>
      <xdr:row>27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16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13"/>
  <sheetViews>
    <sheetView tabSelected="1" topLeftCell="J31" zoomScale="85" zoomScaleNormal="85" workbookViewId="0">
      <selection activeCell="AA38" sqref="AA38"/>
    </sheetView>
  </sheetViews>
  <sheetFormatPr defaultRowHeight="17.399999999999999" x14ac:dyDescent="0.4"/>
  <cols>
    <col min="9" max="9" width="8.5" bestFit="1" customWidth="1"/>
    <col min="10" max="10" width="10.8984375" bestFit="1" customWidth="1"/>
    <col min="11" max="11" width="14.19921875" bestFit="1" customWidth="1"/>
  </cols>
  <sheetData>
    <row r="4" spans="3:26" x14ac:dyDescent="0.4">
      <c r="T4" s="3">
        <v>3</v>
      </c>
      <c r="U4" s="3">
        <v>5</v>
      </c>
      <c r="V4" s="3">
        <v>7</v>
      </c>
      <c r="W4" s="3"/>
      <c r="X4" s="3"/>
    </row>
    <row r="6" spans="3:26" ht="27.6" x14ac:dyDescent="0.4">
      <c r="S6" s="8"/>
      <c r="T6" s="9" t="s">
        <v>14</v>
      </c>
      <c r="U6" s="10"/>
      <c r="V6" s="10"/>
      <c r="W6" s="10"/>
      <c r="X6" s="8"/>
      <c r="Y6" s="8"/>
      <c r="Z6" s="8"/>
    </row>
    <row r="7" spans="3:26" ht="27.6" x14ac:dyDescent="0.4">
      <c r="S7" s="8" t="s">
        <v>15</v>
      </c>
      <c r="T7" s="11">
        <v>-1</v>
      </c>
      <c r="U7" s="11">
        <v>0</v>
      </c>
      <c r="V7" s="11">
        <v>1</v>
      </c>
      <c r="W7" s="8"/>
      <c r="X7" s="8"/>
      <c r="Y7" s="8"/>
      <c r="Z7" s="8"/>
    </row>
    <row r="8" spans="3:26" ht="27.6" x14ac:dyDescent="0.4">
      <c r="S8" s="9">
        <v>-1</v>
      </c>
      <c r="T8" s="12">
        <v>-2</v>
      </c>
      <c r="U8" s="12">
        <v>0</v>
      </c>
      <c r="V8" s="12">
        <v>2</v>
      </c>
      <c r="W8" s="10"/>
      <c r="X8" s="12">
        <v>-1</v>
      </c>
      <c r="Y8" s="12">
        <v>-1</v>
      </c>
      <c r="Z8" s="12">
        <v>-1</v>
      </c>
    </row>
    <row r="9" spans="3:26" ht="27.6" x14ac:dyDescent="0.4">
      <c r="S9" s="9">
        <v>0</v>
      </c>
      <c r="T9" s="12">
        <v>-2</v>
      </c>
      <c r="U9" s="12">
        <v>0</v>
      </c>
      <c r="V9" s="12">
        <v>2</v>
      </c>
      <c r="W9" s="8"/>
      <c r="X9" s="12">
        <v>0</v>
      </c>
      <c r="Y9" s="12">
        <v>0</v>
      </c>
      <c r="Z9" s="12">
        <v>0</v>
      </c>
    </row>
    <row r="10" spans="3:26" ht="27.6" x14ac:dyDescent="0.4">
      <c r="S10" s="9">
        <v>1</v>
      </c>
      <c r="T10" s="12">
        <v>-2</v>
      </c>
      <c r="U10" s="12">
        <v>0</v>
      </c>
      <c r="V10" s="12">
        <v>2</v>
      </c>
      <c r="W10" s="8"/>
      <c r="X10" s="12">
        <v>1</v>
      </c>
      <c r="Y10" s="12">
        <v>1</v>
      </c>
      <c r="Z10" s="12">
        <v>1</v>
      </c>
    </row>
    <row r="11" spans="3:26" ht="27.6" x14ac:dyDescent="0.4">
      <c r="S11" s="7"/>
      <c r="T11" s="7" t="s">
        <v>16</v>
      </c>
      <c r="U11" s="7"/>
      <c r="V11" s="7"/>
      <c r="X11" s="7" t="s">
        <v>16</v>
      </c>
    </row>
    <row r="12" spans="3:26" x14ac:dyDescent="0.4">
      <c r="C12">
        <v>2</v>
      </c>
      <c r="D12">
        <v>4</v>
      </c>
      <c r="E12">
        <v>5</v>
      </c>
      <c r="F12">
        <v>4</v>
      </c>
      <c r="G12">
        <v>2</v>
      </c>
      <c r="I12">
        <f>SUM(C12:G12)</f>
        <v>17</v>
      </c>
    </row>
    <row r="13" spans="3:26" x14ac:dyDescent="0.4">
      <c r="C13">
        <v>4</v>
      </c>
      <c r="D13">
        <v>9</v>
      </c>
      <c r="E13">
        <v>12</v>
      </c>
      <c r="F13">
        <v>9</v>
      </c>
      <c r="G13">
        <v>4</v>
      </c>
      <c r="I13">
        <f>SUM(C13:G13)</f>
        <v>38</v>
      </c>
    </row>
    <row r="14" spans="3:26" x14ac:dyDescent="0.4">
      <c r="C14">
        <v>5</v>
      </c>
      <c r="D14">
        <v>12</v>
      </c>
      <c r="E14">
        <v>15</v>
      </c>
      <c r="F14">
        <v>12</v>
      </c>
      <c r="G14">
        <v>5</v>
      </c>
      <c r="I14">
        <f>SUM(C14:G14)</f>
        <v>49</v>
      </c>
    </row>
    <row r="15" spans="3:26" x14ac:dyDescent="0.4">
      <c r="C15">
        <v>4</v>
      </c>
      <c r="D15">
        <v>9</v>
      </c>
      <c r="E15">
        <v>12</v>
      </c>
      <c r="F15">
        <v>9</v>
      </c>
      <c r="G15">
        <v>4</v>
      </c>
      <c r="I15">
        <f>SUM(C15:G15)</f>
        <v>38</v>
      </c>
    </row>
    <row r="16" spans="3:26" x14ac:dyDescent="0.4">
      <c r="C16">
        <v>2</v>
      </c>
      <c r="D16">
        <v>4</v>
      </c>
      <c r="E16">
        <v>5</v>
      </c>
      <c r="F16">
        <v>4</v>
      </c>
      <c r="G16">
        <v>2</v>
      </c>
      <c r="I16">
        <f>SUM(C16:G16)</f>
        <v>17</v>
      </c>
    </row>
    <row r="20" spans="3:9" x14ac:dyDescent="0.4">
      <c r="I20">
        <f>SUM(I12:I18)</f>
        <v>159</v>
      </c>
    </row>
    <row r="28" spans="3:9" x14ac:dyDescent="0.4">
      <c r="C28">
        <f t="shared" ref="C28:G32" si="0">C12/$I$20</f>
        <v>1.2578616352201259E-2</v>
      </c>
      <c r="D28">
        <f t="shared" si="0"/>
        <v>2.5157232704402517E-2</v>
      </c>
      <c r="E28">
        <f t="shared" si="0"/>
        <v>3.1446540880503145E-2</v>
      </c>
      <c r="F28">
        <f t="shared" si="0"/>
        <v>2.5157232704402517E-2</v>
      </c>
      <c r="G28">
        <f t="shared" si="0"/>
        <v>1.2578616352201259E-2</v>
      </c>
    </row>
    <row r="29" spans="3:9" x14ac:dyDescent="0.4">
      <c r="C29">
        <f t="shared" si="0"/>
        <v>2.5157232704402517E-2</v>
      </c>
      <c r="D29">
        <f t="shared" si="0"/>
        <v>5.6603773584905662E-2</v>
      </c>
      <c r="E29">
        <f t="shared" si="0"/>
        <v>7.5471698113207544E-2</v>
      </c>
      <c r="F29">
        <f t="shared" si="0"/>
        <v>5.6603773584905662E-2</v>
      </c>
      <c r="G29">
        <f t="shared" si="0"/>
        <v>2.5157232704402517E-2</v>
      </c>
    </row>
    <row r="30" spans="3:9" x14ac:dyDescent="0.4">
      <c r="C30">
        <f t="shared" si="0"/>
        <v>3.1446540880503145E-2</v>
      </c>
      <c r="D30">
        <f t="shared" si="0"/>
        <v>7.5471698113207544E-2</v>
      </c>
      <c r="E30">
        <f t="shared" si="0"/>
        <v>9.4339622641509441E-2</v>
      </c>
      <c r="F30">
        <f t="shared" si="0"/>
        <v>7.5471698113207544E-2</v>
      </c>
      <c r="G30">
        <f t="shared" si="0"/>
        <v>3.1446540880503145E-2</v>
      </c>
    </row>
    <row r="31" spans="3:9" x14ac:dyDescent="0.4">
      <c r="C31">
        <f t="shared" si="0"/>
        <v>2.5157232704402517E-2</v>
      </c>
      <c r="D31">
        <f t="shared" si="0"/>
        <v>5.6603773584905662E-2</v>
      </c>
      <c r="E31">
        <f t="shared" si="0"/>
        <v>7.5471698113207544E-2</v>
      </c>
      <c r="F31">
        <f t="shared" si="0"/>
        <v>5.6603773584905662E-2</v>
      </c>
      <c r="G31">
        <f t="shared" si="0"/>
        <v>2.5157232704402517E-2</v>
      </c>
    </row>
    <row r="32" spans="3:9" x14ac:dyDescent="0.4">
      <c r="C32">
        <f t="shared" si="0"/>
        <v>1.2578616352201259E-2</v>
      </c>
      <c r="D32">
        <f t="shared" si="0"/>
        <v>2.5157232704402517E-2</v>
      </c>
      <c r="E32">
        <f t="shared" si="0"/>
        <v>3.1446540880503145E-2</v>
      </c>
      <c r="F32">
        <f t="shared" si="0"/>
        <v>2.5157232704402517E-2</v>
      </c>
      <c r="G32">
        <f t="shared" si="0"/>
        <v>1.2578616352201259E-2</v>
      </c>
    </row>
    <row r="35" spans="3:27" x14ac:dyDescent="0.4">
      <c r="C35">
        <f>1/32</f>
        <v>3.125E-2</v>
      </c>
      <c r="D35">
        <f>1/32</f>
        <v>3.125E-2</v>
      </c>
      <c r="E35">
        <f>1/16</f>
        <v>6.25E-2</v>
      </c>
      <c r="F35">
        <f>1/32</f>
        <v>3.125E-2</v>
      </c>
      <c r="G35">
        <f>1/32</f>
        <v>3.125E-2</v>
      </c>
    </row>
    <row r="36" spans="3:27" x14ac:dyDescent="0.4">
      <c r="C36">
        <f>1/32</f>
        <v>3.125E-2</v>
      </c>
      <c r="D36">
        <f>1/16</f>
        <v>6.25E-2</v>
      </c>
      <c r="E36">
        <f>1/8</f>
        <v>0.125</v>
      </c>
      <c r="F36">
        <f>1/16</f>
        <v>6.25E-2</v>
      </c>
      <c r="G36">
        <f>1/32</f>
        <v>3.125E-2</v>
      </c>
      <c r="AA36" t="s">
        <v>0</v>
      </c>
    </row>
    <row r="37" spans="3:27" x14ac:dyDescent="0.4">
      <c r="C37">
        <f>1/16</f>
        <v>6.25E-2</v>
      </c>
      <c r="D37">
        <f>1/8</f>
        <v>0.125</v>
      </c>
      <c r="E37">
        <f>1/4</f>
        <v>0.25</v>
      </c>
      <c r="F37">
        <f>1/8</f>
        <v>0.125</v>
      </c>
      <c r="G37">
        <f>1/16</f>
        <v>6.25E-2</v>
      </c>
      <c r="U37">
        <v>-2</v>
      </c>
      <c r="V37">
        <v>-1</v>
      </c>
      <c r="W37">
        <v>0</v>
      </c>
      <c r="X37">
        <v>1</v>
      </c>
      <c r="Y37">
        <v>2</v>
      </c>
      <c r="AA37" s="30">
        <v>2</v>
      </c>
    </row>
    <row r="38" spans="3:27" ht="18" thickBot="1" x14ac:dyDescent="0.45">
      <c r="C38">
        <f>1/32</f>
        <v>3.125E-2</v>
      </c>
      <c r="D38">
        <f>1/16</f>
        <v>6.25E-2</v>
      </c>
      <c r="E38">
        <f>1/8</f>
        <v>0.125</v>
      </c>
      <c r="F38">
        <f>1/16</f>
        <v>6.25E-2</v>
      </c>
      <c r="G38">
        <f>1/32</f>
        <v>3.125E-2</v>
      </c>
      <c r="T38">
        <v>-2</v>
      </c>
      <c r="U38" s="13">
        <f>1/(2*PI()*$AA$37*$AA$37)*(EXP(-(U37*U37+$T$38*$T$38)/(2*$AA$37*$AA$37)))</f>
        <v>1.4637457881079792E-2</v>
      </c>
      <c r="V38" s="16">
        <f>1/(2*PI()*$AA$37*$AA$37)*(EXP(-(V37*V37+$T$38*$T$38)/(2*$AA$37*$AA$37)))</f>
        <v>2.1297375548806625E-2</v>
      </c>
      <c r="W38" s="16">
        <f t="shared" ref="W38:Y38" si="1">1/(2*PI()*$AA$37*$AA$37)*(EXP(-(W37*W37+$T$38*$T$38)/(2*$AA$37*$AA$37)))</f>
        <v>2.4133088157513478E-2</v>
      </c>
      <c r="X38" s="16">
        <f t="shared" si="1"/>
        <v>2.1297375548806625E-2</v>
      </c>
      <c r="Y38" s="13">
        <f t="shared" si="1"/>
        <v>1.4637457881079792E-2</v>
      </c>
    </row>
    <row r="39" spans="3:27" x14ac:dyDescent="0.4">
      <c r="C39">
        <f>1/32</f>
        <v>3.125E-2</v>
      </c>
      <c r="D39">
        <f>1/32</f>
        <v>3.125E-2</v>
      </c>
      <c r="E39">
        <f>1/16</f>
        <v>6.25E-2</v>
      </c>
      <c r="F39">
        <f>1/32</f>
        <v>3.125E-2</v>
      </c>
      <c r="G39">
        <f>1/32</f>
        <v>3.125E-2</v>
      </c>
      <c r="T39">
        <v>-1</v>
      </c>
      <c r="U39" s="14">
        <f>1/(2*PI()*$AA$37*$AA$37)*(EXP(-(U37*U37+$T$39*$T$39)/(2*$AA$37*$AA$37)))</f>
        <v>2.1297375548806625E-2</v>
      </c>
      <c r="V39" s="18">
        <f>1/(2*PI()*$AA$37*$AA$37)*(EXP(-(V37*V37+$T$39*$T$39)/(2*$AA$37*$AA$37)))</f>
        <v>3.0987498577413244E-2</v>
      </c>
      <c r="W39" s="19">
        <f>1/(2*PI()*$AA$37*$AA$37)*(EXP(-(W37*W37+$T$39*$T$39)/(2*$AA$37*$AA$37)))</f>
        <v>3.5113436077406301E-2</v>
      </c>
      <c r="X39" s="20">
        <f>1/(2*PI()*$AA$37*$AA$37)*(EXP(-(X37*X37+$T$39*$T$39)/(2*$AA$37*$AA$37)))</f>
        <v>3.0987498577413244E-2</v>
      </c>
      <c r="Y39" s="15">
        <f>1/(2*PI()*$AA$37*$AA$37)*(EXP(-(Y37*Y37+$T$39*$T$39)/(2*$AA$37*$AA$37)))</f>
        <v>2.1297375548806625E-2</v>
      </c>
    </row>
    <row r="40" spans="3:27" x14ac:dyDescent="0.4">
      <c r="T40">
        <v>0</v>
      </c>
      <c r="U40" s="14">
        <f>1/(2*PI()*$AA$37*$AA$37)*(EXP(-(U37*U37+$T$40*$T$40)/(2*$AA$37*$AA$37)))</f>
        <v>2.4133088157513478E-2</v>
      </c>
      <c r="V40" s="21">
        <f>1/(2*PI()*$AA$37*$AA$37)*(EXP(-(V37*V37+$T$40*$T$40)/(2*$AA$37*$AA$37)))</f>
        <v>3.5113436077406301E-2</v>
      </c>
      <c r="W40" s="13">
        <f>1/(2*PI()*$AA$37*$AA$37)*(EXP(-(W37*W37+$T$40*$T$40)/(2*$AA$37*$AA$37)))</f>
        <v>3.9788735772973836E-2</v>
      </c>
      <c r="X40" s="22">
        <f>1/(2*PI()*$AA$37*$AA$37)*(EXP(-(X37*X37+$T$40*$T$40)/(2*$AA$37*$AA$37)))</f>
        <v>3.5113436077406301E-2</v>
      </c>
      <c r="Y40" s="15">
        <f>1/(2*PI()*$AA$37*$AA$37)*(EXP(-(Y37*Y37+$T$40*$T$40)/(2*$AA$37*$AA$37)))</f>
        <v>2.4133088157513478E-2</v>
      </c>
    </row>
    <row r="41" spans="3:27" ht="18" thickBot="1" x14ac:dyDescent="0.45">
      <c r="T41">
        <v>1</v>
      </c>
      <c r="U41" s="14">
        <f>1/(2*PI()*$AA$37*$AA$37)*(EXP(-(U37*U37+$T$41*$T$41)/(2*$AA$37*$AA$37)))</f>
        <v>2.1297375548806625E-2</v>
      </c>
      <c r="V41" s="23">
        <f>1/(2*PI()*$AA$37*$AA$37)*(EXP(-(V37*V37+$T$41*$T$41)/(2*$AA$37*$AA$37)))</f>
        <v>3.0987498577413244E-2</v>
      </c>
      <c r="W41" s="24">
        <f>1/(2*PI()*$AA$37*$AA$37)*(EXP(-(W37*W37+$T$41*$T$41)/(2*$AA$37*$AA$37)))</f>
        <v>3.5113436077406301E-2</v>
      </c>
      <c r="X41" s="25">
        <f>1/(2*PI()*$AA$37*$AA$37)*(EXP(-(X37*X37+$T$41*$T$41)/(2*$AA$37*$AA$37)))</f>
        <v>3.0987498577413244E-2</v>
      </c>
      <c r="Y41" s="15">
        <f>1/(2*PI()*$AA$37*$AA$37)*(EXP(-(Y37*Y37+$T$41*$T$41)/(2*$AA$37*$AA$37)))</f>
        <v>2.1297375548806625E-2</v>
      </c>
    </row>
    <row r="42" spans="3:27" x14ac:dyDescent="0.4">
      <c r="T42">
        <v>2</v>
      </c>
      <c r="U42" s="13">
        <f>1/(2*PI()*$AA$37*$AA$37)*(EXP(-(U37*U37+$T$42*$T$42)/(2*$AA$37*$AA$37)))</f>
        <v>1.4637457881079792E-2</v>
      </c>
      <c r="V42" s="17">
        <f>1/(2*PI()*$AA$37*$AA$37)*(EXP(-(V37*V37+$T$42*$T$42)/(2*$AA$37*$AA$37)))</f>
        <v>2.1297375548806625E-2</v>
      </c>
      <c r="W42" s="17">
        <f>1/(2*PI()*$AA$37*$AA$37)*(EXP(-(W37*W37+$T$42*$T$42)/(2*$AA$37*$AA$37)))</f>
        <v>2.4133088157513478E-2</v>
      </c>
      <c r="X42" s="17">
        <f>1/(2*PI()*$AA$37*$AA$37)*(EXP(-(X37*X37+$T$42*$T$42)/(2*$AA$37*$AA$37)))</f>
        <v>2.1297375548806625E-2</v>
      </c>
      <c r="Y42" s="13">
        <f>1/(2*PI()*$AA$37*$AA$37)*(EXP(-(Y37*Y37+$T$42*$T$42)/(2*$AA$37*$AA$37)))</f>
        <v>1.4637457881079792E-2</v>
      </c>
    </row>
    <row r="44" spans="3:27" x14ac:dyDescent="0.4">
      <c r="X44">
        <f>SUM(U38:Y42)</f>
        <v>0.62965366293707814</v>
      </c>
    </row>
    <row r="66" spans="3:25" x14ac:dyDescent="0.4">
      <c r="C66" s="1" t="s">
        <v>1</v>
      </c>
    </row>
    <row r="69" spans="3:25" x14ac:dyDescent="0.4">
      <c r="X69" t="s">
        <v>10</v>
      </c>
      <c r="Y69" s="2" t="s">
        <v>11</v>
      </c>
    </row>
    <row r="70" spans="3:25" x14ac:dyDescent="0.4">
      <c r="X70" t="s">
        <v>9</v>
      </c>
    </row>
    <row r="80" spans="3:25" ht="27.6" x14ac:dyDescent="0.4">
      <c r="D80" s="7"/>
      <c r="E80" s="7"/>
      <c r="F80" s="7"/>
      <c r="G80" s="7"/>
      <c r="H80" s="7"/>
      <c r="I80" s="7"/>
      <c r="J80" s="7"/>
      <c r="K80" s="7"/>
    </row>
    <row r="81" spans="3:11" ht="27.6" x14ac:dyDescent="0.4">
      <c r="C81" s="29" t="s">
        <v>7</v>
      </c>
      <c r="D81" s="29"/>
      <c r="E81" s="7" t="s">
        <v>2</v>
      </c>
      <c r="F81" s="7">
        <v>0</v>
      </c>
      <c r="G81" s="7"/>
      <c r="H81" s="7"/>
      <c r="I81" s="27" t="s">
        <v>4</v>
      </c>
      <c r="J81" s="28" t="s">
        <v>5</v>
      </c>
      <c r="K81" s="7" t="s">
        <v>6</v>
      </c>
    </row>
    <row r="82" spans="3:11" ht="27.6" x14ac:dyDescent="0.4">
      <c r="C82" s="29" t="s">
        <v>8</v>
      </c>
      <c r="D82" s="29"/>
      <c r="E82" s="7" t="s">
        <v>3</v>
      </c>
      <c r="F82" s="7">
        <v>255</v>
      </c>
      <c r="G82" s="7"/>
      <c r="H82" s="7"/>
      <c r="I82" s="26">
        <v>0</v>
      </c>
      <c r="J82" s="7">
        <v>0</v>
      </c>
      <c r="K82" s="7">
        <f t="shared" ref="K82:K93" si="2">$F$81+(I82-$I$82)*($F$82-$F$81)/($I$93-$I$82)</f>
        <v>0</v>
      </c>
    </row>
    <row r="83" spans="3:11" ht="27.6" x14ac:dyDescent="0.4">
      <c r="D83" s="7"/>
      <c r="E83" s="7"/>
      <c r="F83" s="7"/>
      <c r="G83" s="7"/>
      <c r="H83" s="7"/>
      <c r="I83" s="26">
        <v>0.03</v>
      </c>
      <c r="J83" s="7"/>
      <c r="K83" s="7">
        <f t="shared" si="2"/>
        <v>7.6499999999999995</v>
      </c>
    </row>
    <row r="84" spans="3:11" ht="27.6" x14ac:dyDescent="0.4">
      <c r="D84" s="7"/>
      <c r="E84" s="7"/>
      <c r="F84" s="7"/>
      <c r="G84" s="7"/>
      <c r="H84" s="7"/>
      <c r="I84" s="26">
        <v>0.1</v>
      </c>
      <c r="J84" s="7"/>
      <c r="K84" s="7">
        <f t="shared" si="2"/>
        <v>25.5</v>
      </c>
    </row>
    <row r="85" spans="3:11" ht="27.6" x14ac:dyDescent="0.4">
      <c r="D85" s="7"/>
      <c r="E85" s="7"/>
      <c r="F85" s="7"/>
      <c r="G85" s="7"/>
      <c r="H85" s="7"/>
      <c r="I85" s="26">
        <v>0.2</v>
      </c>
      <c r="J85" s="7"/>
      <c r="K85" s="7">
        <f t="shared" si="2"/>
        <v>51</v>
      </c>
    </row>
    <row r="86" spans="3:11" ht="27.6" x14ac:dyDescent="0.4">
      <c r="D86" s="7"/>
      <c r="E86" s="7"/>
      <c r="F86" s="7"/>
      <c r="G86" s="7"/>
      <c r="H86" s="7"/>
      <c r="I86" s="26">
        <v>0.3</v>
      </c>
      <c r="J86" s="7"/>
      <c r="K86" s="7">
        <f t="shared" si="2"/>
        <v>76.5</v>
      </c>
    </row>
    <row r="87" spans="3:11" ht="27.6" x14ac:dyDescent="0.4">
      <c r="D87" s="7"/>
      <c r="E87" s="7"/>
      <c r="F87" s="7"/>
      <c r="G87" s="7"/>
      <c r="H87" s="7"/>
      <c r="I87" s="26">
        <v>0.4</v>
      </c>
      <c r="J87" s="7"/>
      <c r="K87" s="7">
        <f t="shared" si="2"/>
        <v>102</v>
      </c>
    </row>
    <row r="88" spans="3:11" ht="27.6" x14ac:dyDescent="0.4">
      <c r="D88" s="7"/>
      <c r="E88" s="7"/>
      <c r="F88" s="7"/>
      <c r="G88" s="7"/>
      <c r="H88" s="7"/>
      <c r="I88" s="26">
        <v>0.5</v>
      </c>
      <c r="J88" s="7"/>
      <c r="K88" s="7">
        <f t="shared" si="2"/>
        <v>127.5</v>
      </c>
    </row>
    <row r="89" spans="3:11" ht="27.6" x14ac:dyDescent="0.4">
      <c r="D89" s="7"/>
      <c r="E89" s="7"/>
      <c r="F89" s="7"/>
      <c r="G89" s="7"/>
      <c r="H89" s="7"/>
      <c r="I89" s="26">
        <v>0.6</v>
      </c>
      <c r="J89" s="7"/>
      <c r="K89" s="7">
        <f t="shared" si="2"/>
        <v>153</v>
      </c>
    </row>
    <row r="90" spans="3:11" ht="27.6" x14ac:dyDescent="0.4">
      <c r="D90" s="7"/>
      <c r="E90" s="7"/>
      <c r="F90" s="7"/>
      <c r="G90" s="7"/>
      <c r="H90" s="7"/>
      <c r="I90" s="26">
        <v>0.7</v>
      </c>
      <c r="J90" s="7"/>
      <c r="K90" s="7">
        <f t="shared" si="2"/>
        <v>178.5</v>
      </c>
    </row>
    <row r="91" spans="3:11" ht="27.6" x14ac:dyDescent="0.4">
      <c r="D91" s="7"/>
      <c r="E91" s="7"/>
      <c r="F91" s="7"/>
      <c r="G91" s="7"/>
      <c r="H91" s="7"/>
      <c r="I91" s="26">
        <v>0.8</v>
      </c>
      <c r="J91" s="7"/>
      <c r="K91" s="7">
        <f t="shared" si="2"/>
        <v>204</v>
      </c>
    </row>
    <row r="92" spans="3:11" ht="27.6" x14ac:dyDescent="0.4">
      <c r="D92" s="7"/>
      <c r="E92" s="7"/>
      <c r="F92" s="7"/>
      <c r="G92" s="7"/>
      <c r="H92" s="7"/>
      <c r="I92" s="26">
        <v>0.9</v>
      </c>
      <c r="J92" s="7"/>
      <c r="K92" s="7">
        <f t="shared" si="2"/>
        <v>229.5</v>
      </c>
    </row>
    <row r="93" spans="3:11" ht="27.6" x14ac:dyDescent="0.4">
      <c r="D93" s="7"/>
      <c r="E93" s="7"/>
      <c r="F93" s="7"/>
      <c r="G93" s="7"/>
      <c r="H93" s="7"/>
      <c r="I93" s="26">
        <v>1</v>
      </c>
      <c r="J93" s="7">
        <f>F82</f>
        <v>255</v>
      </c>
      <c r="K93" s="7">
        <f t="shared" si="2"/>
        <v>255</v>
      </c>
    </row>
    <row r="99" spans="1:20" x14ac:dyDescent="0.4">
      <c r="S99" s="3"/>
    </row>
    <row r="100" spans="1:20" x14ac:dyDescent="0.4">
      <c r="G100" s="3"/>
      <c r="S100" s="3"/>
    </row>
    <row r="101" spans="1:20" x14ac:dyDescent="0.4">
      <c r="G101" s="3"/>
      <c r="T101" s="3"/>
    </row>
    <row r="102" spans="1:20" x14ac:dyDescent="0.4">
      <c r="G102" s="3"/>
      <c r="S102" s="3"/>
    </row>
    <row r="103" spans="1:20" ht="18" thickBot="1" x14ac:dyDescent="0.45">
      <c r="G103" s="3"/>
      <c r="R103" s="3"/>
    </row>
    <row r="104" spans="1:20" s="5" customFormat="1" ht="18" thickBot="1" x14ac:dyDescent="0.45">
      <c r="A104" s="4"/>
      <c r="D104" s="5" t="s">
        <v>13</v>
      </c>
      <c r="H104" s="6"/>
      <c r="R104" s="6"/>
    </row>
    <row r="105" spans="1:20" x14ac:dyDescent="0.4">
      <c r="H105" s="3"/>
      <c r="Q105" s="3"/>
    </row>
    <row r="106" spans="1:20" x14ac:dyDescent="0.4">
      <c r="H106" s="3"/>
      <c r="Q106" s="3"/>
    </row>
    <row r="107" spans="1:20" x14ac:dyDescent="0.4">
      <c r="I107" s="3"/>
      <c r="Q107" s="3"/>
    </row>
    <row r="108" spans="1:20" x14ac:dyDescent="0.4">
      <c r="I108" s="3"/>
      <c r="P108" s="3"/>
    </row>
    <row r="109" spans="1:20" x14ac:dyDescent="0.4">
      <c r="I109" s="3"/>
      <c r="O109" s="3"/>
    </row>
    <row r="110" spans="1:20" ht="18" thickBot="1" x14ac:dyDescent="0.45">
      <c r="I110" s="3"/>
      <c r="O110" s="3"/>
    </row>
    <row r="111" spans="1:20" s="5" customFormat="1" ht="18" thickBot="1" x14ac:dyDescent="0.45">
      <c r="A111" s="4"/>
      <c r="D111" s="5" t="s">
        <v>12</v>
      </c>
      <c r="J111" s="6"/>
      <c r="N111" s="6"/>
    </row>
    <row r="112" spans="1:20" x14ac:dyDescent="0.4">
      <c r="K112" s="3"/>
      <c r="M112" s="3"/>
    </row>
    <row r="113" spans="12:12" x14ac:dyDescent="0.4">
      <c r="L113" s="3"/>
    </row>
  </sheetData>
  <mergeCells count="2">
    <mergeCell ref="C81:D81"/>
    <mergeCell ref="C82:D82"/>
  </mergeCells>
  <phoneticPr fontId="1" type="noConversion"/>
  <conditionalFormatting sqref="C28:G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G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G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Y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Z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V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S24" sqref="S24"/>
    </sheetView>
  </sheetViews>
  <sheetFormatPr defaultRowHeight="17.399999999999999" x14ac:dyDescent="0.4"/>
  <sheetData>
    <row r="3" spans="2:7" x14ac:dyDescent="0.4">
      <c r="C3" t="s">
        <v>18</v>
      </c>
      <c r="D3" t="s">
        <v>17</v>
      </c>
      <c r="F3" t="s">
        <v>19</v>
      </c>
      <c r="G3" t="s">
        <v>20</v>
      </c>
    </row>
    <row r="4" spans="2:7" x14ac:dyDescent="0.4">
      <c r="B4">
        <v>1</v>
      </c>
      <c r="C4">
        <f t="shared" ref="C4:D6" ca="1" si="0">RAND()*100</f>
        <v>16.3352073573664</v>
      </c>
      <c r="D4">
        <f t="shared" ca="1" si="0"/>
        <v>81.962247039778418</v>
      </c>
      <c r="F4">
        <f ca="1">C4+50</f>
        <v>66.3352073573664</v>
      </c>
      <c r="G4">
        <f ca="1">D4+50</f>
        <v>131.96224703977842</v>
      </c>
    </row>
    <row r="5" spans="2:7" x14ac:dyDescent="0.4">
      <c r="B5">
        <v>2</v>
      </c>
      <c r="C5">
        <f t="shared" ca="1" si="0"/>
        <v>0.58257249708929537</v>
      </c>
      <c r="D5">
        <f t="shared" ca="1" si="0"/>
        <v>62.015514849802976</v>
      </c>
      <c r="F5">
        <f t="shared" ref="F5:F13" ca="1" si="1">C5+50</f>
        <v>50.582572497089295</v>
      </c>
      <c r="G5">
        <f t="shared" ref="G5:G13" ca="1" si="2">D5+50</f>
        <v>112.01551484980297</v>
      </c>
    </row>
    <row r="6" spans="2:7" x14ac:dyDescent="0.4">
      <c r="B6">
        <v>3</v>
      </c>
      <c r="C6">
        <f t="shared" ca="1" si="0"/>
        <v>87.15805001894843</v>
      </c>
      <c r="D6">
        <f t="shared" ca="1" si="0"/>
        <v>95.233309246019246</v>
      </c>
      <c r="F6">
        <f t="shared" ca="1" si="1"/>
        <v>137.15805001894842</v>
      </c>
      <c r="G6">
        <f t="shared" ca="1" si="2"/>
        <v>145.23330924601925</v>
      </c>
    </row>
    <row r="7" spans="2:7" x14ac:dyDescent="0.4">
      <c r="B7">
        <v>4</v>
      </c>
      <c r="C7">
        <f t="shared" ref="C7:D13" ca="1" si="3">RAND()*100</f>
        <v>7.1223090744378936</v>
      </c>
      <c r="D7">
        <f t="shared" ca="1" si="3"/>
        <v>17.305007300996699</v>
      </c>
      <c r="F7">
        <f t="shared" ca="1" si="1"/>
        <v>57.122309074437894</v>
      </c>
      <c r="G7">
        <f t="shared" ca="1" si="2"/>
        <v>67.305007300996692</v>
      </c>
    </row>
    <row r="8" spans="2:7" x14ac:dyDescent="0.4">
      <c r="B8">
        <v>5</v>
      </c>
      <c r="C8">
        <f t="shared" ca="1" si="3"/>
        <v>61.903825392964762</v>
      </c>
      <c r="D8">
        <f t="shared" ca="1" si="3"/>
        <v>67.934499368141502</v>
      </c>
      <c r="F8">
        <f t="shared" ca="1" si="1"/>
        <v>111.90382539296476</v>
      </c>
      <c r="G8">
        <f t="shared" ca="1" si="2"/>
        <v>117.9344993681415</v>
      </c>
    </row>
    <row r="9" spans="2:7" x14ac:dyDescent="0.4">
      <c r="B9">
        <v>6</v>
      </c>
      <c r="C9">
        <f t="shared" ca="1" si="3"/>
        <v>31.447237170036345</v>
      </c>
      <c r="D9">
        <f t="shared" ca="1" si="3"/>
        <v>54.320852853734323</v>
      </c>
      <c r="F9">
        <f t="shared" ca="1" si="1"/>
        <v>81.447237170036345</v>
      </c>
      <c r="G9">
        <f t="shared" ca="1" si="2"/>
        <v>104.32085285373432</v>
      </c>
    </row>
    <row r="10" spans="2:7" x14ac:dyDescent="0.4">
      <c r="B10">
        <v>7</v>
      </c>
      <c r="C10">
        <f t="shared" ca="1" si="3"/>
        <v>20.807992682250109</v>
      </c>
      <c r="D10">
        <f t="shared" ca="1" si="3"/>
        <v>61.828044983604322</v>
      </c>
      <c r="F10">
        <f t="shared" ca="1" si="1"/>
        <v>70.807992682250102</v>
      </c>
      <c r="G10">
        <f t="shared" ca="1" si="2"/>
        <v>111.82804498360431</v>
      </c>
    </row>
    <row r="11" spans="2:7" x14ac:dyDescent="0.4">
      <c r="B11">
        <v>8</v>
      </c>
      <c r="C11">
        <f t="shared" ca="1" si="3"/>
        <v>84.820836110658277</v>
      </c>
      <c r="D11">
        <f t="shared" ca="1" si="3"/>
        <v>32.449280994032215</v>
      </c>
      <c r="F11">
        <f t="shared" ca="1" si="1"/>
        <v>134.82083611065826</v>
      </c>
      <c r="G11">
        <f t="shared" ca="1" si="2"/>
        <v>82.449280994032222</v>
      </c>
    </row>
    <row r="12" spans="2:7" x14ac:dyDescent="0.4">
      <c r="B12">
        <v>9</v>
      </c>
      <c r="C12">
        <f t="shared" ca="1" si="3"/>
        <v>54.688420233567001</v>
      </c>
      <c r="D12">
        <f t="shared" ca="1" si="3"/>
        <v>51.023648027313705</v>
      </c>
      <c r="F12">
        <f t="shared" ca="1" si="1"/>
        <v>104.688420233567</v>
      </c>
      <c r="G12">
        <f t="shared" ca="1" si="2"/>
        <v>101.0236480273137</v>
      </c>
    </row>
    <row r="13" spans="2:7" x14ac:dyDescent="0.4">
      <c r="B13">
        <v>10</v>
      </c>
      <c r="C13">
        <f t="shared" ca="1" si="3"/>
        <v>92.045055517711191</v>
      </c>
      <c r="D13">
        <f t="shared" ca="1" si="3"/>
        <v>20.143757446790644</v>
      </c>
      <c r="F13">
        <f t="shared" ca="1" si="1"/>
        <v>142.04505551771121</v>
      </c>
      <c r="G13">
        <f t="shared" ca="1" si="2"/>
        <v>70.143757446790644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KCCI</dc:creator>
  <cp:lastModifiedBy>AIoT</cp:lastModifiedBy>
  <dcterms:created xsi:type="dcterms:W3CDTF">2023-05-08T05:47:17Z</dcterms:created>
  <dcterms:modified xsi:type="dcterms:W3CDTF">2023-05-23T03:53:22Z</dcterms:modified>
</cp:coreProperties>
</file>