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learnASP\ExcelAdvanced\GetCFTCAndAnalysis\CFTCWorkSheet\CFTCWorkSheet\"/>
    </mc:Choice>
  </mc:AlternateContent>
  <bookViews>
    <workbookView xWindow="0" yWindow="0" windowWidth="15135" windowHeight="8775" xr2:uid="{758CAD3C-49CB-4041-B846-75E73950CF46}"/>
  </bookViews>
  <sheets>
    <sheet name="CFTC" sheetId="4" r:id="rId1"/>
    <sheet name="Analysis" sheetId="6" r:id="rId2"/>
    <sheet name="Price" sheetId="5" r:id="rId3"/>
  </sheets>
  <definedNames>
    <definedName name="Count">CFTC!$T$21</definedName>
    <definedName name="discount">CFTC!$S$21</definedName>
    <definedName name="factor">Analysis!$M$4</definedName>
    <definedName name="factor2">Analysis!$M$5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C6" i="4"/>
  <c r="F6" i="4"/>
  <c r="G6" i="4"/>
  <c r="H6" i="4"/>
  <c r="D6" i="4" l="1"/>
  <c r="A422" i="4"/>
  <c r="A421" i="4" s="1"/>
  <c r="A420" i="4" s="1"/>
  <c r="A419" i="4" s="1"/>
  <c r="A418" i="4" s="1"/>
  <c r="A417" i="4" s="1"/>
  <c r="A416" i="4" s="1"/>
  <c r="A415" i="4" s="1"/>
  <c r="A414" i="4" s="1"/>
  <c r="A413" i="4" s="1"/>
  <c r="A412" i="4" s="1"/>
  <c r="A411" i="4" s="1"/>
  <c r="A410" i="4" s="1"/>
  <c r="A409" i="4" s="1"/>
  <c r="A408" i="4" s="1"/>
  <c r="A407" i="4" s="1"/>
  <c r="A406" i="4" s="1"/>
  <c r="A405" i="4" s="1"/>
  <c r="A404" i="4" s="1"/>
  <c r="A403" i="4" s="1"/>
  <c r="A402" i="4" s="1"/>
  <c r="A401" i="4" s="1"/>
  <c r="A400" i="4" s="1"/>
  <c r="A399" i="4" s="1"/>
  <c r="A398" i="4" s="1"/>
  <c r="A397" i="4" s="1"/>
  <c r="A396" i="4" s="1"/>
  <c r="A395" i="4" s="1"/>
  <c r="A394" i="4" s="1"/>
  <c r="A393" i="4" s="1"/>
  <c r="A392" i="4" s="1"/>
  <c r="A391" i="4" s="1"/>
  <c r="A390" i="4" s="1"/>
  <c r="A389" i="4" s="1"/>
  <c r="A388" i="4" s="1"/>
  <c r="A387" i="4" s="1"/>
  <c r="A386" i="4" s="1"/>
  <c r="A385" i="4" s="1"/>
  <c r="A384" i="4" s="1"/>
  <c r="A383" i="4" s="1"/>
  <c r="A382" i="4" s="1"/>
  <c r="A381" i="4" s="1"/>
  <c r="A380" i="4" s="1"/>
  <c r="A379" i="4" s="1"/>
  <c r="A378" i="4" s="1"/>
  <c r="A377" i="4" s="1"/>
  <c r="A376" i="4" s="1"/>
  <c r="A375" i="4" s="1"/>
  <c r="A374" i="4" s="1"/>
  <c r="A373" i="4" s="1"/>
  <c r="A372" i="4" s="1"/>
  <c r="A371" i="4" s="1"/>
  <c r="A370" i="4" s="1"/>
  <c r="A369" i="4" s="1"/>
  <c r="A368" i="4" s="1"/>
  <c r="A367" i="4" s="1"/>
  <c r="A366" i="4" s="1"/>
  <c r="A365" i="4" s="1"/>
  <c r="A364" i="4" s="1"/>
  <c r="A363" i="4" s="1"/>
  <c r="A362" i="4" s="1"/>
  <c r="A361" i="4" s="1"/>
  <c r="A360" i="4" s="1"/>
  <c r="A359" i="4" s="1"/>
  <c r="A358" i="4" s="1"/>
  <c r="A357" i="4" s="1"/>
  <c r="A356" i="4" s="1"/>
  <c r="A355" i="4" s="1"/>
  <c r="A354" i="4" s="1"/>
  <c r="A353" i="4" s="1"/>
  <c r="A352" i="4" s="1"/>
  <c r="A351" i="4" s="1"/>
  <c r="A350" i="4" s="1"/>
  <c r="A349" i="4" s="1"/>
  <c r="A348" i="4" s="1"/>
  <c r="A347" i="4" s="1"/>
  <c r="A346" i="4" s="1"/>
  <c r="A345" i="4" s="1"/>
  <c r="A344" i="4" s="1"/>
  <c r="A343" i="4" s="1"/>
  <c r="A342" i="4" s="1"/>
  <c r="A341" i="4" s="1"/>
  <c r="A340" i="4" s="1"/>
  <c r="A339" i="4" s="1"/>
  <c r="A338" i="4" s="1"/>
  <c r="A337" i="4" s="1"/>
  <c r="A336" i="4" s="1"/>
  <c r="A335" i="4" s="1"/>
  <c r="A334" i="4" s="1"/>
  <c r="A333" i="4" s="1"/>
  <c r="A332" i="4" s="1"/>
  <c r="A331" i="4" s="1"/>
  <c r="A330" i="4" s="1"/>
  <c r="A329" i="4" s="1"/>
  <c r="A328" i="4" s="1"/>
  <c r="A327" i="4" s="1"/>
  <c r="A326" i="4" s="1"/>
  <c r="A325" i="4" s="1"/>
  <c r="A324" i="4" s="1"/>
  <c r="A323" i="4" s="1"/>
  <c r="A322" i="4" s="1"/>
  <c r="A321" i="4" s="1"/>
  <c r="A320" i="4" s="1"/>
  <c r="A319" i="4" s="1"/>
  <c r="A318" i="4" s="1"/>
  <c r="A317" i="4" s="1"/>
  <c r="A316" i="4" s="1"/>
  <c r="A315" i="4" s="1"/>
  <c r="A314" i="4" s="1"/>
  <c r="A313" i="4" s="1"/>
  <c r="A312" i="4" s="1"/>
  <c r="A311" i="4" s="1"/>
  <c r="A310" i="4" s="1"/>
  <c r="A309" i="4" s="1"/>
  <c r="A308" i="4" s="1"/>
  <c r="A307" i="4" s="1"/>
  <c r="A306" i="4" s="1"/>
  <c r="A305" i="4" s="1"/>
  <c r="A304" i="4" s="1"/>
  <c r="A303" i="4" s="1"/>
  <c r="A302" i="4" s="1"/>
  <c r="A301" i="4" s="1"/>
  <c r="A300" i="4" s="1"/>
  <c r="A299" i="4" s="1"/>
  <c r="A298" i="4" s="1"/>
  <c r="A297" i="4" s="1"/>
  <c r="A296" i="4" s="1"/>
  <c r="A295" i="4" s="1"/>
  <c r="A294" i="4" s="1"/>
  <c r="A293" i="4" s="1"/>
  <c r="A292" i="4" s="1"/>
  <c r="A291" i="4" s="1"/>
  <c r="A290" i="4" s="1"/>
  <c r="A289" i="4" s="1"/>
  <c r="A288" i="4" s="1"/>
  <c r="A287" i="4" s="1"/>
  <c r="A286" i="4" s="1"/>
  <c r="A285" i="4" s="1"/>
  <c r="A284" i="4" s="1"/>
  <c r="A283" i="4" s="1"/>
  <c r="A282" i="4" s="1"/>
  <c r="A281" i="4" s="1"/>
  <c r="A280" i="4" s="1"/>
  <c r="A279" i="4" s="1"/>
  <c r="A278" i="4" s="1"/>
  <c r="A277" i="4" s="1"/>
  <c r="A276" i="4" s="1"/>
  <c r="A275" i="4" s="1"/>
  <c r="A274" i="4" s="1"/>
  <c r="A273" i="4" s="1"/>
  <c r="A272" i="4" s="1"/>
  <c r="A271" i="4" s="1"/>
  <c r="A270" i="4" s="1"/>
  <c r="A269" i="4" s="1"/>
  <c r="A268" i="4" s="1"/>
  <c r="A267" i="4" s="1"/>
  <c r="A266" i="4" s="1"/>
  <c r="A265" i="4" s="1"/>
  <c r="A264" i="4" s="1"/>
  <c r="A263" i="4" s="1"/>
  <c r="A262" i="4" s="1"/>
  <c r="A261" i="4" s="1"/>
  <c r="A260" i="4" s="1"/>
  <c r="A259" i="4" s="1"/>
  <c r="A258" i="4" s="1"/>
  <c r="A257" i="4" s="1"/>
  <c r="A256" i="4" s="1"/>
  <c r="A255" i="4" s="1"/>
  <c r="A254" i="4" s="1"/>
  <c r="A253" i="4" s="1"/>
  <c r="A252" i="4" s="1"/>
  <c r="A251" i="4" s="1"/>
  <c r="A250" i="4" s="1"/>
  <c r="A249" i="4" s="1"/>
  <c r="A248" i="4" s="1"/>
  <c r="A247" i="4" s="1"/>
  <c r="A246" i="4" s="1"/>
  <c r="A245" i="4" s="1"/>
  <c r="A244" i="4" s="1"/>
  <c r="A243" i="4" s="1"/>
  <c r="A242" i="4" s="1"/>
  <c r="A241" i="4" s="1"/>
  <c r="A240" i="4" s="1"/>
  <c r="A239" i="4" s="1"/>
  <c r="A238" i="4" s="1"/>
  <c r="A237" i="4" s="1"/>
  <c r="A236" i="4" s="1"/>
  <c r="A235" i="4" s="1"/>
  <c r="A234" i="4" s="1"/>
  <c r="A233" i="4" s="1"/>
  <c r="A232" i="4" s="1"/>
  <c r="A231" i="4" s="1"/>
  <c r="A230" i="4" s="1"/>
  <c r="A229" i="4" s="1"/>
  <c r="A228" i="4" s="1"/>
  <c r="A227" i="4" s="1"/>
  <c r="A226" i="4" s="1"/>
  <c r="A225" i="4" s="1"/>
  <c r="A224" i="4" s="1"/>
  <c r="A223" i="4" s="1"/>
  <c r="A222" i="4" s="1"/>
  <c r="A221" i="4" s="1"/>
  <c r="A220" i="4" s="1"/>
  <c r="A219" i="4" s="1"/>
  <c r="A218" i="4" s="1"/>
  <c r="A217" i="4" s="1"/>
  <c r="A216" i="4" s="1"/>
  <c r="A215" i="4" s="1"/>
  <c r="A214" i="4" s="1"/>
  <c r="A213" i="4" s="1"/>
  <c r="A212" i="4" s="1"/>
  <c r="A211" i="4" s="1"/>
  <c r="A210" i="4" s="1"/>
  <c r="A209" i="4" s="1"/>
  <c r="A208" i="4" s="1"/>
  <c r="A207" i="4" s="1"/>
  <c r="A206" i="4" s="1"/>
  <c r="A205" i="4" s="1"/>
  <c r="A204" i="4" s="1"/>
  <c r="A203" i="4" s="1"/>
  <c r="A202" i="4" s="1"/>
  <c r="A201" i="4" s="1"/>
  <c r="A200" i="4" s="1"/>
  <c r="A199" i="4" s="1"/>
  <c r="A198" i="4" s="1"/>
  <c r="A197" i="4" s="1"/>
  <c r="A196" i="4" s="1"/>
  <c r="A195" i="4" s="1"/>
  <c r="A194" i="4" s="1"/>
  <c r="A193" i="4" s="1"/>
  <c r="A192" i="4" s="1"/>
  <c r="A191" i="4" s="1"/>
  <c r="A190" i="4" s="1"/>
  <c r="A189" i="4" s="1"/>
  <c r="A188" i="4" s="1"/>
  <c r="A187" i="4" s="1"/>
  <c r="A186" i="4" s="1"/>
  <c r="A185" i="4" s="1"/>
  <c r="A184" i="4" s="1"/>
  <c r="A183" i="4" s="1"/>
  <c r="A182" i="4" s="1"/>
  <c r="A181" i="4" s="1"/>
  <c r="A180" i="4" s="1"/>
  <c r="A179" i="4" s="1"/>
  <c r="A178" i="4" s="1"/>
  <c r="A177" i="4" s="1"/>
  <c r="A176" i="4" s="1"/>
  <c r="A175" i="4" s="1"/>
  <c r="A174" i="4" s="1"/>
  <c r="A173" i="4" s="1"/>
  <c r="A172" i="4" s="1"/>
  <c r="A171" i="4" s="1"/>
  <c r="A170" i="4" s="1"/>
  <c r="A169" i="4" s="1"/>
  <c r="A168" i="4" s="1"/>
  <c r="A167" i="4" s="1"/>
  <c r="A166" i="4" s="1"/>
  <c r="A165" i="4" s="1"/>
  <c r="A164" i="4" s="1"/>
  <c r="A163" i="4" s="1"/>
  <c r="A162" i="4" s="1"/>
  <c r="A161" i="4" s="1"/>
  <c r="A160" i="4" s="1"/>
  <c r="A159" i="4" s="1"/>
  <c r="A158" i="4" s="1"/>
  <c r="A157" i="4" s="1"/>
  <c r="A156" i="4" s="1"/>
  <c r="A155" i="4" s="1"/>
  <c r="A154" i="4" s="1"/>
  <c r="A153" i="4" s="1"/>
  <c r="A152" i="4" s="1"/>
  <c r="A151" i="4" s="1"/>
  <c r="A150" i="4" s="1"/>
  <c r="A149" i="4" s="1"/>
  <c r="A148" i="4" s="1"/>
  <c r="A147" i="4" s="1"/>
  <c r="A146" i="4" s="1"/>
  <c r="A145" i="4" s="1"/>
  <c r="A144" i="4" s="1"/>
  <c r="A143" i="4" s="1"/>
  <c r="A142" i="4" s="1"/>
  <c r="A141" i="4" s="1"/>
  <c r="A140" i="4" s="1"/>
  <c r="A139" i="4" s="1"/>
  <c r="A138" i="4" s="1"/>
  <c r="A137" i="4" s="1"/>
  <c r="A136" i="4" s="1"/>
  <c r="A135" i="4" s="1"/>
  <c r="A134" i="4" s="1"/>
  <c r="A133" i="4" s="1"/>
  <c r="A132" i="4" s="1"/>
  <c r="A131" i="4" s="1"/>
  <c r="A130" i="4" s="1"/>
  <c r="A129" i="4" s="1"/>
  <c r="A128" i="4" s="1"/>
  <c r="A127" i="4" s="1"/>
  <c r="A126" i="4" s="1"/>
  <c r="A125" i="4" s="1"/>
  <c r="A124" i="4" s="1"/>
  <c r="A123" i="4" s="1"/>
  <c r="A122" i="4" s="1"/>
  <c r="A121" i="4" s="1"/>
  <c r="A120" i="4" s="1"/>
  <c r="A119" i="4" s="1"/>
  <c r="A118" i="4" s="1"/>
  <c r="A117" i="4" s="1"/>
  <c r="A116" i="4" s="1"/>
  <c r="A115" i="4" s="1"/>
  <c r="A114" i="4" s="1"/>
  <c r="A113" i="4" s="1"/>
  <c r="A112" i="4" s="1"/>
  <c r="A111" i="4" s="1"/>
  <c r="A110" i="4" s="1"/>
  <c r="A109" i="4" s="1"/>
  <c r="A108" i="4" s="1"/>
  <c r="A107" i="4" s="1"/>
  <c r="A106" i="4" s="1"/>
  <c r="A105" i="4" s="1"/>
  <c r="A104" i="4" s="1"/>
  <c r="A103" i="4" s="1"/>
  <c r="A102" i="4" s="1"/>
  <c r="A101" i="4" s="1"/>
  <c r="A100" i="4" s="1"/>
  <c r="A99" i="4" s="1"/>
  <c r="A98" i="4" s="1"/>
  <c r="A97" i="4" s="1"/>
  <c r="A96" i="4" s="1"/>
  <c r="A95" i="4" s="1"/>
  <c r="A94" i="4" s="1"/>
  <c r="A93" i="4" s="1"/>
  <c r="A92" i="4" s="1"/>
  <c r="A91" i="4" s="1"/>
  <c r="A90" i="4" s="1"/>
  <c r="A89" i="4" s="1"/>
  <c r="A88" i="4" s="1"/>
  <c r="A87" i="4" s="1"/>
  <c r="A86" i="4" s="1"/>
  <c r="A85" i="4" s="1"/>
  <c r="A84" i="4" s="1"/>
  <c r="A83" i="4" s="1"/>
  <c r="A82" i="4" s="1"/>
  <c r="A81" i="4" s="1"/>
  <c r="A80" i="4" s="1"/>
  <c r="A79" i="4" s="1"/>
  <c r="A78" i="4" s="1"/>
  <c r="A77" i="4" s="1"/>
  <c r="A76" i="4" s="1"/>
  <c r="A75" i="4" s="1"/>
  <c r="A74" i="4" s="1"/>
  <c r="A73" i="4" s="1"/>
  <c r="A72" i="4" s="1"/>
  <c r="A71" i="4" s="1"/>
  <c r="A70" i="4" s="1"/>
  <c r="A69" i="4" s="1"/>
  <c r="A68" i="4" s="1"/>
  <c r="A67" i="4" s="1"/>
  <c r="A66" i="4" s="1"/>
  <c r="A65" i="4" s="1"/>
  <c r="A64" i="4" s="1"/>
  <c r="A63" i="4" s="1"/>
  <c r="A62" i="4" s="1"/>
  <c r="A61" i="4" s="1"/>
  <c r="A60" i="4" s="1"/>
  <c r="A59" i="4" s="1"/>
  <c r="A58" i="4" s="1"/>
  <c r="A57" i="4" s="1"/>
  <c r="A56" i="4" s="1"/>
  <c r="A55" i="4" s="1"/>
  <c r="A54" i="4" s="1"/>
  <c r="A53" i="4" s="1"/>
  <c r="A52" i="4" s="1"/>
  <c r="A51" i="4" s="1"/>
  <c r="A50" i="4" s="1"/>
  <c r="A49" i="4" s="1"/>
  <c r="A48" i="4" s="1"/>
  <c r="A47" i="4" s="1"/>
  <c r="A46" i="4" s="1"/>
  <c r="A45" i="4" s="1"/>
  <c r="A44" i="4" s="1"/>
  <c r="A43" i="4" s="1"/>
  <c r="A42" i="4" s="1"/>
  <c r="A41" i="4" s="1"/>
  <c r="A40" i="4" s="1"/>
  <c r="A39" i="4" s="1"/>
  <c r="A38" i="4" s="1"/>
  <c r="A37" i="4" s="1"/>
  <c r="A36" i="4" s="1"/>
  <c r="A35" i="4" s="1"/>
  <c r="A34" i="4" s="1"/>
  <c r="A33" i="4" s="1"/>
  <c r="A32" i="4" s="1"/>
  <c r="A31" i="4" s="1"/>
  <c r="A30" i="4" s="1"/>
  <c r="A29" i="4" s="1"/>
  <c r="A28" i="4" s="1"/>
  <c r="A27" i="4" s="1"/>
  <c r="A26" i="4" s="1"/>
  <c r="A25" i="4" s="1"/>
  <c r="A24" i="4" s="1"/>
  <c r="A23" i="4" s="1"/>
  <c r="A22" i="4" s="1"/>
  <c r="A21" i="4" s="1"/>
  <c r="A20" i="4" s="1"/>
  <c r="A19" i="4" s="1"/>
  <c r="A18" i="4" s="1"/>
  <c r="A17" i="4" s="1"/>
  <c r="A16" i="4" s="1"/>
  <c r="A15" i="4" s="1"/>
  <c r="A14" i="4" s="1"/>
  <c r="A13" i="4" s="1"/>
  <c r="A12" i="4" s="1"/>
  <c r="A11" i="4" s="1"/>
  <c r="A10" i="4" s="1"/>
  <c r="A9" i="4" s="1"/>
  <c r="A8" i="4" s="1"/>
  <c r="A7" i="4" s="1"/>
  <c r="A6" i="4" s="1"/>
  <c r="H366" i="4"/>
  <c r="I366" i="4" s="1"/>
  <c r="G366" i="4"/>
  <c r="F366" i="4"/>
  <c r="C366" i="4"/>
  <c r="B366" i="4"/>
  <c r="D366" i="4" l="1"/>
  <c r="E366" i="4" s="1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14" i="6"/>
  <c r="C15" i="6"/>
  <c r="C16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F196" i="6" l="1"/>
  <c r="H196" i="6"/>
  <c r="H172" i="6"/>
  <c r="F172" i="6"/>
  <c r="H148" i="6"/>
  <c r="F148" i="6"/>
  <c r="H124" i="6"/>
  <c r="F124" i="6"/>
  <c r="H100" i="6"/>
  <c r="F100" i="6"/>
  <c r="F76" i="6"/>
  <c r="H76" i="6"/>
  <c r="H52" i="6"/>
  <c r="F52" i="6"/>
  <c r="H36" i="6"/>
  <c r="F36" i="6"/>
  <c r="F195" i="6"/>
  <c r="H195" i="6"/>
  <c r="F171" i="6"/>
  <c r="H171" i="6"/>
  <c r="F147" i="6"/>
  <c r="H147" i="6"/>
  <c r="F123" i="6"/>
  <c r="H123" i="6"/>
  <c r="F99" i="6"/>
  <c r="H99" i="6"/>
  <c r="F75" i="6"/>
  <c r="H75" i="6"/>
  <c r="F59" i="6"/>
  <c r="H59" i="6"/>
  <c r="F35" i="6"/>
  <c r="H35" i="6"/>
  <c r="F19" i="6"/>
  <c r="H19" i="6"/>
  <c r="H192" i="6"/>
  <c r="F192" i="6"/>
  <c r="H176" i="6"/>
  <c r="F176" i="6"/>
  <c r="H160" i="6"/>
  <c r="F160" i="6"/>
  <c r="H144" i="6"/>
  <c r="F144" i="6"/>
  <c r="H128" i="6"/>
  <c r="F128" i="6"/>
  <c r="H112" i="6"/>
  <c r="F112" i="6"/>
  <c r="H96" i="6"/>
  <c r="F96" i="6"/>
  <c r="H72" i="6"/>
  <c r="F72" i="6"/>
  <c r="H56" i="6"/>
  <c r="F56" i="6"/>
  <c r="H40" i="6"/>
  <c r="F40" i="6"/>
  <c r="F24" i="6"/>
  <c r="H24" i="6"/>
  <c r="H199" i="6"/>
  <c r="F199" i="6"/>
  <c r="H183" i="6"/>
  <c r="F183" i="6"/>
  <c r="H167" i="6"/>
  <c r="F167" i="6"/>
  <c r="H151" i="6"/>
  <c r="F151" i="6"/>
  <c r="H135" i="6"/>
  <c r="F135" i="6"/>
  <c r="H119" i="6"/>
  <c r="F119" i="6"/>
  <c r="H103" i="6"/>
  <c r="F103" i="6"/>
  <c r="H87" i="6"/>
  <c r="F87" i="6"/>
  <c r="H71" i="6"/>
  <c r="F71" i="6"/>
  <c r="H55" i="6"/>
  <c r="F55" i="6"/>
  <c r="H39" i="6"/>
  <c r="F39" i="6"/>
  <c r="H23" i="6"/>
  <c r="F23" i="6"/>
  <c r="H198" i="6"/>
  <c r="F198" i="6"/>
  <c r="F190" i="6"/>
  <c r="H190" i="6"/>
  <c r="F182" i="6"/>
  <c r="H182" i="6"/>
  <c r="H174" i="6"/>
  <c r="F174" i="6"/>
  <c r="H166" i="6"/>
  <c r="F166" i="6"/>
  <c r="F158" i="6"/>
  <c r="H158" i="6"/>
  <c r="F150" i="6"/>
  <c r="H150" i="6"/>
  <c r="H142" i="6"/>
  <c r="F142" i="6"/>
  <c r="H134" i="6"/>
  <c r="F134" i="6"/>
  <c r="F126" i="6"/>
  <c r="H126" i="6"/>
  <c r="H118" i="6"/>
  <c r="F118" i="6"/>
  <c r="H110" i="6"/>
  <c r="F110" i="6"/>
  <c r="H102" i="6"/>
  <c r="F102" i="6"/>
  <c r="F94" i="6"/>
  <c r="H94" i="6"/>
  <c r="H86" i="6"/>
  <c r="F86" i="6"/>
  <c r="H78" i="6"/>
  <c r="F78" i="6"/>
  <c r="H70" i="6"/>
  <c r="F70" i="6"/>
  <c r="F62" i="6"/>
  <c r="H62" i="6"/>
  <c r="H54" i="6"/>
  <c r="F54" i="6"/>
  <c r="H46" i="6"/>
  <c r="F46" i="6"/>
  <c r="H38" i="6"/>
  <c r="F38" i="6"/>
  <c r="H30" i="6"/>
  <c r="F30" i="6"/>
  <c r="H22" i="6"/>
  <c r="F22" i="6"/>
  <c r="F14" i="6"/>
  <c r="H14" i="6"/>
  <c r="F180" i="6"/>
  <c r="H180" i="6"/>
  <c r="F156" i="6"/>
  <c r="H156" i="6"/>
  <c r="H132" i="6"/>
  <c r="F132" i="6"/>
  <c r="F108" i="6"/>
  <c r="H108" i="6"/>
  <c r="H84" i="6"/>
  <c r="F84" i="6"/>
  <c r="H60" i="6"/>
  <c r="F60" i="6"/>
  <c r="F28" i="6"/>
  <c r="H28" i="6"/>
  <c r="F187" i="6"/>
  <c r="H187" i="6"/>
  <c r="F163" i="6"/>
  <c r="H163" i="6"/>
  <c r="F139" i="6"/>
  <c r="H139" i="6"/>
  <c r="F115" i="6"/>
  <c r="H115" i="6"/>
  <c r="F91" i="6"/>
  <c r="H91" i="6"/>
  <c r="F67" i="6"/>
  <c r="H67" i="6"/>
  <c r="F43" i="6"/>
  <c r="H43" i="6"/>
  <c r="F27" i="6"/>
  <c r="H27" i="6"/>
  <c r="H200" i="6"/>
  <c r="F200" i="6"/>
  <c r="H184" i="6"/>
  <c r="F184" i="6"/>
  <c r="H168" i="6"/>
  <c r="F168" i="6"/>
  <c r="H152" i="6"/>
  <c r="F152" i="6"/>
  <c r="H136" i="6"/>
  <c r="F136" i="6"/>
  <c r="H120" i="6"/>
  <c r="F120" i="6"/>
  <c r="H104" i="6"/>
  <c r="F104" i="6"/>
  <c r="H88" i="6"/>
  <c r="F88" i="6"/>
  <c r="H80" i="6"/>
  <c r="F80" i="6"/>
  <c r="H64" i="6"/>
  <c r="F64" i="6"/>
  <c r="H48" i="6"/>
  <c r="F48" i="6"/>
  <c r="F32" i="6"/>
  <c r="H32" i="6"/>
  <c r="F16" i="6"/>
  <c r="H16" i="6"/>
  <c r="H191" i="6"/>
  <c r="F191" i="6"/>
  <c r="H175" i="6"/>
  <c r="F175" i="6"/>
  <c r="H159" i="6"/>
  <c r="F159" i="6"/>
  <c r="H143" i="6"/>
  <c r="F143" i="6"/>
  <c r="H127" i="6"/>
  <c r="F127" i="6"/>
  <c r="H111" i="6"/>
  <c r="F111" i="6"/>
  <c r="H95" i="6"/>
  <c r="F95" i="6"/>
  <c r="H79" i="6"/>
  <c r="F79" i="6"/>
  <c r="H63" i="6"/>
  <c r="F63" i="6"/>
  <c r="H47" i="6"/>
  <c r="F47" i="6"/>
  <c r="H31" i="6"/>
  <c r="F31" i="6"/>
  <c r="H15" i="6"/>
  <c r="F15" i="6"/>
  <c r="H197" i="6"/>
  <c r="F197" i="6"/>
  <c r="H189" i="6"/>
  <c r="F189" i="6"/>
  <c r="H181" i="6"/>
  <c r="F181" i="6"/>
  <c r="H173" i="6"/>
  <c r="F173" i="6"/>
  <c r="H165" i="6"/>
  <c r="F165" i="6"/>
  <c r="H157" i="6"/>
  <c r="F157" i="6"/>
  <c r="H149" i="6"/>
  <c r="F149" i="6"/>
  <c r="H141" i="6"/>
  <c r="F141" i="6"/>
  <c r="H133" i="6"/>
  <c r="F133" i="6"/>
  <c r="H125" i="6"/>
  <c r="F125" i="6"/>
  <c r="H117" i="6"/>
  <c r="F117" i="6"/>
  <c r="H109" i="6"/>
  <c r="F109" i="6"/>
  <c r="H101" i="6"/>
  <c r="F101" i="6"/>
  <c r="H93" i="6"/>
  <c r="F93" i="6"/>
  <c r="H85" i="6"/>
  <c r="F85" i="6"/>
  <c r="H77" i="6"/>
  <c r="F77" i="6"/>
  <c r="H69" i="6"/>
  <c r="F69" i="6"/>
  <c r="H61" i="6"/>
  <c r="F61" i="6"/>
  <c r="H53" i="6"/>
  <c r="F53" i="6"/>
  <c r="H45" i="6"/>
  <c r="F45" i="6"/>
  <c r="H37" i="6"/>
  <c r="F37" i="6"/>
  <c r="H29" i="6"/>
  <c r="F29" i="6"/>
  <c r="H21" i="6"/>
  <c r="F21" i="6"/>
  <c r="F188" i="6"/>
  <c r="H188" i="6"/>
  <c r="H164" i="6"/>
  <c r="F164" i="6"/>
  <c r="F140" i="6"/>
  <c r="H140" i="6"/>
  <c r="H116" i="6"/>
  <c r="F116" i="6"/>
  <c r="H92" i="6"/>
  <c r="F92" i="6"/>
  <c r="H68" i="6"/>
  <c r="F68" i="6"/>
  <c r="F44" i="6"/>
  <c r="H44" i="6"/>
  <c r="H20" i="6"/>
  <c r="F20" i="6"/>
  <c r="F179" i="6"/>
  <c r="H179" i="6"/>
  <c r="F155" i="6"/>
  <c r="H155" i="6"/>
  <c r="F131" i="6"/>
  <c r="H131" i="6"/>
  <c r="F107" i="6"/>
  <c r="H107" i="6"/>
  <c r="F83" i="6"/>
  <c r="H83" i="6"/>
  <c r="F51" i="6"/>
  <c r="H51" i="6"/>
  <c r="F194" i="6"/>
  <c r="H194" i="6"/>
  <c r="F186" i="6"/>
  <c r="H186" i="6"/>
  <c r="F178" i="6"/>
  <c r="H178" i="6"/>
  <c r="F170" i="6"/>
  <c r="H170" i="6"/>
  <c r="F162" i="6"/>
  <c r="H162" i="6"/>
  <c r="F154" i="6"/>
  <c r="H154" i="6"/>
  <c r="F146" i="6"/>
  <c r="H146" i="6"/>
  <c r="F138" i="6"/>
  <c r="H138" i="6"/>
  <c r="F130" i="6"/>
  <c r="H130" i="6"/>
  <c r="F122" i="6"/>
  <c r="H122" i="6"/>
  <c r="F114" i="6"/>
  <c r="H114" i="6"/>
  <c r="F106" i="6"/>
  <c r="H106" i="6"/>
  <c r="F98" i="6"/>
  <c r="H98" i="6"/>
  <c r="F90" i="6"/>
  <c r="H90" i="6"/>
  <c r="F82" i="6"/>
  <c r="H82" i="6"/>
  <c r="F74" i="6"/>
  <c r="H74" i="6"/>
  <c r="F66" i="6"/>
  <c r="H66" i="6"/>
  <c r="F58" i="6"/>
  <c r="H58" i="6"/>
  <c r="F50" i="6"/>
  <c r="H50" i="6"/>
  <c r="F42" i="6"/>
  <c r="H42" i="6"/>
  <c r="F34" i="6"/>
  <c r="H34" i="6"/>
  <c r="F26" i="6"/>
  <c r="H26" i="6"/>
  <c r="F18" i="6"/>
  <c r="H18" i="6"/>
  <c r="H201" i="6"/>
  <c r="F201" i="6"/>
  <c r="H193" i="6"/>
  <c r="F193" i="6"/>
  <c r="H185" i="6"/>
  <c r="F185" i="6"/>
  <c r="F177" i="6"/>
  <c r="H177" i="6"/>
  <c r="F169" i="6"/>
  <c r="H169" i="6"/>
  <c r="H161" i="6"/>
  <c r="F161" i="6"/>
  <c r="H153" i="6"/>
  <c r="F153" i="6"/>
  <c r="F145" i="6"/>
  <c r="H145" i="6"/>
  <c r="H137" i="6"/>
  <c r="F137" i="6"/>
  <c r="H129" i="6"/>
  <c r="F129" i="6"/>
  <c r="H121" i="6"/>
  <c r="F121" i="6"/>
  <c r="H113" i="6"/>
  <c r="F113" i="6"/>
  <c r="H105" i="6"/>
  <c r="F105" i="6"/>
  <c r="H97" i="6"/>
  <c r="F97" i="6"/>
  <c r="H89" i="6"/>
  <c r="F89" i="6"/>
  <c r="H81" i="6"/>
  <c r="F81" i="6"/>
  <c r="H73" i="6"/>
  <c r="F73" i="6"/>
  <c r="H65" i="6"/>
  <c r="F65" i="6"/>
  <c r="H57" i="6"/>
  <c r="F57" i="6"/>
  <c r="H49" i="6"/>
  <c r="F49" i="6"/>
  <c r="H41" i="6"/>
  <c r="F41" i="6"/>
  <c r="H33" i="6"/>
  <c r="F33" i="6"/>
  <c r="H25" i="6"/>
  <c r="F25" i="6"/>
  <c r="H17" i="6"/>
  <c r="F17" i="6"/>
  <c r="E199" i="6"/>
  <c r="G199" i="6"/>
  <c r="E135" i="6"/>
  <c r="G135" i="6"/>
  <c r="E39" i="6"/>
  <c r="G39" i="6"/>
  <c r="E191" i="6"/>
  <c r="G191" i="6"/>
  <c r="G167" i="6"/>
  <c r="E167" i="6"/>
  <c r="E143" i="6"/>
  <c r="G143" i="6"/>
  <c r="E111" i="6"/>
  <c r="G111" i="6"/>
  <c r="E87" i="6"/>
  <c r="G87" i="6"/>
  <c r="E63" i="6"/>
  <c r="G63" i="6"/>
  <c r="E31" i="6"/>
  <c r="G31" i="6"/>
  <c r="G198" i="6"/>
  <c r="E198" i="6"/>
  <c r="G174" i="6"/>
  <c r="E174" i="6"/>
  <c r="G150" i="6"/>
  <c r="E150" i="6"/>
  <c r="G118" i="6"/>
  <c r="E118" i="6"/>
  <c r="G94" i="6"/>
  <c r="E94" i="6"/>
  <c r="G70" i="6"/>
  <c r="E70" i="6"/>
  <c r="G46" i="6"/>
  <c r="E46" i="6"/>
  <c r="G22" i="6"/>
  <c r="E22" i="6"/>
  <c r="E197" i="6"/>
  <c r="G197" i="6"/>
  <c r="E173" i="6"/>
  <c r="G173" i="6"/>
  <c r="E149" i="6"/>
  <c r="G149" i="6"/>
  <c r="E125" i="6"/>
  <c r="G125" i="6"/>
  <c r="E101" i="6"/>
  <c r="G101" i="6"/>
  <c r="E77" i="6"/>
  <c r="G77" i="6"/>
  <c r="E53" i="6"/>
  <c r="G53" i="6"/>
  <c r="G37" i="6"/>
  <c r="E37" i="6"/>
  <c r="E196" i="6"/>
  <c r="G196" i="6"/>
  <c r="E172" i="6"/>
  <c r="G172" i="6"/>
  <c r="E156" i="6"/>
  <c r="G156" i="6"/>
  <c r="E132" i="6"/>
  <c r="G132" i="6"/>
  <c r="E108" i="6"/>
  <c r="G108" i="6"/>
  <c r="E84" i="6"/>
  <c r="G84" i="6"/>
  <c r="E60" i="6"/>
  <c r="G60" i="6"/>
  <c r="E36" i="6"/>
  <c r="G36" i="6"/>
  <c r="G195" i="6"/>
  <c r="E195" i="6"/>
  <c r="E171" i="6"/>
  <c r="G171" i="6"/>
  <c r="E147" i="6"/>
  <c r="G147" i="6"/>
  <c r="G131" i="6"/>
  <c r="E131" i="6"/>
  <c r="E107" i="6"/>
  <c r="G107" i="6"/>
  <c r="E75" i="6"/>
  <c r="G75" i="6"/>
  <c r="E51" i="6"/>
  <c r="G51" i="6"/>
  <c r="E27" i="6"/>
  <c r="G27" i="6"/>
  <c r="G186" i="6"/>
  <c r="E186" i="6"/>
  <c r="G170" i="6"/>
  <c r="E170" i="6"/>
  <c r="G162" i="6"/>
  <c r="E162" i="6"/>
  <c r="G154" i="6"/>
  <c r="E154" i="6"/>
  <c r="G146" i="6"/>
  <c r="E146" i="6"/>
  <c r="G138" i="6"/>
  <c r="E138" i="6"/>
  <c r="G130" i="6"/>
  <c r="E130" i="6"/>
  <c r="G122" i="6"/>
  <c r="E122" i="6"/>
  <c r="G114" i="6"/>
  <c r="E114" i="6"/>
  <c r="G106" i="6"/>
  <c r="E106" i="6"/>
  <c r="G98" i="6"/>
  <c r="E98" i="6"/>
  <c r="G90" i="6"/>
  <c r="E90" i="6"/>
  <c r="G82" i="6"/>
  <c r="E82" i="6"/>
  <c r="G74" i="6"/>
  <c r="E74" i="6"/>
  <c r="G66" i="6"/>
  <c r="E66" i="6"/>
  <c r="G58" i="6"/>
  <c r="E58" i="6"/>
  <c r="G50" i="6"/>
  <c r="E50" i="6"/>
  <c r="G42" i="6"/>
  <c r="E42" i="6"/>
  <c r="G34" i="6"/>
  <c r="E34" i="6"/>
  <c r="G26" i="6"/>
  <c r="E26" i="6"/>
  <c r="G18" i="6"/>
  <c r="E18" i="6"/>
  <c r="E183" i="6"/>
  <c r="G183" i="6"/>
  <c r="G159" i="6"/>
  <c r="E159" i="6"/>
  <c r="E127" i="6"/>
  <c r="G127" i="6"/>
  <c r="G103" i="6"/>
  <c r="E103" i="6"/>
  <c r="E79" i="6"/>
  <c r="G79" i="6"/>
  <c r="E55" i="6"/>
  <c r="G55" i="6"/>
  <c r="E15" i="6"/>
  <c r="G15" i="6"/>
  <c r="G190" i="6"/>
  <c r="E190" i="6"/>
  <c r="G166" i="6"/>
  <c r="E166" i="6"/>
  <c r="G142" i="6"/>
  <c r="E142" i="6"/>
  <c r="G126" i="6"/>
  <c r="E126" i="6"/>
  <c r="G102" i="6"/>
  <c r="E102" i="6"/>
  <c r="G78" i="6"/>
  <c r="E78" i="6"/>
  <c r="G54" i="6"/>
  <c r="E54" i="6"/>
  <c r="G30" i="6"/>
  <c r="E30" i="6"/>
  <c r="E181" i="6"/>
  <c r="G181" i="6"/>
  <c r="G165" i="6"/>
  <c r="E165" i="6"/>
  <c r="E141" i="6"/>
  <c r="G141" i="6"/>
  <c r="G117" i="6"/>
  <c r="E117" i="6"/>
  <c r="G93" i="6"/>
  <c r="E93" i="6"/>
  <c r="E69" i="6"/>
  <c r="G69" i="6"/>
  <c r="E45" i="6"/>
  <c r="G45" i="6"/>
  <c r="E21" i="6"/>
  <c r="G21" i="6"/>
  <c r="E180" i="6"/>
  <c r="G180" i="6"/>
  <c r="E148" i="6"/>
  <c r="G148" i="6"/>
  <c r="E116" i="6"/>
  <c r="G116" i="6"/>
  <c r="G92" i="6"/>
  <c r="E92" i="6"/>
  <c r="E68" i="6"/>
  <c r="G68" i="6"/>
  <c r="E44" i="6"/>
  <c r="G44" i="6"/>
  <c r="E20" i="6"/>
  <c r="G20" i="6"/>
  <c r="G179" i="6"/>
  <c r="E179" i="6"/>
  <c r="E155" i="6"/>
  <c r="G155" i="6"/>
  <c r="G123" i="6"/>
  <c r="E123" i="6"/>
  <c r="E99" i="6"/>
  <c r="G99" i="6"/>
  <c r="G83" i="6"/>
  <c r="E83" i="6"/>
  <c r="G59" i="6"/>
  <c r="E59" i="6"/>
  <c r="E35" i="6"/>
  <c r="G35" i="6"/>
  <c r="E201" i="6"/>
  <c r="G201" i="6"/>
  <c r="E185" i="6"/>
  <c r="G185" i="6"/>
  <c r="G169" i="6"/>
  <c r="E169" i="6"/>
  <c r="G145" i="6"/>
  <c r="E145" i="6"/>
  <c r="E137" i="6"/>
  <c r="G137" i="6"/>
  <c r="E129" i="6"/>
  <c r="G129" i="6"/>
  <c r="E121" i="6"/>
  <c r="G121" i="6"/>
  <c r="G113" i="6"/>
  <c r="E113" i="6"/>
  <c r="G105" i="6"/>
  <c r="E105" i="6"/>
  <c r="E97" i="6"/>
  <c r="G97" i="6"/>
  <c r="E89" i="6"/>
  <c r="G89" i="6"/>
  <c r="E81" i="6"/>
  <c r="G81" i="6"/>
  <c r="E73" i="6"/>
  <c r="G73" i="6"/>
  <c r="E65" i="6"/>
  <c r="G65" i="6"/>
  <c r="E57" i="6"/>
  <c r="G57" i="6"/>
  <c r="E49" i="6"/>
  <c r="G49" i="6"/>
  <c r="E41" i="6"/>
  <c r="G41" i="6"/>
  <c r="E33" i="6"/>
  <c r="G33" i="6"/>
  <c r="E25" i="6"/>
  <c r="G25" i="6"/>
  <c r="E17" i="6"/>
  <c r="G17" i="6"/>
  <c r="E175" i="6"/>
  <c r="G175" i="6"/>
  <c r="G151" i="6"/>
  <c r="E151" i="6"/>
  <c r="E119" i="6"/>
  <c r="G119" i="6"/>
  <c r="E95" i="6"/>
  <c r="G95" i="6"/>
  <c r="E71" i="6"/>
  <c r="G71" i="6"/>
  <c r="E47" i="6"/>
  <c r="G47" i="6"/>
  <c r="E23" i="6"/>
  <c r="G23" i="6"/>
  <c r="G182" i="6"/>
  <c r="E182" i="6"/>
  <c r="G158" i="6"/>
  <c r="E158" i="6"/>
  <c r="G134" i="6"/>
  <c r="E134" i="6"/>
  <c r="G110" i="6"/>
  <c r="E110" i="6"/>
  <c r="G86" i="6"/>
  <c r="E86" i="6"/>
  <c r="G62" i="6"/>
  <c r="E62" i="6"/>
  <c r="G38" i="6"/>
  <c r="E38" i="6"/>
  <c r="G14" i="6"/>
  <c r="E14" i="6"/>
  <c r="E189" i="6"/>
  <c r="G189" i="6"/>
  <c r="E157" i="6"/>
  <c r="G157" i="6"/>
  <c r="E133" i="6"/>
  <c r="G133" i="6"/>
  <c r="G109" i="6"/>
  <c r="E109" i="6"/>
  <c r="E85" i="6"/>
  <c r="G85" i="6"/>
  <c r="G61" i="6"/>
  <c r="E61" i="6"/>
  <c r="G29" i="6"/>
  <c r="E29" i="6"/>
  <c r="E188" i="6"/>
  <c r="G188" i="6"/>
  <c r="E164" i="6"/>
  <c r="G164" i="6"/>
  <c r="E140" i="6"/>
  <c r="G140" i="6"/>
  <c r="E124" i="6"/>
  <c r="G124" i="6"/>
  <c r="E100" i="6"/>
  <c r="G100" i="6"/>
  <c r="G76" i="6"/>
  <c r="E76" i="6"/>
  <c r="G52" i="6"/>
  <c r="E52" i="6"/>
  <c r="G28" i="6"/>
  <c r="E28" i="6"/>
  <c r="G187" i="6"/>
  <c r="E187" i="6"/>
  <c r="E163" i="6"/>
  <c r="G163" i="6"/>
  <c r="G139" i="6"/>
  <c r="E139" i="6"/>
  <c r="G115" i="6"/>
  <c r="E115" i="6"/>
  <c r="E91" i="6"/>
  <c r="G91" i="6"/>
  <c r="E67" i="6"/>
  <c r="G67" i="6"/>
  <c r="E43" i="6"/>
  <c r="G43" i="6"/>
  <c r="E19" i="6"/>
  <c r="G19" i="6"/>
  <c r="G194" i="6"/>
  <c r="E194" i="6"/>
  <c r="G178" i="6"/>
  <c r="E178" i="6"/>
  <c r="G193" i="6"/>
  <c r="E193" i="6"/>
  <c r="E177" i="6"/>
  <c r="G177" i="6"/>
  <c r="E161" i="6"/>
  <c r="G161" i="6"/>
  <c r="E153" i="6"/>
  <c r="G153" i="6"/>
  <c r="E200" i="6"/>
  <c r="G200" i="6"/>
  <c r="E192" i="6"/>
  <c r="G192" i="6"/>
  <c r="E184" i="6"/>
  <c r="G184" i="6"/>
  <c r="E176" i="6"/>
  <c r="G176" i="6"/>
  <c r="E168" i="6"/>
  <c r="G168" i="6"/>
  <c r="E160" i="6"/>
  <c r="G160" i="6"/>
  <c r="E152" i="6"/>
  <c r="G152" i="6"/>
  <c r="E144" i="6"/>
  <c r="G144" i="6"/>
  <c r="E136" i="6"/>
  <c r="G136" i="6"/>
  <c r="E128" i="6"/>
  <c r="G128" i="6"/>
  <c r="E120" i="6"/>
  <c r="G120" i="6"/>
  <c r="E112" i="6"/>
  <c r="G112" i="6"/>
  <c r="E104" i="6"/>
  <c r="G104" i="6"/>
  <c r="E96" i="6"/>
  <c r="G96" i="6"/>
  <c r="G88" i="6"/>
  <c r="E88" i="6"/>
  <c r="E80" i="6"/>
  <c r="G80" i="6"/>
  <c r="E72" i="6"/>
  <c r="G72" i="6"/>
  <c r="G64" i="6"/>
  <c r="E64" i="6"/>
  <c r="G56" i="6"/>
  <c r="E56" i="6"/>
  <c r="E48" i="6"/>
  <c r="G48" i="6"/>
  <c r="G40" i="6"/>
  <c r="E40" i="6"/>
  <c r="E32" i="6"/>
  <c r="G32" i="6"/>
  <c r="E24" i="6"/>
  <c r="G24" i="6"/>
  <c r="E16" i="6"/>
  <c r="G16" i="6"/>
  <c r="H13" i="4"/>
  <c r="I13" i="4" s="1"/>
  <c r="G13" i="4"/>
  <c r="F13" i="4"/>
  <c r="C13" i="4"/>
  <c r="B13" i="4"/>
  <c r="H12" i="4"/>
  <c r="G12" i="4"/>
  <c r="F12" i="4"/>
  <c r="C12" i="4"/>
  <c r="B12" i="4"/>
  <c r="H11" i="4"/>
  <c r="G11" i="4"/>
  <c r="F11" i="4"/>
  <c r="C11" i="4"/>
  <c r="B11" i="4"/>
  <c r="H10" i="4"/>
  <c r="G10" i="4"/>
  <c r="F10" i="4"/>
  <c r="C10" i="4"/>
  <c r="B10" i="4"/>
  <c r="H9" i="4"/>
  <c r="G9" i="4"/>
  <c r="F9" i="4"/>
  <c r="C9" i="4"/>
  <c r="B9" i="4"/>
  <c r="H8" i="4"/>
  <c r="G8" i="4"/>
  <c r="F8" i="4"/>
  <c r="C8" i="4"/>
  <c r="B8" i="4"/>
  <c r="H7" i="4"/>
  <c r="I6" i="4" s="1"/>
  <c r="G7" i="4"/>
  <c r="F7" i="4"/>
  <c r="C7" i="4"/>
  <c r="B7" i="4"/>
  <c r="J68" i="6" l="1"/>
  <c r="J18" i="6"/>
  <c r="J162" i="6"/>
  <c r="J177" i="6"/>
  <c r="J97" i="6"/>
  <c r="J154" i="6"/>
  <c r="J45" i="6"/>
  <c r="J176" i="6"/>
  <c r="J111" i="6"/>
  <c r="J156" i="6"/>
  <c r="J80" i="6"/>
  <c r="J143" i="6"/>
  <c r="J63" i="6"/>
  <c r="J104" i="6"/>
  <c r="J31" i="6"/>
  <c r="J142" i="6"/>
  <c r="J140" i="6"/>
  <c r="J60" i="6"/>
  <c r="J137" i="6"/>
  <c r="J117" i="6"/>
  <c r="J83" i="6"/>
  <c r="J23" i="6"/>
  <c r="J21" i="6"/>
  <c r="J41" i="6"/>
  <c r="J29" i="6"/>
  <c r="J173" i="6"/>
  <c r="J128" i="6"/>
  <c r="J168" i="6"/>
  <c r="J105" i="6"/>
  <c r="J153" i="6"/>
  <c r="J183" i="6"/>
  <c r="J79" i="6"/>
  <c r="J109" i="6"/>
  <c r="J157" i="6"/>
  <c r="J16" i="6"/>
  <c r="J72" i="6"/>
  <c r="J200" i="6"/>
  <c r="J87" i="6"/>
  <c r="J135" i="6"/>
  <c r="J88" i="6"/>
  <c r="J25" i="6"/>
  <c r="J189" i="6"/>
  <c r="J152" i="6"/>
  <c r="J33" i="6"/>
  <c r="J199" i="6"/>
  <c r="J120" i="6"/>
  <c r="J98" i="6"/>
  <c r="J39" i="6"/>
  <c r="J181" i="6"/>
  <c r="J136" i="6"/>
  <c r="J77" i="6"/>
  <c r="J93" i="6"/>
  <c r="J141" i="6"/>
  <c r="J53" i="6"/>
  <c r="J40" i="6"/>
  <c r="J170" i="6"/>
  <c r="J61" i="6"/>
  <c r="J32" i="6"/>
  <c r="J56" i="6"/>
  <c r="J184" i="6"/>
  <c r="J114" i="6"/>
  <c r="J150" i="6"/>
  <c r="J84" i="6"/>
  <c r="J52" i="6"/>
  <c r="J71" i="6"/>
  <c r="J171" i="6"/>
  <c r="J106" i="6"/>
  <c r="J186" i="6"/>
  <c r="J100" i="6"/>
  <c r="J27" i="6"/>
  <c r="J112" i="6"/>
  <c r="J66" i="6"/>
  <c r="J178" i="6"/>
  <c r="J167" i="6"/>
  <c r="J103" i="6"/>
  <c r="J20" i="6"/>
  <c r="J133" i="6"/>
  <c r="J119" i="6"/>
  <c r="J146" i="6"/>
  <c r="J59" i="6"/>
  <c r="J76" i="6"/>
  <c r="J194" i="6"/>
  <c r="J147" i="6"/>
  <c r="J69" i="6"/>
  <c r="J14" i="6"/>
  <c r="J70" i="6"/>
  <c r="J91" i="6"/>
  <c r="J92" i="6"/>
  <c r="J24" i="6"/>
  <c r="J64" i="6"/>
  <c r="J47" i="6"/>
  <c r="J159" i="6"/>
  <c r="J67" i="6"/>
  <c r="J34" i="6"/>
  <c r="J55" i="6"/>
  <c r="J144" i="6"/>
  <c r="J195" i="6"/>
  <c r="J122" i="6"/>
  <c r="J130" i="6"/>
  <c r="J50" i="6"/>
  <c r="J193" i="6"/>
  <c r="J163" i="6"/>
  <c r="J73" i="6"/>
  <c r="J155" i="6"/>
  <c r="J129" i="6"/>
  <c r="J90" i="6"/>
  <c r="J95" i="6"/>
  <c r="J58" i="6"/>
  <c r="J57" i="6"/>
  <c r="J54" i="6"/>
  <c r="J127" i="6"/>
  <c r="J196" i="6"/>
  <c r="J192" i="6"/>
  <c r="J151" i="6"/>
  <c r="J115" i="6"/>
  <c r="J198" i="6"/>
  <c r="J138" i="6"/>
  <c r="J175" i="6"/>
  <c r="J75" i="6"/>
  <c r="J139" i="6"/>
  <c r="J161" i="6"/>
  <c r="J148" i="6"/>
  <c r="J36" i="6"/>
  <c r="J96" i="6"/>
  <c r="J191" i="6"/>
  <c r="J134" i="6"/>
  <c r="J62" i="6"/>
  <c r="J102" i="6"/>
  <c r="J42" i="6"/>
  <c r="J169" i="6"/>
  <c r="J89" i="6"/>
  <c r="J101" i="6"/>
  <c r="J149" i="6"/>
  <c r="J197" i="6"/>
  <c r="J118" i="6"/>
  <c r="J132" i="6"/>
  <c r="J172" i="6"/>
  <c r="J74" i="6"/>
  <c r="J179" i="6"/>
  <c r="J19" i="6"/>
  <c r="J116" i="6"/>
  <c r="J38" i="6"/>
  <c r="J158" i="6"/>
  <c r="J43" i="6"/>
  <c r="J28" i="6"/>
  <c r="J124" i="6"/>
  <c r="J82" i="6"/>
  <c r="J51" i="6"/>
  <c r="J160" i="6"/>
  <c r="J165" i="6"/>
  <c r="J30" i="6"/>
  <c r="J86" i="6"/>
  <c r="J125" i="6"/>
  <c r="J15" i="6"/>
  <c r="J26" i="6"/>
  <c r="J49" i="6"/>
  <c r="J190" i="6"/>
  <c r="J126" i="6"/>
  <c r="J108" i="6"/>
  <c r="J121" i="6"/>
  <c r="J166" i="6"/>
  <c r="J174" i="6"/>
  <c r="J180" i="6"/>
  <c r="J46" i="6"/>
  <c r="J110" i="6"/>
  <c r="J182" i="6"/>
  <c r="J123" i="6"/>
  <c r="J187" i="6"/>
  <c r="J44" i="6"/>
  <c r="J188" i="6"/>
  <c r="J22" i="6"/>
  <c r="J48" i="6"/>
  <c r="J107" i="6"/>
  <c r="J94" i="6"/>
  <c r="J164" i="6"/>
  <c r="J35" i="6"/>
  <c r="J131" i="6"/>
  <c r="J201" i="6"/>
  <c r="J99" i="6"/>
  <c r="J113" i="6"/>
  <c r="J37" i="6"/>
  <c r="J85" i="6"/>
  <c r="J78" i="6"/>
  <c r="J17" i="6"/>
  <c r="J65" i="6"/>
  <c r="J145" i="6"/>
  <c r="J81" i="6"/>
  <c r="J185" i="6"/>
  <c r="D10" i="4"/>
  <c r="D12" i="4"/>
  <c r="D7" i="4"/>
  <c r="D8" i="4"/>
  <c r="I9" i="4"/>
  <c r="D13" i="4"/>
  <c r="D9" i="4"/>
  <c r="D11" i="4"/>
  <c r="I8" i="4"/>
  <c r="I12" i="4"/>
  <c r="I7" i="4"/>
  <c r="I11" i="4"/>
  <c r="I10" i="4"/>
  <c r="E6" i="4" l="1"/>
  <c r="I6" i="6"/>
  <c r="D6" i="6"/>
  <c r="C6" i="6"/>
  <c r="I7" i="6"/>
  <c r="C7" i="6"/>
  <c r="D7" i="6"/>
  <c r="E11" i="4"/>
  <c r="C11" i="6"/>
  <c r="D11" i="6"/>
  <c r="I11" i="6"/>
  <c r="C12" i="6"/>
  <c r="D12" i="6"/>
  <c r="I12" i="6"/>
  <c r="E9" i="4"/>
  <c r="C9" i="6"/>
  <c r="D9" i="6"/>
  <c r="I9" i="6"/>
  <c r="C10" i="6"/>
  <c r="D10" i="6"/>
  <c r="I10" i="6"/>
  <c r="E13" i="4"/>
  <c r="C13" i="6"/>
  <c r="D13" i="6"/>
  <c r="I13" i="6"/>
  <c r="C8" i="6"/>
  <c r="D8" i="6"/>
  <c r="I8" i="6"/>
  <c r="E7" i="4"/>
  <c r="E12" i="4"/>
  <c r="E8" i="4"/>
  <c r="E10" i="4"/>
  <c r="H12" i="6" l="1"/>
  <c r="F12" i="6"/>
  <c r="F10" i="6"/>
  <c r="H10" i="6"/>
  <c r="H7" i="6"/>
  <c r="F7" i="6"/>
  <c r="F8" i="6"/>
  <c r="H8" i="6"/>
  <c r="F11" i="6"/>
  <c r="H11" i="6"/>
  <c r="H9" i="6"/>
  <c r="F9" i="6"/>
  <c r="H13" i="6"/>
  <c r="F13" i="6"/>
  <c r="H6" i="6"/>
  <c r="F6" i="6"/>
  <c r="E7" i="6"/>
  <c r="G7" i="6"/>
  <c r="G10" i="6"/>
  <c r="E10" i="6"/>
  <c r="E9" i="6"/>
  <c r="G9" i="6"/>
  <c r="E6" i="6"/>
  <c r="G6" i="6"/>
  <c r="E12" i="6"/>
  <c r="G12" i="6"/>
  <c r="E8" i="6"/>
  <c r="G8" i="6"/>
  <c r="E11" i="6"/>
  <c r="G11" i="6"/>
  <c r="E13" i="6"/>
  <c r="G13" i="6"/>
  <c r="M25" i="6"/>
  <c r="M24" i="6"/>
  <c r="J7" i="6" l="1"/>
  <c r="M28" i="6"/>
  <c r="M27" i="6"/>
  <c r="M31" i="6"/>
  <c r="M30" i="6"/>
  <c r="J6" i="6"/>
  <c r="J8" i="6"/>
  <c r="J11" i="6"/>
  <c r="J10" i="6"/>
  <c r="J13" i="6"/>
  <c r="J12" i="6"/>
  <c r="J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KenallChen</author>
  </authors>
  <commentList>
    <comment ref="B1" authorId="0" shapeId="0" xr:uid="{FF4A768E-5AFE-4D43-B8FA-6BEA9E9DCD9C}">
      <text>
        <r>
          <rPr>
            <b/>
            <sz val="9"/>
            <color indexed="81"/>
            <rFont val="宋体"/>
            <family val="3"/>
            <charset val="134"/>
          </rPr>
          <t xml:space="preserve">KenallChen:
对冲基金及小投机商
</t>
        </r>
      </text>
    </comment>
    <comment ref="F1" authorId="0" shapeId="0" xr:uid="{3DE1DD11-71FD-4EF0-8083-B1BCB53EEF73}">
      <text>
        <r>
          <rPr>
            <b/>
            <sz val="9"/>
            <color indexed="81"/>
            <rFont val="宋体"/>
            <family val="3"/>
            <charset val="134"/>
          </rPr>
          <t>KenallChen:</t>
        </r>
        <r>
          <rPr>
            <sz val="9"/>
            <color indexed="81"/>
            <rFont val="宋体"/>
            <family val="3"/>
            <charset val="134"/>
          </rPr>
          <t xml:space="preserve">
Producer/Merchant/Processor/User
Swap Dealers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KenallChen</author>
  </authors>
  <commentList>
    <comment ref="M4" authorId="0" shapeId="0" xr:uid="{65C1A6D1-F74D-4819-9403-EFEEC5860F46}">
      <text>
        <r>
          <rPr>
            <b/>
            <sz val="9"/>
            <color indexed="81"/>
            <rFont val="宋体"/>
            <family val="3"/>
            <charset val="134"/>
          </rPr>
          <t>KenallChen:</t>
        </r>
        <r>
          <rPr>
            <sz val="9"/>
            <color indexed="81"/>
            <rFont val="宋体"/>
            <family val="3"/>
            <charset val="134"/>
          </rPr>
          <t xml:space="preserve">
布林带因子，可更改</t>
        </r>
      </text>
    </comment>
  </commentList>
</comments>
</file>

<file path=xl/sharedStrings.xml><?xml version="1.0" encoding="utf-8"?>
<sst xmlns="http://schemas.openxmlformats.org/spreadsheetml/2006/main" count="55" uniqueCount="45">
  <si>
    <t>日期</t>
    <phoneticPr fontId="1" type="noConversion"/>
  </si>
  <si>
    <t>非商业性</t>
    <phoneticPr fontId="1" type="noConversion"/>
  </si>
  <si>
    <t>多仓</t>
    <phoneticPr fontId="1" type="noConversion"/>
  </si>
  <si>
    <t>空仓</t>
    <phoneticPr fontId="1" type="noConversion"/>
  </si>
  <si>
    <t>净持仓</t>
    <phoneticPr fontId="1" type="noConversion"/>
  </si>
  <si>
    <t>净持仓变化</t>
    <phoneticPr fontId="1" type="noConversion"/>
  </si>
  <si>
    <t>商业</t>
    <phoneticPr fontId="1" type="noConversion"/>
  </si>
  <si>
    <t>未平仓合约</t>
    <phoneticPr fontId="1" type="noConversion"/>
  </si>
  <si>
    <t>未平仓变化</t>
    <phoneticPr fontId="1" type="noConversion"/>
  </si>
  <si>
    <t>Open Interest</t>
    <phoneticPr fontId="1" type="noConversion"/>
  </si>
  <si>
    <t>PMPU</t>
    <phoneticPr fontId="1" type="noConversion"/>
  </si>
  <si>
    <t>Long</t>
    <phoneticPr fontId="1" type="noConversion"/>
  </si>
  <si>
    <t>Short</t>
    <phoneticPr fontId="1" type="noConversion"/>
  </si>
  <si>
    <t>Swap Dealers</t>
    <phoneticPr fontId="1" type="noConversion"/>
  </si>
  <si>
    <t>Spreading</t>
    <phoneticPr fontId="1" type="noConversion"/>
  </si>
  <si>
    <t>Managed Money</t>
    <phoneticPr fontId="1" type="noConversion"/>
  </si>
  <si>
    <t>Ohter Reportable</t>
    <phoneticPr fontId="1" type="noConversion"/>
  </si>
  <si>
    <t>Short</t>
    <phoneticPr fontId="1" type="noConversion"/>
  </si>
  <si>
    <t>Long</t>
    <phoneticPr fontId="1" type="noConversion"/>
  </si>
  <si>
    <t>Date</t>
    <phoneticPr fontId="1" type="noConversion"/>
  </si>
  <si>
    <t>Change</t>
    <phoneticPr fontId="1" type="noConversion"/>
  </si>
  <si>
    <t>Long2</t>
    <phoneticPr fontId="1" type="noConversion"/>
  </si>
  <si>
    <t>Short2</t>
    <phoneticPr fontId="1" type="noConversion"/>
  </si>
  <si>
    <t>OpenInterest</t>
    <phoneticPr fontId="1" type="noConversion"/>
  </si>
  <si>
    <t>InterestChange</t>
    <phoneticPr fontId="1" type="noConversion"/>
  </si>
  <si>
    <t>NLFP</t>
    <phoneticPr fontId="1" type="noConversion"/>
  </si>
  <si>
    <t>NLFP_MAX</t>
    <phoneticPr fontId="1" type="noConversion"/>
  </si>
  <si>
    <t>NLFP_MIN</t>
    <phoneticPr fontId="1" type="noConversion"/>
  </si>
  <si>
    <t>HIGH_MAX</t>
    <phoneticPr fontId="1" type="noConversion"/>
  </si>
  <si>
    <t>HIGH_MIN</t>
    <phoneticPr fontId="1" type="noConversion"/>
  </si>
  <si>
    <t>LOW_MAX</t>
    <phoneticPr fontId="1" type="noConversion"/>
  </si>
  <si>
    <t>LOW_MIN</t>
    <phoneticPr fontId="1" type="noConversion"/>
  </si>
  <si>
    <t>factor1</t>
    <phoneticPr fontId="1" type="noConversion"/>
  </si>
  <si>
    <t>factor2</t>
    <phoneticPr fontId="1" type="noConversion"/>
  </si>
  <si>
    <t>BOLL_LOW_1</t>
    <phoneticPr fontId="1" type="noConversion"/>
  </si>
  <si>
    <t>BOLL_LOW_2</t>
    <phoneticPr fontId="1" type="noConversion"/>
  </si>
  <si>
    <t>BOLL_HIGH_1</t>
    <phoneticPr fontId="1" type="noConversion"/>
  </si>
  <si>
    <t>BOLL_HIGH_2</t>
    <phoneticPr fontId="1" type="noConversion"/>
  </si>
  <si>
    <t>列1</t>
  </si>
  <si>
    <r>
      <t>D</t>
    </r>
    <r>
      <rPr>
        <sz val="11"/>
        <color theme="1"/>
        <rFont val="等线"/>
        <family val="2"/>
        <charset val="134"/>
        <scheme val="minor"/>
      </rPr>
      <t>ate</t>
    </r>
    <phoneticPr fontId="1" type="noConversion"/>
  </si>
  <si>
    <r>
      <t>B</t>
    </r>
    <r>
      <rPr>
        <sz val="11"/>
        <color theme="1"/>
        <rFont val="等线"/>
        <family val="2"/>
        <charset val="134"/>
        <scheme val="minor"/>
      </rPr>
      <t>OLL_STDEV</t>
    </r>
    <phoneticPr fontId="1" type="noConversion"/>
  </si>
  <si>
    <r>
      <t>B</t>
    </r>
    <r>
      <rPr>
        <sz val="11"/>
        <color theme="1"/>
        <rFont val="等线"/>
        <family val="2"/>
        <charset val="134"/>
        <scheme val="minor"/>
      </rPr>
      <t>OLL_MID</t>
    </r>
    <phoneticPr fontId="1" type="noConversion"/>
  </si>
  <si>
    <r>
      <t>N</t>
    </r>
    <r>
      <rPr>
        <sz val="11"/>
        <color theme="1"/>
        <rFont val="等线"/>
        <family val="2"/>
        <charset val="134"/>
        <scheme val="minor"/>
      </rPr>
      <t>LFP</t>
    </r>
    <phoneticPr fontId="1" type="noConversion"/>
  </si>
  <si>
    <r>
      <t>B</t>
    </r>
    <r>
      <rPr>
        <sz val="11"/>
        <color theme="1"/>
        <rFont val="等线"/>
        <family val="2"/>
        <charset val="134"/>
        <scheme val="minor"/>
      </rPr>
      <t>OLL_PERCENT</t>
    </r>
    <phoneticPr fontId="1" type="noConversion"/>
  </si>
  <si>
    <r>
      <t>B</t>
    </r>
    <r>
      <rPr>
        <sz val="11"/>
        <color theme="1"/>
        <rFont val="等线"/>
        <family val="2"/>
        <charset val="134"/>
        <scheme val="minor"/>
      </rPr>
      <t>OLL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</si>
</sst>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_ "/>
    <numFmt numFmtId="177" formatCode="#,##0.0_);[Red]\(#,##0.0\)"/>
    <numFmt numFmtId="178" formatCode="#,##0_);[Red]\(#,##0\)"/>
    <numFmt numFmtId="179" formatCode="0.0%"/>
    <numFmt numFmtId="180" formatCode="0.0_);[Red]\(0.0\)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i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4" fillId="0" borderId="0" xfId="0" applyFont="1" applyProtection="1">
      <alignment vertical="center"/>
    </xf>
    <xf numFmtId="0" fontId="4" fillId="2" borderId="0" xfId="0" applyFont="1" applyFill="1" applyProtection="1">
      <alignment vertical="center"/>
    </xf>
    <xf numFmtId="176" fontId="4" fillId="0" borderId="1" xfId="0" applyNumberFormat="1" applyFont="1" applyBorder="1" applyProtection="1">
      <alignment vertical="center"/>
    </xf>
    <xf numFmtId="176" fontId="4" fillId="0" borderId="1" xfId="0" applyNumberFormat="1" applyFont="1" applyFill="1" applyBorder="1" applyProtection="1">
      <alignment vertical="center"/>
    </xf>
    <xf numFmtId="176" fontId="4" fillId="0" borderId="0" xfId="0" applyNumberFormat="1" applyFont="1" applyProtection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176" fontId="4" fillId="0" borderId="0" xfId="0" applyNumberFormat="1" applyFont="1" applyFill="1">
      <alignment vertical="center"/>
    </xf>
    <xf numFmtId="0" fontId="4" fillId="2" borderId="0" xfId="0" applyFont="1" applyFill="1">
      <alignment vertical="center"/>
    </xf>
    <xf numFmtId="176" fontId="4" fillId="0" borderId="0" xfId="0" applyNumberFormat="1" applyFont="1" applyAlignment="1">
      <alignment vertical="center" wrapText="1"/>
    </xf>
    <xf numFmtId="14" fontId="4" fillId="0" borderId="0" xfId="0" applyNumberFormat="1" applyFont="1">
      <alignment vertical="center"/>
    </xf>
    <xf numFmtId="176" fontId="4" fillId="0" borderId="0" xfId="0" applyNumberFormat="1" applyFont="1" applyFill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0" fontId="4" fillId="0" borderId="3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176" fontId="4" fillId="0" borderId="4" xfId="0" applyNumberFormat="1" applyFont="1" applyBorder="1" applyAlignment="1" applyProtection="1">
      <alignment horizontal="center" vertical="center"/>
    </xf>
    <xf numFmtId="176" fontId="4" fillId="0" borderId="6" xfId="0" applyNumberFormat="1" applyFont="1" applyBorder="1" applyAlignment="1" applyProtection="1">
      <alignment horizontal="center" vertical="center"/>
    </xf>
    <xf numFmtId="176" fontId="4" fillId="0" borderId="5" xfId="0" applyNumberFormat="1" applyFont="1" applyBorder="1" applyAlignment="1" applyProtection="1">
      <alignment vertical="center"/>
    </xf>
    <xf numFmtId="176" fontId="4" fillId="0" borderId="5" xfId="0" applyNumberFormat="1" applyFont="1" applyBorder="1" applyAlignment="1" applyProtection="1">
      <alignment horizontal="center" vertical="center"/>
    </xf>
    <xf numFmtId="176" fontId="4" fillId="0" borderId="3" xfId="0" applyNumberFormat="1" applyFont="1" applyBorder="1" applyAlignment="1" applyProtection="1">
      <alignment horizontal="center" vertical="center"/>
    </xf>
    <xf numFmtId="176" fontId="4" fillId="0" borderId="2" xfId="0" applyNumberFormat="1" applyFont="1" applyBorder="1" applyAlignment="1" applyProtection="1">
      <alignment horizontal="center" vertical="center"/>
    </xf>
    <xf numFmtId="176" fontId="4" fillId="0" borderId="3" xfId="0" applyNumberFormat="1" applyFont="1" applyBorder="1" applyAlignment="1" applyProtection="1">
      <alignment vertical="center"/>
    </xf>
    <xf numFmtId="176" fontId="4" fillId="0" borderId="2" xfId="0" applyNumberFormat="1" applyFont="1" applyBorder="1" applyAlignment="1" applyProtection="1">
      <alignment vertical="center"/>
    </xf>
    <xf numFmtId="176" fontId="4" fillId="0" borderId="0" xfId="0" applyNumberFormat="1" applyFont="1" applyAlignment="1" applyProtection="1">
      <alignment vertical="center"/>
    </xf>
    <xf numFmtId="176" fontId="4" fillId="0" borderId="0" xfId="0" applyNumberFormat="1" applyFont="1" applyAlignment="1">
      <alignment vertical="center"/>
    </xf>
    <xf numFmtId="176" fontId="4" fillId="0" borderId="0" xfId="0" applyNumberFormat="1" applyFont="1" applyAlignment="1" applyProtection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9" fontId="5" fillId="0" borderId="0" xfId="0" applyNumberFormat="1" applyFont="1">
      <alignment vertical="center"/>
    </xf>
    <xf numFmtId="0" fontId="5" fillId="3" borderId="0" xfId="0" applyFont="1" applyFill="1">
      <alignment vertical="center"/>
    </xf>
    <xf numFmtId="0" fontId="6" fillId="0" borderId="0" xfId="0" applyFont="1">
      <alignment vertical="center"/>
    </xf>
    <xf numFmtId="180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28">
    <dxf>
      <font>
        <color rgb="FF00B050"/>
      </font>
    </dxf>
    <dxf>
      <font>
        <color rgb="FF00B05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9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8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8" formatCode="#,##0_);[Red]\(#,##0\)"/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8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8" formatCode="#,##0_);[Red]\(#,##0\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7" formatCode="#,##0.0_);[Red]\(#,##0.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7" formatCode="#,##0.0_);[Red]\(#,##0.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81" formatCode="m/d/yyyy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BBDAE1F0334533412E3B5E03F5ACE08A42BD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979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BollingerBands</a:t>
            </a:r>
            <a:r>
              <a:rPr lang="en-US" altLang="zh-CN" baseline="0"/>
              <a:t> for NLFP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0898855034425047E-2"/>
          <c:y val="7.1907784778838829E-2"/>
          <c:w val="0.8855875426638864"/>
          <c:h val="0.86557759334966045"/>
        </c:manualLayout>
      </c:layout>
      <c:lineChart>
        <c:grouping val="standard"/>
        <c:varyColors val="0"/>
        <c:ser>
          <c:idx val="0"/>
          <c:order val="0"/>
          <c:tx>
            <c:strRef>
              <c:f>Analysis!$D$1</c:f>
              <c:strCache>
                <c:ptCount val="1"/>
                <c:pt idx="0">
                  <c:v>BOLL_MID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Analysis!$B$6:$B$105</c:f>
              <c:numCache>
                <c:formatCode>m/d/yyyy</c:formatCode>
                <c:ptCount val="100"/>
                <c:pt idx="0">
                  <c:v>42941</c:v>
                </c:pt>
                <c:pt idx="1">
                  <c:v>42934</c:v>
                </c:pt>
                <c:pt idx="2">
                  <c:v>42927</c:v>
                </c:pt>
                <c:pt idx="3">
                  <c:v>42920</c:v>
                </c:pt>
                <c:pt idx="4">
                  <c:v>42913</c:v>
                </c:pt>
                <c:pt idx="5">
                  <c:v>42906</c:v>
                </c:pt>
                <c:pt idx="6">
                  <c:v>42899</c:v>
                </c:pt>
                <c:pt idx="7">
                  <c:v>42892</c:v>
                </c:pt>
                <c:pt idx="8">
                  <c:v>42885</c:v>
                </c:pt>
                <c:pt idx="9">
                  <c:v>42878</c:v>
                </c:pt>
                <c:pt idx="10">
                  <c:v>42871</c:v>
                </c:pt>
                <c:pt idx="11">
                  <c:v>42864</c:v>
                </c:pt>
                <c:pt idx="12">
                  <c:v>42857</c:v>
                </c:pt>
                <c:pt idx="13">
                  <c:v>42850</c:v>
                </c:pt>
                <c:pt idx="14">
                  <c:v>42843</c:v>
                </c:pt>
                <c:pt idx="15">
                  <c:v>42836</c:v>
                </c:pt>
                <c:pt idx="16">
                  <c:v>42829</c:v>
                </c:pt>
                <c:pt idx="17">
                  <c:v>42822</c:v>
                </c:pt>
                <c:pt idx="18">
                  <c:v>42815</c:v>
                </c:pt>
                <c:pt idx="19">
                  <c:v>42808</c:v>
                </c:pt>
                <c:pt idx="20">
                  <c:v>42801</c:v>
                </c:pt>
                <c:pt idx="21">
                  <c:v>42794</c:v>
                </c:pt>
                <c:pt idx="22">
                  <c:v>42787</c:v>
                </c:pt>
                <c:pt idx="23">
                  <c:v>42780</c:v>
                </c:pt>
                <c:pt idx="24">
                  <c:v>42773</c:v>
                </c:pt>
                <c:pt idx="25">
                  <c:v>42766</c:v>
                </c:pt>
                <c:pt idx="26">
                  <c:v>42759</c:v>
                </c:pt>
                <c:pt idx="27">
                  <c:v>42752</c:v>
                </c:pt>
                <c:pt idx="28">
                  <c:v>42745</c:v>
                </c:pt>
                <c:pt idx="29">
                  <c:v>42738</c:v>
                </c:pt>
                <c:pt idx="30">
                  <c:v>42731</c:v>
                </c:pt>
                <c:pt idx="31">
                  <c:v>42724</c:v>
                </c:pt>
                <c:pt idx="32">
                  <c:v>42717</c:v>
                </c:pt>
                <c:pt idx="33">
                  <c:v>42710</c:v>
                </c:pt>
                <c:pt idx="34">
                  <c:v>42703</c:v>
                </c:pt>
                <c:pt idx="35">
                  <c:v>42696</c:v>
                </c:pt>
                <c:pt idx="36">
                  <c:v>42689</c:v>
                </c:pt>
                <c:pt idx="37">
                  <c:v>42682</c:v>
                </c:pt>
                <c:pt idx="38">
                  <c:v>42675</c:v>
                </c:pt>
                <c:pt idx="39">
                  <c:v>42668</c:v>
                </c:pt>
                <c:pt idx="40">
                  <c:v>42661</c:v>
                </c:pt>
                <c:pt idx="41">
                  <c:v>42654</c:v>
                </c:pt>
                <c:pt idx="42">
                  <c:v>42647</c:v>
                </c:pt>
                <c:pt idx="43">
                  <c:v>42640</c:v>
                </c:pt>
                <c:pt idx="44">
                  <c:v>42633</c:v>
                </c:pt>
                <c:pt idx="45">
                  <c:v>42626</c:v>
                </c:pt>
                <c:pt idx="46">
                  <c:v>42619</c:v>
                </c:pt>
                <c:pt idx="47">
                  <c:v>42612</c:v>
                </c:pt>
                <c:pt idx="48">
                  <c:v>42605</c:v>
                </c:pt>
                <c:pt idx="49">
                  <c:v>42598</c:v>
                </c:pt>
                <c:pt idx="50">
                  <c:v>42591</c:v>
                </c:pt>
                <c:pt idx="51">
                  <c:v>42584</c:v>
                </c:pt>
                <c:pt idx="52">
                  <c:v>42577</c:v>
                </c:pt>
                <c:pt idx="53">
                  <c:v>42570</c:v>
                </c:pt>
                <c:pt idx="54">
                  <c:v>42563</c:v>
                </c:pt>
                <c:pt idx="55">
                  <c:v>42556</c:v>
                </c:pt>
                <c:pt idx="56">
                  <c:v>42549</c:v>
                </c:pt>
                <c:pt idx="57">
                  <c:v>42542</c:v>
                </c:pt>
                <c:pt idx="58">
                  <c:v>42535</c:v>
                </c:pt>
                <c:pt idx="59">
                  <c:v>42528</c:v>
                </c:pt>
                <c:pt idx="60">
                  <c:v>42521</c:v>
                </c:pt>
                <c:pt idx="61">
                  <c:v>42514</c:v>
                </c:pt>
                <c:pt idx="62">
                  <c:v>42507</c:v>
                </c:pt>
                <c:pt idx="63">
                  <c:v>42500</c:v>
                </c:pt>
                <c:pt idx="64">
                  <c:v>42493</c:v>
                </c:pt>
                <c:pt idx="65">
                  <c:v>42486</c:v>
                </c:pt>
                <c:pt idx="66">
                  <c:v>42479</c:v>
                </c:pt>
                <c:pt idx="67">
                  <c:v>42472</c:v>
                </c:pt>
                <c:pt idx="68">
                  <c:v>42465</c:v>
                </c:pt>
                <c:pt idx="69">
                  <c:v>42458</c:v>
                </c:pt>
                <c:pt idx="70">
                  <c:v>42451</c:v>
                </c:pt>
                <c:pt idx="71">
                  <c:v>42444</c:v>
                </c:pt>
                <c:pt idx="72">
                  <c:v>42437</c:v>
                </c:pt>
                <c:pt idx="73">
                  <c:v>42430</c:v>
                </c:pt>
                <c:pt idx="74">
                  <c:v>42423</c:v>
                </c:pt>
                <c:pt idx="75">
                  <c:v>42416</c:v>
                </c:pt>
                <c:pt idx="76">
                  <c:v>42409</c:v>
                </c:pt>
                <c:pt idx="77">
                  <c:v>42402</c:v>
                </c:pt>
                <c:pt idx="78">
                  <c:v>42395</c:v>
                </c:pt>
                <c:pt idx="79">
                  <c:v>42388</c:v>
                </c:pt>
                <c:pt idx="80">
                  <c:v>42381</c:v>
                </c:pt>
                <c:pt idx="81">
                  <c:v>42374</c:v>
                </c:pt>
                <c:pt idx="82">
                  <c:v>42367</c:v>
                </c:pt>
                <c:pt idx="83">
                  <c:v>42360</c:v>
                </c:pt>
                <c:pt idx="84">
                  <c:v>42353</c:v>
                </c:pt>
                <c:pt idx="85">
                  <c:v>42346</c:v>
                </c:pt>
                <c:pt idx="86">
                  <c:v>42339</c:v>
                </c:pt>
                <c:pt idx="87">
                  <c:v>42332</c:v>
                </c:pt>
                <c:pt idx="88">
                  <c:v>42325</c:v>
                </c:pt>
                <c:pt idx="89">
                  <c:v>42318</c:v>
                </c:pt>
                <c:pt idx="90">
                  <c:v>42311</c:v>
                </c:pt>
                <c:pt idx="91">
                  <c:v>42304</c:v>
                </c:pt>
                <c:pt idx="92">
                  <c:v>42297</c:v>
                </c:pt>
                <c:pt idx="93">
                  <c:v>42290</c:v>
                </c:pt>
                <c:pt idx="94">
                  <c:v>42283</c:v>
                </c:pt>
                <c:pt idx="95">
                  <c:v>42276</c:v>
                </c:pt>
                <c:pt idx="96">
                  <c:v>42269</c:v>
                </c:pt>
                <c:pt idx="97">
                  <c:v>42262</c:v>
                </c:pt>
                <c:pt idx="98">
                  <c:v>42255</c:v>
                </c:pt>
                <c:pt idx="99">
                  <c:v>42248</c:v>
                </c:pt>
              </c:numCache>
            </c:numRef>
          </c:cat>
          <c:val>
            <c:numRef>
              <c:f>Analysis!$D$2:$D$228</c:f>
            </c:numRef>
          </c:val>
          <c:smooth val="0"/>
          <c:extLst>
            <c:ext xmlns:c16="http://schemas.microsoft.com/office/drawing/2014/chart" uri="{C3380CC4-5D6E-409C-BE32-E72D297353CC}">
              <c16:uniqueId val="{00000000-CC9E-4858-AD1A-D2137A1A8D5F}"/>
            </c:ext>
          </c:extLst>
        </c:ser>
        <c:ser>
          <c:idx val="1"/>
          <c:order val="1"/>
          <c:tx>
            <c:strRef>
              <c:f>Analysis!$E$1</c:f>
              <c:strCache>
                <c:ptCount val="1"/>
                <c:pt idx="0">
                  <c:v>BOLL_LOW_1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Analysis!$B$6:$B$105</c:f>
              <c:numCache>
                <c:formatCode>m/d/yyyy</c:formatCode>
                <c:ptCount val="100"/>
                <c:pt idx="0">
                  <c:v>42941</c:v>
                </c:pt>
                <c:pt idx="1">
                  <c:v>42934</c:v>
                </c:pt>
                <c:pt idx="2">
                  <c:v>42927</c:v>
                </c:pt>
                <c:pt idx="3">
                  <c:v>42920</c:v>
                </c:pt>
                <c:pt idx="4">
                  <c:v>42913</c:v>
                </c:pt>
                <c:pt idx="5">
                  <c:v>42906</c:v>
                </c:pt>
                <c:pt idx="6">
                  <c:v>42899</c:v>
                </c:pt>
                <c:pt idx="7">
                  <c:v>42892</c:v>
                </c:pt>
                <c:pt idx="8">
                  <c:v>42885</c:v>
                </c:pt>
                <c:pt idx="9">
                  <c:v>42878</c:v>
                </c:pt>
                <c:pt idx="10">
                  <c:v>42871</c:v>
                </c:pt>
                <c:pt idx="11">
                  <c:v>42864</c:v>
                </c:pt>
                <c:pt idx="12">
                  <c:v>42857</c:v>
                </c:pt>
                <c:pt idx="13">
                  <c:v>42850</c:v>
                </c:pt>
                <c:pt idx="14">
                  <c:v>42843</c:v>
                </c:pt>
                <c:pt idx="15">
                  <c:v>42836</c:v>
                </c:pt>
                <c:pt idx="16">
                  <c:v>42829</c:v>
                </c:pt>
                <c:pt idx="17">
                  <c:v>42822</c:v>
                </c:pt>
                <c:pt idx="18">
                  <c:v>42815</c:v>
                </c:pt>
                <c:pt idx="19">
                  <c:v>42808</c:v>
                </c:pt>
                <c:pt idx="20">
                  <c:v>42801</c:v>
                </c:pt>
                <c:pt idx="21">
                  <c:v>42794</c:v>
                </c:pt>
                <c:pt idx="22">
                  <c:v>42787</c:v>
                </c:pt>
                <c:pt idx="23">
                  <c:v>42780</c:v>
                </c:pt>
                <c:pt idx="24">
                  <c:v>42773</c:v>
                </c:pt>
                <c:pt idx="25">
                  <c:v>42766</c:v>
                </c:pt>
                <c:pt idx="26">
                  <c:v>42759</c:v>
                </c:pt>
                <c:pt idx="27">
                  <c:v>42752</c:v>
                </c:pt>
                <c:pt idx="28">
                  <c:v>42745</c:v>
                </c:pt>
                <c:pt idx="29">
                  <c:v>42738</c:v>
                </c:pt>
                <c:pt idx="30">
                  <c:v>42731</c:v>
                </c:pt>
                <c:pt idx="31">
                  <c:v>42724</c:v>
                </c:pt>
                <c:pt idx="32">
                  <c:v>42717</c:v>
                </c:pt>
                <c:pt idx="33">
                  <c:v>42710</c:v>
                </c:pt>
                <c:pt idx="34">
                  <c:v>42703</c:v>
                </c:pt>
                <c:pt idx="35">
                  <c:v>42696</c:v>
                </c:pt>
                <c:pt idx="36">
                  <c:v>42689</c:v>
                </c:pt>
                <c:pt idx="37">
                  <c:v>42682</c:v>
                </c:pt>
                <c:pt idx="38">
                  <c:v>42675</c:v>
                </c:pt>
                <c:pt idx="39">
                  <c:v>42668</c:v>
                </c:pt>
                <c:pt idx="40">
                  <c:v>42661</c:v>
                </c:pt>
                <c:pt idx="41">
                  <c:v>42654</c:v>
                </c:pt>
                <c:pt idx="42">
                  <c:v>42647</c:v>
                </c:pt>
                <c:pt idx="43">
                  <c:v>42640</c:v>
                </c:pt>
                <c:pt idx="44">
                  <c:v>42633</c:v>
                </c:pt>
                <c:pt idx="45">
                  <c:v>42626</c:v>
                </c:pt>
                <c:pt idx="46">
                  <c:v>42619</c:v>
                </c:pt>
                <c:pt idx="47">
                  <c:v>42612</c:v>
                </c:pt>
                <c:pt idx="48">
                  <c:v>42605</c:v>
                </c:pt>
                <c:pt idx="49">
                  <c:v>42598</c:v>
                </c:pt>
                <c:pt idx="50">
                  <c:v>42591</c:v>
                </c:pt>
                <c:pt idx="51">
                  <c:v>42584</c:v>
                </c:pt>
                <c:pt idx="52">
                  <c:v>42577</c:v>
                </c:pt>
                <c:pt idx="53">
                  <c:v>42570</c:v>
                </c:pt>
                <c:pt idx="54">
                  <c:v>42563</c:v>
                </c:pt>
                <c:pt idx="55">
                  <c:v>42556</c:v>
                </c:pt>
                <c:pt idx="56">
                  <c:v>42549</c:v>
                </c:pt>
                <c:pt idx="57">
                  <c:v>42542</c:v>
                </c:pt>
                <c:pt idx="58">
                  <c:v>42535</c:v>
                </c:pt>
                <c:pt idx="59">
                  <c:v>42528</c:v>
                </c:pt>
                <c:pt idx="60">
                  <c:v>42521</c:v>
                </c:pt>
                <c:pt idx="61">
                  <c:v>42514</c:v>
                </c:pt>
                <c:pt idx="62">
                  <c:v>42507</c:v>
                </c:pt>
                <c:pt idx="63">
                  <c:v>42500</c:v>
                </c:pt>
                <c:pt idx="64">
                  <c:v>42493</c:v>
                </c:pt>
                <c:pt idx="65">
                  <c:v>42486</c:v>
                </c:pt>
                <c:pt idx="66">
                  <c:v>42479</c:v>
                </c:pt>
                <c:pt idx="67">
                  <c:v>42472</c:v>
                </c:pt>
                <c:pt idx="68">
                  <c:v>42465</c:v>
                </c:pt>
                <c:pt idx="69">
                  <c:v>42458</c:v>
                </c:pt>
                <c:pt idx="70">
                  <c:v>42451</c:v>
                </c:pt>
                <c:pt idx="71">
                  <c:v>42444</c:v>
                </c:pt>
                <c:pt idx="72">
                  <c:v>42437</c:v>
                </c:pt>
                <c:pt idx="73">
                  <c:v>42430</c:v>
                </c:pt>
                <c:pt idx="74">
                  <c:v>42423</c:v>
                </c:pt>
                <c:pt idx="75">
                  <c:v>42416</c:v>
                </c:pt>
                <c:pt idx="76">
                  <c:v>42409</c:v>
                </c:pt>
                <c:pt idx="77">
                  <c:v>42402</c:v>
                </c:pt>
                <c:pt idx="78">
                  <c:v>42395</c:v>
                </c:pt>
                <c:pt idx="79">
                  <c:v>42388</c:v>
                </c:pt>
                <c:pt idx="80">
                  <c:v>42381</c:v>
                </c:pt>
                <c:pt idx="81">
                  <c:v>42374</c:v>
                </c:pt>
                <c:pt idx="82">
                  <c:v>42367</c:v>
                </c:pt>
                <c:pt idx="83">
                  <c:v>42360</c:v>
                </c:pt>
                <c:pt idx="84">
                  <c:v>42353</c:v>
                </c:pt>
                <c:pt idx="85">
                  <c:v>42346</c:v>
                </c:pt>
                <c:pt idx="86">
                  <c:v>42339</c:v>
                </c:pt>
                <c:pt idx="87">
                  <c:v>42332</c:v>
                </c:pt>
                <c:pt idx="88">
                  <c:v>42325</c:v>
                </c:pt>
                <c:pt idx="89">
                  <c:v>42318</c:v>
                </c:pt>
                <c:pt idx="90">
                  <c:v>42311</c:v>
                </c:pt>
                <c:pt idx="91">
                  <c:v>42304</c:v>
                </c:pt>
                <c:pt idx="92">
                  <c:v>42297</c:v>
                </c:pt>
                <c:pt idx="93">
                  <c:v>42290</c:v>
                </c:pt>
                <c:pt idx="94">
                  <c:v>42283</c:v>
                </c:pt>
                <c:pt idx="95">
                  <c:v>42276</c:v>
                </c:pt>
                <c:pt idx="96">
                  <c:v>42269</c:v>
                </c:pt>
                <c:pt idx="97">
                  <c:v>42262</c:v>
                </c:pt>
                <c:pt idx="98">
                  <c:v>42255</c:v>
                </c:pt>
                <c:pt idx="99">
                  <c:v>42248</c:v>
                </c:pt>
              </c:numCache>
            </c:numRef>
          </c:cat>
          <c:val>
            <c:numRef>
              <c:f>Analysis!$E$6:$E$105</c:f>
              <c:numCache>
                <c:formatCode>#,##0_);[Red]\(#,##0\)</c:formatCode>
                <c:ptCount val="100"/>
                <c:pt idx="0">
                  <c:v>54464.591967772649</c:v>
                </c:pt>
                <c:pt idx="1">
                  <c:v>59385.940709397226</c:v>
                </c:pt>
                <c:pt idx="2">
                  <c:v>74212.832180885147</c:v>
                </c:pt>
                <c:pt idx="3">
                  <c:v>88758.97575544873</c:v>
                </c:pt>
                <c:pt idx="4">
                  <c:v>92319.552523261635</c:v>
                </c:pt>
                <c:pt idx="5">
                  <c:v>90153.646145521605</c:v>
                </c:pt>
                <c:pt idx="6">
                  <c:v>86734.702353249275</c:v>
                </c:pt>
                <c:pt idx="7">
                  <c:v>82656.463938289031</c:v>
                </c:pt>
                <c:pt idx="8">
                  <c:v>81083.833920779056</c:v>
                </c:pt>
                <c:pt idx="9">
                  <c:v>77550.525692558644</c:v>
                </c:pt>
                <c:pt idx="10">
                  <c:v>72205.297185451171</c:v>
                </c:pt>
                <c:pt idx="11">
                  <c:v>68629.076010022793</c:v>
                </c:pt>
                <c:pt idx="12">
                  <c:v>66614.33701041578</c:v>
                </c:pt>
                <c:pt idx="13">
                  <c:v>68930.769111605157</c:v>
                </c:pt>
                <c:pt idx="14">
                  <c:v>75001.89578936185</c:v>
                </c:pt>
                <c:pt idx="15">
                  <c:v>81917.931971224636</c:v>
                </c:pt>
                <c:pt idx="16">
                  <c:v>82860.411013749152</c:v>
                </c:pt>
                <c:pt idx="17">
                  <c:v>79670.161971257738</c:v>
                </c:pt>
                <c:pt idx="18">
                  <c:v>68432.74050990917</c:v>
                </c:pt>
                <c:pt idx="19">
                  <c:v>63113.5905130225</c:v>
                </c:pt>
                <c:pt idx="20">
                  <c:v>64015.215668378281</c:v>
                </c:pt>
                <c:pt idx="21">
                  <c:v>64321.318225276802</c:v>
                </c:pt>
                <c:pt idx="22">
                  <c:v>62827.136325318177</c:v>
                </c:pt>
                <c:pt idx="23">
                  <c:v>57638.435204767637</c:v>
                </c:pt>
                <c:pt idx="24">
                  <c:v>49032.111988822493</c:v>
                </c:pt>
                <c:pt idx="25">
                  <c:v>49655.848912668662</c:v>
                </c:pt>
                <c:pt idx="26">
                  <c:v>48579.086990402793</c:v>
                </c:pt>
                <c:pt idx="27">
                  <c:v>48995.215163084358</c:v>
                </c:pt>
                <c:pt idx="28">
                  <c:v>56540.882438900968</c:v>
                </c:pt>
                <c:pt idx="29">
                  <c:v>64374.365481480869</c:v>
                </c:pt>
                <c:pt idx="30">
                  <c:v>78463.827619612654</c:v>
                </c:pt>
                <c:pt idx="31">
                  <c:v>95039.80387519348</c:v>
                </c:pt>
                <c:pt idx="32">
                  <c:v>110317.2194268099</c:v>
                </c:pt>
                <c:pt idx="33">
                  <c:v>125743.46285422603</c:v>
                </c:pt>
                <c:pt idx="34">
                  <c:v>141913.8752492948</c:v>
                </c:pt>
                <c:pt idx="35">
                  <c:v>156517.28664882394</c:v>
                </c:pt>
                <c:pt idx="36">
                  <c:v>168646.74210830586</c:v>
                </c:pt>
                <c:pt idx="37">
                  <c:v>181598.48726244358</c:v>
                </c:pt>
                <c:pt idx="38">
                  <c:v>187728.99210074294</c:v>
                </c:pt>
                <c:pt idx="39">
                  <c:v>194953.40964223183</c:v>
                </c:pt>
                <c:pt idx="40">
                  <c:v>201915.3337809738</c:v>
                </c:pt>
                <c:pt idx="41">
                  <c:v>207338.28998856508</c:v>
                </c:pt>
                <c:pt idx="42">
                  <c:v>210604.05902813104</c:v>
                </c:pt>
                <c:pt idx="43">
                  <c:v>213008.00060303879</c:v>
                </c:pt>
                <c:pt idx="44">
                  <c:v>211896.93569742885</c:v>
                </c:pt>
                <c:pt idx="45">
                  <c:v>213267.97757170099</c:v>
                </c:pt>
                <c:pt idx="46">
                  <c:v>205616.09374134045</c:v>
                </c:pt>
                <c:pt idx="47">
                  <c:v>198818.69707986171</c:v>
                </c:pt>
                <c:pt idx="48">
                  <c:v>191732.40662300074</c:v>
                </c:pt>
                <c:pt idx="49">
                  <c:v>180804.57055501797</c:v>
                </c:pt>
                <c:pt idx="50">
                  <c:v>171107.03546709701</c:v>
                </c:pt>
                <c:pt idx="51">
                  <c:v>160568.80037340912</c:v>
                </c:pt>
                <c:pt idx="52">
                  <c:v>150111.60084077995</c:v>
                </c:pt>
                <c:pt idx="53">
                  <c:v>141688.90167686716</c:v>
                </c:pt>
                <c:pt idx="54">
                  <c:v>130546.16719461681</c:v>
                </c:pt>
                <c:pt idx="55">
                  <c:v>120879.62562563947</c:v>
                </c:pt>
                <c:pt idx="56">
                  <c:v>110031.97584246549</c:v>
                </c:pt>
                <c:pt idx="57">
                  <c:v>96328.876811303693</c:v>
                </c:pt>
                <c:pt idx="58">
                  <c:v>78843.641130396732</c:v>
                </c:pt>
                <c:pt idx="59">
                  <c:v>60748.67340105919</c:v>
                </c:pt>
                <c:pt idx="60">
                  <c:v>38968.274469194672</c:v>
                </c:pt>
                <c:pt idx="61">
                  <c:v>20323.425229396409</c:v>
                </c:pt>
                <c:pt idx="62">
                  <c:v>259.43080268081394</c:v>
                </c:pt>
                <c:pt idx="63">
                  <c:v>-14426.754896006198</c:v>
                </c:pt>
                <c:pt idx="64">
                  <c:v>-23755.007636927214</c:v>
                </c:pt>
                <c:pt idx="65">
                  <c:v>-30411.276169453224</c:v>
                </c:pt>
                <c:pt idx="66">
                  <c:v>-38595.121741041818</c:v>
                </c:pt>
                <c:pt idx="67">
                  <c:v>-46009.574152761605</c:v>
                </c:pt>
                <c:pt idx="68">
                  <c:v>-49488.535439649509</c:v>
                </c:pt>
                <c:pt idx="69">
                  <c:v>-50478.645190744035</c:v>
                </c:pt>
                <c:pt idx="70">
                  <c:v>-46085.643444015921</c:v>
                </c:pt>
                <c:pt idx="71">
                  <c:v>-40778.630483399102</c:v>
                </c:pt>
                <c:pt idx="72">
                  <c:v>-39269.453529585735</c:v>
                </c:pt>
                <c:pt idx="73">
                  <c:v>-36188.969281669764</c:v>
                </c:pt>
                <c:pt idx="74">
                  <c:v>-33214.733670152156</c:v>
                </c:pt>
                <c:pt idx="75">
                  <c:v>-29940.801963320526</c:v>
                </c:pt>
                <c:pt idx="76">
                  <c:v>-28942.762859338211</c:v>
                </c:pt>
                <c:pt idx="77">
                  <c:v>-29275.431335597917</c:v>
                </c:pt>
                <c:pt idx="78">
                  <c:v>-31252.60587659345</c:v>
                </c:pt>
                <c:pt idx="79">
                  <c:v>-31239.814029143221</c:v>
                </c:pt>
                <c:pt idx="80">
                  <c:v>-29658.915305926901</c:v>
                </c:pt>
                <c:pt idx="81">
                  <c:v>-28128.650390901952</c:v>
                </c:pt>
                <c:pt idx="82">
                  <c:v>-26367.133979383609</c:v>
                </c:pt>
                <c:pt idx="83">
                  <c:v>-24513.319230353998</c:v>
                </c:pt>
                <c:pt idx="84">
                  <c:v>-24044.471579061013</c:v>
                </c:pt>
                <c:pt idx="85">
                  <c:v>-22330.725564200657</c:v>
                </c:pt>
                <c:pt idx="86">
                  <c:v>-21040.363146890952</c:v>
                </c:pt>
                <c:pt idx="87">
                  <c:v>-15616.269369220812</c:v>
                </c:pt>
                <c:pt idx="88">
                  <c:v>-10871.290724821229</c:v>
                </c:pt>
                <c:pt idx="89">
                  <c:v>-7616.3941071777808</c:v>
                </c:pt>
                <c:pt idx="90">
                  <c:v>-7080.9073939158407</c:v>
                </c:pt>
                <c:pt idx="91">
                  <c:v>-6253.30979597439</c:v>
                </c:pt>
                <c:pt idx="92">
                  <c:v>1874.331783508067</c:v>
                </c:pt>
                <c:pt idx="93">
                  <c:v>10427.233862412169</c:v>
                </c:pt>
                <c:pt idx="94">
                  <c:v>12287.412448607705</c:v>
                </c:pt>
                <c:pt idx="95">
                  <c:v>8144.997695910075</c:v>
                </c:pt>
                <c:pt idx="96">
                  <c:v>8145.7119499540568</c:v>
                </c:pt>
                <c:pt idx="97">
                  <c:v>8606.3958817722814</c:v>
                </c:pt>
                <c:pt idx="98">
                  <c:v>10711.773073647048</c:v>
                </c:pt>
                <c:pt idx="99">
                  <c:v>11048.146565615069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E-4858-AD1A-D2137A1A8D5F}"/>
            </c:ext>
          </c:extLst>
        </c:ser>
        <c:ser>
          <c:idx val="2"/>
          <c:order val="2"/>
          <c:tx>
            <c:strRef>
              <c:f>Analysis!$G$1</c:f>
              <c:strCache>
                <c:ptCount val="1"/>
                <c:pt idx="0">
                  <c:v>BOLL_HIGH_1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Analysis!$B$6:$B$105</c:f>
              <c:numCache>
                <c:formatCode>m/d/yyyy</c:formatCode>
                <c:ptCount val="100"/>
                <c:pt idx="0">
                  <c:v>42941</c:v>
                </c:pt>
                <c:pt idx="1">
                  <c:v>42934</c:v>
                </c:pt>
                <c:pt idx="2">
                  <c:v>42927</c:v>
                </c:pt>
                <c:pt idx="3">
                  <c:v>42920</c:v>
                </c:pt>
                <c:pt idx="4">
                  <c:v>42913</c:v>
                </c:pt>
                <c:pt idx="5">
                  <c:v>42906</c:v>
                </c:pt>
                <c:pt idx="6">
                  <c:v>42899</c:v>
                </c:pt>
                <c:pt idx="7">
                  <c:v>42892</c:v>
                </c:pt>
                <c:pt idx="8">
                  <c:v>42885</c:v>
                </c:pt>
                <c:pt idx="9">
                  <c:v>42878</c:v>
                </c:pt>
                <c:pt idx="10">
                  <c:v>42871</c:v>
                </c:pt>
                <c:pt idx="11">
                  <c:v>42864</c:v>
                </c:pt>
                <c:pt idx="12">
                  <c:v>42857</c:v>
                </c:pt>
                <c:pt idx="13">
                  <c:v>42850</c:v>
                </c:pt>
                <c:pt idx="14">
                  <c:v>42843</c:v>
                </c:pt>
                <c:pt idx="15">
                  <c:v>42836</c:v>
                </c:pt>
                <c:pt idx="16">
                  <c:v>42829</c:v>
                </c:pt>
                <c:pt idx="17">
                  <c:v>42822</c:v>
                </c:pt>
                <c:pt idx="18">
                  <c:v>42815</c:v>
                </c:pt>
                <c:pt idx="19">
                  <c:v>42808</c:v>
                </c:pt>
                <c:pt idx="20">
                  <c:v>42801</c:v>
                </c:pt>
                <c:pt idx="21">
                  <c:v>42794</c:v>
                </c:pt>
                <c:pt idx="22">
                  <c:v>42787</c:v>
                </c:pt>
                <c:pt idx="23">
                  <c:v>42780</c:v>
                </c:pt>
                <c:pt idx="24">
                  <c:v>42773</c:v>
                </c:pt>
                <c:pt idx="25">
                  <c:v>42766</c:v>
                </c:pt>
                <c:pt idx="26">
                  <c:v>42759</c:v>
                </c:pt>
                <c:pt idx="27">
                  <c:v>42752</c:v>
                </c:pt>
                <c:pt idx="28">
                  <c:v>42745</c:v>
                </c:pt>
                <c:pt idx="29">
                  <c:v>42738</c:v>
                </c:pt>
                <c:pt idx="30">
                  <c:v>42731</c:v>
                </c:pt>
                <c:pt idx="31">
                  <c:v>42724</c:v>
                </c:pt>
                <c:pt idx="32">
                  <c:v>42717</c:v>
                </c:pt>
                <c:pt idx="33">
                  <c:v>42710</c:v>
                </c:pt>
                <c:pt idx="34">
                  <c:v>42703</c:v>
                </c:pt>
                <c:pt idx="35">
                  <c:v>42696</c:v>
                </c:pt>
                <c:pt idx="36">
                  <c:v>42689</c:v>
                </c:pt>
                <c:pt idx="37">
                  <c:v>42682</c:v>
                </c:pt>
                <c:pt idx="38">
                  <c:v>42675</c:v>
                </c:pt>
                <c:pt idx="39">
                  <c:v>42668</c:v>
                </c:pt>
                <c:pt idx="40">
                  <c:v>42661</c:v>
                </c:pt>
                <c:pt idx="41">
                  <c:v>42654</c:v>
                </c:pt>
                <c:pt idx="42">
                  <c:v>42647</c:v>
                </c:pt>
                <c:pt idx="43">
                  <c:v>42640</c:v>
                </c:pt>
                <c:pt idx="44">
                  <c:v>42633</c:v>
                </c:pt>
                <c:pt idx="45">
                  <c:v>42626</c:v>
                </c:pt>
                <c:pt idx="46">
                  <c:v>42619</c:v>
                </c:pt>
                <c:pt idx="47">
                  <c:v>42612</c:v>
                </c:pt>
                <c:pt idx="48">
                  <c:v>42605</c:v>
                </c:pt>
                <c:pt idx="49">
                  <c:v>42598</c:v>
                </c:pt>
                <c:pt idx="50">
                  <c:v>42591</c:v>
                </c:pt>
                <c:pt idx="51">
                  <c:v>42584</c:v>
                </c:pt>
                <c:pt idx="52">
                  <c:v>42577</c:v>
                </c:pt>
                <c:pt idx="53">
                  <c:v>42570</c:v>
                </c:pt>
                <c:pt idx="54">
                  <c:v>42563</c:v>
                </c:pt>
                <c:pt idx="55">
                  <c:v>42556</c:v>
                </c:pt>
                <c:pt idx="56">
                  <c:v>42549</c:v>
                </c:pt>
                <c:pt idx="57">
                  <c:v>42542</c:v>
                </c:pt>
                <c:pt idx="58">
                  <c:v>42535</c:v>
                </c:pt>
                <c:pt idx="59">
                  <c:v>42528</c:v>
                </c:pt>
                <c:pt idx="60">
                  <c:v>42521</c:v>
                </c:pt>
                <c:pt idx="61">
                  <c:v>42514</c:v>
                </c:pt>
                <c:pt idx="62">
                  <c:v>42507</c:v>
                </c:pt>
                <c:pt idx="63">
                  <c:v>42500</c:v>
                </c:pt>
                <c:pt idx="64">
                  <c:v>42493</c:v>
                </c:pt>
                <c:pt idx="65">
                  <c:v>42486</c:v>
                </c:pt>
                <c:pt idx="66">
                  <c:v>42479</c:v>
                </c:pt>
                <c:pt idx="67">
                  <c:v>42472</c:v>
                </c:pt>
                <c:pt idx="68">
                  <c:v>42465</c:v>
                </c:pt>
                <c:pt idx="69">
                  <c:v>42458</c:v>
                </c:pt>
                <c:pt idx="70">
                  <c:v>42451</c:v>
                </c:pt>
                <c:pt idx="71">
                  <c:v>42444</c:v>
                </c:pt>
                <c:pt idx="72">
                  <c:v>42437</c:v>
                </c:pt>
                <c:pt idx="73">
                  <c:v>42430</c:v>
                </c:pt>
                <c:pt idx="74">
                  <c:v>42423</c:v>
                </c:pt>
                <c:pt idx="75">
                  <c:v>42416</c:v>
                </c:pt>
                <c:pt idx="76">
                  <c:v>42409</c:v>
                </c:pt>
                <c:pt idx="77">
                  <c:v>42402</c:v>
                </c:pt>
                <c:pt idx="78">
                  <c:v>42395</c:v>
                </c:pt>
                <c:pt idx="79">
                  <c:v>42388</c:v>
                </c:pt>
                <c:pt idx="80">
                  <c:v>42381</c:v>
                </c:pt>
                <c:pt idx="81">
                  <c:v>42374</c:v>
                </c:pt>
                <c:pt idx="82">
                  <c:v>42367</c:v>
                </c:pt>
                <c:pt idx="83">
                  <c:v>42360</c:v>
                </c:pt>
                <c:pt idx="84">
                  <c:v>42353</c:v>
                </c:pt>
                <c:pt idx="85">
                  <c:v>42346</c:v>
                </c:pt>
                <c:pt idx="86">
                  <c:v>42339</c:v>
                </c:pt>
                <c:pt idx="87">
                  <c:v>42332</c:v>
                </c:pt>
                <c:pt idx="88">
                  <c:v>42325</c:v>
                </c:pt>
                <c:pt idx="89">
                  <c:v>42318</c:v>
                </c:pt>
                <c:pt idx="90">
                  <c:v>42311</c:v>
                </c:pt>
                <c:pt idx="91">
                  <c:v>42304</c:v>
                </c:pt>
                <c:pt idx="92">
                  <c:v>42297</c:v>
                </c:pt>
                <c:pt idx="93">
                  <c:v>42290</c:v>
                </c:pt>
                <c:pt idx="94">
                  <c:v>42283</c:v>
                </c:pt>
                <c:pt idx="95">
                  <c:v>42276</c:v>
                </c:pt>
                <c:pt idx="96">
                  <c:v>42269</c:v>
                </c:pt>
                <c:pt idx="97">
                  <c:v>42262</c:v>
                </c:pt>
                <c:pt idx="98">
                  <c:v>42255</c:v>
                </c:pt>
                <c:pt idx="99">
                  <c:v>42248</c:v>
                </c:pt>
              </c:numCache>
            </c:numRef>
          </c:cat>
          <c:val>
            <c:numRef>
              <c:f>Analysis!$G$6:$G$105</c:f>
              <c:numCache>
                <c:formatCode>#,##0_);[Red]\(#,##0\)</c:formatCode>
                <c:ptCount val="100"/>
                <c:pt idx="0">
                  <c:v>231831.40803222737</c:v>
                </c:pt>
                <c:pt idx="1">
                  <c:v>230898.65929060275</c:v>
                </c:pt>
                <c:pt idx="2">
                  <c:v>226437.76781911484</c:v>
                </c:pt>
                <c:pt idx="3">
                  <c:v>218241.92424455128</c:v>
                </c:pt>
                <c:pt idx="4">
                  <c:v>216276.64747673838</c:v>
                </c:pt>
                <c:pt idx="5">
                  <c:v>216990.25385447842</c:v>
                </c:pt>
                <c:pt idx="6">
                  <c:v>217257.19764675075</c:v>
                </c:pt>
                <c:pt idx="7">
                  <c:v>213248.73606171098</c:v>
                </c:pt>
                <c:pt idx="8">
                  <c:v>205078.96607922093</c:v>
                </c:pt>
                <c:pt idx="9">
                  <c:v>202851.47430744136</c:v>
                </c:pt>
                <c:pt idx="10">
                  <c:v>201875.00281454882</c:v>
                </c:pt>
                <c:pt idx="11">
                  <c:v>202613.12398997723</c:v>
                </c:pt>
                <c:pt idx="12">
                  <c:v>201110.66298958421</c:v>
                </c:pt>
                <c:pt idx="13">
                  <c:v>192761.93088839485</c:v>
                </c:pt>
                <c:pt idx="14">
                  <c:v>180261.10421063815</c:v>
                </c:pt>
                <c:pt idx="15">
                  <c:v>168925.26802877538</c:v>
                </c:pt>
                <c:pt idx="16">
                  <c:v>167424.68898625084</c:v>
                </c:pt>
                <c:pt idx="17">
                  <c:v>172837.33802874226</c:v>
                </c:pt>
                <c:pt idx="18">
                  <c:v>192016.55949009082</c:v>
                </c:pt>
                <c:pt idx="19">
                  <c:v>207223.60948697751</c:v>
                </c:pt>
                <c:pt idx="20">
                  <c:v>215416.18433162174</c:v>
                </c:pt>
                <c:pt idx="21">
                  <c:v>219703.38177472321</c:v>
                </c:pt>
                <c:pt idx="22">
                  <c:v>224339.6636746818</c:v>
                </c:pt>
                <c:pt idx="23">
                  <c:v>241702.86479523237</c:v>
                </c:pt>
                <c:pt idx="24">
                  <c:v>268524.38801117754</c:v>
                </c:pt>
                <c:pt idx="25">
                  <c:v>281803.65108733135</c:v>
                </c:pt>
                <c:pt idx="26">
                  <c:v>299506.21300959721</c:v>
                </c:pt>
                <c:pt idx="27">
                  <c:v>318935.38483691565</c:v>
                </c:pt>
                <c:pt idx="28">
                  <c:v>328319.71756109898</c:v>
                </c:pt>
                <c:pt idx="29">
                  <c:v>338998.93451851909</c:v>
                </c:pt>
                <c:pt idx="30">
                  <c:v>343639.57238038734</c:v>
                </c:pt>
                <c:pt idx="31">
                  <c:v>345873.99612480652</c:v>
                </c:pt>
                <c:pt idx="32">
                  <c:v>348531.48057319014</c:v>
                </c:pt>
                <c:pt idx="33">
                  <c:v>348069.63714577397</c:v>
                </c:pt>
                <c:pt idx="34">
                  <c:v>346852.32475070521</c:v>
                </c:pt>
                <c:pt idx="35">
                  <c:v>346838.21335117606</c:v>
                </c:pt>
                <c:pt idx="36">
                  <c:v>349596.55789169413</c:v>
                </c:pt>
                <c:pt idx="37">
                  <c:v>349070.81273755647</c:v>
                </c:pt>
                <c:pt idx="38">
                  <c:v>350489.40789925709</c:v>
                </c:pt>
                <c:pt idx="39">
                  <c:v>349738.09035776817</c:v>
                </c:pt>
                <c:pt idx="40">
                  <c:v>345940.06621902622</c:v>
                </c:pt>
                <c:pt idx="41">
                  <c:v>342268.81001143489</c:v>
                </c:pt>
                <c:pt idx="42">
                  <c:v>340144.34097186895</c:v>
                </c:pt>
                <c:pt idx="43">
                  <c:v>339818.39939696121</c:v>
                </c:pt>
                <c:pt idx="44">
                  <c:v>338228.86430257116</c:v>
                </c:pt>
                <c:pt idx="45">
                  <c:v>338404.72242829896</c:v>
                </c:pt>
                <c:pt idx="46">
                  <c:v>339601.00625865953</c:v>
                </c:pt>
                <c:pt idx="47">
                  <c:v>337296.10292013834</c:v>
                </c:pt>
                <c:pt idx="48">
                  <c:v>338128.99337699928</c:v>
                </c:pt>
                <c:pt idx="49">
                  <c:v>338635.92944498203</c:v>
                </c:pt>
                <c:pt idx="50">
                  <c:v>338928.96453290299</c:v>
                </c:pt>
                <c:pt idx="51">
                  <c:v>338705.59962659091</c:v>
                </c:pt>
                <c:pt idx="52">
                  <c:v>336695.69915922004</c:v>
                </c:pt>
                <c:pt idx="53">
                  <c:v>334703.89832313283</c:v>
                </c:pt>
                <c:pt idx="54">
                  <c:v>332496.83280538319</c:v>
                </c:pt>
                <c:pt idx="55">
                  <c:v>326914.87437436054</c:v>
                </c:pt>
                <c:pt idx="56">
                  <c:v>317902.22415753454</c:v>
                </c:pt>
                <c:pt idx="57">
                  <c:v>311256.12318869634</c:v>
                </c:pt>
                <c:pt idx="58">
                  <c:v>306750.65886960324</c:v>
                </c:pt>
                <c:pt idx="59">
                  <c:v>302763.4265989408</c:v>
                </c:pt>
                <c:pt idx="60">
                  <c:v>306051.32553080528</c:v>
                </c:pt>
                <c:pt idx="61">
                  <c:v>309454.47477060359</c:v>
                </c:pt>
                <c:pt idx="62">
                  <c:v>311511.26919731917</c:v>
                </c:pt>
                <c:pt idx="63">
                  <c:v>301478.85489600617</c:v>
                </c:pt>
                <c:pt idx="64">
                  <c:v>286960.00763692718</c:v>
                </c:pt>
                <c:pt idx="65">
                  <c:v>267817.07616945321</c:v>
                </c:pt>
                <c:pt idx="66">
                  <c:v>255877.5217410418</c:v>
                </c:pt>
                <c:pt idx="67">
                  <c:v>242583.27415276162</c:v>
                </c:pt>
                <c:pt idx="68">
                  <c:v>226311.73543964952</c:v>
                </c:pt>
                <c:pt idx="69">
                  <c:v>211701.74519074406</c:v>
                </c:pt>
                <c:pt idx="70">
                  <c:v>195167.0434440159</c:v>
                </c:pt>
                <c:pt idx="71">
                  <c:v>183611.13048339909</c:v>
                </c:pt>
                <c:pt idx="72">
                  <c:v>180894.15352958575</c:v>
                </c:pt>
                <c:pt idx="73">
                  <c:v>175462.76928166975</c:v>
                </c:pt>
                <c:pt idx="74">
                  <c:v>168963.13367015216</c:v>
                </c:pt>
                <c:pt idx="75">
                  <c:v>159873.30196332053</c:v>
                </c:pt>
                <c:pt idx="76">
                  <c:v>154803.7628593382</c:v>
                </c:pt>
                <c:pt idx="77">
                  <c:v>151406.13133559792</c:v>
                </c:pt>
                <c:pt idx="78">
                  <c:v>150055.80587659345</c:v>
                </c:pt>
                <c:pt idx="79">
                  <c:v>150068.31402914322</c:v>
                </c:pt>
                <c:pt idx="80">
                  <c:v>151386.51530592691</c:v>
                </c:pt>
                <c:pt idx="81">
                  <c:v>152457.75039090196</c:v>
                </c:pt>
                <c:pt idx="82">
                  <c:v>152206.13397938362</c:v>
                </c:pt>
                <c:pt idx="83">
                  <c:v>151686.31923035398</c:v>
                </c:pt>
                <c:pt idx="84">
                  <c:v>151564.77157906102</c:v>
                </c:pt>
                <c:pt idx="85">
                  <c:v>150931.92556420065</c:v>
                </c:pt>
                <c:pt idx="86">
                  <c:v>150507.16314689096</c:v>
                </c:pt>
                <c:pt idx="87">
                  <c:v>148890.46936922084</c:v>
                </c:pt>
                <c:pt idx="88">
                  <c:v>147560.0907248212</c:v>
                </c:pt>
                <c:pt idx="89">
                  <c:v>147580.79410717776</c:v>
                </c:pt>
                <c:pt idx="90">
                  <c:v>149717.80739391583</c:v>
                </c:pt>
                <c:pt idx="91">
                  <c:v>144828.3097959744</c:v>
                </c:pt>
                <c:pt idx="92">
                  <c:v>128466.26821649194</c:v>
                </c:pt>
                <c:pt idx="93">
                  <c:v>115224.26613758784</c:v>
                </c:pt>
                <c:pt idx="94">
                  <c:v>112117.58755139229</c:v>
                </c:pt>
                <c:pt idx="95">
                  <c:v>119840.20230408992</c:v>
                </c:pt>
                <c:pt idx="96">
                  <c:v>119918.98805004594</c:v>
                </c:pt>
                <c:pt idx="97">
                  <c:v>120589.80411822771</c:v>
                </c:pt>
                <c:pt idx="98">
                  <c:v>124655.42692635296</c:v>
                </c:pt>
                <c:pt idx="99">
                  <c:v>128514.25343438493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9E-4858-AD1A-D2137A1A8D5F}"/>
            </c:ext>
          </c:extLst>
        </c:ser>
        <c:ser>
          <c:idx val="3"/>
          <c:order val="3"/>
          <c:tx>
            <c:strRef>
              <c:f>Analysis!$I$1</c:f>
              <c:strCache>
                <c:ptCount val="1"/>
                <c:pt idx="0">
                  <c:v>NLFP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Analysis!$B$6:$B$105</c:f>
              <c:numCache>
                <c:formatCode>m/d/yyyy</c:formatCode>
                <c:ptCount val="100"/>
                <c:pt idx="0">
                  <c:v>42941</c:v>
                </c:pt>
                <c:pt idx="1">
                  <c:v>42934</c:v>
                </c:pt>
                <c:pt idx="2">
                  <c:v>42927</c:v>
                </c:pt>
                <c:pt idx="3">
                  <c:v>42920</c:v>
                </c:pt>
                <c:pt idx="4">
                  <c:v>42913</c:v>
                </c:pt>
                <c:pt idx="5">
                  <c:v>42906</c:v>
                </c:pt>
                <c:pt idx="6">
                  <c:v>42899</c:v>
                </c:pt>
                <c:pt idx="7">
                  <c:v>42892</c:v>
                </c:pt>
                <c:pt idx="8">
                  <c:v>42885</c:v>
                </c:pt>
                <c:pt idx="9">
                  <c:v>42878</c:v>
                </c:pt>
                <c:pt idx="10">
                  <c:v>42871</c:v>
                </c:pt>
                <c:pt idx="11">
                  <c:v>42864</c:v>
                </c:pt>
                <c:pt idx="12">
                  <c:v>42857</c:v>
                </c:pt>
                <c:pt idx="13">
                  <c:v>42850</c:v>
                </c:pt>
                <c:pt idx="14">
                  <c:v>42843</c:v>
                </c:pt>
                <c:pt idx="15">
                  <c:v>42836</c:v>
                </c:pt>
                <c:pt idx="16">
                  <c:v>42829</c:v>
                </c:pt>
                <c:pt idx="17">
                  <c:v>42822</c:v>
                </c:pt>
                <c:pt idx="18">
                  <c:v>42815</c:v>
                </c:pt>
                <c:pt idx="19">
                  <c:v>42808</c:v>
                </c:pt>
                <c:pt idx="20">
                  <c:v>42801</c:v>
                </c:pt>
                <c:pt idx="21">
                  <c:v>42794</c:v>
                </c:pt>
                <c:pt idx="22">
                  <c:v>42787</c:v>
                </c:pt>
                <c:pt idx="23">
                  <c:v>42780</c:v>
                </c:pt>
                <c:pt idx="24">
                  <c:v>42773</c:v>
                </c:pt>
                <c:pt idx="25">
                  <c:v>42766</c:v>
                </c:pt>
                <c:pt idx="26">
                  <c:v>42759</c:v>
                </c:pt>
                <c:pt idx="27">
                  <c:v>42752</c:v>
                </c:pt>
                <c:pt idx="28">
                  <c:v>42745</c:v>
                </c:pt>
                <c:pt idx="29">
                  <c:v>42738</c:v>
                </c:pt>
                <c:pt idx="30">
                  <c:v>42731</c:v>
                </c:pt>
                <c:pt idx="31">
                  <c:v>42724</c:v>
                </c:pt>
                <c:pt idx="32">
                  <c:v>42717</c:v>
                </c:pt>
                <c:pt idx="33">
                  <c:v>42710</c:v>
                </c:pt>
                <c:pt idx="34">
                  <c:v>42703</c:v>
                </c:pt>
                <c:pt idx="35">
                  <c:v>42696</c:v>
                </c:pt>
                <c:pt idx="36">
                  <c:v>42689</c:v>
                </c:pt>
                <c:pt idx="37">
                  <c:v>42682</c:v>
                </c:pt>
                <c:pt idx="38">
                  <c:v>42675</c:v>
                </c:pt>
                <c:pt idx="39">
                  <c:v>42668</c:v>
                </c:pt>
                <c:pt idx="40">
                  <c:v>42661</c:v>
                </c:pt>
                <c:pt idx="41">
                  <c:v>42654</c:v>
                </c:pt>
                <c:pt idx="42">
                  <c:v>42647</c:v>
                </c:pt>
                <c:pt idx="43">
                  <c:v>42640</c:v>
                </c:pt>
                <c:pt idx="44">
                  <c:v>42633</c:v>
                </c:pt>
                <c:pt idx="45">
                  <c:v>42626</c:v>
                </c:pt>
                <c:pt idx="46">
                  <c:v>42619</c:v>
                </c:pt>
                <c:pt idx="47">
                  <c:v>42612</c:v>
                </c:pt>
                <c:pt idx="48">
                  <c:v>42605</c:v>
                </c:pt>
                <c:pt idx="49">
                  <c:v>42598</c:v>
                </c:pt>
                <c:pt idx="50">
                  <c:v>42591</c:v>
                </c:pt>
                <c:pt idx="51">
                  <c:v>42584</c:v>
                </c:pt>
                <c:pt idx="52">
                  <c:v>42577</c:v>
                </c:pt>
                <c:pt idx="53">
                  <c:v>42570</c:v>
                </c:pt>
                <c:pt idx="54">
                  <c:v>42563</c:v>
                </c:pt>
                <c:pt idx="55">
                  <c:v>42556</c:v>
                </c:pt>
                <c:pt idx="56">
                  <c:v>42549</c:v>
                </c:pt>
                <c:pt idx="57">
                  <c:v>42542</c:v>
                </c:pt>
                <c:pt idx="58">
                  <c:v>42535</c:v>
                </c:pt>
                <c:pt idx="59">
                  <c:v>42528</c:v>
                </c:pt>
                <c:pt idx="60">
                  <c:v>42521</c:v>
                </c:pt>
                <c:pt idx="61">
                  <c:v>42514</c:v>
                </c:pt>
                <c:pt idx="62">
                  <c:v>42507</c:v>
                </c:pt>
                <c:pt idx="63">
                  <c:v>42500</c:v>
                </c:pt>
                <c:pt idx="64">
                  <c:v>42493</c:v>
                </c:pt>
                <c:pt idx="65">
                  <c:v>42486</c:v>
                </c:pt>
                <c:pt idx="66">
                  <c:v>42479</c:v>
                </c:pt>
                <c:pt idx="67">
                  <c:v>42472</c:v>
                </c:pt>
                <c:pt idx="68">
                  <c:v>42465</c:v>
                </c:pt>
                <c:pt idx="69">
                  <c:v>42458</c:v>
                </c:pt>
                <c:pt idx="70">
                  <c:v>42451</c:v>
                </c:pt>
                <c:pt idx="71">
                  <c:v>42444</c:v>
                </c:pt>
                <c:pt idx="72">
                  <c:v>42437</c:v>
                </c:pt>
                <c:pt idx="73">
                  <c:v>42430</c:v>
                </c:pt>
                <c:pt idx="74">
                  <c:v>42423</c:v>
                </c:pt>
                <c:pt idx="75">
                  <c:v>42416</c:v>
                </c:pt>
                <c:pt idx="76">
                  <c:v>42409</c:v>
                </c:pt>
                <c:pt idx="77">
                  <c:v>42402</c:v>
                </c:pt>
                <c:pt idx="78">
                  <c:v>42395</c:v>
                </c:pt>
                <c:pt idx="79">
                  <c:v>42388</c:v>
                </c:pt>
                <c:pt idx="80">
                  <c:v>42381</c:v>
                </c:pt>
                <c:pt idx="81">
                  <c:v>42374</c:v>
                </c:pt>
                <c:pt idx="82">
                  <c:v>42367</c:v>
                </c:pt>
                <c:pt idx="83">
                  <c:v>42360</c:v>
                </c:pt>
                <c:pt idx="84">
                  <c:v>42353</c:v>
                </c:pt>
                <c:pt idx="85">
                  <c:v>42346</c:v>
                </c:pt>
                <c:pt idx="86">
                  <c:v>42339</c:v>
                </c:pt>
                <c:pt idx="87">
                  <c:v>42332</c:v>
                </c:pt>
                <c:pt idx="88">
                  <c:v>42325</c:v>
                </c:pt>
                <c:pt idx="89">
                  <c:v>42318</c:v>
                </c:pt>
                <c:pt idx="90">
                  <c:v>42311</c:v>
                </c:pt>
                <c:pt idx="91">
                  <c:v>42304</c:v>
                </c:pt>
                <c:pt idx="92">
                  <c:v>42297</c:v>
                </c:pt>
                <c:pt idx="93">
                  <c:v>42290</c:v>
                </c:pt>
                <c:pt idx="94">
                  <c:v>42283</c:v>
                </c:pt>
                <c:pt idx="95">
                  <c:v>42276</c:v>
                </c:pt>
                <c:pt idx="96">
                  <c:v>42269</c:v>
                </c:pt>
                <c:pt idx="97">
                  <c:v>42262</c:v>
                </c:pt>
                <c:pt idx="98">
                  <c:v>42255</c:v>
                </c:pt>
                <c:pt idx="99">
                  <c:v>42248</c:v>
                </c:pt>
              </c:numCache>
            </c:numRef>
          </c:cat>
          <c:val>
            <c:numRef>
              <c:f>Analysis!$I$6:$I$105</c:f>
              <c:numCache>
                <c:formatCode>General</c:formatCode>
                <c:ptCount val="100"/>
                <c:pt idx="0">
                  <c:v>93799</c:v>
                </c:pt>
                <c:pt idx="1">
                  <c:v>60138</c:v>
                </c:pt>
                <c:pt idx="2">
                  <c:v>60260</c:v>
                </c:pt>
                <c:pt idx="3">
                  <c:v>93799</c:v>
                </c:pt>
                <c:pt idx="4">
                  <c:v>131672</c:v>
                </c:pt>
                <c:pt idx="5">
                  <c:v>150675</c:v>
                </c:pt>
                <c:pt idx="6">
                  <c:v>190274</c:v>
                </c:pt>
                <c:pt idx="7">
                  <c:v>204465</c:v>
                </c:pt>
                <c:pt idx="8">
                  <c:v>167090</c:v>
                </c:pt>
                <c:pt idx="9">
                  <c:v>159767</c:v>
                </c:pt>
                <c:pt idx="10">
                  <c:v>126724</c:v>
                </c:pt>
                <c:pt idx="11">
                  <c:v>150006</c:v>
                </c:pt>
                <c:pt idx="12">
                  <c:v>189634</c:v>
                </c:pt>
                <c:pt idx="13">
                  <c:v>200677</c:v>
                </c:pt>
                <c:pt idx="14">
                  <c:v>195768</c:v>
                </c:pt>
                <c:pt idx="15">
                  <c:v>172666</c:v>
                </c:pt>
                <c:pt idx="16">
                  <c:v>155436</c:v>
                </c:pt>
                <c:pt idx="17">
                  <c:v>137820</c:v>
                </c:pt>
                <c:pt idx="18">
                  <c:v>116252</c:v>
                </c:pt>
                <c:pt idx="19">
                  <c:v>106038</c:v>
                </c:pt>
                <c:pt idx="20">
                  <c:v>133685</c:v>
                </c:pt>
                <c:pt idx="21">
                  <c:v>163798</c:v>
                </c:pt>
                <c:pt idx="22">
                  <c:v>123763</c:v>
                </c:pt>
                <c:pt idx="23">
                  <c:v>109752</c:v>
                </c:pt>
                <c:pt idx="24">
                  <c:v>117149</c:v>
                </c:pt>
                <c:pt idx="25">
                  <c:v>119155</c:v>
                </c:pt>
                <c:pt idx="26">
                  <c:v>109407</c:v>
                </c:pt>
                <c:pt idx="27">
                  <c:v>107041</c:v>
                </c:pt>
                <c:pt idx="28">
                  <c:v>109482</c:v>
                </c:pt>
                <c:pt idx="29">
                  <c:v>96550</c:v>
                </c:pt>
                <c:pt idx="30">
                  <c:v>98343</c:v>
                </c:pt>
                <c:pt idx="31">
                  <c:v>114834</c:v>
                </c:pt>
                <c:pt idx="32">
                  <c:v>129311</c:v>
                </c:pt>
                <c:pt idx="33">
                  <c:v>136380</c:v>
                </c:pt>
                <c:pt idx="34">
                  <c:v>151570</c:v>
                </c:pt>
                <c:pt idx="35">
                  <c:v>167085</c:v>
                </c:pt>
                <c:pt idx="36">
                  <c:v>177660</c:v>
                </c:pt>
                <c:pt idx="37">
                  <c:v>217238</c:v>
                </c:pt>
                <c:pt idx="38">
                  <c:v>215131</c:v>
                </c:pt>
                <c:pt idx="39">
                  <c:v>196980</c:v>
                </c:pt>
                <c:pt idx="40">
                  <c:v>179618</c:v>
                </c:pt>
                <c:pt idx="41">
                  <c:v>195219</c:v>
                </c:pt>
                <c:pt idx="42">
                  <c:v>245508</c:v>
                </c:pt>
                <c:pt idx="43">
                  <c:v>291904</c:v>
                </c:pt>
                <c:pt idx="44">
                  <c:v>256179</c:v>
                </c:pt>
                <c:pt idx="45">
                  <c:v>285413</c:v>
                </c:pt>
                <c:pt idx="46">
                  <c:v>307860</c:v>
                </c:pt>
                <c:pt idx="47">
                  <c:v>276341</c:v>
                </c:pt>
                <c:pt idx="48">
                  <c:v>294609</c:v>
                </c:pt>
                <c:pt idx="49">
                  <c:v>283851</c:v>
                </c:pt>
                <c:pt idx="50">
                  <c:v>286447</c:v>
                </c:pt>
                <c:pt idx="51">
                  <c:v>294183</c:v>
                </c:pt>
                <c:pt idx="52">
                  <c:v>278955</c:v>
                </c:pt>
                <c:pt idx="53">
                  <c:v>285911</c:v>
                </c:pt>
                <c:pt idx="54">
                  <c:v>297463</c:v>
                </c:pt>
                <c:pt idx="55">
                  <c:v>315963</c:v>
                </c:pt>
                <c:pt idx="56">
                  <c:v>301920</c:v>
                </c:pt>
                <c:pt idx="57">
                  <c:v>292729</c:v>
                </c:pt>
                <c:pt idx="58">
                  <c:v>279862</c:v>
                </c:pt>
                <c:pt idx="59">
                  <c:v>228619</c:v>
                </c:pt>
                <c:pt idx="60">
                  <c:v>197135</c:v>
                </c:pt>
                <c:pt idx="61">
                  <c:v>206632</c:v>
                </c:pt>
                <c:pt idx="62">
                  <c:v>266288</c:v>
                </c:pt>
                <c:pt idx="63">
                  <c:v>264898</c:v>
                </c:pt>
                <c:pt idx="64">
                  <c:v>271648</c:v>
                </c:pt>
                <c:pt idx="65">
                  <c:v>220857</c:v>
                </c:pt>
                <c:pt idx="66">
                  <c:v>216837</c:v>
                </c:pt>
                <c:pt idx="67">
                  <c:v>213807</c:v>
                </c:pt>
                <c:pt idx="68">
                  <c:v>190400</c:v>
                </c:pt>
                <c:pt idx="69">
                  <c:v>189806</c:v>
                </c:pt>
                <c:pt idx="70">
                  <c:v>178831</c:v>
                </c:pt>
                <c:pt idx="71">
                  <c:v>169512</c:v>
                </c:pt>
                <c:pt idx="72">
                  <c:v>174810</c:v>
                </c:pt>
                <c:pt idx="73">
                  <c:v>152413</c:v>
                </c:pt>
                <c:pt idx="74">
                  <c:v>144978</c:v>
                </c:pt>
                <c:pt idx="75">
                  <c:v>117360</c:v>
                </c:pt>
                <c:pt idx="76">
                  <c:v>98428</c:v>
                </c:pt>
                <c:pt idx="77">
                  <c:v>72822</c:v>
                </c:pt>
                <c:pt idx="78">
                  <c:v>59040</c:v>
                </c:pt>
                <c:pt idx="79">
                  <c:v>43694</c:v>
                </c:pt>
                <c:pt idx="80">
                  <c:v>44718</c:v>
                </c:pt>
                <c:pt idx="81">
                  <c:v>26560</c:v>
                </c:pt>
                <c:pt idx="82">
                  <c:v>19102</c:v>
                </c:pt>
                <c:pt idx="83">
                  <c:v>26427</c:v>
                </c:pt>
                <c:pt idx="84">
                  <c:v>13656</c:v>
                </c:pt>
                <c:pt idx="85">
                  <c:v>19623</c:v>
                </c:pt>
                <c:pt idx="86">
                  <c:v>9750</c:v>
                </c:pt>
                <c:pt idx="87">
                  <c:v>16302</c:v>
                </c:pt>
                <c:pt idx="88">
                  <c:v>34399</c:v>
                </c:pt>
                <c:pt idx="89">
                  <c:v>68389</c:v>
                </c:pt>
                <c:pt idx="90">
                  <c:v>116342</c:v>
                </c:pt>
                <c:pt idx="91">
                  <c:v>157434</c:v>
                </c:pt>
                <c:pt idx="92">
                  <c:v>151301</c:v>
                </c:pt>
                <c:pt idx="93">
                  <c:v>117159</c:v>
                </c:pt>
                <c:pt idx="94">
                  <c:v>86819</c:v>
                </c:pt>
                <c:pt idx="95">
                  <c:v>76645</c:v>
                </c:pt>
                <c:pt idx="96">
                  <c:v>61125</c:v>
                </c:pt>
                <c:pt idx="97">
                  <c:v>39547</c:v>
                </c:pt>
                <c:pt idx="98">
                  <c:v>59293</c:v>
                </c:pt>
                <c:pt idx="99">
                  <c:v>72685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9E-4858-AD1A-D2137A1A8D5F}"/>
            </c:ext>
          </c:extLst>
        </c:ser>
        <c:ser>
          <c:idx val="4"/>
          <c:order val="4"/>
          <c:tx>
            <c:strRef>
              <c:f>Analysis!$F$1</c:f>
              <c:strCache>
                <c:ptCount val="1"/>
                <c:pt idx="0">
                  <c:v>BOLL_LOW_2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Analysis!$B$6:$B$105</c:f>
              <c:numCache>
                <c:formatCode>m/d/yyyy</c:formatCode>
                <c:ptCount val="100"/>
                <c:pt idx="0">
                  <c:v>42941</c:v>
                </c:pt>
                <c:pt idx="1">
                  <c:v>42934</c:v>
                </c:pt>
                <c:pt idx="2">
                  <c:v>42927</c:v>
                </c:pt>
                <c:pt idx="3">
                  <c:v>42920</c:v>
                </c:pt>
                <c:pt idx="4">
                  <c:v>42913</c:v>
                </c:pt>
                <c:pt idx="5">
                  <c:v>42906</c:v>
                </c:pt>
                <c:pt idx="6">
                  <c:v>42899</c:v>
                </c:pt>
                <c:pt idx="7">
                  <c:v>42892</c:v>
                </c:pt>
                <c:pt idx="8">
                  <c:v>42885</c:v>
                </c:pt>
                <c:pt idx="9">
                  <c:v>42878</c:v>
                </c:pt>
                <c:pt idx="10">
                  <c:v>42871</c:v>
                </c:pt>
                <c:pt idx="11">
                  <c:v>42864</c:v>
                </c:pt>
                <c:pt idx="12">
                  <c:v>42857</c:v>
                </c:pt>
                <c:pt idx="13">
                  <c:v>42850</c:v>
                </c:pt>
                <c:pt idx="14">
                  <c:v>42843</c:v>
                </c:pt>
                <c:pt idx="15">
                  <c:v>42836</c:v>
                </c:pt>
                <c:pt idx="16">
                  <c:v>42829</c:v>
                </c:pt>
                <c:pt idx="17">
                  <c:v>42822</c:v>
                </c:pt>
                <c:pt idx="18">
                  <c:v>42815</c:v>
                </c:pt>
                <c:pt idx="19">
                  <c:v>42808</c:v>
                </c:pt>
                <c:pt idx="20">
                  <c:v>42801</c:v>
                </c:pt>
                <c:pt idx="21">
                  <c:v>42794</c:v>
                </c:pt>
                <c:pt idx="22">
                  <c:v>42787</c:v>
                </c:pt>
                <c:pt idx="23">
                  <c:v>42780</c:v>
                </c:pt>
                <c:pt idx="24">
                  <c:v>42773</c:v>
                </c:pt>
                <c:pt idx="25">
                  <c:v>42766</c:v>
                </c:pt>
                <c:pt idx="26">
                  <c:v>42759</c:v>
                </c:pt>
                <c:pt idx="27">
                  <c:v>42752</c:v>
                </c:pt>
                <c:pt idx="28">
                  <c:v>42745</c:v>
                </c:pt>
                <c:pt idx="29">
                  <c:v>42738</c:v>
                </c:pt>
                <c:pt idx="30">
                  <c:v>42731</c:v>
                </c:pt>
                <c:pt idx="31">
                  <c:v>42724</c:v>
                </c:pt>
                <c:pt idx="32">
                  <c:v>42717</c:v>
                </c:pt>
                <c:pt idx="33">
                  <c:v>42710</c:v>
                </c:pt>
                <c:pt idx="34">
                  <c:v>42703</c:v>
                </c:pt>
                <c:pt idx="35">
                  <c:v>42696</c:v>
                </c:pt>
                <c:pt idx="36">
                  <c:v>42689</c:v>
                </c:pt>
                <c:pt idx="37">
                  <c:v>42682</c:v>
                </c:pt>
                <c:pt idx="38">
                  <c:v>42675</c:v>
                </c:pt>
                <c:pt idx="39">
                  <c:v>42668</c:v>
                </c:pt>
                <c:pt idx="40">
                  <c:v>42661</c:v>
                </c:pt>
                <c:pt idx="41">
                  <c:v>42654</c:v>
                </c:pt>
                <c:pt idx="42">
                  <c:v>42647</c:v>
                </c:pt>
                <c:pt idx="43">
                  <c:v>42640</c:v>
                </c:pt>
                <c:pt idx="44">
                  <c:v>42633</c:v>
                </c:pt>
                <c:pt idx="45">
                  <c:v>42626</c:v>
                </c:pt>
                <c:pt idx="46">
                  <c:v>42619</c:v>
                </c:pt>
                <c:pt idx="47">
                  <c:v>42612</c:v>
                </c:pt>
                <c:pt idx="48">
                  <c:v>42605</c:v>
                </c:pt>
                <c:pt idx="49">
                  <c:v>42598</c:v>
                </c:pt>
                <c:pt idx="50">
                  <c:v>42591</c:v>
                </c:pt>
                <c:pt idx="51">
                  <c:v>42584</c:v>
                </c:pt>
                <c:pt idx="52">
                  <c:v>42577</c:v>
                </c:pt>
                <c:pt idx="53">
                  <c:v>42570</c:v>
                </c:pt>
                <c:pt idx="54">
                  <c:v>42563</c:v>
                </c:pt>
                <c:pt idx="55">
                  <c:v>42556</c:v>
                </c:pt>
                <c:pt idx="56">
                  <c:v>42549</c:v>
                </c:pt>
                <c:pt idx="57">
                  <c:v>42542</c:v>
                </c:pt>
                <c:pt idx="58">
                  <c:v>42535</c:v>
                </c:pt>
                <c:pt idx="59">
                  <c:v>42528</c:v>
                </c:pt>
                <c:pt idx="60">
                  <c:v>42521</c:v>
                </c:pt>
                <c:pt idx="61">
                  <c:v>42514</c:v>
                </c:pt>
                <c:pt idx="62">
                  <c:v>42507</c:v>
                </c:pt>
                <c:pt idx="63">
                  <c:v>42500</c:v>
                </c:pt>
                <c:pt idx="64">
                  <c:v>42493</c:v>
                </c:pt>
                <c:pt idx="65">
                  <c:v>42486</c:v>
                </c:pt>
                <c:pt idx="66">
                  <c:v>42479</c:v>
                </c:pt>
                <c:pt idx="67">
                  <c:v>42472</c:v>
                </c:pt>
                <c:pt idx="68">
                  <c:v>42465</c:v>
                </c:pt>
                <c:pt idx="69">
                  <c:v>42458</c:v>
                </c:pt>
                <c:pt idx="70">
                  <c:v>42451</c:v>
                </c:pt>
                <c:pt idx="71">
                  <c:v>42444</c:v>
                </c:pt>
                <c:pt idx="72">
                  <c:v>42437</c:v>
                </c:pt>
                <c:pt idx="73">
                  <c:v>42430</c:v>
                </c:pt>
                <c:pt idx="74">
                  <c:v>42423</c:v>
                </c:pt>
                <c:pt idx="75">
                  <c:v>42416</c:v>
                </c:pt>
                <c:pt idx="76">
                  <c:v>42409</c:v>
                </c:pt>
                <c:pt idx="77">
                  <c:v>42402</c:v>
                </c:pt>
                <c:pt idx="78">
                  <c:v>42395</c:v>
                </c:pt>
                <c:pt idx="79">
                  <c:v>42388</c:v>
                </c:pt>
                <c:pt idx="80">
                  <c:v>42381</c:v>
                </c:pt>
                <c:pt idx="81">
                  <c:v>42374</c:v>
                </c:pt>
                <c:pt idx="82">
                  <c:v>42367</c:v>
                </c:pt>
                <c:pt idx="83">
                  <c:v>42360</c:v>
                </c:pt>
                <c:pt idx="84">
                  <c:v>42353</c:v>
                </c:pt>
                <c:pt idx="85">
                  <c:v>42346</c:v>
                </c:pt>
                <c:pt idx="86">
                  <c:v>42339</c:v>
                </c:pt>
                <c:pt idx="87">
                  <c:v>42332</c:v>
                </c:pt>
                <c:pt idx="88">
                  <c:v>42325</c:v>
                </c:pt>
                <c:pt idx="89">
                  <c:v>42318</c:v>
                </c:pt>
                <c:pt idx="90">
                  <c:v>42311</c:v>
                </c:pt>
                <c:pt idx="91">
                  <c:v>42304</c:v>
                </c:pt>
                <c:pt idx="92">
                  <c:v>42297</c:v>
                </c:pt>
                <c:pt idx="93">
                  <c:v>42290</c:v>
                </c:pt>
                <c:pt idx="94">
                  <c:v>42283</c:v>
                </c:pt>
                <c:pt idx="95">
                  <c:v>42276</c:v>
                </c:pt>
                <c:pt idx="96">
                  <c:v>42269</c:v>
                </c:pt>
                <c:pt idx="97">
                  <c:v>42262</c:v>
                </c:pt>
                <c:pt idx="98">
                  <c:v>42255</c:v>
                </c:pt>
                <c:pt idx="99">
                  <c:v>42248</c:v>
                </c:pt>
              </c:numCache>
            </c:numRef>
          </c:cat>
          <c:val>
            <c:numRef>
              <c:f>Analysis!$F$6:$F$105</c:f>
              <c:numCache>
                <c:formatCode>#,##0_);[Red]\(#,##0\)</c:formatCode>
                <c:ptCount val="100"/>
                <c:pt idx="0">
                  <c:v>89937.955180663586</c:v>
                </c:pt>
                <c:pt idx="1">
                  <c:v>93688.484425638337</c:v>
                </c:pt>
                <c:pt idx="2">
                  <c:v>104657.81930853109</c:v>
                </c:pt>
                <c:pt idx="3">
                  <c:v>114655.56545326924</c:v>
                </c:pt>
                <c:pt idx="4">
                  <c:v>117110.97151395699</c:v>
                </c:pt>
                <c:pt idx="5">
                  <c:v>115520.96768731298</c:v>
                </c:pt>
                <c:pt idx="6">
                  <c:v>112839.20141194957</c:v>
                </c:pt>
                <c:pt idx="7">
                  <c:v>108774.91836297343</c:v>
                </c:pt>
                <c:pt idx="8">
                  <c:v>105882.86035246744</c:v>
                </c:pt>
                <c:pt idx="9">
                  <c:v>102610.71541553519</c:v>
                </c:pt>
                <c:pt idx="10">
                  <c:v>98139.238311270703</c:v>
                </c:pt>
                <c:pt idx="11">
                  <c:v>95425.885606013675</c:v>
                </c:pt>
                <c:pt idx="12">
                  <c:v>93513.602206249459</c:v>
                </c:pt>
                <c:pt idx="13">
                  <c:v>93697.001466963091</c:v>
                </c:pt>
                <c:pt idx="14">
                  <c:v>96053.737473617104</c:v>
                </c:pt>
                <c:pt idx="15">
                  <c:v>99319.399182734778</c:v>
                </c:pt>
                <c:pt idx="16">
                  <c:v>99773.266608249498</c:v>
                </c:pt>
                <c:pt idx="17">
                  <c:v>98303.597182754645</c:v>
                </c:pt>
                <c:pt idx="18">
                  <c:v>93149.504305945506</c:v>
                </c:pt>
                <c:pt idx="19">
                  <c:v>91935.594307813502</c:v>
                </c:pt>
                <c:pt idx="20">
                  <c:v>94295.409401026976</c:v>
                </c:pt>
                <c:pt idx="21">
                  <c:v>95397.730935166095</c:v>
                </c:pt>
                <c:pt idx="22">
                  <c:v>95129.641795190895</c:v>
                </c:pt>
                <c:pt idx="23">
                  <c:v>94451.32112286058</c:v>
                </c:pt>
                <c:pt idx="24">
                  <c:v>92930.567193293493</c:v>
                </c:pt>
                <c:pt idx="25">
                  <c:v>96085.409347601206</c:v>
                </c:pt>
                <c:pt idx="26">
                  <c:v>98764.512194241674</c:v>
                </c:pt>
                <c:pt idx="27">
                  <c:v>102983.24909785061</c:v>
                </c:pt>
                <c:pt idx="28">
                  <c:v>110896.64946334058</c:v>
                </c:pt>
                <c:pt idx="29">
                  <c:v>119299.27928888852</c:v>
                </c:pt>
                <c:pt idx="30">
                  <c:v>131498.97657176759</c:v>
                </c:pt>
                <c:pt idx="31">
                  <c:v>145206.64232511609</c:v>
                </c:pt>
                <c:pt idx="32">
                  <c:v>157960.07165608596</c:v>
                </c:pt>
                <c:pt idx="33">
                  <c:v>170208.69771253562</c:v>
                </c:pt>
                <c:pt idx="34">
                  <c:v>182901.56514957687</c:v>
                </c:pt>
                <c:pt idx="35">
                  <c:v>194581.47198929434</c:v>
                </c:pt>
                <c:pt idx="36">
                  <c:v>204836.70526498352</c:v>
                </c:pt>
                <c:pt idx="37">
                  <c:v>215092.95235746616</c:v>
                </c:pt>
                <c:pt idx="38">
                  <c:v>220281.07526044577</c:v>
                </c:pt>
                <c:pt idx="39">
                  <c:v>225910.3457853391</c:v>
                </c:pt>
                <c:pt idx="40">
                  <c:v>230720.28026858429</c:v>
                </c:pt>
                <c:pt idx="41">
                  <c:v>234324.39399313906</c:v>
                </c:pt>
                <c:pt idx="42">
                  <c:v>236512.11541687863</c:v>
                </c:pt>
                <c:pt idx="43">
                  <c:v>238370.08036182329</c:v>
                </c:pt>
                <c:pt idx="44">
                  <c:v>237163.32141845732</c:v>
                </c:pt>
                <c:pt idx="45">
                  <c:v>238295.32654302058</c:v>
                </c:pt>
                <c:pt idx="46">
                  <c:v>232413.07624480428</c:v>
                </c:pt>
                <c:pt idx="47">
                  <c:v>226514.17824791704</c:v>
                </c:pt>
                <c:pt idx="48">
                  <c:v>221011.72397380046</c:v>
                </c:pt>
                <c:pt idx="49">
                  <c:v>212370.84233301081</c:v>
                </c:pt>
                <c:pt idx="50">
                  <c:v>204671.42128025819</c:v>
                </c:pt>
                <c:pt idx="51">
                  <c:v>196196.16022404548</c:v>
                </c:pt>
                <c:pt idx="52">
                  <c:v>187428.42050446797</c:v>
                </c:pt>
                <c:pt idx="53">
                  <c:v>180291.90100612032</c:v>
                </c:pt>
                <c:pt idx="54">
                  <c:v>170936.3003167701</c:v>
                </c:pt>
                <c:pt idx="55">
                  <c:v>162086.6753753837</c:v>
                </c:pt>
                <c:pt idx="56">
                  <c:v>151606.02550547931</c:v>
                </c:pt>
                <c:pt idx="57">
                  <c:v>139314.32608678221</c:v>
                </c:pt>
                <c:pt idx="58">
                  <c:v>124425.04467823805</c:v>
                </c:pt>
                <c:pt idx="59">
                  <c:v>109151.62404063551</c:v>
                </c:pt>
                <c:pt idx="60">
                  <c:v>92384.884681516807</c:v>
                </c:pt>
                <c:pt idx="61">
                  <c:v>78149.635137637859</c:v>
                </c:pt>
                <c:pt idx="62">
                  <c:v>62509.798481608494</c:v>
                </c:pt>
                <c:pt idx="63">
                  <c:v>48754.367062396283</c:v>
                </c:pt>
                <c:pt idx="64">
                  <c:v>38387.995417843675</c:v>
                </c:pt>
                <c:pt idx="65">
                  <c:v>29234.394298328072</c:v>
                </c:pt>
                <c:pt idx="66">
                  <c:v>20299.406955374914</c:v>
                </c:pt>
                <c:pt idx="67">
                  <c:v>11708.99550834304</c:v>
                </c:pt>
                <c:pt idx="68">
                  <c:v>5671.5187362103024</c:v>
                </c:pt>
                <c:pt idx="69">
                  <c:v>1957.4328855535859</c:v>
                </c:pt>
                <c:pt idx="70">
                  <c:v>2164.8939335904433</c:v>
                </c:pt>
                <c:pt idx="71">
                  <c:v>4099.321709960539</c:v>
                </c:pt>
                <c:pt idx="72">
                  <c:v>4763.2678822485614</c:v>
                </c:pt>
                <c:pt idx="73">
                  <c:v>6141.378430998142</c:v>
                </c:pt>
                <c:pt idx="74">
                  <c:v>7220.8397979087094</c:v>
                </c:pt>
                <c:pt idx="75">
                  <c:v>8022.0188220076889</c:v>
                </c:pt>
                <c:pt idx="76">
                  <c:v>7806.5422843970737</c:v>
                </c:pt>
                <c:pt idx="77">
                  <c:v>6860.8811986412475</c:v>
                </c:pt>
                <c:pt idx="78">
                  <c:v>5009.0764740439336</c:v>
                </c:pt>
                <c:pt idx="79">
                  <c:v>5021.8115825140703</c:v>
                </c:pt>
                <c:pt idx="80">
                  <c:v>6550.1708164438605</c:v>
                </c:pt>
                <c:pt idx="81">
                  <c:v>7988.6297654588343</c:v>
                </c:pt>
                <c:pt idx="82">
                  <c:v>9347.5196123698333</c:v>
                </c:pt>
                <c:pt idx="83">
                  <c:v>10726.608461787604</c:v>
                </c:pt>
                <c:pt idx="84">
                  <c:v>11077.377052563395</c:v>
                </c:pt>
                <c:pt idx="85">
                  <c:v>12321.804661479604</c:v>
                </c:pt>
                <c:pt idx="86">
                  <c:v>13269.142111865433</c:v>
                </c:pt>
                <c:pt idx="87">
                  <c:v>17285.078378467515</c:v>
                </c:pt>
                <c:pt idx="88">
                  <c:v>20814.985565107265</c:v>
                </c:pt>
                <c:pt idx="89">
                  <c:v>23423.04353569333</c:v>
                </c:pt>
                <c:pt idx="90">
                  <c:v>24278.835563650493</c:v>
                </c:pt>
                <c:pt idx="91">
                  <c:v>23963.01412241537</c:v>
                </c:pt>
                <c:pt idx="92">
                  <c:v>27192.719070104846</c:v>
                </c:pt>
                <c:pt idx="93">
                  <c:v>31386.640317447302</c:v>
                </c:pt>
                <c:pt idx="94">
                  <c:v>32253.447469164625</c:v>
                </c:pt>
                <c:pt idx="95">
                  <c:v>30484.038617546044</c:v>
                </c:pt>
                <c:pt idx="96">
                  <c:v>30500.367169972436</c:v>
                </c:pt>
                <c:pt idx="97">
                  <c:v>31003.077529063368</c:v>
                </c:pt>
                <c:pt idx="98">
                  <c:v>33500.503844188235</c:v>
                </c:pt>
                <c:pt idx="99">
                  <c:v>34541.36793936904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AE-4ABD-98E5-CBCF1920890D}"/>
            </c:ext>
          </c:extLst>
        </c:ser>
        <c:ser>
          <c:idx val="5"/>
          <c:order val="5"/>
          <c:tx>
            <c:strRef>
              <c:f>Analysis!$H$1</c:f>
              <c:strCache>
                <c:ptCount val="1"/>
                <c:pt idx="0">
                  <c:v>BOLL_HIGH_2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Analysis!$B$6:$B$105</c:f>
              <c:numCache>
                <c:formatCode>m/d/yyyy</c:formatCode>
                <c:ptCount val="100"/>
                <c:pt idx="0">
                  <c:v>42941</c:v>
                </c:pt>
                <c:pt idx="1">
                  <c:v>42934</c:v>
                </c:pt>
                <c:pt idx="2">
                  <c:v>42927</c:v>
                </c:pt>
                <c:pt idx="3">
                  <c:v>42920</c:v>
                </c:pt>
                <c:pt idx="4">
                  <c:v>42913</c:v>
                </c:pt>
                <c:pt idx="5">
                  <c:v>42906</c:v>
                </c:pt>
                <c:pt idx="6">
                  <c:v>42899</c:v>
                </c:pt>
                <c:pt idx="7">
                  <c:v>42892</c:v>
                </c:pt>
                <c:pt idx="8">
                  <c:v>42885</c:v>
                </c:pt>
                <c:pt idx="9">
                  <c:v>42878</c:v>
                </c:pt>
                <c:pt idx="10">
                  <c:v>42871</c:v>
                </c:pt>
                <c:pt idx="11">
                  <c:v>42864</c:v>
                </c:pt>
                <c:pt idx="12">
                  <c:v>42857</c:v>
                </c:pt>
                <c:pt idx="13">
                  <c:v>42850</c:v>
                </c:pt>
                <c:pt idx="14">
                  <c:v>42843</c:v>
                </c:pt>
                <c:pt idx="15">
                  <c:v>42836</c:v>
                </c:pt>
                <c:pt idx="16">
                  <c:v>42829</c:v>
                </c:pt>
                <c:pt idx="17">
                  <c:v>42822</c:v>
                </c:pt>
                <c:pt idx="18">
                  <c:v>42815</c:v>
                </c:pt>
                <c:pt idx="19">
                  <c:v>42808</c:v>
                </c:pt>
                <c:pt idx="20">
                  <c:v>42801</c:v>
                </c:pt>
                <c:pt idx="21">
                  <c:v>42794</c:v>
                </c:pt>
                <c:pt idx="22">
                  <c:v>42787</c:v>
                </c:pt>
                <c:pt idx="23">
                  <c:v>42780</c:v>
                </c:pt>
                <c:pt idx="24">
                  <c:v>42773</c:v>
                </c:pt>
                <c:pt idx="25">
                  <c:v>42766</c:v>
                </c:pt>
                <c:pt idx="26">
                  <c:v>42759</c:v>
                </c:pt>
                <c:pt idx="27">
                  <c:v>42752</c:v>
                </c:pt>
                <c:pt idx="28">
                  <c:v>42745</c:v>
                </c:pt>
                <c:pt idx="29">
                  <c:v>42738</c:v>
                </c:pt>
                <c:pt idx="30">
                  <c:v>42731</c:v>
                </c:pt>
                <c:pt idx="31">
                  <c:v>42724</c:v>
                </c:pt>
                <c:pt idx="32">
                  <c:v>42717</c:v>
                </c:pt>
                <c:pt idx="33">
                  <c:v>42710</c:v>
                </c:pt>
                <c:pt idx="34">
                  <c:v>42703</c:v>
                </c:pt>
                <c:pt idx="35">
                  <c:v>42696</c:v>
                </c:pt>
                <c:pt idx="36">
                  <c:v>42689</c:v>
                </c:pt>
                <c:pt idx="37">
                  <c:v>42682</c:v>
                </c:pt>
                <c:pt idx="38">
                  <c:v>42675</c:v>
                </c:pt>
                <c:pt idx="39">
                  <c:v>42668</c:v>
                </c:pt>
                <c:pt idx="40">
                  <c:v>42661</c:v>
                </c:pt>
                <c:pt idx="41">
                  <c:v>42654</c:v>
                </c:pt>
                <c:pt idx="42">
                  <c:v>42647</c:v>
                </c:pt>
                <c:pt idx="43">
                  <c:v>42640</c:v>
                </c:pt>
                <c:pt idx="44">
                  <c:v>42633</c:v>
                </c:pt>
                <c:pt idx="45">
                  <c:v>42626</c:v>
                </c:pt>
                <c:pt idx="46">
                  <c:v>42619</c:v>
                </c:pt>
                <c:pt idx="47">
                  <c:v>42612</c:v>
                </c:pt>
                <c:pt idx="48">
                  <c:v>42605</c:v>
                </c:pt>
                <c:pt idx="49">
                  <c:v>42598</c:v>
                </c:pt>
                <c:pt idx="50">
                  <c:v>42591</c:v>
                </c:pt>
                <c:pt idx="51">
                  <c:v>42584</c:v>
                </c:pt>
                <c:pt idx="52">
                  <c:v>42577</c:v>
                </c:pt>
                <c:pt idx="53">
                  <c:v>42570</c:v>
                </c:pt>
                <c:pt idx="54">
                  <c:v>42563</c:v>
                </c:pt>
                <c:pt idx="55">
                  <c:v>42556</c:v>
                </c:pt>
                <c:pt idx="56">
                  <c:v>42549</c:v>
                </c:pt>
                <c:pt idx="57">
                  <c:v>42542</c:v>
                </c:pt>
                <c:pt idx="58">
                  <c:v>42535</c:v>
                </c:pt>
                <c:pt idx="59">
                  <c:v>42528</c:v>
                </c:pt>
                <c:pt idx="60">
                  <c:v>42521</c:v>
                </c:pt>
                <c:pt idx="61">
                  <c:v>42514</c:v>
                </c:pt>
                <c:pt idx="62">
                  <c:v>42507</c:v>
                </c:pt>
                <c:pt idx="63">
                  <c:v>42500</c:v>
                </c:pt>
                <c:pt idx="64">
                  <c:v>42493</c:v>
                </c:pt>
                <c:pt idx="65">
                  <c:v>42486</c:v>
                </c:pt>
                <c:pt idx="66">
                  <c:v>42479</c:v>
                </c:pt>
                <c:pt idx="67">
                  <c:v>42472</c:v>
                </c:pt>
                <c:pt idx="68">
                  <c:v>42465</c:v>
                </c:pt>
                <c:pt idx="69">
                  <c:v>42458</c:v>
                </c:pt>
                <c:pt idx="70">
                  <c:v>42451</c:v>
                </c:pt>
                <c:pt idx="71">
                  <c:v>42444</c:v>
                </c:pt>
                <c:pt idx="72">
                  <c:v>42437</c:v>
                </c:pt>
                <c:pt idx="73">
                  <c:v>42430</c:v>
                </c:pt>
                <c:pt idx="74">
                  <c:v>42423</c:v>
                </c:pt>
                <c:pt idx="75">
                  <c:v>42416</c:v>
                </c:pt>
                <c:pt idx="76">
                  <c:v>42409</c:v>
                </c:pt>
                <c:pt idx="77">
                  <c:v>42402</c:v>
                </c:pt>
                <c:pt idx="78">
                  <c:v>42395</c:v>
                </c:pt>
                <c:pt idx="79">
                  <c:v>42388</c:v>
                </c:pt>
                <c:pt idx="80">
                  <c:v>42381</c:v>
                </c:pt>
                <c:pt idx="81">
                  <c:v>42374</c:v>
                </c:pt>
                <c:pt idx="82">
                  <c:v>42367</c:v>
                </c:pt>
                <c:pt idx="83">
                  <c:v>42360</c:v>
                </c:pt>
                <c:pt idx="84">
                  <c:v>42353</c:v>
                </c:pt>
                <c:pt idx="85">
                  <c:v>42346</c:v>
                </c:pt>
                <c:pt idx="86">
                  <c:v>42339</c:v>
                </c:pt>
                <c:pt idx="87">
                  <c:v>42332</c:v>
                </c:pt>
                <c:pt idx="88">
                  <c:v>42325</c:v>
                </c:pt>
                <c:pt idx="89">
                  <c:v>42318</c:v>
                </c:pt>
                <c:pt idx="90">
                  <c:v>42311</c:v>
                </c:pt>
                <c:pt idx="91">
                  <c:v>42304</c:v>
                </c:pt>
                <c:pt idx="92">
                  <c:v>42297</c:v>
                </c:pt>
                <c:pt idx="93">
                  <c:v>42290</c:v>
                </c:pt>
                <c:pt idx="94">
                  <c:v>42283</c:v>
                </c:pt>
                <c:pt idx="95">
                  <c:v>42276</c:v>
                </c:pt>
                <c:pt idx="96">
                  <c:v>42269</c:v>
                </c:pt>
                <c:pt idx="97">
                  <c:v>42262</c:v>
                </c:pt>
                <c:pt idx="98">
                  <c:v>42255</c:v>
                </c:pt>
                <c:pt idx="99">
                  <c:v>42248</c:v>
                </c:pt>
              </c:numCache>
            </c:numRef>
          </c:cat>
          <c:val>
            <c:numRef>
              <c:f>Analysis!$H$6:$H$105</c:f>
              <c:numCache>
                <c:formatCode>#,##0_);[Red]\(#,##0\)</c:formatCode>
                <c:ptCount val="100"/>
                <c:pt idx="0">
                  <c:v>196358.04481933641</c:v>
                </c:pt>
                <c:pt idx="1">
                  <c:v>196596.11557436164</c:v>
                </c:pt>
                <c:pt idx="2">
                  <c:v>195992.78069146888</c:v>
                </c:pt>
                <c:pt idx="3">
                  <c:v>192345.3345467308</c:v>
                </c:pt>
                <c:pt idx="4">
                  <c:v>191485.22848604302</c:v>
                </c:pt>
                <c:pt idx="5">
                  <c:v>191622.93231268704</c:v>
                </c:pt>
                <c:pt idx="6">
                  <c:v>191152.69858805044</c:v>
                </c:pt>
                <c:pt idx="7">
                  <c:v>187130.28163702658</c:v>
                </c:pt>
                <c:pt idx="8">
                  <c:v>180279.93964753253</c:v>
                </c:pt>
                <c:pt idx="9">
                  <c:v>177791.2845844648</c:v>
                </c:pt>
                <c:pt idx="10">
                  <c:v>175941.06168872927</c:v>
                </c:pt>
                <c:pt idx="11">
                  <c:v>175816.31439398634</c:v>
                </c:pt>
                <c:pt idx="12">
                  <c:v>174211.39779375054</c:v>
                </c:pt>
                <c:pt idx="13">
                  <c:v>167995.69853303692</c:v>
                </c:pt>
                <c:pt idx="14">
                  <c:v>159209.2625263829</c:v>
                </c:pt>
                <c:pt idx="15">
                  <c:v>151523.80081726523</c:v>
                </c:pt>
                <c:pt idx="16">
                  <c:v>150511.83339175052</c:v>
                </c:pt>
                <c:pt idx="17">
                  <c:v>154203.90281724534</c:v>
                </c:pt>
                <c:pt idx="18">
                  <c:v>167299.79569405448</c:v>
                </c:pt>
                <c:pt idx="19">
                  <c:v>178401.60569218651</c:v>
                </c:pt>
                <c:pt idx="20">
                  <c:v>185135.99059897306</c:v>
                </c:pt>
                <c:pt idx="21">
                  <c:v>188626.96906483392</c:v>
                </c:pt>
                <c:pt idx="22">
                  <c:v>192037.15820480909</c:v>
                </c:pt>
                <c:pt idx="23">
                  <c:v>204889.97887713939</c:v>
                </c:pt>
                <c:pt idx="24">
                  <c:v>224625.93280670652</c:v>
                </c:pt>
                <c:pt idx="25">
                  <c:v>235374.09065239879</c:v>
                </c:pt>
                <c:pt idx="26">
                  <c:v>249320.7878057583</c:v>
                </c:pt>
                <c:pt idx="27">
                  <c:v>264947.35090214934</c:v>
                </c:pt>
                <c:pt idx="28">
                  <c:v>273963.95053665939</c:v>
                </c:pt>
                <c:pt idx="29">
                  <c:v>284074.02071111149</c:v>
                </c:pt>
                <c:pt idx="30">
                  <c:v>290604.42342823243</c:v>
                </c:pt>
                <c:pt idx="31">
                  <c:v>295707.1576748839</c:v>
                </c:pt>
                <c:pt idx="32">
                  <c:v>300888.62834391405</c:v>
                </c:pt>
                <c:pt idx="33">
                  <c:v>303604.40228746436</c:v>
                </c:pt>
                <c:pt idx="34">
                  <c:v>305864.63485042314</c:v>
                </c:pt>
                <c:pt idx="35">
                  <c:v>308774.02801070566</c:v>
                </c:pt>
                <c:pt idx="36">
                  <c:v>313406.59473501646</c:v>
                </c:pt>
                <c:pt idx="37">
                  <c:v>315576.34764253389</c:v>
                </c:pt>
                <c:pt idx="38">
                  <c:v>317937.32473955426</c:v>
                </c:pt>
                <c:pt idx="39">
                  <c:v>318781.15421466087</c:v>
                </c:pt>
                <c:pt idx="40">
                  <c:v>317135.11973141576</c:v>
                </c:pt>
                <c:pt idx="41">
                  <c:v>315282.70600686094</c:v>
                </c:pt>
                <c:pt idx="42">
                  <c:v>314236.28458312142</c:v>
                </c:pt>
                <c:pt idx="43">
                  <c:v>314456.31963817676</c:v>
                </c:pt>
                <c:pt idx="44">
                  <c:v>312962.47858154273</c:v>
                </c:pt>
                <c:pt idx="45">
                  <c:v>313377.3734569794</c:v>
                </c:pt>
                <c:pt idx="46">
                  <c:v>312804.02375519573</c:v>
                </c:pt>
                <c:pt idx="47">
                  <c:v>309600.62175208301</c:v>
                </c:pt>
                <c:pt idx="48">
                  <c:v>308849.67602619954</c:v>
                </c:pt>
                <c:pt idx="49">
                  <c:v>307069.65766698919</c:v>
                </c:pt>
                <c:pt idx="50">
                  <c:v>305364.57871974178</c:v>
                </c:pt>
                <c:pt idx="51">
                  <c:v>303078.23977595451</c:v>
                </c:pt>
                <c:pt idx="52">
                  <c:v>299378.87949553202</c:v>
                </c:pt>
                <c:pt idx="53">
                  <c:v>296100.89899387967</c:v>
                </c:pt>
                <c:pt idx="54">
                  <c:v>292106.6996832299</c:v>
                </c:pt>
                <c:pt idx="55">
                  <c:v>285707.8246246163</c:v>
                </c:pt>
                <c:pt idx="56">
                  <c:v>276328.1744945207</c:v>
                </c:pt>
                <c:pt idx="57">
                  <c:v>268270.67391321779</c:v>
                </c:pt>
                <c:pt idx="58">
                  <c:v>261169.25532176194</c:v>
                </c:pt>
                <c:pt idx="59">
                  <c:v>254360.47595936447</c:v>
                </c:pt>
                <c:pt idx="60">
                  <c:v>252634.71531848318</c:v>
                </c:pt>
                <c:pt idx="61">
                  <c:v>251628.26486236218</c:v>
                </c:pt>
                <c:pt idx="62">
                  <c:v>249260.9015183915</c:v>
                </c:pt>
                <c:pt idx="63">
                  <c:v>238297.73293760369</c:v>
                </c:pt>
                <c:pt idx="64">
                  <c:v>224817.00458215631</c:v>
                </c:pt>
                <c:pt idx="65">
                  <c:v>208171.4057016719</c:v>
                </c:pt>
                <c:pt idx="66">
                  <c:v>196982.99304462509</c:v>
                </c:pt>
                <c:pt idx="67">
                  <c:v>184864.70449165697</c:v>
                </c:pt>
                <c:pt idx="68">
                  <c:v>171151.68126378971</c:v>
                </c:pt>
                <c:pt idx="69">
                  <c:v>159265.66711444641</c:v>
                </c:pt>
                <c:pt idx="70">
                  <c:v>146916.50606640955</c:v>
                </c:pt>
                <c:pt idx="71">
                  <c:v>138733.17829003948</c:v>
                </c:pt>
                <c:pt idx="72">
                  <c:v>136861.43211775145</c:v>
                </c:pt>
                <c:pt idx="73">
                  <c:v>133132.42156900186</c:v>
                </c:pt>
                <c:pt idx="74">
                  <c:v>128527.56020209129</c:v>
                </c:pt>
                <c:pt idx="75">
                  <c:v>121910.4811779923</c:v>
                </c:pt>
                <c:pt idx="76">
                  <c:v>118054.45771560293</c:v>
                </c:pt>
                <c:pt idx="77">
                  <c:v>115269.81880135875</c:v>
                </c:pt>
                <c:pt idx="78">
                  <c:v>113794.12352595606</c:v>
                </c:pt>
                <c:pt idx="79">
                  <c:v>113806.68841748593</c:v>
                </c:pt>
                <c:pt idx="80">
                  <c:v>115177.42918355615</c:v>
                </c:pt>
                <c:pt idx="81">
                  <c:v>116340.47023454116</c:v>
                </c:pt>
                <c:pt idx="82">
                  <c:v>116491.48038763017</c:v>
                </c:pt>
                <c:pt idx="83">
                  <c:v>116446.3915382124</c:v>
                </c:pt>
                <c:pt idx="84">
                  <c:v>116442.9229474366</c:v>
                </c:pt>
                <c:pt idx="85">
                  <c:v>116279.39533852039</c:v>
                </c:pt>
                <c:pt idx="86">
                  <c:v>116197.65788813456</c:v>
                </c:pt>
                <c:pt idx="87">
                  <c:v>115989.1216215325</c:v>
                </c:pt>
                <c:pt idx="88">
                  <c:v>115873.81443489273</c:v>
                </c:pt>
                <c:pt idx="89">
                  <c:v>116541.35646430666</c:v>
                </c:pt>
                <c:pt idx="90">
                  <c:v>118358.06443634949</c:v>
                </c:pt>
                <c:pt idx="91">
                  <c:v>114611.98587758464</c:v>
                </c:pt>
                <c:pt idx="92">
                  <c:v>103147.88092989515</c:v>
                </c:pt>
                <c:pt idx="93">
                  <c:v>94264.859682552691</c:v>
                </c:pt>
                <c:pt idx="94">
                  <c:v>92151.552530835383</c:v>
                </c:pt>
                <c:pt idx="95">
                  <c:v>97501.161382453953</c:v>
                </c:pt>
                <c:pt idx="96">
                  <c:v>97564.332830027561</c:v>
                </c:pt>
                <c:pt idx="97">
                  <c:v>98193.122470936622</c:v>
                </c:pt>
                <c:pt idx="98">
                  <c:v>101866.69615581178</c:v>
                </c:pt>
                <c:pt idx="99">
                  <c:v>105021.03206063095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AE-4ABD-98E5-CBCF19208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35272"/>
        <c:axId val="573136256"/>
      </c:lineChart>
      <c:dateAx>
        <c:axId val="573135272"/>
        <c:scaling>
          <c:orientation val="minMax"/>
          <c:max val="42948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136256"/>
        <c:crosses val="autoZero"/>
        <c:auto val="1"/>
        <c:lblOffset val="100"/>
        <c:baseTimeUnit val="days"/>
      </c:dateAx>
      <c:valAx>
        <c:axId val="5731362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13527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76200</xdr:colOff>
          <xdr:row>3</xdr:row>
          <xdr:rowOff>171450</xdr:rowOff>
        </xdr:to>
        <xdr:sp macro="" textlink="">
          <xdr:nvSpPr>
            <xdr:cNvPr id="4099" name="_ActiveXWrapper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DA80CC98-A9BE-412F-8D7B-86B2B70731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24</xdr:col>
      <xdr:colOff>604630</xdr:colOff>
      <xdr:row>37</xdr:row>
      <xdr:rowOff>4764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12B852-251C-479D-BD61-881529098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B0B7BFB-6A57-445C-A75F-2DC29A7549F6}" name="表8" displayName="表8" ref="A4:J422" totalsRowShown="0" dataDxfId="27">
  <autoFilter ref="A4:J422" xr:uid="{78F3D2EF-C89E-457D-8A58-227CB007100F}"/>
  <tableColumns count="10">
    <tableColumn id="1" xr3:uid="{6EF07174-B547-4F9B-A311-E86E52D81D19}" name="Date" dataDxfId="26"/>
    <tableColumn id="2" xr3:uid="{3ABED48E-9B8C-4DCA-A063-A02FE7BE2929}" name="Long" dataDxfId="25"/>
    <tableColumn id="3" xr3:uid="{2A817D69-7CD9-4101-A50D-0E1F65732207}" name="Short" dataDxfId="24"/>
    <tableColumn id="4" xr3:uid="{B7A6E4C2-003A-47B6-B494-DC7EB41AC1A9}" name="NLFP" dataDxfId="23"/>
    <tableColumn id="5" xr3:uid="{55F53726-4E4E-4210-A72F-C802794A3CEE}" name="Change" dataDxfId="22"/>
    <tableColumn id="6" xr3:uid="{87DEC992-1E03-47A5-89E7-540387B63328}" name="Long2" dataDxfId="21"/>
    <tableColumn id="7" xr3:uid="{4D091EB4-D3F2-44C6-BDAE-2BB7BDF8FB8C}" name="Short2" dataDxfId="20"/>
    <tableColumn id="8" xr3:uid="{9858420D-959E-41A3-A42A-A9F218FF270D}" name="OpenInterest" dataDxfId="19"/>
    <tableColumn id="9" xr3:uid="{CD84D189-C2D8-4E61-B4D0-558E6A5C143F}" name="InterestChange" dataDxfId="18"/>
    <tableColumn id="10" xr3:uid="{E9770644-473E-43E8-9520-70CB9D812AE0}" name="列1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93C7AF-2E96-42BF-B216-6FBDA61A4B18}" name="表2" displayName="表2" ref="B1:J201" totalsRowShown="0">
  <autoFilter ref="B1:J201" xr:uid="{D6646005-45E1-4D4D-BB73-48EB5E0B6E8E}"/>
  <tableColumns count="9">
    <tableColumn id="1" xr3:uid="{D8A4A2E9-0938-4A72-9F80-1C8DAF1C085E}" name="Date" dataDxfId="16">
      <calculatedColumnFormula>CFTC!A2</calculatedColumnFormula>
    </tableColumn>
    <tableColumn id="2" xr3:uid="{8E9FAE51-5875-4B5D-BC8C-B4EA2D5A4725}" name="BOLL_STDEV" dataDxfId="15">
      <calculatedColumnFormula>STDEV(CFTC!D2:D20)</calculatedColumnFormula>
    </tableColumn>
    <tableColumn id="3" xr3:uid="{EF23F637-A545-43D8-B5AE-E3CE3C05264B}" name="BOLL_MID" dataDxfId="14">
      <calculatedColumnFormula>AVERAGE(CFTC!D2:D20)</calculatedColumnFormula>
    </tableColumn>
    <tableColumn id="4" xr3:uid="{52B8484F-7F39-4239-B8D9-E040C381D90A}" name="BOLL_LOW_1" dataDxfId="13">
      <calculatedColumnFormula>D2-2*C2</calculatedColumnFormula>
    </tableColumn>
    <tableColumn id="8" xr3:uid="{A12C3299-F7F5-4085-BD05-A16FE39553F2}" name="BOLL_LOW_2" dataDxfId="12">
      <calculatedColumnFormula>D2-factor2*C2</calculatedColumnFormula>
    </tableColumn>
    <tableColumn id="5" xr3:uid="{0D0F8E21-CADA-433F-8F21-C3CBD7C2270E}" name="BOLL_HIGH_1" dataDxfId="11">
      <calculatedColumnFormula>D2+2*C2</calculatedColumnFormula>
    </tableColumn>
    <tableColumn id="9" xr3:uid="{144A0591-F5FA-4477-B501-1A84D810670A}" name="BOLL_HIGH_2" dataDxfId="10">
      <calculatedColumnFormula>D2+factor2*C2</calculatedColumnFormula>
    </tableColumn>
    <tableColumn id="6" xr3:uid="{9715CB73-29A8-4E11-A381-78844FBF0379}" name="NLFP" dataDxfId="9">
      <calculatedColumnFormula>CFTC!D2</calculatedColumnFormula>
    </tableColumn>
    <tableColumn id="7" xr3:uid="{B432E269-BD63-47EF-8609-2AD7E86728B2}" name="BOLL_PERCENT" dataDxfId="8">
      <calculatedColumnFormula>(I2-E2)/(G2-E2)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2295-C2B3-4A63-81C5-A33CA2CE672E}">
  <sheetPr codeName="Sheet1"/>
  <dimension ref="A1:W423"/>
  <sheetViews>
    <sheetView tabSelected="1" workbookViewId="0">
      <selection activeCell="A6" sqref="A6:XFD6"/>
    </sheetView>
  </sheetViews>
  <sheetFormatPr defaultRowHeight="14.25" x14ac:dyDescent="0.2"/>
  <cols>
    <col min="1" max="1" width="10.25" style="6" bestFit="1" customWidth="1"/>
    <col min="2" max="3" width="9.25" style="7" bestFit="1" customWidth="1"/>
    <col min="4" max="4" width="9.25" style="8" bestFit="1" customWidth="1"/>
    <col min="5" max="5" width="11.25" style="7" bestFit="1" customWidth="1"/>
    <col min="6" max="6" width="9.75" style="7" bestFit="1" customWidth="1"/>
    <col min="7" max="7" width="9.25" style="7" bestFit="1" customWidth="1"/>
    <col min="8" max="8" width="13.25" style="7" bestFit="1" customWidth="1"/>
    <col min="9" max="9" width="11" style="7" customWidth="1"/>
    <col min="10" max="10" width="2.875" style="6" customWidth="1"/>
    <col min="11" max="11" width="4.5" style="9" customWidth="1"/>
    <col min="12" max="12" width="12.875" style="7" bestFit="1" customWidth="1"/>
    <col min="13" max="23" width="9" style="7"/>
    <col min="24" max="16384" width="9" style="6"/>
  </cols>
  <sheetData>
    <row r="1" spans="1:23" s="1" customFormat="1" x14ac:dyDescent="0.2">
      <c r="A1" s="14" t="s">
        <v>0</v>
      </c>
      <c r="B1" s="16" t="s">
        <v>1</v>
      </c>
      <c r="C1" s="17"/>
      <c r="D1" s="17"/>
      <c r="E1" s="18"/>
      <c r="F1" s="16" t="s">
        <v>6</v>
      </c>
      <c r="G1" s="19"/>
      <c r="H1" s="20" t="s">
        <v>7</v>
      </c>
      <c r="I1" s="22" t="s">
        <v>8</v>
      </c>
      <c r="K1" s="2"/>
      <c r="L1" s="24" t="s">
        <v>9</v>
      </c>
      <c r="M1" s="26" t="s">
        <v>10</v>
      </c>
      <c r="N1" s="27"/>
      <c r="O1" s="26" t="s">
        <v>13</v>
      </c>
      <c r="P1" s="27"/>
      <c r="Q1" s="27"/>
      <c r="R1" s="26" t="s">
        <v>15</v>
      </c>
      <c r="S1" s="27"/>
      <c r="T1" s="27"/>
      <c r="U1" s="26" t="s">
        <v>16</v>
      </c>
      <c r="V1" s="27"/>
      <c r="W1" s="27"/>
    </row>
    <row r="2" spans="1:23" s="1" customFormat="1" x14ac:dyDescent="0.2">
      <c r="A2" s="15"/>
      <c r="B2" s="3" t="s">
        <v>2</v>
      </c>
      <c r="C2" s="3" t="s">
        <v>3</v>
      </c>
      <c r="D2" s="4" t="s">
        <v>4</v>
      </c>
      <c r="E2" s="3" t="s">
        <v>5</v>
      </c>
      <c r="F2" s="3" t="s">
        <v>2</v>
      </c>
      <c r="G2" s="3" t="s">
        <v>3</v>
      </c>
      <c r="H2" s="21"/>
      <c r="I2" s="23"/>
      <c r="K2" s="2"/>
      <c r="L2" s="25"/>
      <c r="M2" s="5" t="s">
        <v>11</v>
      </c>
      <c r="N2" s="5" t="s">
        <v>12</v>
      </c>
      <c r="O2" s="5" t="s">
        <v>11</v>
      </c>
      <c r="P2" s="5" t="s">
        <v>12</v>
      </c>
      <c r="Q2" s="5" t="s">
        <v>14</v>
      </c>
      <c r="R2" s="5" t="s">
        <v>11</v>
      </c>
      <c r="S2" s="5" t="s">
        <v>12</v>
      </c>
      <c r="T2" s="5" t="s">
        <v>14</v>
      </c>
      <c r="U2" s="5" t="s">
        <v>11</v>
      </c>
      <c r="V2" s="5" t="s">
        <v>12</v>
      </c>
      <c r="W2" s="5" t="s">
        <v>14</v>
      </c>
    </row>
    <row r="4" spans="1:23" x14ac:dyDescent="0.2">
      <c r="A4" s="6" t="s">
        <v>19</v>
      </c>
      <c r="B4" s="7" t="s">
        <v>18</v>
      </c>
      <c r="C4" s="7" t="s">
        <v>17</v>
      </c>
      <c r="D4" s="8" t="s">
        <v>25</v>
      </c>
      <c r="E4" s="7" t="s">
        <v>20</v>
      </c>
      <c r="F4" s="7" t="s">
        <v>21</v>
      </c>
      <c r="G4" s="7" t="s">
        <v>22</v>
      </c>
      <c r="H4" s="7" t="s">
        <v>23</v>
      </c>
      <c r="I4" s="7" t="s">
        <v>24</v>
      </c>
      <c r="J4" s="6" t="s">
        <v>38</v>
      </c>
    </row>
    <row r="5" spans="1:23" x14ac:dyDescent="0.2">
      <c r="J5" s="10"/>
    </row>
    <row r="6" spans="1:23" x14ac:dyDescent="0.2">
      <c r="A6" s="11">
        <f t="shared" ref="A6:A68" si="0">A7+7</f>
        <v>42941</v>
      </c>
      <c r="B6" s="7">
        <f t="shared" ref="B6" si="1">R6+U6</f>
        <v>221681</v>
      </c>
      <c r="C6" s="7">
        <f t="shared" ref="C6" si="2">S6+V6</f>
        <v>127882</v>
      </c>
      <c r="D6" s="8">
        <f t="shared" ref="D6" si="3">B6-C6</f>
        <v>93799</v>
      </c>
      <c r="E6" s="7">
        <f t="shared" ref="E6" si="4">D6-D7</f>
        <v>33661</v>
      </c>
      <c r="F6" s="7">
        <f t="shared" ref="F6" si="5">M6+O6+Q6</f>
        <v>131140</v>
      </c>
      <c r="G6" s="7">
        <f t="shared" ref="G6" si="6">N6+P6+Q6</f>
        <v>238416</v>
      </c>
      <c r="H6" s="7">
        <f t="shared" ref="H6" si="7">L6</f>
        <v>457201</v>
      </c>
      <c r="I6" s="7">
        <f t="shared" ref="I6" si="8">H6-H7</f>
        <v>-27003</v>
      </c>
      <c r="J6" s="10"/>
      <c r="L6" s="7">
        <v>457201</v>
      </c>
      <c r="M6" s="7">
        <v>18116</v>
      </c>
      <c r="N6" s="7">
        <v>146455</v>
      </c>
      <c r="O6" s="7">
        <v>77273</v>
      </c>
      <c r="P6" s="7">
        <v>56210</v>
      </c>
      <c r="Q6" s="7">
        <v>35751</v>
      </c>
      <c r="R6" s="7">
        <v>129780</v>
      </c>
      <c r="S6" s="7">
        <v>96091</v>
      </c>
      <c r="T6" s="7">
        <v>39080</v>
      </c>
      <c r="U6" s="7">
        <v>91901</v>
      </c>
      <c r="V6" s="7">
        <v>31791</v>
      </c>
      <c r="W6" s="7">
        <v>17888</v>
      </c>
    </row>
    <row r="7" spans="1:23" x14ac:dyDescent="0.2">
      <c r="A7" s="11">
        <f t="shared" si="0"/>
        <v>42934</v>
      </c>
      <c r="B7" s="7">
        <f t="shared" ref="B7:C10" si="9">R7+U7</f>
        <v>217232</v>
      </c>
      <c r="C7" s="7">
        <f t="shared" si="9"/>
        <v>157094</v>
      </c>
      <c r="D7" s="8">
        <f t="shared" ref="D7:D13" si="10">B7-C7</f>
        <v>60138</v>
      </c>
      <c r="E7" s="7">
        <f t="shared" ref="E7:E13" si="11">D7-D8</f>
        <v>-122</v>
      </c>
      <c r="F7" s="7">
        <f t="shared" ref="F7:F13" si="12">M7+O7+Q7</f>
        <v>153064</v>
      </c>
      <c r="G7" s="7">
        <f t="shared" ref="G7:G13" si="13">N7+P7+Q7</f>
        <v>226699</v>
      </c>
      <c r="H7" s="7">
        <f t="shared" ref="H7:H13" si="14">L7</f>
        <v>484204</v>
      </c>
      <c r="I7" s="7">
        <f t="shared" ref="I7:I13" si="15">H7-H8</f>
        <v>8535</v>
      </c>
      <c r="J7" s="10"/>
      <c r="L7" s="7">
        <v>484204</v>
      </c>
      <c r="M7" s="7">
        <v>24116</v>
      </c>
      <c r="N7" s="7">
        <v>144914</v>
      </c>
      <c r="O7" s="7">
        <v>92227</v>
      </c>
      <c r="P7" s="7">
        <v>45064</v>
      </c>
      <c r="Q7" s="7">
        <v>36721</v>
      </c>
      <c r="R7" s="7">
        <v>127028</v>
      </c>
      <c r="S7" s="7">
        <v>98115</v>
      </c>
      <c r="T7" s="7">
        <v>49480</v>
      </c>
      <c r="U7" s="7">
        <v>90204</v>
      </c>
      <c r="V7" s="7">
        <v>58979</v>
      </c>
      <c r="W7" s="7">
        <v>20234</v>
      </c>
    </row>
    <row r="8" spans="1:23" x14ac:dyDescent="0.2">
      <c r="A8" s="11">
        <f t="shared" si="0"/>
        <v>42927</v>
      </c>
      <c r="B8" s="7">
        <f t="shared" si="9"/>
        <v>217637</v>
      </c>
      <c r="C8" s="7">
        <f t="shared" si="9"/>
        <v>157377</v>
      </c>
      <c r="D8" s="8">
        <f t="shared" si="10"/>
        <v>60260</v>
      </c>
      <c r="E8" s="7">
        <f t="shared" si="11"/>
        <v>-33539</v>
      </c>
      <c r="F8" s="7">
        <f t="shared" si="12"/>
        <v>147818</v>
      </c>
      <c r="G8" s="7">
        <f t="shared" si="13"/>
        <v>221734</v>
      </c>
      <c r="H8" s="7">
        <f t="shared" si="14"/>
        <v>475669</v>
      </c>
      <c r="I8" s="7">
        <f t="shared" si="15"/>
        <v>18468</v>
      </c>
      <c r="J8" s="10"/>
      <c r="L8" s="7">
        <v>475669</v>
      </c>
      <c r="M8" s="7">
        <v>24005</v>
      </c>
      <c r="N8" s="7">
        <v>141642</v>
      </c>
      <c r="O8" s="7">
        <v>85352</v>
      </c>
      <c r="P8" s="7">
        <v>41631</v>
      </c>
      <c r="Q8" s="7">
        <v>38461</v>
      </c>
      <c r="R8" s="7">
        <v>123619</v>
      </c>
      <c r="S8" s="7">
        <v>100397</v>
      </c>
      <c r="T8" s="7">
        <v>45416</v>
      </c>
      <c r="U8" s="7">
        <v>94018</v>
      </c>
      <c r="V8" s="7">
        <v>56980</v>
      </c>
      <c r="W8" s="7">
        <v>19343</v>
      </c>
    </row>
    <row r="9" spans="1:23" x14ac:dyDescent="0.2">
      <c r="A9" s="11">
        <f t="shared" si="0"/>
        <v>42920</v>
      </c>
      <c r="B9" s="7">
        <f t="shared" si="9"/>
        <v>221681</v>
      </c>
      <c r="C9" s="7">
        <f t="shared" si="9"/>
        <v>127882</v>
      </c>
      <c r="D9" s="8">
        <f t="shared" si="10"/>
        <v>93799</v>
      </c>
      <c r="E9" s="7">
        <f t="shared" si="11"/>
        <v>-37873</v>
      </c>
      <c r="F9" s="7">
        <f t="shared" si="12"/>
        <v>131190</v>
      </c>
      <c r="G9" s="7">
        <f t="shared" si="13"/>
        <v>238416</v>
      </c>
      <c r="H9" s="7">
        <f t="shared" si="14"/>
        <v>457201</v>
      </c>
      <c r="I9" s="7">
        <f t="shared" si="15"/>
        <v>4057</v>
      </c>
      <c r="J9" s="10"/>
      <c r="L9" s="7">
        <v>457201</v>
      </c>
      <c r="M9" s="7">
        <v>18166</v>
      </c>
      <c r="N9" s="7">
        <v>146455</v>
      </c>
      <c r="O9" s="7">
        <v>77273</v>
      </c>
      <c r="P9" s="7">
        <v>56210</v>
      </c>
      <c r="Q9" s="7">
        <v>35751</v>
      </c>
      <c r="R9" s="7">
        <v>129780</v>
      </c>
      <c r="S9" s="7">
        <v>96091</v>
      </c>
      <c r="T9" s="7">
        <v>39080</v>
      </c>
      <c r="U9" s="7">
        <v>91901</v>
      </c>
      <c r="V9" s="7">
        <v>31791</v>
      </c>
      <c r="W9" s="7">
        <v>17888</v>
      </c>
    </row>
    <row r="10" spans="1:23" x14ac:dyDescent="0.2">
      <c r="A10" s="11">
        <f t="shared" si="0"/>
        <v>42913</v>
      </c>
      <c r="B10" s="7">
        <f t="shared" si="9"/>
        <v>236586</v>
      </c>
      <c r="C10" s="7">
        <f t="shared" si="9"/>
        <v>104914</v>
      </c>
      <c r="D10" s="8">
        <f t="shared" si="10"/>
        <v>131672</v>
      </c>
      <c r="E10" s="7">
        <f t="shared" si="11"/>
        <v>-19003</v>
      </c>
      <c r="F10" s="7">
        <f t="shared" si="12"/>
        <v>117497</v>
      </c>
      <c r="G10" s="7">
        <f t="shared" si="13"/>
        <v>267360</v>
      </c>
      <c r="H10" s="7">
        <f t="shared" si="14"/>
        <v>453144</v>
      </c>
      <c r="I10" s="7">
        <f t="shared" si="15"/>
        <v>7303</v>
      </c>
      <c r="J10" s="10"/>
      <c r="L10" s="7">
        <v>453144</v>
      </c>
      <c r="M10" s="7">
        <v>16646</v>
      </c>
      <c r="N10" s="7">
        <v>156631</v>
      </c>
      <c r="O10" s="7">
        <v>74033</v>
      </c>
      <c r="P10" s="7">
        <v>83911</v>
      </c>
      <c r="Q10" s="7">
        <v>26818</v>
      </c>
      <c r="R10" s="7">
        <v>144515</v>
      </c>
      <c r="S10" s="7">
        <v>71860</v>
      </c>
      <c r="T10" s="7">
        <v>31919</v>
      </c>
      <c r="U10" s="7">
        <v>92071</v>
      </c>
      <c r="V10" s="7">
        <v>33054</v>
      </c>
      <c r="W10" s="7">
        <v>19739</v>
      </c>
    </row>
    <row r="11" spans="1:23" x14ac:dyDescent="0.2">
      <c r="A11" s="11">
        <f t="shared" si="0"/>
        <v>42906</v>
      </c>
      <c r="B11" s="7">
        <f t="shared" ref="B11:C13" si="16">R11+U11</f>
        <v>252620</v>
      </c>
      <c r="C11" s="7">
        <f t="shared" si="16"/>
        <v>101945</v>
      </c>
      <c r="D11" s="8">
        <f t="shared" si="10"/>
        <v>150675</v>
      </c>
      <c r="E11" s="7">
        <f t="shared" si="11"/>
        <v>-39599</v>
      </c>
      <c r="F11" s="7">
        <f t="shared" si="12"/>
        <v>110287</v>
      </c>
      <c r="G11" s="7">
        <f t="shared" si="13"/>
        <v>275303</v>
      </c>
      <c r="H11" s="7">
        <f t="shared" si="14"/>
        <v>445841</v>
      </c>
      <c r="I11" s="7">
        <f t="shared" si="15"/>
        <v>-25293</v>
      </c>
      <c r="J11" s="10"/>
      <c r="L11" s="7">
        <v>445841</v>
      </c>
      <c r="M11" s="7">
        <v>16301</v>
      </c>
      <c r="N11" s="7">
        <v>164235</v>
      </c>
      <c r="O11" s="7">
        <v>71455</v>
      </c>
      <c r="P11" s="7">
        <v>88537</v>
      </c>
      <c r="Q11" s="7">
        <v>22531</v>
      </c>
      <c r="R11" s="7">
        <v>165035</v>
      </c>
      <c r="S11" s="7">
        <v>65659</v>
      </c>
      <c r="T11" s="7">
        <v>24985</v>
      </c>
      <c r="U11" s="7">
        <v>87585</v>
      </c>
      <c r="V11" s="7">
        <v>36286</v>
      </c>
      <c r="W11" s="7">
        <v>14748</v>
      </c>
    </row>
    <row r="12" spans="1:23" x14ac:dyDescent="0.2">
      <c r="A12" s="11">
        <f t="shared" si="0"/>
        <v>42899</v>
      </c>
      <c r="B12" s="7">
        <f t="shared" si="16"/>
        <v>297178</v>
      </c>
      <c r="C12" s="7">
        <f t="shared" si="16"/>
        <v>106904</v>
      </c>
      <c r="D12" s="8">
        <f t="shared" si="10"/>
        <v>190274</v>
      </c>
      <c r="E12" s="7">
        <f t="shared" si="11"/>
        <v>-14191</v>
      </c>
      <c r="F12" s="7">
        <f t="shared" si="12"/>
        <v>105193</v>
      </c>
      <c r="G12" s="7">
        <f t="shared" si="13"/>
        <v>308804</v>
      </c>
      <c r="H12" s="7">
        <f t="shared" si="14"/>
        <v>471134</v>
      </c>
      <c r="I12" s="7">
        <f t="shared" si="15"/>
        <v>-22907</v>
      </c>
      <c r="J12" s="10"/>
      <c r="L12" s="7">
        <v>471134</v>
      </c>
      <c r="M12" s="7">
        <v>16856</v>
      </c>
      <c r="N12" s="7">
        <v>183073</v>
      </c>
      <c r="O12" s="7">
        <v>67130</v>
      </c>
      <c r="P12" s="7">
        <v>104524</v>
      </c>
      <c r="Q12" s="7">
        <v>21207</v>
      </c>
      <c r="R12" s="7">
        <v>214955</v>
      </c>
      <c r="S12" s="7">
        <v>67459</v>
      </c>
      <c r="T12" s="7">
        <v>14420</v>
      </c>
      <c r="U12" s="7">
        <v>82223</v>
      </c>
      <c r="V12" s="7">
        <v>39445</v>
      </c>
      <c r="W12" s="7">
        <v>14157</v>
      </c>
    </row>
    <row r="13" spans="1:23" x14ac:dyDescent="0.2">
      <c r="A13" s="11">
        <f t="shared" si="0"/>
        <v>42892</v>
      </c>
      <c r="B13" s="7">
        <f t="shared" si="16"/>
        <v>312240</v>
      </c>
      <c r="C13" s="7">
        <f t="shared" si="16"/>
        <v>107775</v>
      </c>
      <c r="D13" s="8">
        <f t="shared" si="10"/>
        <v>204465</v>
      </c>
      <c r="E13" s="7">
        <f t="shared" si="11"/>
        <v>37375</v>
      </c>
      <c r="F13" s="7">
        <f t="shared" si="12"/>
        <v>108298</v>
      </c>
      <c r="G13" s="7">
        <f t="shared" si="13"/>
        <v>324652</v>
      </c>
      <c r="H13" s="7">
        <f t="shared" si="14"/>
        <v>494041</v>
      </c>
      <c r="I13" s="7">
        <f t="shared" si="15"/>
        <v>59795</v>
      </c>
      <c r="J13" s="10"/>
      <c r="L13" s="10">
        <v>494041</v>
      </c>
      <c r="M13" s="10">
        <v>18528</v>
      </c>
      <c r="N13" s="10">
        <v>192484</v>
      </c>
      <c r="O13" s="10">
        <v>68622</v>
      </c>
      <c r="P13" s="10">
        <v>111020</v>
      </c>
      <c r="Q13" s="10">
        <v>21148</v>
      </c>
      <c r="R13" s="10">
        <v>229476</v>
      </c>
      <c r="S13" s="10">
        <v>63427</v>
      </c>
      <c r="T13" s="10">
        <v>14533</v>
      </c>
      <c r="U13" s="10">
        <v>82764</v>
      </c>
      <c r="V13" s="10">
        <v>44348</v>
      </c>
      <c r="W13" s="10">
        <v>14942</v>
      </c>
    </row>
    <row r="14" spans="1:23" x14ac:dyDescent="0.2">
      <c r="A14" s="11">
        <f t="shared" si="0"/>
        <v>42885</v>
      </c>
      <c r="B14" s="10">
        <v>250542</v>
      </c>
      <c r="C14" s="10">
        <v>83452</v>
      </c>
      <c r="D14" s="12">
        <v>167090</v>
      </c>
      <c r="E14" s="10">
        <v>7323</v>
      </c>
      <c r="F14" s="10">
        <v>103751</v>
      </c>
      <c r="G14" s="10">
        <v>286970</v>
      </c>
      <c r="H14" s="10">
        <v>434246</v>
      </c>
      <c r="I14" s="10">
        <v>-28326</v>
      </c>
      <c r="J14" s="10"/>
    </row>
    <row r="15" spans="1:23" x14ac:dyDescent="0.2">
      <c r="A15" s="11">
        <f t="shared" si="0"/>
        <v>42878</v>
      </c>
      <c r="B15" s="10">
        <v>241752</v>
      </c>
      <c r="C15" s="10">
        <v>81985</v>
      </c>
      <c r="D15" s="12">
        <v>159767</v>
      </c>
      <c r="E15" s="10">
        <v>33043</v>
      </c>
      <c r="F15" s="10">
        <v>112114</v>
      </c>
      <c r="G15" s="10">
        <v>286405</v>
      </c>
      <c r="H15" s="10">
        <v>462572</v>
      </c>
      <c r="I15" s="10">
        <v>27551</v>
      </c>
      <c r="J15" s="10"/>
    </row>
    <row r="16" spans="1:23" x14ac:dyDescent="0.2">
      <c r="A16" s="11">
        <f t="shared" si="0"/>
        <v>42871</v>
      </c>
      <c r="B16" s="10">
        <v>221532</v>
      </c>
      <c r="C16" s="10">
        <v>94808</v>
      </c>
      <c r="D16" s="12">
        <v>126724</v>
      </c>
      <c r="E16" s="10">
        <v>-23282</v>
      </c>
      <c r="F16" s="10">
        <v>113719</v>
      </c>
      <c r="G16" s="10">
        <v>256578</v>
      </c>
      <c r="H16" s="10">
        <v>435021</v>
      </c>
      <c r="I16" s="10">
        <v>1988</v>
      </c>
      <c r="J16" s="10"/>
    </row>
    <row r="17" spans="1:10" x14ac:dyDescent="0.2">
      <c r="A17" s="11">
        <f t="shared" si="0"/>
        <v>42864</v>
      </c>
      <c r="B17" s="10">
        <v>236115</v>
      </c>
      <c r="C17" s="10">
        <v>86109</v>
      </c>
      <c r="D17" s="12">
        <v>150006</v>
      </c>
      <c r="E17" s="10">
        <v>-39628</v>
      </c>
      <c r="F17" s="10">
        <v>104960</v>
      </c>
      <c r="G17" s="10">
        <v>269382</v>
      </c>
      <c r="H17" s="10">
        <v>433033</v>
      </c>
      <c r="I17" s="10">
        <v>-28872</v>
      </c>
      <c r="J17" s="10"/>
    </row>
    <row r="18" spans="1:10" x14ac:dyDescent="0.2">
      <c r="A18" s="11">
        <f t="shared" si="0"/>
        <v>42857</v>
      </c>
      <c r="B18" s="10">
        <v>276032</v>
      </c>
      <c r="C18" s="10">
        <v>86398</v>
      </c>
      <c r="D18" s="12">
        <v>189634</v>
      </c>
      <c r="E18" s="10">
        <v>-11043</v>
      </c>
      <c r="F18" s="10">
        <v>99054</v>
      </c>
      <c r="G18" s="10">
        <v>303040</v>
      </c>
      <c r="H18" s="10">
        <v>461905</v>
      </c>
      <c r="I18" s="10">
        <v>-14080</v>
      </c>
      <c r="J18" s="10"/>
    </row>
    <row r="19" spans="1:10" x14ac:dyDescent="0.2">
      <c r="A19" s="11">
        <f t="shared" si="0"/>
        <v>42850</v>
      </c>
      <c r="B19" s="10">
        <v>287468</v>
      </c>
      <c r="C19" s="10">
        <v>86791</v>
      </c>
      <c r="D19" s="12">
        <v>200677</v>
      </c>
      <c r="E19" s="10">
        <v>4909</v>
      </c>
      <c r="F19" s="10">
        <v>100335</v>
      </c>
      <c r="G19" s="10">
        <v>314915</v>
      </c>
      <c r="H19" s="10">
        <v>475985</v>
      </c>
      <c r="I19" s="10">
        <v>3722</v>
      </c>
      <c r="J19" s="10"/>
    </row>
    <row r="20" spans="1:10" x14ac:dyDescent="0.2">
      <c r="A20" s="11">
        <f t="shared" si="0"/>
        <v>42843</v>
      </c>
      <c r="B20" s="10">
        <v>279311</v>
      </c>
      <c r="C20" s="10">
        <v>83543</v>
      </c>
      <c r="D20" s="12">
        <v>195768</v>
      </c>
      <c r="E20" s="10">
        <v>23102</v>
      </c>
      <c r="F20" s="10">
        <v>97769</v>
      </c>
      <c r="G20" s="10">
        <v>308833</v>
      </c>
      <c r="H20" s="10">
        <v>472263</v>
      </c>
      <c r="I20" s="10">
        <v>16132</v>
      </c>
      <c r="J20" s="10"/>
    </row>
    <row r="21" spans="1:10" x14ac:dyDescent="0.2">
      <c r="A21" s="11">
        <f t="shared" si="0"/>
        <v>42836</v>
      </c>
      <c r="B21" s="10">
        <v>253004</v>
      </c>
      <c r="C21" s="10">
        <v>80338</v>
      </c>
      <c r="D21" s="12">
        <v>172666</v>
      </c>
      <c r="E21" s="10">
        <v>17230</v>
      </c>
      <c r="F21" s="10">
        <v>98119</v>
      </c>
      <c r="G21" s="10">
        <v>285483</v>
      </c>
      <c r="H21" s="10">
        <v>456131</v>
      </c>
      <c r="I21" s="10">
        <v>28323</v>
      </c>
      <c r="J21" s="10"/>
    </row>
    <row r="22" spans="1:10" x14ac:dyDescent="0.2">
      <c r="A22" s="11">
        <f t="shared" si="0"/>
        <v>42829</v>
      </c>
      <c r="B22" s="10">
        <v>239061</v>
      </c>
      <c r="C22" s="10">
        <v>83625</v>
      </c>
      <c r="D22" s="12">
        <v>155436</v>
      </c>
      <c r="E22" s="10">
        <v>17616</v>
      </c>
      <c r="F22" s="10">
        <v>96115</v>
      </c>
      <c r="G22" s="10">
        <v>267131</v>
      </c>
      <c r="H22" s="10">
        <v>427808</v>
      </c>
      <c r="I22" s="10">
        <v>-21610</v>
      </c>
      <c r="J22" s="10"/>
    </row>
    <row r="23" spans="1:10" x14ac:dyDescent="0.2">
      <c r="A23" s="11">
        <f t="shared" si="0"/>
        <v>42822</v>
      </c>
      <c r="B23" s="10">
        <v>227839</v>
      </c>
      <c r="C23" s="10">
        <v>90019</v>
      </c>
      <c r="D23" s="12">
        <v>137820</v>
      </c>
      <c r="E23" s="10">
        <v>21568</v>
      </c>
      <c r="F23" s="10">
        <v>104760</v>
      </c>
      <c r="G23" s="10">
        <v>256874</v>
      </c>
      <c r="H23" s="10">
        <v>449418</v>
      </c>
      <c r="I23" s="10">
        <v>2538</v>
      </c>
      <c r="J23" s="10"/>
    </row>
    <row r="24" spans="1:10" x14ac:dyDescent="0.2">
      <c r="A24" s="11">
        <f t="shared" si="0"/>
        <v>42815</v>
      </c>
      <c r="B24" s="10">
        <v>219719</v>
      </c>
      <c r="C24" s="10">
        <v>103467</v>
      </c>
      <c r="D24" s="12">
        <v>116252</v>
      </c>
      <c r="E24" s="10">
        <v>10214</v>
      </c>
      <c r="F24" s="10">
        <v>101282</v>
      </c>
      <c r="G24" s="10">
        <v>230279</v>
      </c>
      <c r="H24" s="10">
        <v>446880</v>
      </c>
      <c r="I24" s="10">
        <v>20710</v>
      </c>
      <c r="J24" s="10"/>
    </row>
    <row r="25" spans="1:10" x14ac:dyDescent="0.2">
      <c r="A25" s="11">
        <f t="shared" si="0"/>
        <v>42808</v>
      </c>
      <c r="B25" s="10">
        <v>210315</v>
      </c>
      <c r="C25" s="10">
        <v>104277</v>
      </c>
      <c r="D25" s="12">
        <v>106038</v>
      </c>
      <c r="E25" s="10">
        <v>-27647</v>
      </c>
      <c r="F25" s="10">
        <v>102535</v>
      </c>
      <c r="G25" s="10">
        <v>225822</v>
      </c>
      <c r="H25" s="10">
        <v>426170</v>
      </c>
      <c r="I25" s="10">
        <v>-8231</v>
      </c>
      <c r="J25" s="10"/>
    </row>
    <row r="26" spans="1:10" x14ac:dyDescent="0.2">
      <c r="A26" s="11">
        <f t="shared" si="0"/>
        <v>42801</v>
      </c>
      <c r="B26" s="10">
        <v>229969</v>
      </c>
      <c r="C26" s="10">
        <v>96284</v>
      </c>
      <c r="D26" s="12">
        <v>133685</v>
      </c>
      <c r="E26" s="10">
        <v>-30113</v>
      </c>
      <c r="F26" s="10">
        <v>99484</v>
      </c>
      <c r="G26" s="10">
        <v>252132</v>
      </c>
      <c r="H26" s="10">
        <v>434401</v>
      </c>
      <c r="I26" s="10">
        <v>-11680</v>
      </c>
      <c r="J26" s="10"/>
    </row>
    <row r="27" spans="1:10" x14ac:dyDescent="0.2">
      <c r="A27" s="11">
        <f t="shared" si="0"/>
        <v>42794</v>
      </c>
      <c r="B27" s="10">
        <v>247494</v>
      </c>
      <c r="C27" s="10">
        <v>83696</v>
      </c>
      <c r="D27" s="12">
        <v>163798</v>
      </c>
      <c r="E27" s="10">
        <v>40035</v>
      </c>
      <c r="F27" s="10">
        <v>100180</v>
      </c>
      <c r="G27" s="10">
        <v>280087</v>
      </c>
      <c r="H27" s="10">
        <v>446081</v>
      </c>
      <c r="I27" s="10">
        <v>18913</v>
      </c>
      <c r="J27" s="10"/>
    </row>
    <row r="28" spans="1:10" x14ac:dyDescent="0.2">
      <c r="A28" s="11">
        <f t="shared" si="0"/>
        <v>42787</v>
      </c>
      <c r="B28" s="10">
        <v>219673</v>
      </c>
      <c r="C28" s="10">
        <v>95910</v>
      </c>
      <c r="D28" s="12">
        <v>123763</v>
      </c>
      <c r="E28" s="10">
        <v>14011</v>
      </c>
      <c r="F28" s="10">
        <v>103861</v>
      </c>
      <c r="G28" s="10">
        <v>243425</v>
      </c>
      <c r="H28" s="10">
        <v>427168</v>
      </c>
      <c r="I28" s="10">
        <v>12040</v>
      </c>
      <c r="J28" s="10"/>
    </row>
    <row r="29" spans="1:10" x14ac:dyDescent="0.2">
      <c r="A29" s="11">
        <f t="shared" si="0"/>
        <v>42780</v>
      </c>
      <c r="B29" s="10">
        <v>212259</v>
      </c>
      <c r="C29" s="10">
        <v>102507</v>
      </c>
      <c r="D29" s="12">
        <v>109752</v>
      </c>
      <c r="E29" s="10">
        <v>-7397</v>
      </c>
      <c r="F29" s="10">
        <v>105674</v>
      </c>
      <c r="G29" s="10">
        <v>233462</v>
      </c>
      <c r="H29" s="10">
        <v>415128</v>
      </c>
      <c r="I29" s="10">
        <v>-415</v>
      </c>
      <c r="J29" s="10"/>
    </row>
    <row r="30" spans="1:10" x14ac:dyDescent="0.2">
      <c r="A30" s="11">
        <f t="shared" si="0"/>
        <v>42773</v>
      </c>
      <c r="B30" s="10">
        <v>216408</v>
      </c>
      <c r="C30" s="10">
        <v>99259</v>
      </c>
      <c r="D30" s="12">
        <v>117149</v>
      </c>
      <c r="E30" s="10">
        <v>-2006</v>
      </c>
      <c r="F30" s="10">
        <v>106024</v>
      </c>
      <c r="G30" s="10">
        <v>240170</v>
      </c>
      <c r="H30" s="10">
        <v>415543</v>
      </c>
      <c r="I30" s="10">
        <v>17110</v>
      </c>
      <c r="J30" s="10"/>
    </row>
    <row r="31" spans="1:10" x14ac:dyDescent="0.2">
      <c r="A31" s="11">
        <f t="shared" si="0"/>
        <v>42766</v>
      </c>
      <c r="B31" s="10">
        <v>212414</v>
      </c>
      <c r="C31" s="10">
        <v>93259</v>
      </c>
      <c r="D31" s="12">
        <v>119155</v>
      </c>
      <c r="E31" s="10">
        <v>9748</v>
      </c>
      <c r="F31" s="10">
        <v>101784</v>
      </c>
      <c r="G31" s="10">
        <v>233587</v>
      </c>
      <c r="H31" s="10">
        <v>398433</v>
      </c>
      <c r="I31" s="10">
        <v>-83941</v>
      </c>
      <c r="J31" s="10"/>
    </row>
    <row r="32" spans="1:10" x14ac:dyDescent="0.2">
      <c r="A32" s="11">
        <f t="shared" si="0"/>
        <v>42759</v>
      </c>
      <c r="B32" s="10">
        <v>209854</v>
      </c>
      <c r="C32" s="10">
        <v>100447</v>
      </c>
      <c r="D32" s="12">
        <v>109407</v>
      </c>
      <c r="E32" s="10">
        <v>2366</v>
      </c>
      <c r="F32" s="10">
        <v>109000</v>
      </c>
      <c r="G32" s="10">
        <v>235374</v>
      </c>
      <c r="H32" s="10">
        <v>482374</v>
      </c>
      <c r="I32" s="10">
        <v>14437</v>
      </c>
      <c r="J32" s="10"/>
    </row>
    <row r="33" spans="1:10" x14ac:dyDescent="0.2">
      <c r="A33" s="11">
        <f t="shared" si="0"/>
        <v>42752</v>
      </c>
      <c r="B33" s="10">
        <v>218144</v>
      </c>
      <c r="C33" s="10">
        <v>111103</v>
      </c>
      <c r="D33" s="12">
        <v>107041</v>
      </c>
      <c r="E33" s="10">
        <v>-2441</v>
      </c>
      <c r="F33" s="10">
        <v>101399</v>
      </c>
      <c r="G33" s="10">
        <v>224510</v>
      </c>
      <c r="H33" s="10">
        <v>467937</v>
      </c>
      <c r="I33" s="10">
        <v>23936</v>
      </c>
      <c r="J33" s="10"/>
    </row>
    <row r="34" spans="1:10" x14ac:dyDescent="0.2">
      <c r="A34" s="11">
        <f t="shared" si="0"/>
        <v>42745</v>
      </c>
      <c r="B34" s="10">
        <v>214000</v>
      </c>
      <c r="C34" s="10">
        <v>104518</v>
      </c>
      <c r="D34" s="12">
        <v>109482</v>
      </c>
      <c r="E34" s="10">
        <v>12932</v>
      </c>
      <c r="F34" s="10">
        <v>96763</v>
      </c>
      <c r="G34" s="10">
        <v>222579</v>
      </c>
      <c r="H34" s="10">
        <v>444001</v>
      </c>
      <c r="I34" s="10">
        <v>19328</v>
      </c>
      <c r="J34" s="10"/>
    </row>
    <row r="35" spans="1:10" x14ac:dyDescent="0.2">
      <c r="A35" s="11">
        <f t="shared" si="0"/>
        <v>42738</v>
      </c>
      <c r="B35" s="10">
        <v>208855</v>
      </c>
      <c r="C35" s="10">
        <v>112305</v>
      </c>
      <c r="D35" s="12">
        <v>96550</v>
      </c>
      <c r="E35" s="10">
        <v>-1793</v>
      </c>
      <c r="F35" s="10">
        <v>97410</v>
      </c>
      <c r="G35" s="10">
        <v>215022</v>
      </c>
      <c r="H35" s="10">
        <v>424673</v>
      </c>
      <c r="I35" s="10">
        <v>23160</v>
      </c>
      <c r="J35" s="10"/>
    </row>
    <row r="36" spans="1:10" x14ac:dyDescent="0.2">
      <c r="A36" s="11">
        <f t="shared" si="0"/>
        <v>42731</v>
      </c>
      <c r="B36" s="10">
        <v>206538</v>
      </c>
      <c r="C36" s="10">
        <v>108195</v>
      </c>
      <c r="D36" s="12">
        <v>98343</v>
      </c>
      <c r="E36" s="10">
        <v>-16491</v>
      </c>
      <c r="F36" s="10">
        <v>89975</v>
      </c>
      <c r="G36" s="10">
        <v>210942</v>
      </c>
      <c r="H36" s="10">
        <v>401513</v>
      </c>
      <c r="I36" s="10">
        <v>2852</v>
      </c>
      <c r="J36" s="10"/>
    </row>
    <row r="37" spans="1:10" x14ac:dyDescent="0.2">
      <c r="A37" s="11">
        <f t="shared" si="0"/>
        <v>42724</v>
      </c>
      <c r="B37" s="10">
        <v>219067</v>
      </c>
      <c r="C37" s="10">
        <v>104233</v>
      </c>
      <c r="D37" s="12">
        <v>114834</v>
      </c>
      <c r="E37" s="10">
        <v>-14477</v>
      </c>
      <c r="F37" s="10">
        <v>87960</v>
      </c>
      <c r="G37" s="10">
        <v>221982</v>
      </c>
      <c r="H37" s="10">
        <v>398661</v>
      </c>
      <c r="I37" s="10">
        <v>1627</v>
      </c>
      <c r="J37" s="10"/>
    </row>
    <row r="38" spans="1:10" x14ac:dyDescent="0.2">
      <c r="A38" s="11">
        <f t="shared" si="0"/>
        <v>42717</v>
      </c>
      <c r="B38" s="10">
        <v>229755</v>
      </c>
      <c r="C38" s="10">
        <v>100444</v>
      </c>
      <c r="D38" s="12">
        <v>129311</v>
      </c>
      <c r="E38" s="10">
        <v>-7069</v>
      </c>
      <c r="F38" s="10">
        <v>86143</v>
      </c>
      <c r="G38" s="10">
        <v>236029</v>
      </c>
      <c r="H38" s="10">
        <v>397034</v>
      </c>
      <c r="I38" s="10">
        <v>3510</v>
      </c>
      <c r="J38" s="10"/>
    </row>
    <row r="39" spans="1:10" x14ac:dyDescent="0.2">
      <c r="A39" s="11">
        <f t="shared" si="0"/>
        <v>42710</v>
      </c>
      <c r="B39" s="10">
        <v>227675</v>
      </c>
      <c r="C39" s="10">
        <v>91295</v>
      </c>
      <c r="D39" s="12">
        <v>136380</v>
      </c>
      <c r="E39" s="10">
        <v>-15190</v>
      </c>
      <c r="F39" s="10">
        <v>86237</v>
      </c>
      <c r="G39" s="10">
        <v>241181</v>
      </c>
      <c r="H39" s="10">
        <v>393524</v>
      </c>
      <c r="I39" s="10">
        <v>-12137</v>
      </c>
      <c r="J39" s="10"/>
    </row>
    <row r="40" spans="1:10" x14ac:dyDescent="0.2">
      <c r="A40" s="11">
        <f t="shared" si="0"/>
        <v>42703</v>
      </c>
      <c r="B40" s="10">
        <v>229731</v>
      </c>
      <c r="C40" s="10">
        <v>78161</v>
      </c>
      <c r="D40" s="12">
        <v>151570</v>
      </c>
      <c r="E40" s="10">
        <v>-15515</v>
      </c>
      <c r="F40" s="10">
        <v>92628</v>
      </c>
      <c r="G40" s="10">
        <v>260451</v>
      </c>
      <c r="H40" s="10">
        <v>405661</v>
      </c>
      <c r="I40" s="10">
        <v>-55401</v>
      </c>
      <c r="J40" s="10"/>
    </row>
    <row r="41" spans="1:10" x14ac:dyDescent="0.2">
      <c r="A41" s="11">
        <f t="shared" si="0"/>
        <v>42696</v>
      </c>
      <c r="B41" s="10">
        <v>241646</v>
      </c>
      <c r="C41" s="10">
        <v>74561</v>
      </c>
      <c r="D41" s="12">
        <v>167085</v>
      </c>
      <c r="E41" s="10">
        <v>-10575</v>
      </c>
      <c r="F41" s="10">
        <v>97975</v>
      </c>
      <c r="G41" s="10">
        <v>290147</v>
      </c>
      <c r="H41" s="10">
        <v>461062</v>
      </c>
      <c r="I41" s="10">
        <v>-18175</v>
      </c>
      <c r="J41" s="10"/>
    </row>
    <row r="42" spans="1:10" x14ac:dyDescent="0.2">
      <c r="A42" s="11">
        <f t="shared" si="0"/>
        <v>42689</v>
      </c>
      <c r="B42" s="10">
        <v>245750</v>
      </c>
      <c r="C42" s="10">
        <v>68090</v>
      </c>
      <c r="D42" s="12">
        <v>177660</v>
      </c>
      <c r="E42" s="10">
        <v>-39578</v>
      </c>
      <c r="F42" s="10">
        <v>115191</v>
      </c>
      <c r="G42" s="10">
        <v>315157</v>
      </c>
      <c r="H42" s="10">
        <v>479237</v>
      </c>
      <c r="I42" s="10">
        <v>-48966</v>
      </c>
      <c r="J42" s="10"/>
    </row>
    <row r="43" spans="1:10" x14ac:dyDescent="0.2">
      <c r="A43" s="11">
        <f t="shared" si="0"/>
        <v>42682</v>
      </c>
      <c r="B43" s="10">
        <v>289860</v>
      </c>
      <c r="C43" s="10">
        <v>72622</v>
      </c>
      <c r="D43" s="12">
        <v>217238</v>
      </c>
      <c r="E43" s="10">
        <v>2107</v>
      </c>
      <c r="F43" s="10">
        <v>114915</v>
      </c>
      <c r="G43" s="10">
        <v>360501</v>
      </c>
      <c r="H43" s="10">
        <v>528203</v>
      </c>
      <c r="I43" s="10">
        <v>6697</v>
      </c>
      <c r="J43" s="10"/>
    </row>
    <row r="44" spans="1:10" x14ac:dyDescent="0.2">
      <c r="A44" s="11">
        <f t="shared" si="0"/>
        <v>42675</v>
      </c>
      <c r="B44" s="10">
        <v>288308</v>
      </c>
      <c r="C44" s="10">
        <v>73177</v>
      </c>
      <c r="D44" s="12">
        <v>215131</v>
      </c>
      <c r="E44" s="10">
        <v>18151</v>
      </c>
      <c r="F44" s="10">
        <v>115398</v>
      </c>
      <c r="G44" s="10">
        <v>354649</v>
      </c>
      <c r="H44" s="10">
        <v>521506</v>
      </c>
      <c r="I44" s="10">
        <v>13889</v>
      </c>
      <c r="J44" s="10"/>
    </row>
    <row r="45" spans="1:10" x14ac:dyDescent="0.2">
      <c r="A45" s="11">
        <f t="shared" si="0"/>
        <v>42668</v>
      </c>
      <c r="B45" s="10">
        <v>285376</v>
      </c>
      <c r="C45" s="10">
        <v>88396</v>
      </c>
      <c r="D45" s="12">
        <v>196980</v>
      </c>
      <c r="E45" s="10">
        <v>17362</v>
      </c>
      <c r="F45" s="10">
        <v>114700</v>
      </c>
      <c r="G45" s="10">
        <v>332299</v>
      </c>
      <c r="H45" s="10">
        <v>507617</v>
      </c>
      <c r="I45" s="10">
        <v>10556</v>
      </c>
      <c r="J45" s="10"/>
    </row>
    <row r="46" spans="1:10" x14ac:dyDescent="0.2">
      <c r="A46" s="11">
        <f t="shared" si="0"/>
        <v>42661</v>
      </c>
      <c r="B46" s="10">
        <v>274345</v>
      </c>
      <c r="C46" s="10">
        <v>94727</v>
      </c>
      <c r="D46" s="12">
        <v>179618</v>
      </c>
      <c r="E46" s="10">
        <v>-15601</v>
      </c>
      <c r="F46" s="10">
        <v>115441</v>
      </c>
      <c r="G46" s="10">
        <v>318112</v>
      </c>
      <c r="H46" s="10">
        <v>497061</v>
      </c>
      <c r="I46" s="10">
        <v>-3267</v>
      </c>
      <c r="J46" s="10"/>
    </row>
    <row r="47" spans="1:10" x14ac:dyDescent="0.2">
      <c r="A47" s="11">
        <f t="shared" si="0"/>
        <v>42654</v>
      </c>
      <c r="B47" s="10">
        <v>283386</v>
      </c>
      <c r="C47" s="10">
        <v>88167</v>
      </c>
      <c r="D47" s="12">
        <v>195219</v>
      </c>
      <c r="E47" s="10">
        <v>-50289</v>
      </c>
      <c r="F47" s="10">
        <v>112362</v>
      </c>
      <c r="G47" s="10">
        <v>333561</v>
      </c>
      <c r="H47" s="10">
        <v>500328</v>
      </c>
      <c r="I47" s="10">
        <v>-44496</v>
      </c>
      <c r="J47" s="10"/>
    </row>
    <row r="48" spans="1:10" x14ac:dyDescent="0.2">
      <c r="A48" s="11">
        <f t="shared" si="0"/>
        <v>42647</v>
      </c>
      <c r="B48" s="10">
        <v>324136</v>
      </c>
      <c r="C48" s="10">
        <v>78628</v>
      </c>
      <c r="D48" s="12">
        <v>245508</v>
      </c>
      <c r="E48" s="10">
        <v>-46396</v>
      </c>
      <c r="F48" s="10">
        <v>111864</v>
      </c>
      <c r="G48" s="10">
        <v>383106</v>
      </c>
      <c r="H48" s="10">
        <v>544824</v>
      </c>
      <c r="I48" s="10">
        <v>-38337</v>
      </c>
      <c r="J48" s="10"/>
    </row>
    <row r="49" spans="1:10" x14ac:dyDescent="0.2">
      <c r="A49" s="11">
        <f t="shared" si="0"/>
        <v>42640</v>
      </c>
      <c r="B49" s="10">
        <v>358972</v>
      </c>
      <c r="C49" s="10">
        <v>67068</v>
      </c>
      <c r="D49" s="12">
        <v>291904</v>
      </c>
      <c r="E49" s="10">
        <v>35725</v>
      </c>
      <c r="F49" s="10">
        <v>123156</v>
      </c>
      <c r="G49" s="10">
        <v>437750</v>
      </c>
      <c r="H49" s="10">
        <v>583161</v>
      </c>
      <c r="I49" s="10">
        <v>24370</v>
      </c>
      <c r="J49" s="10"/>
    </row>
    <row r="50" spans="1:10" x14ac:dyDescent="0.2">
      <c r="A50" s="11">
        <f t="shared" si="0"/>
        <v>42633</v>
      </c>
      <c r="B50" s="10">
        <v>326326</v>
      </c>
      <c r="C50" s="10">
        <v>70147</v>
      </c>
      <c r="D50" s="12">
        <v>256179</v>
      </c>
      <c r="E50" s="10">
        <v>-29234</v>
      </c>
      <c r="F50" s="10">
        <v>120314</v>
      </c>
      <c r="G50" s="10">
        <v>410929</v>
      </c>
      <c r="H50" s="10">
        <v>558791</v>
      </c>
      <c r="I50" s="10">
        <v>-16211</v>
      </c>
      <c r="J50" s="10"/>
    </row>
    <row r="51" spans="1:10" x14ac:dyDescent="0.2">
      <c r="A51" s="11">
        <f t="shared" si="0"/>
        <v>42626</v>
      </c>
      <c r="B51" s="10">
        <v>351776</v>
      </c>
      <c r="C51" s="10">
        <v>66363</v>
      </c>
      <c r="D51" s="12">
        <v>285413</v>
      </c>
      <c r="E51" s="10">
        <v>-22447</v>
      </c>
      <c r="F51" s="10">
        <v>116841</v>
      </c>
      <c r="G51" s="10">
        <v>428212</v>
      </c>
      <c r="H51" s="10">
        <v>575002</v>
      </c>
      <c r="I51" s="10">
        <v>-15654</v>
      </c>
      <c r="J51" s="10"/>
    </row>
    <row r="52" spans="1:10" x14ac:dyDescent="0.2">
      <c r="A52" s="11">
        <f t="shared" si="0"/>
        <v>42619</v>
      </c>
      <c r="B52" s="10">
        <v>370375</v>
      </c>
      <c r="C52" s="10">
        <v>62515</v>
      </c>
      <c r="D52" s="12">
        <v>307860</v>
      </c>
      <c r="E52" s="10">
        <v>31519</v>
      </c>
      <c r="F52" s="10">
        <v>110470</v>
      </c>
      <c r="G52" s="10">
        <v>440443</v>
      </c>
      <c r="H52" s="10">
        <v>590656</v>
      </c>
      <c r="I52" s="10">
        <v>32258</v>
      </c>
      <c r="J52" s="10"/>
    </row>
    <row r="53" spans="1:10" x14ac:dyDescent="0.2">
      <c r="A53" s="11">
        <f t="shared" si="0"/>
        <v>42612</v>
      </c>
      <c r="B53" s="10">
        <v>340586</v>
      </c>
      <c r="C53" s="10">
        <v>64245</v>
      </c>
      <c r="D53" s="12">
        <v>276341</v>
      </c>
      <c r="E53" s="10">
        <v>-18268</v>
      </c>
      <c r="F53" s="10">
        <v>109854</v>
      </c>
      <c r="G53" s="10">
        <v>411067</v>
      </c>
      <c r="H53" s="10">
        <v>558398</v>
      </c>
      <c r="I53" s="10">
        <v>-14575</v>
      </c>
      <c r="J53" s="10"/>
    </row>
    <row r="54" spans="1:10" x14ac:dyDescent="0.2">
      <c r="A54" s="11">
        <f t="shared" si="0"/>
        <v>42605</v>
      </c>
      <c r="B54" s="10">
        <v>359785</v>
      </c>
      <c r="C54" s="10">
        <v>65176</v>
      </c>
      <c r="D54" s="12">
        <v>294609</v>
      </c>
      <c r="E54" s="10">
        <v>10758</v>
      </c>
      <c r="F54" s="10">
        <v>108571</v>
      </c>
      <c r="G54" s="10">
        <v>426046</v>
      </c>
      <c r="H54" s="10">
        <v>572973</v>
      </c>
      <c r="I54" s="10">
        <v>477</v>
      </c>
      <c r="J54" s="10"/>
    </row>
    <row r="55" spans="1:10" x14ac:dyDescent="0.2">
      <c r="A55" s="11">
        <f t="shared" si="0"/>
        <v>42598</v>
      </c>
      <c r="B55" s="10">
        <v>351535</v>
      </c>
      <c r="C55" s="10">
        <v>67684</v>
      </c>
      <c r="D55" s="12">
        <v>283851</v>
      </c>
      <c r="E55" s="10">
        <v>-2596</v>
      </c>
      <c r="F55" s="10">
        <v>116128</v>
      </c>
      <c r="G55" s="10">
        <v>427121</v>
      </c>
      <c r="H55" s="10">
        <v>572496</v>
      </c>
      <c r="I55" s="10">
        <v>-2903</v>
      </c>
      <c r="J55" s="10"/>
    </row>
    <row r="56" spans="1:10" x14ac:dyDescent="0.2">
      <c r="A56" s="11">
        <f t="shared" si="0"/>
        <v>42591</v>
      </c>
      <c r="B56" s="10">
        <v>356471</v>
      </c>
      <c r="C56" s="10">
        <v>70024</v>
      </c>
      <c r="D56" s="12">
        <v>286447</v>
      </c>
      <c r="E56" s="10">
        <v>-7736</v>
      </c>
      <c r="F56" s="10">
        <v>116251</v>
      </c>
      <c r="G56" s="10">
        <v>429192</v>
      </c>
      <c r="H56" s="10">
        <v>575399</v>
      </c>
      <c r="I56" s="10">
        <v>-6812</v>
      </c>
      <c r="J56" s="10"/>
    </row>
    <row r="57" spans="1:10" x14ac:dyDescent="0.2">
      <c r="A57" s="11">
        <f t="shared" si="0"/>
        <v>42584</v>
      </c>
      <c r="B57" s="10">
        <v>365801</v>
      </c>
      <c r="C57" s="10">
        <v>71618</v>
      </c>
      <c r="D57" s="12">
        <v>294183</v>
      </c>
      <c r="E57" s="10">
        <v>15228</v>
      </c>
      <c r="F57" s="10">
        <v>113911</v>
      </c>
      <c r="G57" s="10">
        <v>437938</v>
      </c>
      <c r="H57" s="10">
        <v>582211</v>
      </c>
      <c r="I57" s="10">
        <v>5886</v>
      </c>
      <c r="J57" s="10"/>
    </row>
    <row r="58" spans="1:10" x14ac:dyDescent="0.2">
      <c r="A58" s="11">
        <f t="shared" si="0"/>
        <v>42577</v>
      </c>
      <c r="B58" s="10">
        <v>347426</v>
      </c>
      <c r="C58" s="10">
        <v>68471</v>
      </c>
      <c r="D58" s="12">
        <v>278955</v>
      </c>
      <c r="E58" s="10">
        <v>-6956</v>
      </c>
      <c r="F58" s="10">
        <v>117420</v>
      </c>
      <c r="G58" s="10">
        <v>426443</v>
      </c>
      <c r="H58" s="10">
        <v>576325</v>
      </c>
      <c r="I58" s="10">
        <v>-40744</v>
      </c>
      <c r="J58" s="10"/>
    </row>
    <row r="59" spans="1:10" x14ac:dyDescent="0.2">
      <c r="A59" s="11">
        <f t="shared" si="0"/>
        <v>42570</v>
      </c>
      <c r="B59" s="10">
        <v>366871</v>
      </c>
      <c r="C59" s="10">
        <v>80960</v>
      </c>
      <c r="D59" s="12">
        <v>285911</v>
      </c>
      <c r="E59" s="10">
        <v>-11552</v>
      </c>
      <c r="F59" s="10">
        <v>119433</v>
      </c>
      <c r="G59" s="10">
        <v>434910</v>
      </c>
      <c r="H59" s="10">
        <v>617069</v>
      </c>
      <c r="I59" s="10">
        <v>-15951</v>
      </c>
      <c r="J59" s="10"/>
    </row>
    <row r="60" spans="1:10" x14ac:dyDescent="0.2">
      <c r="A60" s="11">
        <f t="shared" si="0"/>
        <v>42563</v>
      </c>
      <c r="B60" s="10">
        <v>378081</v>
      </c>
      <c r="C60" s="10">
        <v>80618</v>
      </c>
      <c r="D60" s="12">
        <v>297463</v>
      </c>
      <c r="E60" s="10">
        <v>-18500</v>
      </c>
      <c r="F60" s="10">
        <v>123258</v>
      </c>
      <c r="G60" s="10">
        <v>448710</v>
      </c>
      <c r="H60" s="10">
        <v>633020</v>
      </c>
      <c r="I60" s="10">
        <v>-19951</v>
      </c>
      <c r="J60" s="10"/>
    </row>
    <row r="61" spans="1:10" x14ac:dyDescent="0.2">
      <c r="A61" s="11">
        <f t="shared" si="0"/>
        <v>42556</v>
      </c>
      <c r="B61" s="10">
        <v>389590</v>
      </c>
      <c r="C61" s="10">
        <v>73627</v>
      </c>
      <c r="D61" s="12">
        <v>315963</v>
      </c>
      <c r="E61" s="10">
        <v>14043</v>
      </c>
      <c r="F61" s="10">
        <v>123735</v>
      </c>
      <c r="G61" s="10">
        <v>463942</v>
      </c>
      <c r="H61" s="10">
        <v>652971</v>
      </c>
      <c r="I61" s="10">
        <v>39179</v>
      </c>
      <c r="J61" s="10"/>
    </row>
    <row r="62" spans="1:10" x14ac:dyDescent="0.2">
      <c r="A62" s="11">
        <f t="shared" si="0"/>
        <v>42549</v>
      </c>
      <c r="B62" s="10">
        <v>373128</v>
      </c>
      <c r="C62" s="10">
        <v>71208</v>
      </c>
      <c r="D62" s="12">
        <v>301920</v>
      </c>
      <c r="E62" s="10">
        <v>9191</v>
      </c>
      <c r="F62" s="10">
        <v>127169</v>
      </c>
      <c r="G62" s="10">
        <v>453490</v>
      </c>
      <c r="H62" s="10">
        <v>613792</v>
      </c>
      <c r="I62" s="10">
        <v>42275</v>
      </c>
      <c r="J62" s="10"/>
    </row>
    <row r="63" spans="1:10" x14ac:dyDescent="0.2">
      <c r="A63" s="11">
        <f t="shared" si="0"/>
        <v>42542</v>
      </c>
      <c r="B63" s="10">
        <v>358825</v>
      </c>
      <c r="C63" s="10">
        <v>66096</v>
      </c>
      <c r="D63" s="12">
        <v>292729</v>
      </c>
      <c r="E63" s="10">
        <v>12867</v>
      </c>
      <c r="F63" s="10">
        <v>119782</v>
      </c>
      <c r="G63" s="10">
        <v>431919</v>
      </c>
      <c r="H63" s="10">
        <v>571517</v>
      </c>
      <c r="I63" s="10">
        <v>26160</v>
      </c>
      <c r="J63" s="10"/>
    </row>
    <row r="64" spans="1:10" x14ac:dyDescent="0.2">
      <c r="A64" s="11">
        <f t="shared" si="0"/>
        <v>42535</v>
      </c>
      <c r="B64" s="10">
        <v>347557</v>
      </c>
      <c r="C64" s="10">
        <v>67695</v>
      </c>
      <c r="D64" s="12">
        <v>279862</v>
      </c>
      <c r="E64" s="10">
        <v>51243</v>
      </c>
      <c r="F64" s="10">
        <v>113281</v>
      </c>
      <c r="G64" s="10">
        <v>411358</v>
      </c>
      <c r="H64" s="10">
        <v>545357</v>
      </c>
      <c r="I64" s="10">
        <v>49027</v>
      </c>
      <c r="J64" s="10"/>
    </row>
    <row r="65" spans="1:10" x14ac:dyDescent="0.2">
      <c r="A65" s="11">
        <f t="shared" si="0"/>
        <v>42528</v>
      </c>
      <c r="B65" s="10">
        <v>295688</v>
      </c>
      <c r="C65" s="10">
        <v>67069</v>
      </c>
      <c r="D65" s="12">
        <v>228619</v>
      </c>
      <c r="E65" s="10">
        <v>31484</v>
      </c>
      <c r="F65" s="10">
        <v>112940</v>
      </c>
      <c r="G65" s="10">
        <v>356632</v>
      </c>
      <c r="H65" s="10">
        <v>496330</v>
      </c>
      <c r="I65" s="10">
        <v>2009</v>
      </c>
      <c r="J65" s="10"/>
    </row>
    <row r="66" spans="1:10" x14ac:dyDescent="0.2">
      <c r="A66" s="11">
        <f t="shared" si="0"/>
        <v>42521</v>
      </c>
      <c r="B66" s="10">
        <v>274589</v>
      </c>
      <c r="C66" s="10">
        <v>77454</v>
      </c>
      <c r="D66" s="12">
        <v>197135</v>
      </c>
      <c r="E66" s="10">
        <v>-9497</v>
      </c>
      <c r="F66" s="10">
        <v>133624</v>
      </c>
      <c r="G66" s="10">
        <v>347662</v>
      </c>
      <c r="H66" s="10">
        <v>494321</v>
      </c>
      <c r="I66" s="10">
        <v>-48637</v>
      </c>
      <c r="J66" s="10"/>
    </row>
    <row r="67" spans="1:10" x14ac:dyDescent="0.2">
      <c r="A67" s="11">
        <f t="shared" si="0"/>
        <v>42514</v>
      </c>
      <c r="B67" s="10">
        <v>291266</v>
      </c>
      <c r="C67" s="10">
        <v>84634</v>
      </c>
      <c r="D67" s="12">
        <v>206632</v>
      </c>
      <c r="E67" s="10">
        <v>-59656</v>
      </c>
      <c r="F67" s="10">
        <v>146205</v>
      </c>
      <c r="G67" s="10">
        <v>371418</v>
      </c>
      <c r="H67" s="10">
        <v>542958</v>
      </c>
      <c r="I67" s="10">
        <v>-52119</v>
      </c>
      <c r="J67" s="10"/>
    </row>
    <row r="68" spans="1:10" x14ac:dyDescent="0.2">
      <c r="A68" s="11">
        <f t="shared" si="0"/>
        <v>42507</v>
      </c>
      <c r="B68" s="10">
        <v>340748</v>
      </c>
      <c r="C68" s="10">
        <v>74460</v>
      </c>
      <c r="D68" s="12">
        <v>266288</v>
      </c>
      <c r="E68" s="10">
        <v>1390</v>
      </c>
      <c r="F68" s="10">
        <v>122477</v>
      </c>
      <c r="G68" s="10">
        <v>412720</v>
      </c>
      <c r="H68" s="10">
        <v>595077</v>
      </c>
      <c r="I68" s="10">
        <v>15300</v>
      </c>
      <c r="J68" s="10"/>
    </row>
    <row r="69" spans="1:10" x14ac:dyDescent="0.2">
      <c r="A69" s="11">
        <f t="shared" ref="A69:A132" si="17">A70+7</f>
        <v>42500</v>
      </c>
      <c r="B69" s="10">
        <v>337251</v>
      </c>
      <c r="C69" s="10">
        <v>72353</v>
      </c>
      <c r="D69" s="12">
        <v>264898</v>
      </c>
      <c r="E69" s="10">
        <v>-6750</v>
      </c>
      <c r="F69" s="10">
        <v>123211</v>
      </c>
      <c r="G69" s="10">
        <v>408207</v>
      </c>
      <c r="H69" s="10">
        <v>579777</v>
      </c>
      <c r="I69" s="10">
        <v>14003</v>
      </c>
      <c r="J69" s="10"/>
    </row>
    <row r="70" spans="1:10" x14ac:dyDescent="0.2">
      <c r="A70" s="11">
        <f t="shared" si="17"/>
        <v>42493</v>
      </c>
      <c r="B70" s="10">
        <v>338476</v>
      </c>
      <c r="C70" s="10">
        <v>66828</v>
      </c>
      <c r="D70" s="12">
        <v>271648</v>
      </c>
      <c r="E70" s="10">
        <v>50791</v>
      </c>
      <c r="F70" s="10">
        <v>116644</v>
      </c>
      <c r="G70" s="10">
        <v>411545</v>
      </c>
      <c r="H70" s="10">
        <v>565774</v>
      </c>
      <c r="I70" s="10">
        <v>67890</v>
      </c>
      <c r="J70" s="10"/>
    </row>
    <row r="71" spans="1:10" x14ac:dyDescent="0.2">
      <c r="A71" s="11">
        <f t="shared" si="17"/>
        <v>42486</v>
      </c>
      <c r="B71" s="10">
        <v>288173</v>
      </c>
      <c r="C71" s="10">
        <v>67316</v>
      </c>
      <c r="D71" s="12">
        <v>220857</v>
      </c>
      <c r="E71" s="10">
        <v>4020</v>
      </c>
      <c r="F71" s="10">
        <v>116445</v>
      </c>
      <c r="G71" s="10">
        <v>356553</v>
      </c>
      <c r="H71" s="10">
        <v>497884</v>
      </c>
      <c r="I71" s="10">
        <v>-5447</v>
      </c>
      <c r="J71" s="10"/>
    </row>
    <row r="72" spans="1:10" x14ac:dyDescent="0.2">
      <c r="A72" s="11">
        <f t="shared" si="17"/>
        <v>42479</v>
      </c>
      <c r="B72" s="10">
        <v>291143</v>
      </c>
      <c r="C72" s="10">
        <v>74306</v>
      </c>
      <c r="D72" s="12">
        <v>216837</v>
      </c>
      <c r="E72" s="10">
        <v>3030</v>
      </c>
      <c r="F72" s="10">
        <v>117743</v>
      </c>
      <c r="G72" s="10">
        <v>357864</v>
      </c>
      <c r="H72" s="10">
        <v>503331</v>
      </c>
      <c r="I72" s="10">
        <v>-1192</v>
      </c>
      <c r="J72" s="10"/>
    </row>
    <row r="73" spans="1:10" x14ac:dyDescent="0.2">
      <c r="A73" s="11">
        <f t="shared" si="17"/>
        <v>42472</v>
      </c>
      <c r="B73" s="10">
        <v>286341</v>
      </c>
      <c r="C73" s="10">
        <v>72534</v>
      </c>
      <c r="D73" s="12">
        <v>213807</v>
      </c>
      <c r="E73" s="10">
        <v>23407</v>
      </c>
      <c r="F73" s="10">
        <v>122181</v>
      </c>
      <c r="G73" s="10">
        <v>353968</v>
      </c>
      <c r="H73" s="10">
        <v>504523</v>
      </c>
      <c r="I73" s="10">
        <v>30429</v>
      </c>
      <c r="J73" s="10"/>
    </row>
    <row r="74" spans="1:10" x14ac:dyDescent="0.2">
      <c r="A74" s="11">
        <f t="shared" si="17"/>
        <v>42465</v>
      </c>
      <c r="B74" s="10">
        <v>263781</v>
      </c>
      <c r="C74" s="10">
        <v>73381</v>
      </c>
      <c r="D74" s="12">
        <v>190400</v>
      </c>
      <c r="E74" s="10">
        <v>594</v>
      </c>
      <c r="F74" s="10">
        <v>118103</v>
      </c>
      <c r="G74" s="10">
        <v>325348</v>
      </c>
      <c r="H74" s="10">
        <v>474094</v>
      </c>
      <c r="I74" s="10">
        <v>-6367</v>
      </c>
      <c r="J74" s="10"/>
    </row>
    <row r="75" spans="1:10" x14ac:dyDescent="0.2">
      <c r="A75" s="11">
        <f t="shared" si="17"/>
        <v>42458</v>
      </c>
      <c r="B75" s="10">
        <v>262082</v>
      </c>
      <c r="C75" s="10">
        <v>72276</v>
      </c>
      <c r="D75" s="12">
        <v>189806</v>
      </c>
      <c r="E75" s="10">
        <v>10975</v>
      </c>
      <c r="F75" s="10">
        <v>123227</v>
      </c>
      <c r="G75" s="10">
        <v>331191</v>
      </c>
      <c r="H75" s="10">
        <v>480461</v>
      </c>
      <c r="I75" s="10">
        <v>-30118</v>
      </c>
      <c r="J75" s="10"/>
    </row>
    <row r="76" spans="1:10" x14ac:dyDescent="0.2">
      <c r="A76" s="11">
        <f t="shared" si="17"/>
        <v>42451</v>
      </c>
      <c r="B76" s="10">
        <v>258646</v>
      </c>
      <c r="C76" s="10">
        <v>79815</v>
      </c>
      <c r="D76" s="12">
        <v>178831</v>
      </c>
      <c r="E76" s="10">
        <v>9319</v>
      </c>
      <c r="F76" s="10">
        <v>127081</v>
      </c>
      <c r="G76" s="10">
        <v>327075</v>
      </c>
      <c r="H76" s="10">
        <v>510579</v>
      </c>
      <c r="I76" s="10">
        <v>17493</v>
      </c>
      <c r="J76" s="10"/>
    </row>
    <row r="77" spans="1:10" x14ac:dyDescent="0.2">
      <c r="A77" s="11">
        <f t="shared" si="17"/>
        <v>42444</v>
      </c>
      <c r="B77" s="10">
        <v>247659</v>
      </c>
      <c r="C77" s="10">
        <v>78147</v>
      </c>
      <c r="D77" s="12">
        <v>169512</v>
      </c>
      <c r="E77" s="10">
        <v>-5298</v>
      </c>
      <c r="F77" s="10">
        <v>118610</v>
      </c>
      <c r="G77" s="10">
        <v>304141</v>
      </c>
      <c r="H77" s="10">
        <v>493086</v>
      </c>
      <c r="I77" s="10">
        <v>-6024</v>
      </c>
      <c r="J77" s="10"/>
    </row>
    <row r="78" spans="1:10" x14ac:dyDescent="0.2">
      <c r="A78" s="11">
        <f t="shared" si="17"/>
        <v>42437</v>
      </c>
      <c r="B78" s="10">
        <v>252895</v>
      </c>
      <c r="C78" s="10">
        <v>78085</v>
      </c>
      <c r="D78" s="12">
        <v>174810</v>
      </c>
      <c r="E78" s="10">
        <v>22397</v>
      </c>
      <c r="F78" s="10">
        <v>116493</v>
      </c>
      <c r="G78" s="10">
        <v>311865</v>
      </c>
      <c r="H78" s="10">
        <v>499110</v>
      </c>
      <c r="I78" s="10">
        <v>48555</v>
      </c>
      <c r="J78" s="10"/>
    </row>
    <row r="79" spans="1:10" x14ac:dyDescent="0.2">
      <c r="A79" s="11">
        <f t="shared" si="17"/>
        <v>42430</v>
      </c>
      <c r="B79" s="10">
        <v>223186</v>
      </c>
      <c r="C79" s="10">
        <v>70773</v>
      </c>
      <c r="D79" s="12">
        <v>152413</v>
      </c>
      <c r="E79" s="10">
        <v>7435</v>
      </c>
      <c r="F79" s="10">
        <v>115571</v>
      </c>
      <c r="G79" s="10">
        <v>287002</v>
      </c>
      <c r="H79" s="10">
        <v>450555</v>
      </c>
      <c r="I79" s="10">
        <v>5265</v>
      </c>
      <c r="J79" s="10"/>
    </row>
    <row r="80" spans="1:10" x14ac:dyDescent="0.2">
      <c r="A80" s="11">
        <f t="shared" si="17"/>
        <v>42423</v>
      </c>
      <c r="B80" s="10">
        <v>227381</v>
      </c>
      <c r="C80" s="10">
        <v>82403</v>
      </c>
      <c r="D80" s="12">
        <v>144978</v>
      </c>
      <c r="E80" s="10">
        <v>27618</v>
      </c>
      <c r="F80" s="10">
        <v>120854</v>
      </c>
      <c r="G80" s="10">
        <v>284003</v>
      </c>
      <c r="H80" s="10">
        <v>445290</v>
      </c>
      <c r="I80" s="10">
        <v>16378</v>
      </c>
      <c r="J80" s="10"/>
    </row>
    <row r="81" spans="1:10" x14ac:dyDescent="0.2">
      <c r="A81" s="11">
        <f t="shared" si="17"/>
        <v>42416</v>
      </c>
      <c r="B81" s="10">
        <v>209101</v>
      </c>
      <c r="C81" s="10">
        <v>91741</v>
      </c>
      <c r="D81" s="12">
        <v>117360</v>
      </c>
      <c r="E81" s="10">
        <v>18932</v>
      </c>
      <c r="F81" s="10">
        <v>127800</v>
      </c>
      <c r="G81" s="10">
        <v>259784</v>
      </c>
      <c r="H81" s="10">
        <v>428912</v>
      </c>
      <c r="I81" s="10">
        <v>18079</v>
      </c>
      <c r="J81" s="10"/>
    </row>
    <row r="82" spans="1:10" x14ac:dyDescent="0.2">
      <c r="A82" s="11">
        <f t="shared" si="17"/>
        <v>42409</v>
      </c>
      <c r="B82" s="10">
        <v>201754</v>
      </c>
      <c r="C82" s="10">
        <v>103326</v>
      </c>
      <c r="D82" s="12">
        <v>98428</v>
      </c>
      <c r="E82" s="10">
        <v>25606</v>
      </c>
      <c r="F82" s="10">
        <v>121357</v>
      </c>
      <c r="G82" s="10">
        <v>226280</v>
      </c>
      <c r="H82" s="10">
        <v>410833</v>
      </c>
      <c r="I82" s="10">
        <v>31648</v>
      </c>
      <c r="J82" s="10"/>
    </row>
    <row r="83" spans="1:10" x14ac:dyDescent="0.2">
      <c r="A83" s="11">
        <f t="shared" si="17"/>
        <v>42402</v>
      </c>
      <c r="B83" s="10">
        <v>176968</v>
      </c>
      <c r="C83" s="10">
        <v>104146</v>
      </c>
      <c r="D83" s="12">
        <v>72822</v>
      </c>
      <c r="E83" s="10">
        <v>13782</v>
      </c>
      <c r="F83" s="10">
        <v>116469</v>
      </c>
      <c r="G83" s="10">
        <v>193824</v>
      </c>
      <c r="H83" s="10">
        <v>379185</v>
      </c>
      <c r="I83" s="10">
        <v>-6165</v>
      </c>
      <c r="J83" s="10"/>
    </row>
    <row r="84" spans="1:10" x14ac:dyDescent="0.2">
      <c r="A84" s="11">
        <f t="shared" si="17"/>
        <v>42395</v>
      </c>
      <c r="B84" s="10">
        <v>170471</v>
      </c>
      <c r="C84" s="10">
        <v>111431</v>
      </c>
      <c r="D84" s="12">
        <v>59040</v>
      </c>
      <c r="E84" s="10">
        <v>15346</v>
      </c>
      <c r="F84" s="10">
        <v>115343</v>
      </c>
      <c r="G84" s="10">
        <v>175176</v>
      </c>
      <c r="H84" s="10">
        <v>385350</v>
      </c>
      <c r="I84" s="10">
        <v>-23485</v>
      </c>
      <c r="J84" s="10"/>
    </row>
    <row r="85" spans="1:10" x14ac:dyDescent="0.2">
      <c r="A85" s="11">
        <f t="shared" si="17"/>
        <v>42388</v>
      </c>
      <c r="B85" s="10">
        <v>158320</v>
      </c>
      <c r="C85" s="10">
        <v>114626</v>
      </c>
      <c r="D85" s="12">
        <v>43694</v>
      </c>
      <c r="E85" s="10">
        <v>-1024</v>
      </c>
      <c r="F85" s="10">
        <v>140723</v>
      </c>
      <c r="G85" s="10">
        <v>180866</v>
      </c>
      <c r="H85" s="10">
        <v>408835</v>
      </c>
      <c r="I85" s="10">
        <v>11270</v>
      </c>
      <c r="J85" s="10"/>
    </row>
    <row r="86" spans="1:10" x14ac:dyDescent="0.2">
      <c r="A86" s="11">
        <f t="shared" si="17"/>
        <v>42381</v>
      </c>
      <c r="B86" s="10">
        <v>158655</v>
      </c>
      <c r="C86" s="10">
        <v>113937</v>
      </c>
      <c r="D86" s="12">
        <v>44718</v>
      </c>
      <c r="E86" s="10">
        <v>18158</v>
      </c>
      <c r="F86" s="10">
        <v>142221</v>
      </c>
      <c r="G86" s="10">
        <v>185806</v>
      </c>
      <c r="H86" s="10">
        <v>397565</v>
      </c>
      <c r="I86" s="10">
        <v>-16123</v>
      </c>
      <c r="J86" s="10"/>
    </row>
    <row r="87" spans="1:10" x14ac:dyDescent="0.2">
      <c r="A87" s="11">
        <f t="shared" si="17"/>
        <v>42374</v>
      </c>
      <c r="B87" s="10">
        <v>153532</v>
      </c>
      <c r="C87" s="10">
        <v>126972</v>
      </c>
      <c r="D87" s="12">
        <v>26560</v>
      </c>
      <c r="E87" s="10">
        <v>7458</v>
      </c>
      <c r="F87" s="10">
        <v>147674</v>
      </c>
      <c r="G87" s="10">
        <v>166949</v>
      </c>
      <c r="H87" s="10">
        <v>413688</v>
      </c>
      <c r="I87" s="10">
        <v>11808</v>
      </c>
      <c r="J87" s="10"/>
    </row>
    <row r="88" spans="1:10" x14ac:dyDescent="0.2">
      <c r="A88" s="11">
        <f t="shared" si="17"/>
        <v>42367</v>
      </c>
      <c r="B88" s="10">
        <v>150229</v>
      </c>
      <c r="C88" s="10">
        <v>131127</v>
      </c>
      <c r="D88" s="12">
        <v>19102</v>
      </c>
      <c r="E88" s="10">
        <v>-7325</v>
      </c>
      <c r="F88" s="10">
        <v>147179</v>
      </c>
      <c r="G88" s="10">
        <v>162514</v>
      </c>
      <c r="H88" s="10">
        <v>401880</v>
      </c>
      <c r="I88" s="10">
        <v>-3414</v>
      </c>
      <c r="J88" s="10"/>
    </row>
    <row r="89" spans="1:10" x14ac:dyDescent="0.2">
      <c r="A89" s="11">
        <f t="shared" si="17"/>
        <v>42360</v>
      </c>
      <c r="B89" s="10">
        <v>154276</v>
      </c>
      <c r="C89" s="10">
        <v>127849</v>
      </c>
      <c r="D89" s="12">
        <v>26427</v>
      </c>
      <c r="E89" s="10">
        <v>12771</v>
      </c>
      <c r="F89" s="10">
        <v>151272</v>
      </c>
      <c r="G89" s="10">
        <v>173523</v>
      </c>
      <c r="H89" s="10">
        <v>405294</v>
      </c>
      <c r="I89" s="10">
        <v>14350</v>
      </c>
      <c r="J89" s="10"/>
    </row>
    <row r="90" spans="1:10" x14ac:dyDescent="0.2">
      <c r="A90" s="11">
        <f t="shared" si="17"/>
        <v>42353</v>
      </c>
      <c r="B90" s="10">
        <v>155934</v>
      </c>
      <c r="C90" s="10">
        <v>142278</v>
      </c>
      <c r="D90" s="12">
        <v>13656</v>
      </c>
      <c r="E90" s="10">
        <v>-5967</v>
      </c>
      <c r="F90" s="10">
        <v>151012</v>
      </c>
      <c r="G90" s="10">
        <v>159278</v>
      </c>
      <c r="H90" s="10">
        <v>390944</v>
      </c>
      <c r="I90" s="10">
        <v>-3184</v>
      </c>
      <c r="J90" s="10"/>
    </row>
    <row r="91" spans="1:10" x14ac:dyDescent="0.2">
      <c r="A91" s="11">
        <f t="shared" si="17"/>
        <v>42346</v>
      </c>
      <c r="B91" s="10">
        <v>162764</v>
      </c>
      <c r="C91" s="10">
        <v>143141</v>
      </c>
      <c r="D91" s="12">
        <v>19623</v>
      </c>
      <c r="E91" s="10">
        <v>9873</v>
      </c>
      <c r="F91" s="10">
        <v>149617</v>
      </c>
      <c r="G91" s="10">
        <v>163614</v>
      </c>
      <c r="H91" s="10">
        <v>394128</v>
      </c>
      <c r="I91" s="10">
        <v>3188</v>
      </c>
      <c r="J91" s="10"/>
    </row>
    <row r="92" spans="1:10" x14ac:dyDescent="0.2">
      <c r="A92" s="11">
        <f t="shared" si="17"/>
        <v>42339</v>
      </c>
      <c r="B92" s="10">
        <v>158792</v>
      </c>
      <c r="C92" s="10">
        <v>149042</v>
      </c>
      <c r="D92" s="12">
        <v>9750</v>
      </c>
      <c r="E92" s="10">
        <v>-6552</v>
      </c>
      <c r="F92" s="10">
        <v>155554</v>
      </c>
      <c r="G92" s="10">
        <v>158465</v>
      </c>
      <c r="H92" s="10">
        <v>390940</v>
      </c>
      <c r="I92" s="10">
        <v>-6765</v>
      </c>
      <c r="J92" s="10"/>
    </row>
    <row r="93" spans="1:10" x14ac:dyDescent="0.2">
      <c r="A93" s="11">
        <f t="shared" si="17"/>
        <v>42332</v>
      </c>
      <c r="B93" s="10">
        <v>159440</v>
      </c>
      <c r="C93" s="10">
        <v>143138</v>
      </c>
      <c r="D93" s="12">
        <v>16302</v>
      </c>
      <c r="E93" s="10">
        <v>-18097</v>
      </c>
      <c r="F93" s="10">
        <v>155709</v>
      </c>
      <c r="G93" s="10">
        <v>167692</v>
      </c>
      <c r="H93" s="10">
        <v>397705</v>
      </c>
      <c r="I93" s="10">
        <v>-37671</v>
      </c>
      <c r="J93" s="10"/>
    </row>
    <row r="94" spans="1:10" x14ac:dyDescent="0.2">
      <c r="A94" s="11">
        <f t="shared" si="17"/>
        <v>42325</v>
      </c>
      <c r="B94" s="10">
        <v>173395</v>
      </c>
      <c r="C94" s="10">
        <v>138996</v>
      </c>
      <c r="D94" s="12">
        <v>34399</v>
      </c>
      <c r="E94" s="10">
        <v>-33990</v>
      </c>
      <c r="F94" s="10">
        <v>170494</v>
      </c>
      <c r="G94" s="10">
        <v>198967</v>
      </c>
      <c r="H94" s="10">
        <v>435376</v>
      </c>
      <c r="I94" s="10">
        <v>-1050</v>
      </c>
      <c r="J94" s="10"/>
    </row>
    <row r="95" spans="1:10" x14ac:dyDescent="0.2">
      <c r="A95" s="11">
        <f t="shared" si="17"/>
        <v>42318</v>
      </c>
      <c r="B95" s="10">
        <v>174561</v>
      </c>
      <c r="C95" s="10">
        <v>106172</v>
      </c>
      <c r="D95" s="12">
        <v>68389</v>
      </c>
      <c r="E95" s="10">
        <v>-47953</v>
      </c>
      <c r="F95" s="10">
        <v>155946</v>
      </c>
      <c r="G95" s="10">
        <v>227840</v>
      </c>
      <c r="H95" s="10">
        <v>436426</v>
      </c>
      <c r="I95" s="10">
        <v>-7474</v>
      </c>
      <c r="J95" s="10"/>
    </row>
    <row r="96" spans="1:10" x14ac:dyDescent="0.2">
      <c r="A96" s="11">
        <f t="shared" si="17"/>
        <v>42311</v>
      </c>
      <c r="B96" s="10">
        <v>194784</v>
      </c>
      <c r="C96" s="10">
        <v>78442</v>
      </c>
      <c r="D96" s="12">
        <v>116342</v>
      </c>
      <c r="E96" s="10">
        <v>-41092</v>
      </c>
      <c r="F96" s="10">
        <v>146369</v>
      </c>
      <c r="G96" s="10">
        <v>271357</v>
      </c>
      <c r="H96" s="10">
        <v>443900</v>
      </c>
      <c r="I96" s="10">
        <v>-22880</v>
      </c>
      <c r="J96" s="10"/>
    </row>
    <row r="97" spans="1:10" x14ac:dyDescent="0.2">
      <c r="A97" s="11">
        <f t="shared" si="17"/>
        <v>42304</v>
      </c>
      <c r="B97" s="10">
        <v>225985</v>
      </c>
      <c r="C97" s="10">
        <v>68551</v>
      </c>
      <c r="D97" s="12">
        <v>157434</v>
      </c>
      <c r="E97" s="10">
        <v>6133</v>
      </c>
      <c r="F97" s="10">
        <v>138770</v>
      </c>
      <c r="G97" s="10">
        <v>304618</v>
      </c>
      <c r="H97" s="10">
        <v>466780</v>
      </c>
      <c r="I97" s="10">
        <v>-1012</v>
      </c>
      <c r="J97" s="10"/>
    </row>
    <row r="98" spans="1:10" x14ac:dyDescent="0.2">
      <c r="A98" s="11">
        <f t="shared" si="17"/>
        <v>42297</v>
      </c>
      <c r="B98" s="10">
        <v>233227</v>
      </c>
      <c r="C98" s="10">
        <v>81926</v>
      </c>
      <c r="D98" s="12">
        <v>151301</v>
      </c>
      <c r="E98" s="10">
        <v>34142</v>
      </c>
      <c r="F98" s="10">
        <v>134966</v>
      </c>
      <c r="G98" s="10">
        <v>298266</v>
      </c>
      <c r="H98" s="10">
        <v>467792</v>
      </c>
      <c r="I98" s="10">
        <v>31864</v>
      </c>
      <c r="J98" s="10"/>
    </row>
    <row r="99" spans="1:10" x14ac:dyDescent="0.2">
      <c r="A99" s="11">
        <f t="shared" si="17"/>
        <v>42290</v>
      </c>
      <c r="B99" s="10">
        <v>203299</v>
      </c>
      <c r="C99" s="10">
        <v>86140</v>
      </c>
      <c r="D99" s="12">
        <v>117159</v>
      </c>
      <c r="E99" s="10">
        <v>30340</v>
      </c>
      <c r="F99" s="10">
        <v>144242</v>
      </c>
      <c r="G99" s="10">
        <v>262736</v>
      </c>
      <c r="H99" s="10">
        <v>435928</v>
      </c>
      <c r="I99" s="10">
        <v>5700</v>
      </c>
      <c r="J99" s="10"/>
    </row>
    <row r="100" spans="1:10" x14ac:dyDescent="0.2">
      <c r="A100" s="11">
        <f t="shared" si="17"/>
        <v>42283</v>
      </c>
      <c r="B100" s="10">
        <v>191000</v>
      </c>
      <c r="C100" s="10">
        <v>104181</v>
      </c>
      <c r="D100" s="12">
        <v>86819</v>
      </c>
      <c r="E100" s="10">
        <v>10174</v>
      </c>
      <c r="F100" s="10">
        <v>148424</v>
      </c>
      <c r="G100" s="10">
        <v>236893</v>
      </c>
      <c r="H100" s="10">
        <v>430228</v>
      </c>
      <c r="I100" s="10">
        <v>14528</v>
      </c>
      <c r="J100" s="10"/>
    </row>
    <row r="101" spans="1:10" x14ac:dyDescent="0.2">
      <c r="A101" s="11">
        <f t="shared" si="17"/>
        <v>42276</v>
      </c>
      <c r="B101" s="10">
        <v>182792</v>
      </c>
      <c r="C101" s="10">
        <v>106147</v>
      </c>
      <c r="D101" s="12">
        <v>76645</v>
      </c>
      <c r="E101" s="10">
        <v>15520</v>
      </c>
      <c r="F101" s="10">
        <v>149535</v>
      </c>
      <c r="G101" s="10">
        <v>222678</v>
      </c>
      <c r="H101" s="10">
        <v>415700</v>
      </c>
      <c r="I101" s="10">
        <v>-3604</v>
      </c>
      <c r="J101" s="10"/>
    </row>
    <row r="102" spans="1:10" x14ac:dyDescent="0.2">
      <c r="A102" s="11">
        <f t="shared" si="17"/>
        <v>42269</v>
      </c>
      <c r="B102" s="10">
        <v>182080</v>
      </c>
      <c r="C102" s="10">
        <v>120955</v>
      </c>
      <c r="D102" s="12">
        <v>61125</v>
      </c>
      <c r="E102" s="10">
        <v>21578</v>
      </c>
      <c r="F102" s="10">
        <v>149092</v>
      </c>
      <c r="G102" s="10">
        <v>206320</v>
      </c>
      <c r="H102" s="10">
        <v>419304</v>
      </c>
      <c r="I102" s="10">
        <v>5971</v>
      </c>
      <c r="J102" s="10"/>
    </row>
    <row r="103" spans="1:10" x14ac:dyDescent="0.2">
      <c r="A103" s="11">
        <f t="shared" si="17"/>
        <v>42262</v>
      </c>
      <c r="B103" s="10">
        <v>174225</v>
      </c>
      <c r="C103" s="10">
        <v>134678</v>
      </c>
      <c r="D103" s="12">
        <v>39547</v>
      </c>
      <c r="E103" s="10">
        <v>-19746</v>
      </c>
      <c r="F103" s="10">
        <v>154988</v>
      </c>
      <c r="G103" s="10">
        <v>187967</v>
      </c>
      <c r="H103" s="10">
        <v>413333</v>
      </c>
      <c r="I103" s="10">
        <v>-8399</v>
      </c>
      <c r="J103" s="10"/>
    </row>
    <row r="104" spans="1:10" x14ac:dyDescent="0.2">
      <c r="A104" s="11">
        <f t="shared" si="17"/>
        <v>42255</v>
      </c>
      <c r="B104" s="10">
        <v>183615</v>
      </c>
      <c r="C104" s="10">
        <v>124322</v>
      </c>
      <c r="D104" s="12">
        <v>59293</v>
      </c>
      <c r="E104" s="10">
        <v>-13392</v>
      </c>
      <c r="F104" s="10">
        <v>155620</v>
      </c>
      <c r="G104" s="10">
        <v>211599</v>
      </c>
      <c r="H104" s="10">
        <v>421732</v>
      </c>
      <c r="I104" s="10">
        <v>11458</v>
      </c>
      <c r="J104" s="10"/>
    </row>
    <row r="105" spans="1:10" x14ac:dyDescent="0.2">
      <c r="A105" s="11">
        <f t="shared" si="17"/>
        <v>42248</v>
      </c>
      <c r="B105" s="10">
        <v>182753</v>
      </c>
      <c r="C105" s="10">
        <v>110068</v>
      </c>
      <c r="D105" s="12">
        <v>72685</v>
      </c>
      <c r="E105" s="10">
        <v>1952</v>
      </c>
      <c r="F105" s="10">
        <v>146865</v>
      </c>
      <c r="G105" s="10">
        <v>215953</v>
      </c>
      <c r="H105" s="10">
        <v>410274</v>
      </c>
      <c r="I105" s="10">
        <v>-21880</v>
      </c>
      <c r="J105" s="10"/>
    </row>
    <row r="106" spans="1:10" x14ac:dyDescent="0.2">
      <c r="A106" s="11">
        <f t="shared" si="17"/>
        <v>42241</v>
      </c>
      <c r="B106" s="10">
        <v>189893</v>
      </c>
      <c r="C106" s="10">
        <v>119160</v>
      </c>
      <c r="D106" s="12">
        <v>70733</v>
      </c>
      <c r="E106" s="10">
        <v>29074</v>
      </c>
      <c r="F106" s="10">
        <v>156659</v>
      </c>
      <c r="G106" s="10">
        <v>219295</v>
      </c>
      <c r="H106" s="10">
        <v>432154</v>
      </c>
      <c r="I106" s="10">
        <v>-574</v>
      </c>
      <c r="J106" s="10"/>
    </row>
    <row r="107" spans="1:10" x14ac:dyDescent="0.2">
      <c r="A107" s="11">
        <f t="shared" si="17"/>
        <v>42234</v>
      </c>
      <c r="B107" s="10">
        <v>185712</v>
      </c>
      <c r="C107" s="10">
        <v>144053</v>
      </c>
      <c r="D107" s="12">
        <v>41659</v>
      </c>
      <c r="E107" s="10">
        <v>9217</v>
      </c>
      <c r="F107" s="10">
        <v>166062</v>
      </c>
      <c r="G107" s="10">
        <v>196010</v>
      </c>
      <c r="H107" s="10">
        <v>432728</v>
      </c>
      <c r="I107" s="10">
        <v>-2761</v>
      </c>
      <c r="J107" s="10"/>
    </row>
    <row r="108" spans="1:10" x14ac:dyDescent="0.2">
      <c r="A108" s="11">
        <f t="shared" si="17"/>
        <v>42227</v>
      </c>
      <c r="B108" s="10">
        <v>187778</v>
      </c>
      <c r="C108" s="10">
        <v>155336</v>
      </c>
      <c r="D108" s="12">
        <v>32442</v>
      </c>
      <c r="E108" s="10">
        <v>2542</v>
      </c>
      <c r="F108" s="10">
        <v>166020</v>
      </c>
      <c r="G108" s="10">
        <v>190478</v>
      </c>
      <c r="H108" s="10">
        <v>435489</v>
      </c>
      <c r="I108" s="10">
        <v>1216</v>
      </c>
      <c r="J108" s="10"/>
    </row>
    <row r="109" spans="1:10" x14ac:dyDescent="0.2">
      <c r="A109" s="11">
        <f t="shared" si="17"/>
        <v>42220</v>
      </c>
      <c r="B109" s="10">
        <v>184792</v>
      </c>
      <c r="C109" s="10">
        <v>154892</v>
      </c>
      <c r="D109" s="12">
        <v>29900</v>
      </c>
      <c r="E109" s="10">
        <v>5435</v>
      </c>
      <c r="F109" s="10">
        <v>170826</v>
      </c>
      <c r="G109" s="10">
        <v>185646</v>
      </c>
      <c r="H109" s="10">
        <v>434273</v>
      </c>
      <c r="I109" s="10">
        <v>-4009</v>
      </c>
      <c r="J109" s="10"/>
    </row>
    <row r="110" spans="1:10" x14ac:dyDescent="0.2">
      <c r="A110" s="11">
        <f t="shared" si="17"/>
        <v>42213</v>
      </c>
      <c r="B110" s="10">
        <v>182977</v>
      </c>
      <c r="C110" s="10">
        <v>158512</v>
      </c>
      <c r="D110" s="12">
        <v>24465</v>
      </c>
      <c r="E110" s="10">
        <v>-3814</v>
      </c>
      <c r="F110" s="10">
        <v>176720</v>
      </c>
      <c r="G110" s="10">
        <v>191986</v>
      </c>
      <c r="H110" s="10">
        <v>438282</v>
      </c>
      <c r="I110" s="10">
        <v>-21478</v>
      </c>
      <c r="J110" s="10"/>
    </row>
    <row r="111" spans="1:10" x14ac:dyDescent="0.2">
      <c r="A111" s="11">
        <f t="shared" si="17"/>
        <v>42206</v>
      </c>
      <c r="B111" s="10">
        <v>187720</v>
      </c>
      <c r="C111" s="10">
        <v>159441</v>
      </c>
      <c r="D111" s="12">
        <v>28279</v>
      </c>
      <c r="E111" s="10">
        <v>-19545</v>
      </c>
      <c r="F111" s="10">
        <v>189676</v>
      </c>
      <c r="G111" s="10">
        <v>211260</v>
      </c>
      <c r="H111" s="10">
        <v>459760</v>
      </c>
      <c r="I111" s="10">
        <v>-2904</v>
      </c>
      <c r="J111" s="10"/>
    </row>
    <row r="112" spans="1:10" x14ac:dyDescent="0.2">
      <c r="A112" s="11">
        <f t="shared" si="17"/>
        <v>42199</v>
      </c>
      <c r="B112" s="10">
        <v>191014</v>
      </c>
      <c r="C112" s="10">
        <v>143190</v>
      </c>
      <c r="D112" s="12">
        <v>47824</v>
      </c>
      <c r="E112" s="10">
        <v>-2624</v>
      </c>
      <c r="F112" s="10">
        <v>183945</v>
      </c>
      <c r="G112" s="10">
        <v>232414</v>
      </c>
      <c r="H112" s="10">
        <v>462664</v>
      </c>
      <c r="I112" s="10">
        <v>10519</v>
      </c>
      <c r="J112" s="10"/>
    </row>
    <row r="113" spans="1:10" x14ac:dyDescent="0.2">
      <c r="A113" s="11">
        <f t="shared" si="17"/>
        <v>42192</v>
      </c>
      <c r="B113" s="10">
        <v>193776</v>
      </c>
      <c r="C113" s="10">
        <v>143328</v>
      </c>
      <c r="D113" s="12">
        <v>50448</v>
      </c>
      <c r="E113" s="10">
        <v>-16707</v>
      </c>
      <c r="F113" s="10">
        <v>172552</v>
      </c>
      <c r="G113" s="10">
        <v>225141</v>
      </c>
      <c r="H113" s="10">
        <v>452145</v>
      </c>
      <c r="I113" s="10">
        <v>9844</v>
      </c>
      <c r="J113" s="10"/>
    </row>
    <row r="114" spans="1:10" x14ac:dyDescent="0.2">
      <c r="A114" s="11">
        <f t="shared" si="17"/>
        <v>42185</v>
      </c>
      <c r="B114" s="10">
        <v>194476</v>
      </c>
      <c r="C114" s="10">
        <v>127321</v>
      </c>
      <c r="D114" s="12">
        <v>67155</v>
      </c>
      <c r="E114" s="10">
        <v>-27959</v>
      </c>
      <c r="F114" s="10">
        <v>163797</v>
      </c>
      <c r="G114" s="10">
        <v>238566</v>
      </c>
      <c r="H114" s="10">
        <v>442301</v>
      </c>
      <c r="I114" s="10">
        <v>11323</v>
      </c>
      <c r="J114" s="10"/>
    </row>
    <row r="115" spans="1:10" x14ac:dyDescent="0.2">
      <c r="A115" s="11">
        <f t="shared" si="17"/>
        <v>42178</v>
      </c>
      <c r="B115" s="10">
        <v>202944</v>
      </c>
      <c r="C115" s="10">
        <v>107830</v>
      </c>
      <c r="D115" s="12">
        <v>95114</v>
      </c>
      <c r="E115" s="10">
        <v>19391</v>
      </c>
      <c r="F115" s="10">
        <v>150444</v>
      </c>
      <c r="G115" s="10">
        <v>251332</v>
      </c>
      <c r="H115" s="10">
        <v>430978</v>
      </c>
      <c r="I115" s="10">
        <v>15260</v>
      </c>
      <c r="J115" s="10"/>
    </row>
    <row r="116" spans="1:10" x14ac:dyDescent="0.2">
      <c r="A116" s="11">
        <f t="shared" si="17"/>
        <v>42171</v>
      </c>
      <c r="B116" s="10">
        <v>191053</v>
      </c>
      <c r="C116" s="10">
        <v>115330</v>
      </c>
      <c r="D116" s="12">
        <v>75723</v>
      </c>
      <c r="E116" s="10">
        <v>633</v>
      </c>
      <c r="F116" s="10">
        <v>153712</v>
      </c>
      <c r="G116" s="10">
        <v>230349</v>
      </c>
      <c r="H116" s="10">
        <v>415718</v>
      </c>
      <c r="I116" s="10">
        <v>9649</v>
      </c>
      <c r="J116" s="10"/>
    </row>
    <row r="117" spans="1:10" x14ac:dyDescent="0.2">
      <c r="A117" s="11">
        <f t="shared" si="17"/>
        <v>42164</v>
      </c>
      <c r="B117" s="10">
        <v>186813</v>
      </c>
      <c r="C117" s="10">
        <v>111723</v>
      </c>
      <c r="D117" s="12">
        <v>75090</v>
      </c>
      <c r="E117" s="10">
        <v>-29320</v>
      </c>
      <c r="F117" s="10">
        <v>150277</v>
      </c>
      <c r="G117" s="10">
        <v>228866</v>
      </c>
      <c r="H117" s="10">
        <v>406069</v>
      </c>
      <c r="I117" s="10">
        <v>7345</v>
      </c>
      <c r="J117" s="10"/>
    </row>
    <row r="118" spans="1:10" x14ac:dyDescent="0.2">
      <c r="A118" s="11">
        <f t="shared" si="17"/>
        <v>42157</v>
      </c>
      <c r="B118" s="10">
        <v>194299</v>
      </c>
      <c r="C118" s="10">
        <v>89889</v>
      </c>
      <c r="D118" s="12">
        <v>104410</v>
      </c>
      <c r="E118" s="10">
        <v>-284</v>
      </c>
      <c r="F118" s="10">
        <v>138423</v>
      </c>
      <c r="G118" s="10">
        <v>246573</v>
      </c>
      <c r="H118" s="10">
        <v>398724</v>
      </c>
      <c r="I118" s="10">
        <v>-13237</v>
      </c>
      <c r="J118" s="10"/>
    </row>
    <row r="119" spans="1:10" x14ac:dyDescent="0.2">
      <c r="A119" s="11">
        <f t="shared" si="17"/>
        <v>42150</v>
      </c>
      <c r="B119" s="10">
        <v>191951</v>
      </c>
      <c r="C119" s="10">
        <v>87257</v>
      </c>
      <c r="D119" s="12">
        <v>104694</v>
      </c>
      <c r="E119" s="10">
        <v>-17927</v>
      </c>
      <c r="F119" s="10">
        <v>144540</v>
      </c>
      <c r="G119" s="10">
        <v>254260</v>
      </c>
      <c r="H119" s="10">
        <v>411961</v>
      </c>
      <c r="I119" s="10">
        <v>-16636</v>
      </c>
      <c r="J119" s="10"/>
    </row>
    <row r="120" spans="1:10" x14ac:dyDescent="0.2">
      <c r="A120" s="11">
        <f t="shared" si="17"/>
        <v>42143</v>
      </c>
      <c r="B120" s="10">
        <v>202190</v>
      </c>
      <c r="C120" s="10">
        <v>79569</v>
      </c>
      <c r="D120" s="12">
        <v>122621</v>
      </c>
      <c r="E120" s="10">
        <v>45181</v>
      </c>
      <c r="F120" s="10">
        <v>140751</v>
      </c>
      <c r="G120" s="10">
        <v>273085</v>
      </c>
      <c r="H120" s="10">
        <v>428597</v>
      </c>
      <c r="I120" s="10">
        <v>22985</v>
      </c>
      <c r="J120" s="10"/>
    </row>
    <row r="121" spans="1:10" x14ac:dyDescent="0.2">
      <c r="A121" s="11">
        <f t="shared" si="17"/>
        <v>42136</v>
      </c>
      <c r="B121" s="10">
        <v>179257</v>
      </c>
      <c r="C121" s="10">
        <v>101817</v>
      </c>
      <c r="D121" s="12">
        <v>77440</v>
      </c>
      <c r="E121" s="10">
        <v>5000</v>
      </c>
      <c r="F121" s="10">
        <v>144829</v>
      </c>
      <c r="G121" s="10">
        <v>222331</v>
      </c>
      <c r="H121" s="10">
        <v>405612</v>
      </c>
      <c r="I121" s="10">
        <v>5624</v>
      </c>
      <c r="J121" s="10"/>
    </row>
    <row r="122" spans="1:10" x14ac:dyDescent="0.2">
      <c r="A122" s="11">
        <f t="shared" si="17"/>
        <v>42129</v>
      </c>
      <c r="B122" s="10">
        <v>173105</v>
      </c>
      <c r="C122" s="10">
        <v>100665</v>
      </c>
      <c r="D122" s="12">
        <v>72440</v>
      </c>
      <c r="E122" s="10">
        <v>-28817</v>
      </c>
      <c r="F122" s="10">
        <v>138096</v>
      </c>
      <c r="G122" s="10">
        <v>212258</v>
      </c>
      <c r="H122" s="10">
        <v>399988</v>
      </c>
      <c r="I122" s="10">
        <v>-3587</v>
      </c>
      <c r="J122" s="10"/>
    </row>
    <row r="123" spans="1:10" x14ac:dyDescent="0.2">
      <c r="A123" s="11">
        <f t="shared" si="17"/>
        <v>42122</v>
      </c>
      <c r="B123" s="10">
        <v>189929</v>
      </c>
      <c r="C123" s="10">
        <v>88672</v>
      </c>
      <c r="D123" s="12">
        <v>101257</v>
      </c>
      <c r="E123" s="10">
        <v>12</v>
      </c>
      <c r="F123" s="10">
        <v>125733</v>
      </c>
      <c r="G123" s="10">
        <v>232605</v>
      </c>
      <c r="H123" s="10">
        <v>403575</v>
      </c>
      <c r="I123" s="10">
        <v>6196</v>
      </c>
      <c r="J123" s="10"/>
    </row>
    <row r="124" spans="1:10" x14ac:dyDescent="0.2">
      <c r="A124" s="11">
        <f t="shared" si="17"/>
        <v>42115</v>
      </c>
      <c r="B124" s="10">
        <v>184567</v>
      </c>
      <c r="C124" s="10">
        <v>83322</v>
      </c>
      <c r="D124" s="12">
        <v>101245</v>
      </c>
      <c r="E124" s="10">
        <v>2848</v>
      </c>
      <c r="F124" s="10">
        <v>126107</v>
      </c>
      <c r="G124" s="10">
        <v>231113</v>
      </c>
      <c r="H124" s="10">
        <v>397379</v>
      </c>
      <c r="I124" s="10">
        <v>2290</v>
      </c>
      <c r="J124" s="10"/>
    </row>
    <row r="125" spans="1:10" x14ac:dyDescent="0.2">
      <c r="A125" s="11">
        <f t="shared" si="17"/>
        <v>42108</v>
      </c>
      <c r="B125" s="10">
        <v>184741</v>
      </c>
      <c r="C125" s="10">
        <v>86344</v>
      </c>
      <c r="D125" s="12">
        <v>98397</v>
      </c>
      <c r="E125" s="10">
        <v>-2360</v>
      </c>
      <c r="F125" s="10">
        <v>130960</v>
      </c>
      <c r="G125" s="10">
        <v>234553</v>
      </c>
      <c r="H125" s="10">
        <v>395089</v>
      </c>
      <c r="I125" s="10">
        <v>4518</v>
      </c>
      <c r="J125" s="10"/>
    </row>
    <row r="126" spans="1:10" x14ac:dyDescent="0.2">
      <c r="A126" s="11">
        <f t="shared" si="17"/>
        <v>42101</v>
      </c>
      <c r="B126" s="10">
        <v>183130</v>
      </c>
      <c r="C126" s="10">
        <v>82373</v>
      </c>
      <c r="D126" s="12">
        <v>100757</v>
      </c>
      <c r="E126" s="10">
        <v>20738</v>
      </c>
      <c r="F126" s="10">
        <v>133199</v>
      </c>
      <c r="G126" s="10">
        <v>241488</v>
      </c>
      <c r="H126" s="10">
        <v>390571</v>
      </c>
      <c r="I126" s="10">
        <v>2986</v>
      </c>
      <c r="J126" s="10"/>
    </row>
    <row r="127" spans="1:10" x14ac:dyDescent="0.2">
      <c r="A127" s="11">
        <f t="shared" si="17"/>
        <v>42094</v>
      </c>
      <c r="B127" s="10">
        <v>172818</v>
      </c>
      <c r="C127" s="10">
        <v>92799</v>
      </c>
      <c r="D127" s="12">
        <v>80019</v>
      </c>
      <c r="E127" s="10">
        <v>25738</v>
      </c>
      <c r="F127" s="10">
        <v>144197</v>
      </c>
      <c r="G127" s="10">
        <v>225312</v>
      </c>
      <c r="H127" s="10">
        <v>387585</v>
      </c>
      <c r="I127" s="10">
        <v>-46182</v>
      </c>
      <c r="J127" s="10"/>
    </row>
    <row r="128" spans="1:10" x14ac:dyDescent="0.2">
      <c r="A128" s="11">
        <f t="shared" si="17"/>
        <v>42087</v>
      </c>
      <c r="B128" s="10">
        <v>168234</v>
      </c>
      <c r="C128" s="10">
        <v>113953</v>
      </c>
      <c r="D128" s="12">
        <v>54281</v>
      </c>
      <c r="E128" s="10">
        <v>1188</v>
      </c>
      <c r="F128" s="10">
        <v>178058</v>
      </c>
      <c r="G128" s="10">
        <v>230983</v>
      </c>
      <c r="H128" s="10">
        <v>433767</v>
      </c>
      <c r="I128" s="10">
        <v>4029</v>
      </c>
      <c r="J128" s="10"/>
    </row>
    <row r="129" spans="1:10" x14ac:dyDescent="0.2">
      <c r="A129" s="11">
        <f t="shared" si="17"/>
        <v>42080</v>
      </c>
      <c r="B129" s="10">
        <v>162268</v>
      </c>
      <c r="C129" s="10">
        <v>109175</v>
      </c>
      <c r="D129" s="12">
        <v>53093</v>
      </c>
      <c r="E129" s="10">
        <v>-28799</v>
      </c>
      <c r="F129" s="10">
        <v>180464</v>
      </c>
      <c r="G129" s="10">
        <v>236954</v>
      </c>
      <c r="H129" s="10">
        <v>429738</v>
      </c>
      <c r="I129" s="10">
        <v>18820</v>
      </c>
      <c r="J129" s="10"/>
    </row>
    <row r="130" spans="1:10" x14ac:dyDescent="0.2">
      <c r="A130" s="11">
        <f t="shared" si="17"/>
        <v>42073</v>
      </c>
      <c r="B130" s="10">
        <v>171821</v>
      </c>
      <c r="C130" s="10">
        <v>89929</v>
      </c>
      <c r="D130" s="12">
        <v>81892</v>
      </c>
      <c r="E130" s="10">
        <v>-33928</v>
      </c>
      <c r="F130" s="10">
        <v>154578</v>
      </c>
      <c r="G130" s="10">
        <v>243920</v>
      </c>
      <c r="H130" s="10">
        <v>410918</v>
      </c>
      <c r="I130" s="10">
        <v>5794</v>
      </c>
      <c r="J130" s="10"/>
    </row>
    <row r="131" spans="1:10" x14ac:dyDescent="0.2">
      <c r="A131" s="11">
        <f t="shared" si="17"/>
        <v>42066</v>
      </c>
      <c r="B131" s="10">
        <v>180561</v>
      </c>
      <c r="C131" s="10">
        <v>64741</v>
      </c>
      <c r="D131" s="12">
        <v>115820</v>
      </c>
      <c r="E131" s="10">
        <v>-10351</v>
      </c>
      <c r="F131" s="10">
        <v>140080</v>
      </c>
      <c r="G131" s="10">
        <v>263467</v>
      </c>
      <c r="H131" s="10">
        <v>405124</v>
      </c>
      <c r="I131" s="10">
        <v>5817</v>
      </c>
      <c r="J131" s="10"/>
    </row>
    <row r="132" spans="1:10" x14ac:dyDescent="0.2">
      <c r="A132" s="11">
        <f t="shared" si="17"/>
        <v>42059</v>
      </c>
      <c r="B132" s="10">
        <v>184416</v>
      </c>
      <c r="C132" s="10">
        <v>58245</v>
      </c>
      <c r="D132" s="12">
        <v>126171</v>
      </c>
      <c r="E132" s="10">
        <v>-5563</v>
      </c>
      <c r="F132" s="10">
        <v>133432</v>
      </c>
      <c r="G132" s="10">
        <v>269126</v>
      </c>
      <c r="H132" s="10">
        <v>399307</v>
      </c>
      <c r="I132" s="10">
        <v>9777</v>
      </c>
      <c r="J132" s="10"/>
    </row>
    <row r="133" spans="1:10" x14ac:dyDescent="0.2">
      <c r="A133" s="11">
        <f t="shared" ref="A133:A196" si="18">A134+7</f>
        <v>42052</v>
      </c>
      <c r="B133" s="10">
        <v>188121</v>
      </c>
      <c r="C133" s="10">
        <v>56387</v>
      </c>
      <c r="D133" s="12">
        <v>131734</v>
      </c>
      <c r="E133" s="10">
        <v>-23540</v>
      </c>
      <c r="F133" s="10">
        <v>125433</v>
      </c>
      <c r="G133" s="10">
        <v>269068</v>
      </c>
      <c r="H133" s="10">
        <v>389530</v>
      </c>
      <c r="I133" s="10">
        <v>-3702</v>
      </c>
      <c r="J133" s="10"/>
    </row>
    <row r="134" spans="1:10" x14ac:dyDescent="0.2">
      <c r="A134" s="11">
        <f t="shared" si="18"/>
        <v>42045</v>
      </c>
      <c r="B134" s="10">
        <v>199036</v>
      </c>
      <c r="C134" s="10">
        <v>43762</v>
      </c>
      <c r="D134" s="12">
        <v>155274</v>
      </c>
      <c r="E134" s="10">
        <v>-29741</v>
      </c>
      <c r="F134" s="10">
        <v>120702</v>
      </c>
      <c r="G134" s="10">
        <v>291293</v>
      </c>
      <c r="H134" s="10">
        <v>393232</v>
      </c>
      <c r="I134" s="10">
        <v>-26292</v>
      </c>
      <c r="J134" s="10"/>
    </row>
    <row r="135" spans="1:10" x14ac:dyDescent="0.2">
      <c r="A135" s="11">
        <f t="shared" si="18"/>
        <v>42038</v>
      </c>
      <c r="B135" s="10">
        <v>229006</v>
      </c>
      <c r="C135" s="10">
        <v>43991</v>
      </c>
      <c r="D135" s="12">
        <v>185015</v>
      </c>
      <c r="E135" s="10">
        <v>-3910</v>
      </c>
      <c r="F135" s="10">
        <v>117174</v>
      </c>
      <c r="G135" s="10">
        <v>320447</v>
      </c>
      <c r="H135" s="10">
        <v>419524</v>
      </c>
      <c r="I135" s="10">
        <v>-18755</v>
      </c>
      <c r="J135" s="10"/>
    </row>
    <row r="136" spans="1:10" x14ac:dyDescent="0.2">
      <c r="A136" s="11">
        <f t="shared" si="18"/>
        <v>42031</v>
      </c>
      <c r="B136" s="10">
        <v>238407</v>
      </c>
      <c r="C136" s="10">
        <v>49482</v>
      </c>
      <c r="D136" s="12">
        <v>188925</v>
      </c>
      <c r="E136" s="10">
        <v>26470</v>
      </c>
      <c r="F136" s="10">
        <v>117326</v>
      </c>
      <c r="G136" s="10">
        <v>323486</v>
      </c>
      <c r="H136" s="10">
        <v>438279</v>
      </c>
      <c r="I136" s="10">
        <v>8151</v>
      </c>
      <c r="J136" s="10"/>
    </row>
    <row r="137" spans="1:10" x14ac:dyDescent="0.2">
      <c r="A137" s="11">
        <f t="shared" si="18"/>
        <v>42024</v>
      </c>
      <c r="B137" s="10">
        <v>223257</v>
      </c>
      <c r="C137" s="10">
        <v>60802</v>
      </c>
      <c r="D137" s="12">
        <v>162455</v>
      </c>
      <c r="E137" s="10">
        <v>32229</v>
      </c>
      <c r="F137" s="10">
        <v>120946</v>
      </c>
      <c r="G137" s="10">
        <v>298756</v>
      </c>
      <c r="H137" s="10">
        <v>430128</v>
      </c>
      <c r="I137" s="10">
        <v>28020</v>
      </c>
      <c r="J137" s="10"/>
    </row>
    <row r="138" spans="1:10" x14ac:dyDescent="0.2">
      <c r="A138" s="11">
        <f t="shared" si="18"/>
        <v>42017</v>
      </c>
      <c r="B138" s="10">
        <v>192959</v>
      </c>
      <c r="C138" s="10">
        <v>62733</v>
      </c>
      <c r="D138" s="12">
        <v>130226</v>
      </c>
      <c r="E138" s="10">
        <v>8048</v>
      </c>
      <c r="F138" s="10">
        <v>129436</v>
      </c>
      <c r="G138" s="10">
        <v>267112</v>
      </c>
      <c r="H138" s="10">
        <v>402108</v>
      </c>
      <c r="I138" s="10">
        <v>8087</v>
      </c>
      <c r="J138" s="10"/>
    </row>
    <row r="139" spans="1:10" x14ac:dyDescent="0.2">
      <c r="A139" s="11">
        <f t="shared" si="18"/>
        <v>42010</v>
      </c>
      <c r="B139" s="10">
        <v>187705</v>
      </c>
      <c r="C139" s="10">
        <v>65527</v>
      </c>
      <c r="D139" s="12">
        <v>122178</v>
      </c>
      <c r="E139" s="10">
        <v>6341</v>
      </c>
      <c r="F139" s="10">
        <v>130427</v>
      </c>
      <c r="G139" s="10">
        <v>253099</v>
      </c>
      <c r="H139" s="10">
        <v>394021</v>
      </c>
      <c r="I139" s="10">
        <v>20039</v>
      </c>
      <c r="J139" s="10"/>
    </row>
    <row r="140" spans="1:10" x14ac:dyDescent="0.2">
      <c r="A140" s="11">
        <f t="shared" si="18"/>
        <v>42003</v>
      </c>
      <c r="B140" s="10">
        <v>182897</v>
      </c>
      <c r="C140" s="10">
        <v>67060</v>
      </c>
      <c r="D140" s="12">
        <v>115837</v>
      </c>
      <c r="E140" s="10">
        <v>4927</v>
      </c>
      <c r="F140" s="10">
        <v>125818</v>
      </c>
      <c r="G140" s="10">
        <v>238952</v>
      </c>
      <c r="H140" s="10">
        <v>373982</v>
      </c>
      <c r="I140" s="10">
        <v>-1230</v>
      </c>
      <c r="J140" s="10"/>
    </row>
    <row r="141" spans="1:10" x14ac:dyDescent="0.2">
      <c r="A141" s="11">
        <f t="shared" si="18"/>
        <v>41996</v>
      </c>
      <c r="B141" s="10">
        <v>180980</v>
      </c>
      <c r="C141" s="10">
        <v>70070</v>
      </c>
      <c r="D141" s="12">
        <v>110910</v>
      </c>
      <c r="E141" s="10">
        <v>-7498</v>
      </c>
      <c r="F141" s="10">
        <v>134796</v>
      </c>
      <c r="G141" s="10">
        <v>240021</v>
      </c>
      <c r="H141" s="10">
        <v>375212</v>
      </c>
      <c r="I141" s="10">
        <v>3469</v>
      </c>
      <c r="J141" s="10"/>
    </row>
    <row r="142" spans="1:10" x14ac:dyDescent="0.2">
      <c r="A142" s="11">
        <f t="shared" si="18"/>
        <v>41989</v>
      </c>
      <c r="B142" s="10">
        <v>182147</v>
      </c>
      <c r="C142" s="10">
        <v>63739</v>
      </c>
      <c r="D142" s="12">
        <v>118408</v>
      </c>
      <c r="E142" s="10">
        <v>3546</v>
      </c>
      <c r="F142" s="10">
        <v>132868</v>
      </c>
      <c r="G142" s="10">
        <v>247959</v>
      </c>
      <c r="H142" s="10">
        <v>371743</v>
      </c>
      <c r="I142" s="10">
        <v>-3580</v>
      </c>
      <c r="J142" s="10"/>
    </row>
    <row r="143" spans="1:10" x14ac:dyDescent="0.2">
      <c r="A143" s="11">
        <f t="shared" si="18"/>
        <v>41982</v>
      </c>
      <c r="B143" s="10">
        <v>186861</v>
      </c>
      <c r="C143" s="10">
        <v>71999</v>
      </c>
      <c r="D143" s="12">
        <v>114862</v>
      </c>
      <c r="E143" s="10">
        <v>25532</v>
      </c>
      <c r="F143" s="10">
        <v>125091</v>
      </c>
      <c r="G143" s="10">
        <v>241692</v>
      </c>
      <c r="H143" s="10">
        <v>375323</v>
      </c>
      <c r="I143" s="10">
        <v>7202</v>
      </c>
      <c r="J143" s="10"/>
    </row>
    <row r="144" spans="1:10" x14ac:dyDescent="0.2">
      <c r="A144" s="11">
        <f t="shared" si="18"/>
        <v>41975</v>
      </c>
      <c r="B144" s="10">
        <v>170635</v>
      </c>
      <c r="C144" s="10">
        <v>81305</v>
      </c>
      <c r="D144" s="12">
        <v>89330</v>
      </c>
      <c r="E144" s="10">
        <v>13123</v>
      </c>
      <c r="F144" s="10">
        <v>135777</v>
      </c>
      <c r="G144" s="10">
        <v>225185</v>
      </c>
      <c r="H144" s="10">
        <v>368121</v>
      </c>
      <c r="I144" s="10">
        <v>-20024</v>
      </c>
      <c r="J144" s="10"/>
    </row>
    <row r="145" spans="1:10" x14ac:dyDescent="0.2">
      <c r="A145" s="11">
        <f t="shared" si="18"/>
        <v>41968</v>
      </c>
      <c r="B145" s="10">
        <v>167394</v>
      </c>
      <c r="C145" s="10">
        <v>91187</v>
      </c>
      <c r="D145" s="12">
        <v>76207</v>
      </c>
      <c r="E145" s="10">
        <v>-5215</v>
      </c>
      <c r="F145" s="10">
        <v>156334</v>
      </c>
      <c r="G145" s="10">
        <v>224819</v>
      </c>
      <c r="H145" s="10">
        <v>388145</v>
      </c>
      <c r="I145" s="10">
        <v>-71512</v>
      </c>
      <c r="J145" s="10"/>
    </row>
    <row r="146" spans="1:10" x14ac:dyDescent="0.2">
      <c r="A146" s="11">
        <f t="shared" si="18"/>
        <v>41961</v>
      </c>
      <c r="B146" s="10">
        <v>187955</v>
      </c>
      <c r="C146" s="10">
        <v>106533</v>
      </c>
      <c r="D146" s="12">
        <v>81422</v>
      </c>
      <c r="E146" s="10">
        <v>25379</v>
      </c>
      <c r="F146" s="10">
        <v>193668</v>
      </c>
      <c r="G146" s="10">
        <v>264665</v>
      </c>
      <c r="H146" s="10">
        <v>459657</v>
      </c>
      <c r="I146" s="10">
        <v>16235</v>
      </c>
      <c r="J146" s="10"/>
    </row>
    <row r="147" spans="1:10" x14ac:dyDescent="0.2">
      <c r="A147" s="11">
        <f t="shared" si="18"/>
        <v>41954</v>
      </c>
      <c r="B147" s="10">
        <v>177268</v>
      </c>
      <c r="C147" s="10">
        <v>121225</v>
      </c>
      <c r="D147" s="12">
        <v>56043</v>
      </c>
      <c r="E147" s="10">
        <v>-7182</v>
      </c>
      <c r="F147" s="10">
        <v>184326</v>
      </c>
      <c r="G147" s="10">
        <v>234350</v>
      </c>
      <c r="H147" s="10">
        <v>443422</v>
      </c>
      <c r="I147" s="10">
        <v>26045</v>
      </c>
      <c r="J147" s="10"/>
    </row>
    <row r="148" spans="1:10" x14ac:dyDescent="0.2">
      <c r="A148" s="11">
        <f t="shared" si="18"/>
        <v>41947</v>
      </c>
      <c r="B148" s="10">
        <v>176899</v>
      </c>
      <c r="C148" s="10">
        <v>113674</v>
      </c>
      <c r="D148" s="12">
        <v>63225</v>
      </c>
      <c r="E148" s="10">
        <v>-37514</v>
      </c>
      <c r="F148" s="10">
        <v>161667</v>
      </c>
      <c r="G148" s="10">
        <v>216974</v>
      </c>
      <c r="H148" s="10">
        <v>417377</v>
      </c>
      <c r="I148" s="10">
        <v>2967</v>
      </c>
      <c r="J148" s="10"/>
    </row>
    <row r="149" spans="1:10" x14ac:dyDescent="0.2">
      <c r="A149" s="11">
        <f t="shared" si="18"/>
        <v>41940</v>
      </c>
      <c r="B149" s="10">
        <v>195885</v>
      </c>
      <c r="C149" s="10">
        <v>95146</v>
      </c>
      <c r="D149" s="12">
        <v>100739</v>
      </c>
      <c r="E149" s="10">
        <v>-7245</v>
      </c>
      <c r="F149" s="10">
        <v>146345</v>
      </c>
      <c r="G149" s="10">
        <v>245209</v>
      </c>
      <c r="H149" s="10">
        <v>414410</v>
      </c>
      <c r="I149" s="10">
        <v>3353</v>
      </c>
      <c r="J149" s="10"/>
    </row>
    <row r="150" spans="1:10" x14ac:dyDescent="0.2">
      <c r="A150" s="11">
        <f t="shared" si="18"/>
        <v>41933</v>
      </c>
      <c r="B150" s="10">
        <v>207129</v>
      </c>
      <c r="C150" s="10">
        <v>99145</v>
      </c>
      <c r="D150" s="12">
        <v>107984</v>
      </c>
      <c r="E150" s="10">
        <v>22569</v>
      </c>
      <c r="F150" s="10">
        <v>139429</v>
      </c>
      <c r="G150" s="10">
        <v>244327</v>
      </c>
      <c r="H150" s="10">
        <v>411057</v>
      </c>
      <c r="I150" s="10">
        <v>13202</v>
      </c>
      <c r="J150" s="10"/>
    </row>
    <row r="151" spans="1:10" x14ac:dyDescent="0.2">
      <c r="A151" s="11">
        <f t="shared" si="18"/>
        <v>41926</v>
      </c>
      <c r="B151" s="10">
        <v>193580</v>
      </c>
      <c r="C151" s="10">
        <v>108165</v>
      </c>
      <c r="D151" s="12">
        <v>85415</v>
      </c>
      <c r="E151" s="10">
        <v>18968</v>
      </c>
      <c r="F151" s="10">
        <v>140637</v>
      </c>
      <c r="G151" s="10">
        <v>219460</v>
      </c>
      <c r="H151" s="10">
        <v>397855</v>
      </c>
      <c r="I151" s="10">
        <v>17768</v>
      </c>
      <c r="J151" s="10"/>
    </row>
    <row r="152" spans="1:10" x14ac:dyDescent="0.2">
      <c r="A152" s="11">
        <f t="shared" si="18"/>
        <v>41919</v>
      </c>
      <c r="B152" s="10">
        <v>174075</v>
      </c>
      <c r="C152" s="10">
        <v>107628</v>
      </c>
      <c r="D152" s="12">
        <v>66447</v>
      </c>
      <c r="E152" s="10">
        <v>1577</v>
      </c>
      <c r="F152" s="10">
        <v>143466</v>
      </c>
      <c r="G152" s="10">
        <v>206873</v>
      </c>
      <c r="H152" s="10">
        <v>380087</v>
      </c>
      <c r="I152" s="10">
        <v>213</v>
      </c>
      <c r="J152" s="10"/>
    </row>
    <row r="153" spans="1:10" x14ac:dyDescent="0.2">
      <c r="A153" s="11">
        <f t="shared" si="18"/>
        <v>41912</v>
      </c>
      <c r="B153" s="10">
        <v>171075</v>
      </c>
      <c r="C153" s="10">
        <v>106205</v>
      </c>
      <c r="D153" s="12">
        <v>64870</v>
      </c>
      <c r="E153" s="10">
        <v>986</v>
      </c>
      <c r="F153" s="10">
        <v>145396</v>
      </c>
      <c r="G153" s="10">
        <v>206125</v>
      </c>
      <c r="H153" s="10">
        <v>379874</v>
      </c>
      <c r="I153" s="10">
        <v>-5914</v>
      </c>
      <c r="J153" s="10"/>
    </row>
    <row r="154" spans="1:10" x14ac:dyDescent="0.2">
      <c r="A154" s="11">
        <f t="shared" si="18"/>
        <v>41905</v>
      </c>
      <c r="B154" s="10">
        <v>170382</v>
      </c>
      <c r="C154" s="10">
        <v>106498</v>
      </c>
      <c r="D154" s="12">
        <v>63884</v>
      </c>
      <c r="E154" s="10">
        <v>-8303</v>
      </c>
      <c r="F154" s="10">
        <v>148615</v>
      </c>
      <c r="G154" s="10">
        <v>212934</v>
      </c>
      <c r="H154" s="10">
        <v>385788</v>
      </c>
      <c r="I154" s="10">
        <v>-292</v>
      </c>
      <c r="J154" s="10"/>
    </row>
    <row r="155" spans="1:10" x14ac:dyDescent="0.2">
      <c r="A155" s="11">
        <f t="shared" si="18"/>
        <v>41898</v>
      </c>
      <c r="B155" s="10">
        <v>170749</v>
      </c>
      <c r="C155" s="10">
        <v>98562</v>
      </c>
      <c r="D155" s="12">
        <v>72187</v>
      </c>
      <c r="E155" s="10">
        <v>-22954</v>
      </c>
      <c r="F155" s="10">
        <v>145480</v>
      </c>
      <c r="G155" s="10">
        <v>221723</v>
      </c>
      <c r="H155" s="10">
        <v>386080</v>
      </c>
      <c r="I155" s="10">
        <v>1739</v>
      </c>
      <c r="J155" s="10"/>
    </row>
    <row r="156" spans="1:10" x14ac:dyDescent="0.2">
      <c r="A156" s="11">
        <f t="shared" si="18"/>
        <v>41891</v>
      </c>
      <c r="B156" s="10">
        <v>177555</v>
      </c>
      <c r="C156" s="10">
        <v>82414</v>
      </c>
      <c r="D156" s="12">
        <v>95141</v>
      </c>
      <c r="E156" s="10">
        <v>-1738</v>
      </c>
      <c r="F156" s="10">
        <v>141921</v>
      </c>
      <c r="G156" s="10">
        <v>239876</v>
      </c>
      <c r="H156" s="10">
        <v>384341</v>
      </c>
      <c r="I156" s="10">
        <v>12826</v>
      </c>
      <c r="J156" s="10"/>
    </row>
    <row r="157" spans="1:10" x14ac:dyDescent="0.2">
      <c r="A157" s="11">
        <f t="shared" si="18"/>
        <v>41884</v>
      </c>
      <c r="B157" s="10">
        <v>172522</v>
      </c>
      <c r="C157" s="10">
        <v>75643</v>
      </c>
      <c r="D157" s="12">
        <v>96879</v>
      </c>
      <c r="E157" s="10">
        <v>-16290</v>
      </c>
      <c r="F157" s="10">
        <v>134701</v>
      </c>
      <c r="G157" s="10">
        <v>238408</v>
      </c>
      <c r="H157" s="10">
        <v>371515</v>
      </c>
      <c r="I157" s="10">
        <v>7907</v>
      </c>
      <c r="J157" s="10"/>
    </row>
    <row r="158" spans="1:10" x14ac:dyDescent="0.2">
      <c r="A158" s="11">
        <f t="shared" si="18"/>
        <v>41877</v>
      </c>
      <c r="B158" s="10">
        <v>172022</v>
      </c>
      <c r="C158" s="10">
        <v>58853</v>
      </c>
      <c r="D158" s="12">
        <v>113169</v>
      </c>
      <c r="E158" s="10">
        <v>-24807</v>
      </c>
      <c r="F158" s="10">
        <v>127433</v>
      </c>
      <c r="G158" s="10">
        <v>250981</v>
      </c>
      <c r="H158" s="10">
        <v>363608</v>
      </c>
      <c r="I158" s="10">
        <v>-2793</v>
      </c>
      <c r="J158" s="10"/>
    </row>
    <row r="159" spans="1:10" x14ac:dyDescent="0.2">
      <c r="A159" s="11">
        <f t="shared" si="18"/>
        <v>41870</v>
      </c>
      <c r="B159" s="10">
        <v>183846</v>
      </c>
      <c r="C159" s="10">
        <v>45870</v>
      </c>
      <c r="D159" s="12">
        <v>137976</v>
      </c>
      <c r="E159" s="10">
        <v>-9705</v>
      </c>
      <c r="F159" s="10">
        <v>122377</v>
      </c>
      <c r="G159" s="10">
        <v>270039</v>
      </c>
      <c r="H159" s="10">
        <v>366401</v>
      </c>
      <c r="I159" s="10">
        <v>-1713</v>
      </c>
      <c r="J159" s="10"/>
    </row>
    <row r="160" spans="1:10" x14ac:dyDescent="0.2">
      <c r="A160" s="11">
        <f t="shared" si="18"/>
        <v>41863</v>
      </c>
      <c r="B160" s="10">
        <v>191325</v>
      </c>
      <c r="C160" s="10">
        <v>43644</v>
      </c>
      <c r="D160" s="12">
        <v>147681</v>
      </c>
      <c r="E160" s="10">
        <v>26218</v>
      </c>
      <c r="F160" s="10">
        <v>113862</v>
      </c>
      <c r="G160" s="10">
        <v>274549</v>
      </c>
      <c r="H160" s="10">
        <v>368114</v>
      </c>
      <c r="I160" s="10">
        <v>7772</v>
      </c>
      <c r="J160" s="10"/>
    </row>
    <row r="161" spans="1:10" x14ac:dyDescent="0.2">
      <c r="A161" s="11">
        <f t="shared" si="18"/>
        <v>41856</v>
      </c>
      <c r="B161" s="10">
        <v>176386</v>
      </c>
      <c r="C161" s="10">
        <v>54923</v>
      </c>
      <c r="D161" s="12">
        <v>121463</v>
      </c>
      <c r="E161" s="10">
        <v>-17690</v>
      </c>
      <c r="F161" s="10">
        <v>123492</v>
      </c>
      <c r="G161" s="10">
        <v>255134</v>
      </c>
      <c r="H161" s="10">
        <v>360342</v>
      </c>
      <c r="I161" s="10">
        <v>-14125</v>
      </c>
      <c r="J161" s="10"/>
    </row>
    <row r="162" spans="1:10" x14ac:dyDescent="0.2">
      <c r="A162" s="11">
        <f t="shared" si="18"/>
        <v>41849</v>
      </c>
      <c r="B162" s="10">
        <v>188980</v>
      </c>
      <c r="C162" s="10">
        <v>49827</v>
      </c>
      <c r="D162" s="12">
        <v>139153</v>
      </c>
      <c r="E162" s="10">
        <v>-6993</v>
      </c>
      <c r="F162" s="10">
        <v>126297</v>
      </c>
      <c r="G162" s="10">
        <v>275229</v>
      </c>
      <c r="H162" s="10">
        <v>374467</v>
      </c>
      <c r="I162" s="10">
        <v>-31150</v>
      </c>
      <c r="J162" s="10"/>
    </row>
    <row r="163" spans="1:10" x14ac:dyDescent="0.2">
      <c r="A163" s="11">
        <f t="shared" si="18"/>
        <v>41842</v>
      </c>
      <c r="B163" s="10">
        <v>197835</v>
      </c>
      <c r="C163" s="10">
        <v>51689</v>
      </c>
      <c r="D163" s="12">
        <v>146146</v>
      </c>
      <c r="E163" s="10">
        <v>3688</v>
      </c>
      <c r="F163" s="10">
        <v>134809</v>
      </c>
      <c r="G163" s="10">
        <v>295000</v>
      </c>
      <c r="H163" s="10">
        <v>405617</v>
      </c>
      <c r="I163" s="10">
        <v>-2751</v>
      </c>
      <c r="J163" s="10"/>
    </row>
    <row r="164" spans="1:10" x14ac:dyDescent="0.2">
      <c r="A164" s="11">
        <f t="shared" si="18"/>
        <v>41835</v>
      </c>
      <c r="B164" s="10">
        <v>199950</v>
      </c>
      <c r="C164" s="10">
        <v>57492</v>
      </c>
      <c r="D164" s="12">
        <v>142458</v>
      </c>
      <c r="E164" s="10">
        <v>-7563</v>
      </c>
      <c r="F164" s="10">
        <v>138542</v>
      </c>
      <c r="G164" s="10">
        <v>295448</v>
      </c>
      <c r="H164" s="10">
        <v>408368</v>
      </c>
      <c r="I164" s="10">
        <v>-2624</v>
      </c>
      <c r="J164" s="10"/>
    </row>
    <row r="165" spans="1:10" x14ac:dyDescent="0.2">
      <c r="A165" s="11">
        <f t="shared" si="18"/>
        <v>41828</v>
      </c>
      <c r="B165" s="10">
        <v>203464</v>
      </c>
      <c r="C165" s="10">
        <v>53443</v>
      </c>
      <c r="D165" s="12">
        <v>150021</v>
      </c>
      <c r="E165" s="10">
        <v>3996</v>
      </c>
      <c r="F165" s="10">
        <v>135998</v>
      </c>
      <c r="G165" s="10">
        <v>302001</v>
      </c>
      <c r="H165" s="10">
        <v>410992</v>
      </c>
      <c r="I165" s="10">
        <v>9179</v>
      </c>
      <c r="J165" s="10"/>
    </row>
    <row r="166" spans="1:10" x14ac:dyDescent="0.2">
      <c r="A166" s="11">
        <f t="shared" si="18"/>
        <v>41821</v>
      </c>
      <c r="B166" s="10">
        <v>201287</v>
      </c>
      <c r="C166" s="10">
        <v>55262</v>
      </c>
      <c r="D166" s="12">
        <v>146025</v>
      </c>
      <c r="E166" s="10">
        <v>25166</v>
      </c>
      <c r="F166" s="10">
        <v>135444</v>
      </c>
      <c r="G166" s="10">
        <v>295899</v>
      </c>
      <c r="H166" s="10">
        <v>401813</v>
      </c>
      <c r="I166" s="10">
        <v>9425</v>
      </c>
      <c r="J166" s="10"/>
    </row>
    <row r="167" spans="1:10" x14ac:dyDescent="0.2">
      <c r="A167" s="11">
        <f t="shared" si="18"/>
        <v>41814</v>
      </c>
      <c r="B167" s="10">
        <v>183433</v>
      </c>
      <c r="C167" s="10">
        <v>62574</v>
      </c>
      <c r="D167" s="12">
        <v>120859</v>
      </c>
      <c r="E167" s="10">
        <v>42564</v>
      </c>
      <c r="F167" s="10">
        <v>142864</v>
      </c>
      <c r="G167" s="10">
        <v>274471</v>
      </c>
      <c r="H167" s="10">
        <v>392388</v>
      </c>
      <c r="I167" s="10">
        <v>12545</v>
      </c>
      <c r="J167" s="10"/>
    </row>
    <row r="168" spans="1:10" x14ac:dyDescent="0.2">
      <c r="A168" s="11">
        <f t="shared" si="18"/>
        <v>41807</v>
      </c>
      <c r="B168" s="10">
        <v>162052</v>
      </c>
      <c r="C168" s="10">
        <v>83757</v>
      </c>
      <c r="D168" s="12">
        <v>78295</v>
      </c>
      <c r="E168" s="10">
        <v>17168</v>
      </c>
      <c r="F168" s="10">
        <v>157023</v>
      </c>
      <c r="G168" s="10">
        <v>235348</v>
      </c>
      <c r="H168" s="10">
        <v>379843</v>
      </c>
      <c r="I168" s="10">
        <v>1154</v>
      </c>
      <c r="J168" s="10"/>
    </row>
    <row r="169" spans="1:10" x14ac:dyDescent="0.2">
      <c r="A169" s="11">
        <f t="shared" si="18"/>
        <v>41800</v>
      </c>
      <c r="B169" s="10">
        <v>159567</v>
      </c>
      <c r="C169" s="10">
        <v>98440</v>
      </c>
      <c r="D169" s="12">
        <v>61127</v>
      </c>
      <c r="E169" s="10">
        <v>1976</v>
      </c>
      <c r="F169" s="10">
        <v>156553</v>
      </c>
      <c r="G169" s="10">
        <v>219703</v>
      </c>
      <c r="H169" s="10">
        <v>378689</v>
      </c>
      <c r="I169" s="10">
        <v>-3452</v>
      </c>
      <c r="J169" s="10"/>
    </row>
    <row r="170" spans="1:10" x14ac:dyDescent="0.2">
      <c r="A170" s="11">
        <f t="shared" si="18"/>
        <v>41793</v>
      </c>
      <c r="B170" s="10">
        <v>157332</v>
      </c>
      <c r="C170" s="10">
        <v>98181</v>
      </c>
      <c r="D170" s="12">
        <v>59151</v>
      </c>
      <c r="E170" s="10">
        <v>-14240</v>
      </c>
      <c r="F170" s="10">
        <v>159545</v>
      </c>
      <c r="G170" s="10">
        <v>222989</v>
      </c>
      <c r="H170" s="10">
        <v>382141</v>
      </c>
      <c r="I170" s="10">
        <v>-15554</v>
      </c>
      <c r="J170" s="10"/>
    </row>
    <row r="171" spans="1:10" x14ac:dyDescent="0.2">
      <c r="A171" s="11">
        <f t="shared" si="18"/>
        <v>41786</v>
      </c>
      <c r="B171" s="10">
        <v>155615</v>
      </c>
      <c r="C171" s="10">
        <v>82224</v>
      </c>
      <c r="D171" s="12">
        <v>73391</v>
      </c>
      <c r="E171" s="10">
        <v>-23100</v>
      </c>
      <c r="F171" s="10">
        <v>162078</v>
      </c>
      <c r="G171" s="10">
        <v>240716</v>
      </c>
      <c r="H171" s="10">
        <v>397695</v>
      </c>
      <c r="I171" s="10">
        <v>-1676</v>
      </c>
      <c r="J171" s="10"/>
    </row>
    <row r="172" spans="1:10" x14ac:dyDescent="0.2">
      <c r="A172" s="11">
        <f t="shared" si="18"/>
        <v>41779</v>
      </c>
      <c r="B172" s="10">
        <v>157398</v>
      </c>
      <c r="C172" s="10">
        <v>60907</v>
      </c>
      <c r="D172" s="12">
        <v>96491</v>
      </c>
      <c r="E172" s="10">
        <v>4857</v>
      </c>
      <c r="F172" s="10">
        <v>164289</v>
      </c>
      <c r="G172" s="10">
        <v>270299</v>
      </c>
      <c r="H172" s="10">
        <v>399371</v>
      </c>
      <c r="I172" s="10">
        <v>2342</v>
      </c>
      <c r="J172" s="10"/>
    </row>
    <row r="173" spans="1:10" x14ac:dyDescent="0.2">
      <c r="A173" s="11">
        <f t="shared" si="18"/>
        <v>41772</v>
      </c>
      <c r="B173" s="10">
        <v>157176</v>
      </c>
      <c r="C173" s="10">
        <v>65542</v>
      </c>
      <c r="D173" s="12">
        <v>91634</v>
      </c>
      <c r="E173" s="10">
        <v>-6322</v>
      </c>
      <c r="F173" s="10">
        <v>164941</v>
      </c>
      <c r="G173" s="10">
        <v>267262</v>
      </c>
      <c r="H173" s="10">
        <v>397029</v>
      </c>
      <c r="I173" s="10">
        <v>-7671</v>
      </c>
      <c r="J173" s="10"/>
    </row>
    <row r="174" spans="1:10" x14ac:dyDescent="0.2">
      <c r="A174" s="11">
        <f t="shared" si="18"/>
        <v>41765</v>
      </c>
      <c r="B174" s="10">
        <v>160982</v>
      </c>
      <c r="C174" s="10">
        <v>63026</v>
      </c>
      <c r="D174" s="12">
        <v>97956</v>
      </c>
      <c r="E174" s="10">
        <v>12729</v>
      </c>
      <c r="F174" s="10">
        <v>167794</v>
      </c>
      <c r="G174" s="10">
        <v>278265</v>
      </c>
      <c r="H174" s="10">
        <v>404700</v>
      </c>
      <c r="I174" s="10">
        <v>26608</v>
      </c>
      <c r="J174" s="10"/>
    </row>
    <row r="175" spans="1:10" x14ac:dyDescent="0.2">
      <c r="A175" s="11">
        <f t="shared" si="18"/>
        <v>41758</v>
      </c>
      <c r="B175" s="10">
        <v>147769</v>
      </c>
      <c r="C175" s="10">
        <v>62542</v>
      </c>
      <c r="D175" s="12">
        <v>85227</v>
      </c>
      <c r="E175" s="10">
        <v>3394</v>
      </c>
      <c r="F175" s="10">
        <v>162815</v>
      </c>
      <c r="G175" s="10">
        <v>259986</v>
      </c>
      <c r="H175" s="10">
        <v>378092</v>
      </c>
      <c r="I175" s="10">
        <v>5499</v>
      </c>
      <c r="J175" s="10"/>
    </row>
    <row r="176" spans="1:10" x14ac:dyDescent="0.2">
      <c r="A176" s="11">
        <f t="shared" si="18"/>
        <v>41751</v>
      </c>
      <c r="B176" s="10">
        <v>146880</v>
      </c>
      <c r="C176" s="10">
        <v>65047</v>
      </c>
      <c r="D176" s="12">
        <v>81833</v>
      </c>
      <c r="E176" s="10">
        <v>2541</v>
      </c>
      <c r="F176" s="10">
        <v>162799</v>
      </c>
      <c r="G176" s="10">
        <v>253325</v>
      </c>
      <c r="H176" s="10">
        <v>372593</v>
      </c>
      <c r="I176" s="10">
        <v>3016</v>
      </c>
      <c r="J176" s="10"/>
    </row>
    <row r="177" spans="1:10" x14ac:dyDescent="0.2">
      <c r="A177" s="11">
        <f t="shared" si="18"/>
        <v>41744</v>
      </c>
      <c r="B177" s="10">
        <v>147432</v>
      </c>
      <c r="C177" s="10">
        <v>68140</v>
      </c>
      <c r="D177" s="12">
        <v>79292</v>
      </c>
      <c r="E177" s="10">
        <v>-9307</v>
      </c>
      <c r="F177" s="10">
        <v>157917</v>
      </c>
      <c r="G177" s="10">
        <v>245522</v>
      </c>
      <c r="H177" s="10">
        <v>369577</v>
      </c>
      <c r="I177" s="10">
        <v>4177</v>
      </c>
      <c r="J177" s="10"/>
    </row>
    <row r="178" spans="1:10" x14ac:dyDescent="0.2">
      <c r="A178" s="11">
        <f t="shared" si="18"/>
        <v>41737</v>
      </c>
      <c r="B178" s="10">
        <v>149693</v>
      </c>
      <c r="C178" s="10">
        <v>61094</v>
      </c>
      <c r="D178" s="12">
        <v>88599</v>
      </c>
      <c r="E178" s="10">
        <v>-11546</v>
      </c>
      <c r="F178" s="10">
        <v>151954</v>
      </c>
      <c r="G178" s="10">
        <v>253697</v>
      </c>
      <c r="H178" s="10">
        <v>365400</v>
      </c>
      <c r="I178" s="10">
        <v>1949</v>
      </c>
      <c r="J178" s="10"/>
    </row>
    <row r="179" spans="1:10" x14ac:dyDescent="0.2">
      <c r="A179" s="11">
        <f t="shared" si="18"/>
        <v>41730</v>
      </c>
      <c r="B179" s="10">
        <v>158152</v>
      </c>
      <c r="C179" s="10">
        <v>58007</v>
      </c>
      <c r="D179" s="12">
        <v>100145</v>
      </c>
      <c r="E179" s="10">
        <v>-17172</v>
      </c>
      <c r="F179" s="10">
        <v>143575</v>
      </c>
      <c r="G179" s="10">
        <v>257604</v>
      </c>
      <c r="H179" s="10">
        <v>363451</v>
      </c>
      <c r="I179" s="10">
        <v>-34813</v>
      </c>
      <c r="J179" s="10"/>
    </row>
    <row r="180" spans="1:10" x14ac:dyDescent="0.2">
      <c r="A180" s="11">
        <f t="shared" si="18"/>
        <v>41723</v>
      </c>
      <c r="B180" s="10">
        <v>169083</v>
      </c>
      <c r="C180" s="10">
        <v>51766</v>
      </c>
      <c r="D180" s="12">
        <v>117317</v>
      </c>
      <c r="E180" s="10">
        <v>-19497</v>
      </c>
      <c r="F180" s="10">
        <v>159979</v>
      </c>
      <c r="G180" s="10">
        <v>287600</v>
      </c>
      <c r="H180" s="10">
        <v>398264</v>
      </c>
      <c r="I180" s="10">
        <v>-22362</v>
      </c>
      <c r="J180" s="10"/>
    </row>
    <row r="181" spans="1:10" x14ac:dyDescent="0.2">
      <c r="A181" s="11">
        <f t="shared" si="18"/>
        <v>41716</v>
      </c>
      <c r="B181" s="10">
        <v>183324</v>
      </c>
      <c r="C181" s="10">
        <v>46510</v>
      </c>
      <c r="D181" s="12">
        <v>136814</v>
      </c>
      <c r="E181" s="10">
        <v>17924</v>
      </c>
      <c r="F181" s="10">
        <v>164293</v>
      </c>
      <c r="G181" s="10">
        <v>310227</v>
      </c>
      <c r="H181" s="10">
        <v>420626</v>
      </c>
      <c r="I181" s="10">
        <v>5286</v>
      </c>
      <c r="J181" s="10"/>
    </row>
    <row r="182" spans="1:10" x14ac:dyDescent="0.2">
      <c r="A182" s="11">
        <f t="shared" si="18"/>
        <v>41709</v>
      </c>
      <c r="B182" s="10">
        <v>170482</v>
      </c>
      <c r="C182" s="10">
        <v>51592</v>
      </c>
      <c r="D182" s="12">
        <v>118890</v>
      </c>
      <c r="E182" s="10">
        <v>3724</v>
      </c>
      <c r="F182" s="10">
        <v>163920</v>
      </c>
      <c r="G182" s="10">
        <v>289287</v>
      </c>
      <c r="H182" s="10">
        <v>415340</v>
      </c>
      <c r="I182" s="10">
        <v>22074</v>
      </c>
      <c r="J182" s="10"/>
    </row>
    <row r="183" spans="1:10" x14ac:dyDescent="0.2">
      <c r="A183" s="11">
        <f t="shared" si="18"/>
        <v>41702</v>
      </c>
      <c r="B183" s="10">
        <v>171404</v>
      </c>
      <c r="C183" s="10">
        <v>56238</v>
      </c>
      <c r="D183" s="12">
        <v>115166</v>
      </c>
      <c r="E183" s="10">
        <v>5702</v>
      </c>
      <c r="F183" s="10">
        <v>157838</v>
      </c>
      <c r="G183" s="10">
        <v>278987</v>
      </c>
      <c r="H183" s="10">
        <v>393266</v>
      </c>
      <c r="I183" s="10">
        <v>5763</v>
      </c>
      <c r="J183" s="10"/>
    </row>
    <row r="184" spans="1:10" x14ac:dyDescent="0.2">
      <c r="A184" s="11">
        <f t="shared" si="18"/>
        <v>41695</v>
      </c>
      <c r="B184" s="10">
        <v>169870</v>
      </c>
      <c r="C184" s="10">
        <v>60406</v>
      </c>
      <c r="D184" s="12">
        <v>109464</v>
      </c>
      <c r="E184" s="10">
        <v>24833</v>
      </c>
      <c r="F184" s="10">
        <v>155969</v>
      </c>
      <c r="G184" s="10">
        <v>272632</v>
      </c>
      <c r="H184" s="10">
        <v>387503</v>
      </c>
      <c r="I184" s="10">
        <v>-3032</v>
      </c>
      <c r="J184" s="10"/>
    </row>
    <row r="185" spans="1:10" x14ac:dyDescent="0.2">
      <c r="A185" s="11">
        <f t="shared" si="18"/>
        <v>41688</v>
      </c>
      <c r="B185" s="10">
        <v>164478</v>
      </c>
      <c r="C185" s="10">
        <v>79847</v>
      </c>
      <c r="D185" s="12">
        <v>84631</v>
      </c>
      <c r="E185" s="10">
        <v>13430</v>
      </c>
      <c r="F185" s="10">
        <v>159449</v>
      </c>
      <c r="G185" s="10">
        <v>251200</v>
      </c>
      <c r="H185" s="10">
        <v>390535</v>
      </c>
      <c r="I185" s="10">
        <v>13562</v>
      </c>
      <c r="J185" s="10"/>
    </row>
    <row r="186" spans="1:10" x14ac:dyDescent="0.2">
      <c r="A186" s="11">
        <f t="shared" si="18"/>
        <v>41681</v>
      </c>
      <c r="B186" s="10">
        <v>156786</v>
      </c>
      <c r="C186" s="10">
        <v>85585</v>
      </c>
      <c r="D186" s="12">
        <v>71201</v>
      </c>
      <c r="E186" s="10">
        <v>6262</v>
      </c>
      <c r="F186" s="10">
        <v>162156</v>
      </c>
      <c r="G186" s="10">
        <v>234810</v>
      </c>
      <c r="H186" s="10">
        <v>376973</v>
      </c>
      <c r="I186" s="10">
        <v>8694</v>
      </c>
      <c r="J186" s="10"/>
    </row>
    <row r="187" spans="1:10" x14ac:dyDescent="0.2">
      <c r="A187" s="11">
        <f t="shared" si="18"/>
        <v>41674</v>
      </c>
      <c r="B187" s="10">
        <v>147754</v>
      </c>
      <c r="C187" s="10">
        <v>82815</v>
      </c>
      <c r="D187" s="12">
        <v>64939</v>
      </c>
      <c r="E187" s="10">
        <v>-1402</v>
      </c>
      <c r="F187" s="10">
        <v>165354</v>
      </c>
      <c r="G187" s="10">
        <v>231136</v>
      </c>
      <c r="H187" s="10">
        <v>368279</v>
      </c>
      <c r="I187" s="10">
        <v>-14460</v>
      </c>
      <c r="J187" s="10"/>
    </row>
    <row r="188" spans="1:10" x14ac:dyDescent="0.2">
      <c r="A188" s="11">
        <f t="shared" si="18"/>
        <v>41667</v>
      </c>
      <c r="B188" s="10">
        <v>150158</v>
      </c>
      <c r="C188" s="10">
        <v>83817</v>
      </c>
      <c r="D188" s="12">
        <v>66341</v>
      </c>
      <c r="E188" s="10">
        <v>19758</v>
      </c>
      <c r="F188" s="10">
        <v>176630</v>
      </c>
      <c r="G188" s="10">
        <v>241609</v>
      </c>
      <c r="H188" s="10">
        <v>382739</v>
      </c>
      <c r="I188" s="10">
        <v>-28220</v>
      </c>
      <c r="J188" s="10"/>
    </row>
    <row r="189" spans="1:10" x14ac:dyDescent="0.2">
      <c r="A189" s="11">
        <f t="shared" si="18"/>
        <v>41660</v>
      </c>
      <c r="B189" s="10">
        <v>146018</v>
      </c>
      <c r="C189" s="10">
        <v>99435</v>
      </c>
      <c r="D189" s="12">
        <v>46583</v>
      </c>
      <c r="E189" s="10">
        <v>-24381</v>
      </c>
      <c r="F189" s="10">
        <v>200101</v>
      </c>
      <c r="G189" s="10">
        <v>246192</v>
      </c>
      <c r="H189" s="10">
        <v>410959</v>
      </c>
      <c r="I189" s="10">
        <v>-4467</v>
      </c>
      <c r="J189" s="10"/>
    </row>
    <row r="190" spans="1:10" x14ac:dyDescent="0.2">
      <c r="A190" s="11">
        <f t="shared" si="18"/>
        <v>41653</v>
      </c>
      <c r="B190" s="10">
        <v>162705</v>
      </c>
      <c r="C190" s="10">
        <v>91741</v>
      </c>
      <c r="D190" s="12">
        <v>70964</v>
      </c>
      <c r="E190" s="10">
        <v>32077</v>
      </c>
      <c r="F190" s="10">
        <v>298467</v>
      </c>
      <c r="G190" s="10">
        <v>369616</v>
      </c>
      <c r="H190" s="10">
        <v>664721</v>
      </c>
      <c r="I190" s="10">
        <v>34607</v>
      </c>
      <c r="J190" s="10"/>
    </row>
    <row r="191" spans="1:10" x14ac:dyDescent="0.2">
      <c r="A191" s="11">
        <f t="shared" si="18"/>
        <v>41646</v>
      </c>
      <c r="B191" s="10">
        <v>139244</v>
      </c>
      <c r="C191" s="10">
        <v>100357</v>
      </c>
      <c r="D191" s="12">
        <v>38887</v>
      </c>
      <c r="E191" s="10">
        <v>6664</v>
      </c>
      <c r="F191" s="10">
        <v>179334</v>
      </c>
      <c r="G191" s="10">
        <v>221218</v>
      </c>
      <c r="H191" s="10">
        <v>383021</v>
      </c>
      <c r="I191" s="10">
        <v>3471</v>
      </c>
      <c r="J191" s="10"/>
    </row>
    <row r="192" spans="1:10" x14ac:dyDescent="0.2">
      <c r="A192" s="11">
        <f t="shared" si="18"/>
        <v>41639</v>
      </c>
      <c r="B192" s="10">
        <v>137182</v>
      </c>
      <c r="C192" s="10">
        <v>104959</v>
      </c>
      <c r="D192" s="12">
        <v>32223</v>
      </c>
      <c r="E192" s="10">
        <v>4884</v>
      </c>
      <c r="F192" s="10">
        <v>182101</v>
      </c>
      <c r="G192" s="10">
        <v>215122</v>
      </c>
      <c r="H192" s="10">
        <v>379550</v>
      </c>
      <c r="I192" s="10">
        <v>-5424</v>
      </c>
      <c r="J192" s="10"/>
    </row>
    <row r="193" spans="1:10" x14ac:dyDescent="0.2">
      <c r="A193" s="11">
        <f t="shared" si="18"/>
        <v>41632</v>
      </c>
      <c r="B193" s="10">
        <v>135390</v>
      </c>
      <c r="C193" s="10">
        <v>108051</v>
      </c>
      <c r="D193" s="12">
        <v>27339</v>
      </c>
      <c r="E193" s="10">
        <v>1435</v>
      </c>
      <c r="F193" s="10">
        <v>188511</v>
      </c>
      <c r="G193" s="10">
        <v>215029</v>
      </c>
      <c r="H193" s="10">
        <v>384974</v>
      </c>
      <c r="I193" s="10">
        <v>-458</v>
      </c>
      <c r="J193" s="10"/>
    </row>
    <row r="194" spans="1:10" x14ac:dyDescent="0.2">
      <c r="A194" s="11">
        <f t="shared" si="18"/>
        <v>41625</v>
      </c>
      <c r="B194" s="10">
        <v>133068</v>
      </c>
      <c r="C194" s="10">
        <v>107164</v>
      </c>
      <c r="D194" s="12">
        <v>25904</v>
      </c>
      <c r="E194" s="10">
        <v>-476</v>
      </c>
      <c r="F194" s="10">
        <v>191045</v>
      </c>
      <c r="G194" s="10">
        <v>218144</v>
      </c>
      <c r="H194" s="10">
        <v>385432</v>
      </c>
      <c r="I194" s="10">
        <v>8119</v>
      </c>
      <c r="J194" s="10"/>
    </row>
    <row r="195" spans="1:10" x14ac:dyDescent="0.2">
      <c r="A195" s="11">
        <f t="shared" si="18"/>
        <v>41618</v>
      </c>
      <c r="B195" s="10">
        <v>133866</v>
      </c>
      <c r="C195" s="10">
        <v>107486</v>
      </c>
      <c r="D195" s="12">
        <v>26380</v>
      </c>
      <c r="E195" s="10">
        <v>3689</v>
      </c>
      <c r="F195" s="10">
        <v>183319</v>
      </c>
      <c r="G195" s="10">
        <v>212281</v>
      </c>
      <c r="H195" s="10">
        <v>377313</v>
      </c>
      <c r="I195" s="10">
        <v>-9123</v>
      </c>
      <c r="J195" s="10"/>
    </row>
    <row r="196" spans="1:10" x14ac:dyDescent="0.2">
      <c r="A196" s="11">
        <f t="shared" si="18"/>
        <v>41611</v>
      </c>
      <c r="B196" s="10">
        <v>134546</v>
      </c>
      <c r="C196" s="10">
        <v>111855</v>
      </c>
      <c r="D196" s="12">
        <v>22691</v>
      </c>
      <c r="E196" s="10">
        <v>-3864</v>
      </c>
      <c r="F196" s="10">
        <v>190092</v>
      </c>
      <c r="G196" s="10">
        <v>212391</v>
      </c>
      <c r="H196" s="10">
        <v>386436</v>
      </c>
      <c r="I196" s="10">
        <v>-7996</v>
      </c>
      <c r="J196" s="10"/>
    </row>
    <row r="197" spans="1:10" x14ac:dyDescent="0.2">
      <c r="A197" s="11">
        <f t="shared" ref="A197:A260" si="19">A198+7</f>
        <v>41604</v>
      </c>
      <c r="B197" s="10">
        <v>133414</v>
      </c>
      <c r="C197" s="10">
        <v>106859</v>
      </c>
      <c r="D197" s="12">
        <v>26555</v>
      </c>
      <c r="E197" s="10">
        <v>-21565</v>
      </c>
      <c r="F197" s="10">
        <v>196011</v>
      </c>
      <c r="G197" s="10">
        <v>224247</v>
      </c>
      <c r="H197" s="10">
        <v>394432</v>
      </c>
      <c r="I197" s="10">
        <v>-3158</v>
      </c>
      <c r="J197" s="10"/>
    </row>
    <row r="198" spans="1:10" x14ac:dyDescent="0.2">
      <c r="A198" s="11">
        <f t="shared" si="19"/>
        <v>41597</v>
      </c>
      <c r="B198" s="10">
        <v>140853</v>
      </c>
      <c r="C198" s="10">
        <v>92733</v>
      </c>
      <c r="D198" s="12">
        <v>48120</v>
      </c>
      <c r="E198" s="10">
        <v>-13232</v>
      </c>
      <c r="F198" s="10">
        <v>190106</v>
      </c>
      <c r="G198" s="10">
        <v>241621</v>
      </c>
      <c r="H198" s="10">
        <v>397590</v>
      </c>
      <c r="I198" s="10">
        <v>-6250</v>
      </c>
      <c r="J198" s="10"/>
    </row>
    <row r="199" spans="1:10" x14ac:dyDescent="0.2">
      <c r="A199" s="11">
        <f t="shared" si="19"/>
        <v>41590</v>
      </c>
      <c r="B199" s="10">
        <v>144062</v>
      </c>
      <c r="C199" s="10">
        <v>82710</v>
      </c>
      <c r="D199" s="12">
        <v>61352</v>
      </c>
      <c r="E199" s="10">
        <v>-29784</v>
      </c>
      <c r="F199" s="10">
        <v>190317</v>
      </c>
      <c r="G199" s="10">
        <v>256102</v>
      </c>
      <c r="H199" s="10">
        <v>403840</v>
      </c>
      <c r="I199" s="10">
        <v>17044</v>
      </c>
      <c r="J199" s="10"/>
    </row>
    <row r="200" spans="1:10" x14ac:dyDescent="0.2">
      <c r="A200" s="11">
        <f t="shared" si="19"/>
        <v>41583</v>
      </c>
      <c r="B200" s="10">
        <v>149031</v>
      </c>
      <c r="C200" s="10">
        <v>57895</v>
      </c>
      <c r="D200" s="12">
        <v>91136</v>
      </c>
      <c r="E200" s="10">
        <v>-9100</v>
      </c>
      <c r="F200" s="10">
        <v>178714</v>
      </c>
      <c r="G200" s="10">
        <v>272614</v>
      </c>
      <c r="H200" s="10">
        <v>386796</v>
      </c>
      <c r="I200" s="10">
        <v>-370</v>
      </c>
      <c r="J200" s="10"/>
    </row>
    <row r="201" spans="1:10" x14ac:dyDescent="0.2">
      <c r="A201" s="11">
        <f t="shared" si="19"/>
        <v>41576</v>
      </c>
      <c r="B201" s="10">
        <v>153409</v>
      </c>
      <c r="C201" s="10">
        <v>53173</v>
      </c>
      <c r="D201" s="12">
        <v>100236</v>
      </c>
      <c r="E201" s="10">
        <v>23571</v>
      </c>
      <c r="F201" s="10">
        <v>174866</v>
      </c>
      <c r="G201" s="10">
        <v>281653</v>
      </c>
      <c r="H201" s="10">
        <v>387166</v>
      </c>
      <c r="I201" s="10">
        <v>-3203</v>
      </c>
      <c r="J201" s="10"/>
    </row>
    <row r="202" spans="1:10" x14ac:dyDescent="0.2">
      <c r="A202" s="11">
        <f t="shared" si="19"/>
        <v>41569</v>
      </c>
      <c r="B202" s="10">
        <v>147835</v>
      </c>
      <c r="C202" s="10">
        <v>71170</v>
      </c>
      <c r="D202" s="12">
        <v>76665</v>
      </c>
      <c r="E202" s="10">
        <v>14732</v>
      </c>
      <c r="F202" s="10">
        <v>183393</v>
      </c>
      <c r="G202" s="10">
        <v>265541</v>
      </c>
      <c r="H202" s="10">
        <v>390369</v>
      </c>
      <c r="I202" s="10">
        <v>8642</v>
      </c>
      <c r="J202" s="10"/>
    </row>
    <row r="203" spans="1:10" x14ac:dyDescent="0.2">
      <c r="A203" s="11">
        <f t="shared" si="19"/>
        <v>41562</v>
      </c>
      <c r="B203" s="10">
        <v>139663</v>
      </c>
      <c r="C203" s="10">
        <v>77730</v>
      </c>
      <c r="D203" s="12">
        <v>61933</v>
      </c>
      <c r="E203" s="10">
        <v>-20384</v>
      </c>
      <c r="F203" s="10">
        <v>188890</v>
      </c>
      <c r="G203" s="10">
        <v>253714</v>
      </c>
      <c r="H203" s="10">
        <v>381727</v>
      </c>
      <c r="I203" s="10">
        <v>11321</v>
      </c>
      <c r="J203" s="10"/>
    </row>
    <row r="204" spans="1:10" x14ac:dyDescent="0.2">
      <c r="A204" s="11">
        <f t="shared" si="19"/>
        <v>41555</v>
      </c>
      <c r="B204" s="10">
        <v>140207</v>
      </c>
      <c r="C204" s="10">
        <v>57890</v>
      </c>
      <c r="D204" s="12">
        <v>82317</v>
      </c>
      <c r="E204" s="10">
        <v>9270</v>
      </c>
      <c r="F204" s="10">
        <v>176330</v>
      </c>
      <c r="G204" s="10">
        <v>266746</v>
      </c>
      <c r="H204" s="10">
        <v>370406</v>
      </c>
      <c r="I204" s="10">
        <v>-3745</v>
      </c>
      <c r="J204" s="10"/>
    </row>
    <row r="205" spans="1:10" x14ac:dyDescent="0.2">
      <c r="A205" s="11">
        <f t="shared" si="19"/>
        <v>41548</v>
      </c>
      <c r="B205" s="10">
        <v>141541</v>
      </c>
      <c r="C205" s="10">
        <v>68494</v>
      </c>
      <c r="D205" s="12">
        <v>73047</v>
      </c>
      <c r="E205" s="10">
        <v>5908</v>
      </c>
      <c r="F205" s="10">
        <v>179659</v>
      </c>
      <c r="G205" s="10">
        <v>257787</v>
      </c>
      <c r="H205" s="10">
        <v>374151</v>
      </c>
      <c r="I205" s="10">
        <v>-4065</v>
      </c>
      <c r="J205" s="10"/>
    </row>
    <row r="206" spans="1:10" x14ac:dyDescent="0.2">
      <c r="A206" s="11">
        <f t="shared" si="19"/>
        <v>41541</v>
      </c>
      <c r="B206" s="10">
        <v>140468</v>
      </c>
      <c r="C206" s="10">
        <v>73329</v>
      </c>
      <c r="D206" s="12">
        <v>67139</v>
      </c>
      <c r="E206" s="10">
        <v>8343</v>
      </c>
      <c r="F206" s="10">
        <v>183688</v>
      </c>
      <c r="G206" s="10">
        <v>255215</v>
      </c>
      <c r="H206" s="10">
        <v>378216</v>
      </c>
      <c r="I206" s="10">
        <v>-6376</v>
      </c>
      <c r="J206" s="10"/>
    </row>
    <row r="207" spans="1:10" x14ac:dyDescent="0.2">
      <c r="A207" s="11">
        <f t="shared" si="19"/>
        <v>41534</v>
      </c>
      <c r="B207" s="10">
        <v>138956</v>
      </c>
      <c r="C207" s="10">
        <v>80160</v>
      </c>
      <c r="D207" s="12">
        <v>58796</v>
      </c>
      <c r="E207" s="10">
        <v>-9928</v>
      </c>
      <c r="F207" s="10">
        <v>188729</v>
      </c>
      <c r="G207" s="10">
        <v>254066</v>
      </c>
      <c r="H207" s="10">
        <v>384592</v>
      </c>
      <c r="I207" s="10">
        <v>428</v>
      </c>
      <c r="J207" s="10"/>
    </row>
    <row r="208" spans="1:10" x14ac:dyDescent="0.2">
      <c r="A208" s="11">
        <f t="shared" si="19"/>
        <v>41527</v>
      </c>
      <c r="B208" s="10">
        <v>141506</v>
      </c>
      <c r="C208" s="10">
        <v>72782</v>
      </c>
      <c r="D208" s="12">
        <v>68724</v>
      </c>
      <c r="E208" s="10">
        <v>-9467</v>
      </c>
      <c r="F208" s="10">
        <v>184972</v>
      </c>
      <c r="G208" s="10">
        <v>265196</v>
      </c>
      <c r="H208" s="10">
        <v>384164</v>
      </c>
      <c r="I208" s="10">
        <v>-4420</v>
      </c>
      <c r="J208" s="10"/>
    </row>
    <row r="209" spans="1:10" x14ac:dyDescent="0.2">
      <c r="A209" s="11">
        <f t="shared" si="19"/>
        <v>41520</v>
      </c>
      <c r="B209" s="10">
        <v>151951</v>
      </c>
      <c r="C209" s="10">
        <v>73760</v>
      </c>
      <c r="D209" s="12">
        <v>78191</v>
      </c>
      <c r="E209" s="10">
        <v>-98</v>
      </c>
      <c r="F209" s="10">
        <v>177861</v>
      </c>
      <c r="G209" s="10">
        <v>270322</v>
      </c>
      <c r="H209" s="10">
        <v>388584</v>
      </c>
      <c r="I209" s="10">
        <v>4482</v>
      </c>
      <c r="J209" s="10"/>
    </row>
    <row r="210" spans="1:10" x14ac:dyDescent="0.2">
      <c r="A210" s="11">
        <f t="shared" si="19"/>
        <v>41513</v>
      </c>
      <c r="B210" s="10">
        <v>150074</v>
      </c>
      <c r="C210" s="10">
        <v>71785</v>
      </c>
      <c r="D210" s="12">
        <v>78289</v>
      </c>
      <c r="E210" s="10">
        <v>17893</v>
      </c>
      <c r="F210" s="10">
        <v>175698</v>
      </c>
      <c r="G210" s="10">
        <v>263336</v>
      </c>
      <c r="H210" s="10">
        <v>384102</v>
      </c>
      <c r="I210" s="10">
        <v>-1308</v>
      </c>
      <c r="J210" s="10"/>
    </row>
    <row r="211" spans="1:10" x14ac:dyDescent="0.2">
      <c r="A211" s="11">
        <f t="shared" si="19"/>
        <v>41506</v>
      </c>
      <c r="B211" s="10">
        <v>151348</v>
      </c>
      <c r="C211" s="10">
        <v>90952</v>
      </c>
      <c r="D211" s="12">
        <v>60396</v>
      </c>
      <c r="E211" s="10">
        <v>6470</v>
      </c>
      <c r="F211" s="10">
        <v>176610</v>
      </c>
      <c r="G211" s="10">
        <v>244275</v>
      </c>
      <c r="H211" s="10">
        <v>385410</v>
      </c>
      <c r="I211" s="10">
        <v>-5137</v>
      </c>
      <c r="J211" s="10"/>
    </row>
    <row r="212" spans="1:10" x14ac:dyDescent="0.2">
      <c r="A212" s="11">
        <f t="shared" si="19"/>
        <v>41499</v>
      </c>
      <c r="B212" s="10">
        <v>148524</v>
      </c>
      <c r="C212" s="10">
        <v>94598</v>
      </c>
      <c r="D212" s="12">
        <v>53926</v>
      </c>
      <c r="E212" s="10">
        <v>2291</v>
      </c>
      <c r="F212" s="10">
        <v>184321</v>
      </c>
      <c r="G212" s="10">
        <v>245195</v>
      </c>
      <c r="H212" s="10">
        <v>390547</v>
      </c>
      <c r="I212" s="10">
        <v>-5515</v>
      </c>
      <c r="J212" s="10"/>
    </row>
    <row r="213" spans="1:10" x14ac:dyDescent="0.2">
      <c r="A213" s="11">
        <f t="shared" si="19"/>
        <v>41492</v>
      </c>
      <c r="B213" s="10">
        <v>153812</v>
      </c>
      <c r="C213" s="10">
        <v>102177</v>
      </c>
      <c r="D213" s="12">
        <v>51635</v>
      </c>
      <c r="E213" s="10">
        <v>23269</v>
      </c>
      <c r="F213" s="10">
        <v>187636</v>
      </c>
      <c r="G213" s="10">
        <v>241795</v>
      </c>
      <c r="H213" s="10">
        <v>396062</v>
      </c>
      <c r="I213" s="10">
        <v>-973</v>
      </c>
      <c r="J213" s="10"/>
    </row>
    <row r="214" spans="1:10" x14ac:dyDescent="0.2">
      <c r="A214" s="11">
        <f t="shared" si="19"/>
        <v>41485</v>
      </c>
      <c r="B214" s="10">
        <v>154519</v>
      </c>
      <c r="C214" s="10">
        <v>126153</v>
      </c>
      <c r="D214" s="12">
        <v>28366</v>
      </c>
      <c r="E214" s="10">
        <v>-5825</v>
      </c>
      <c r="F214" s="10">
        <v>188832</v>
      </c>
      <c r="G214" s="10">
        <v>214606</v>
      </c>
      <c r="H214" s="10">
        <v>397035</v>
      </c>
      <c r="I214" s="10">
        <v>-37715</v>
      </c>
      <c r="J214" s="10"/>
    </row>
    <row r="215" spans="1:10" x14ac:dyDescent="0.2">
      <c r="A215" s="11">
        <f t="shared" si="19"/>
        <v>41478</v>
      </c>
      <c r="B215" s="10">
        <v>161197</v>
      </c>
      <c r="C215" s="10">
        <v>127006</v>
      </c>
      <c r="D215" s="12">
        <v>34191</v>
      </c>
      <c r="E215" s="10">
        <v>10729</v>
      </c>
      <c r="F215" s="10">
        <v>210233</v>
      </c>
      <c r="G215" s="10">
        <v>244929</v>
      </c>
      <c r="H215" s="10">
        <v>434750</v>
      </c>
      <c r="I215" s="10">
        <v>-5533</v>
      </c>
      <c r="J215" s="10"/>
    </row>
    <row r="216" spans="1:10" x14ac:dyDescent="0.2">
      <c r="A216" s="11">
        <f t="shared" si="19"/>
        <v>41471</v>
      </c>
      <c r="B216" s="10">
        <v>156571</v>
      </c>
      <c r="C216" s="10">
        <v>133109</v>
      </c>
      <c r="D216" s="12">
        <v>23462</v>
      </c>
      <c r="E216" s="10">
        <v>6905</v>
      </c>
      <c r="F216" s="10">
        <v>222746</v>
      </c>
      <c r="G216" s="10">
        <v>247353</v>
      </c>
      <c r="H216" s="10">
        <v>440283</v>
      </c>
      <c r="I216" s="10">
        <v>8709</v>
      </c>
      <c r="J216" s="10"/>
    </row>
    <row r="217" spans="1:10" x14ac:dyDescent="0.2">
      <c r="A217" s="11">
        <f t="shared" si="19"/>
        <v>41464</v>
      </c>
      <c r="B217" s="10">
        <v>160214</v>
      </c>
      <c r="C217" s="10">
        <v>143657</v>
      </c>
      <c r="D217" s="12">
        <v>16557</v>
      </c>
      <c r="E217" s="10">
        <v>-4194</v>
      </c>
      <c r="F217" s="10">
        <v>202617</v>
      </c>
      <c r="G217" s="10">
        <v>221658</v>
      </c>
      <c r="H217" s="10">
        <v>431574</v>
      </c>
      <c r="I217" s="10">
        <v>21175</v>
      </c>
      <c r="J217" s="10"/>
    </row>
    <row r="218" spans="1:10" x14ac:dyDescent="0.2">
      <c r="A218" s="11">
        <f t="shared" si="19"/>
        <v>41457</v>
      </c>
      <c r="B218" s="10">
        <v>158712</v>
      </c>
      <c r="C218" s="10">
        <v>137961</v>
      </c>
      <c r="D218" s="12">
        <v>20751</v>
      </c>
      <c r="E218" s="10">
        <v>-13401</v>
      </c>
      <c r="F218" s="10">
        <v>186385</v>
      </c>
      <c r="G218" s="10">
        <v>209161</v>
      </c>
      <c r="H218" s="10">
        <v>410399</v>
      </c>
      <c r="I218" s="10">
        <v>19752</v>
      </c>
      <c r="J218" s="10"/>
    </row>
    <row r="219" spans="1:10" x14ac:dyDescent="0.2">
      <c r="A219" s="11">
        <f t="shared" si="19"/>
        <v>41450</v>
      </c>
      <c r="B219" s="10">
        <v>164901</v>
      </c>
      <c r="C219" s="10">
        <v>130749</v>
      </c>
      <c r="D219" s="12">
        <v>34152</v>
      </c>
      <c r="E219" s="10">
        <v>-9540</v>
      </c>
      <c r="F219" s="10">
        <v>164958</v>
      </c>
      <c r="G219" s="10">
        <v>200166</v>
      </c>
      <c r="H219" s="10">
        <v>390647</v>
      </c>
      <c r="I219" s="10">
        <v>13541</v>
      </c>
      <c r="J219" s="10"/>
    </row>
    <row r="220" spans="1:10" x14ac:dyDescent="0.2">
      <c r="A220" s="11">
        <f t="shared" si="19"/>
        <v>41443</v>
      </c>
      <c r="B220" s="10">
        <v>166771</v>
      </c>
      <c r="C220" s="10">
        <v>123079</v>
      </c>
      <c r="D220" s="12">
        <v>43692</v>
      </c>
      <c r="E220" s="10">
        <v>-15313</v>
      </c>
      <c r="F220" s="10">
        <v>155303</v>
      </c>
      <c r="G220" s="10">
        <v>199418</v>
      </c>
      <c r="H220" s="10">
        <v>377106</v>
      </c>
      <c r="I220" s="10">
        <v>3262</v>
      </c>
      <c r="J220" s="10"/>
    </row>
    <row r="221" spans="1:10" x14ac:dyDescent="0.2">
      <c r="A221" s="11">
        <f t="shared" si="19"/>
        <v>41436</v>
      </c>
      <c r="B221" s="10">
        <v>174015</v>
      </c>
      <c r="C221" s="10">
        <v>115010</v>
      </c>
      <c r="D221" s="12">
        <v>59005</v>
      </c>
      <c r="E221" s="10">
        <v>-2195</v>
      </c>
      <c r="F221" s="10">
        <v>146470</v>
      </c>
      <c r="G221" s="10">
        <v>204792</v>
      </c>
      <c r="H221" s="10">
        <v>373844</v>
      </c>
      <c r="I221" s="10">
        <v>783</v>
      </c>
      <c r="J221" s="10"/>
    </row>
    <row r="222" spans="1:10" x14ac:dyDescent="0.2">
      <c r="A222" s="11">
        <f t="shared" si="19"/>
        <v>41429</v>
      </c>
      <c r="B222" s="10">
        <v>170971</v>
      </c>
      <c r="C222" s="10">
        <v>109771</v>
      </c>
      <c r="D222" s="12">
        <v>61200</v>
      </c>
      <c r="E222" s="10">
        <v>4321</v>
      </c>
      <c r="F222" s="10">
        <v>147497</v>
      </c>
      <c r="G222" s="10">
        <v>209149</v>
      </c>
      <c r="H222" s="10">
        <v>373061</v>
      </c>
      <c r="I222" s="10">
        <v>-37940</v>
      </c>
      <c r="J222" s="10"/>
    </row>
    <row r="223" spans="1:10" x14ac:dyDescent="0.2">
      <c r="A223" s="11">
        <f t="shared" si="19"/>
        <v>41422</v>
      </c>
      <c r="B223" s="10">
        <v>172565</v>
      </c>
      <c r="C223" s="10">
        <v>115686</v>
      </c>
      <c r="D223" s="12">
        <v>56879</v>
      </c>
      <c r="E223" s="10">
        <v>-23380</v>
      </c>
      <c r="F223" s="10">
        <v>171995</v>
      </c>
      <c r="G223" s="10">
        <v>231216</v>
      </c>
      <c r="H223" s="10">
        <v>411001</v>
      </c>
      <c r="I223" s="10">
        <v>-35086</v>
      </c>
      <c r="J223" s="10"/>
    </row>
    <row r="224" spans="1:10" x14ac:dyDescent="0.2">
      <c r="A224" s="11">
        <f t="shared" si="19"/>
        <v>41415</v>
      </c>
      <c r="B224" s="10">
        <v>189401</v>
      </c>
      <c r="C224" s="10">
        <v>109142</v>
      </c>
      <c r="D224" s="12">
        <v>80259</v>
      </c>
      <c r="E224" s="10">
        <v>-3467</v>
      </c>
      <c r="F224" s="10">
        <v>192147</v>
      </c>
      <c r="G224" s="10">
        <v>276269</v>
      </c>
      <c r="H224" s="10">
        <v>446087</v>
      </c>
      <c r="I224" s="10">
        <v>2281</v>
      </c>
      <c r="J224" s="10"/>
    </row>
    <row r="225" spans="1:10" x14ac:dyDescent="0.2">
      <c r="A225" s="11">
        <f t="shared" si="19"/>
        <v>41408</v>
      </c>
      <c r="B225" s="10">
        <v>186921</v>
      </c>
      <c r="C225" s="10">
        <v>103195</v>
      </c>
      <c r="D225" s="12">
        <v>83726</v>
      </c>
      <c r="E225" s="10">
        <v>-5697</v>
      </c>
      <c r="F225" s="10">
        <v>190502</v>
      </c>
      <c r="G225" s="10">
        <v>274648</v>
      </c>
      <c r="H225" s="10">
        <v>443806</v>
      </c>
      <c r="I225" s="10">
        <v>5875</v>
      </c>
      <c r="J225" s="10"/>
    </row>
    <row r="226" spans="1:10" x14ac:dyDescent="0.2">
      <c r="A226" s="11">
        <f t="shared" si="19"/>
        <v>41401</v>
      </c>
      <c r="B226" s="10">
        <v>189343</v>
      </c>
      <c r="C226" s="10">
        <v>99920</v>
      </c>
      <c r="D226" s="12">
        <v>89423</v>
      </c>
      <c r="E226" s="10">
        <v>-7629</v>
      </c>
      <c r="F226" s="10">
        <v>186671</v>
      </c>
      <c r="G226" s="10">
        <v>274390</v>
      </c>
      <c r="H226" s="10">
        <v>437931</v>
      </c>
      <c r="I226" s="10">
        <v>16844</v>
      </c>
      <c r="J226" s="10"/>
    </row>
    <row r="227" spans="1:10" x14ac:dyDescent="0.2">
      <c r="A227" s="11">
        <f t="shared" si="19"/>
        <v>41394</v>
      </c>
      <c r="B227" s="10">
        <v>193310</v>
      </c>
      <c r="C227" s="10">
        <v>96258</v>
      </c>
      <c r="D227" s="12">
        <v>97052</v>
      </c>
      <c r="E227" s="10">
        <v>-7203</v>
      </c>
      <c r="F227" s="10">
        <v>170211</v>
      </c>
      <c r="G227" s="10">
        <v>265774</v>
      </c>
      <c r="H227" s="10">
        <v>421087</v>
      </c>
      <c r="I227" s="10">
        <v>6013</v>
      </c>
      <c r="J227" s="10"/>
    </row>
    <row r="228" spans="1:10" x14ac:dyDescent="0.2">
      <c r="A228" s="11">
        <f t="shared" si="19"/>
        <v>41387</v>
      </c>
      <c r="B228" s="10">
        <v>197188</v>
      </c>
      <c r="C228" s="10">
        <v>92933</v>
      </c>
      <c r="D228" s="12">
        <v>104255</v>
      </c>
      <c r="E228" s="10">
        <v>-24627</v>
      </c>
      <c r="F228" s="10">
        <v>156131</v>
      </c>
      <c r="G228" s="10">
        <v>260519</v>
      </c>
      <c r="H228" s="10">
        <v>415074</v>
      </c>
      <c r="I228" s="10">
        <v>1991</v>
      </c>
      <c r="J228" s="10"/>
    </row>
    <row r="229" spans="1:10" x14ac:dyDescent="0.2">
      <c r="A229" s="11">
        <f t="shared" si="19"/>
        <v>41380</v>
      </c>
      <c r="B229" s="10">
        <v>204677</v>
      </c>
      <c r="C229" s="10">
        <v>75795</v>
      </c>
      <c r="D229" s="12">
        <v>128882</v>
      </c>
      <c r="E229" s="10">
        <v>9523</v>
      </c>
      <c r="F229" s="10">
        <v>144522</v>
      </c>
      <c r="G229" s="10">
        <v>286451</v>
      </c>
      <c r="H229" s="10">
        <v>413083</v>
      </c>
      <c r="I229" s="10">
        <v>-3430</v>
      </c>
      <c r="J229" s="10"/>
    </row>
    <row r="230" spans="1:10" x14ac:dyDescent="0.2">
      <c r="A230" s="11">
        <f t="shared" si="19"/>
        <v>41373</v>
      </c>
      <c r="B230" s="10">
        <v>203812</v>
      </c>
      <c r="C230" s="10">
        <v>84453</v>
      </c>
      <c r="D230" s="12">
        <v>119359</v>
      </c>
      <c r="E230" s="10">
        <v>-847</v>
      </c>
      <c r="F230" s="10">
        <v>135855</v>
      </c>
      <c r="G230" s="10">
        <v>279657</v>
      </c>
      <c r="H230" s="10">
        <v>416513</v>
      </c>
      <c r="I230" s="10">
        <v>-663</v>
      </c>
      <c r="J230" s="10"/>
    </row>
    <row r="231" spans="1:10" x14ac:dyDescent="0.2">
      <c r="A231" s="11">
        <f t="shared" si="19"/>
        <v>41366</v>
      </c>
      <c r="B231" s="10">
        <v>202634</v>
      </c>
      <c r="C231" s="10">
        <v>82428</v>
      </c>
      <c r="D231" s="12">
        <v>120206</v>
      </c>
      <c r="E231" s="10">
        <v>-12240</v>
      </c>
      <c r="F231" s="10">
        <v>137205</v>
      </c>
      <c r="G231" s="10">
        <v>279727</v>
      </c>
      <c r="H231" s="10">
        <v>417176</v>
      </c>
      <c r="I231" s="10">
        <v>-2551</v>
      </c>
      <c r="J231" s="10"/>
    </row>
    <row r="232" spans="1:10" x14ac:dyDescent="0.2">
      <c r="A232" s="11">
        <f t="shared" si="19"/>
        <v>41359</v>
      </c>
      <c r="B232" s="10">
        <v>200389</v>
      </c>
      <c r="C232" s="10">
        <v>67943</v>
      </c>
      <c r="D232" s="12">
        <v>132446</v>
      </c>
      <c r="E232" s="10">
        <v>-3164</v>
      </c>
      <c r="F232" s="10">
        <v>139588</v>
      </c>
      <c r="G232" s="10">
        <v>298061</v>
      </c>
      <c r="H232" s="10">
        <v>419727</v>
      </c>
      <c r="I232" s="10">
        <v>-20985</v>
      </c>
      <c r="J232" s="10"/>
    </row>
    <row r="233" spans="1:10" x14ac:dyDescent="0.2">
      <c r="A233" s="11">
        <f t="shared" si="19"/>
        <v>41352</v>
      </c>
      <c r="B233" s="10">
        <v>208895</v>
      </c>
      <c r="C233" s="10">
        <v>73285</v>
      </c>
      <c r="D233" s="12">
        <v>135610</v>
      </c>
      <c r="E233" s="10">
        <v>21103</v>
      </c>
      <c r="F233" s="10">
        <v>136677</v>
      </c>
      <c r="G233" s="10">
        <v>299041</v>
      </c>
      <c r="H233" s="10">
        <v>440712</v>
      </c>
      <c r="I233" s="10">
        <v>-4939</v>
      </c>
      <c r="J233" s="10"/>
    </row>
    <row r="234" spans="1:10" x14ac:dyDescent="0.2">
      <c r="A234" s="11">
        <f t="shared" si="19"/>
        <v>41345</v>
      </c>
      <c r="B234" s="10">
        <v>201617</v>
      </c>
      <c r="C234" s="10">
        <v>87110</v>
      </c>
      <c r="D234" s="12">
        <v>114507</v>
      </c>
      <c r="E234" s="10">
        <v>6920</v>
      </c>
      <c r="F234" s="10">
        <v>149550</v>
      </c>
      <c r="G234" s="10">
        <v>291671</v>
      </c>
      <c r="H234" s="10">
        <v>445651</v>
      </c>
      <c r="I234" s="10">
        <v>11065</v>
      </c>
      <c r="J234" s="10"/>
    </row>
    <row r="235" spans="1:10" x14ac:dyDescent="0.2">
      <c r="A235" s="11">
        <f t="shared" si="19"/>
        <v>41338</v>
      </c>
      <c r="B235" s="10">
        <v>195248</v>
      </c>
      <c r="C235" s="10">
        <v>87661</v>
      </c>
      <c r="D235" s="12">
        <v>107587</v>
      </c>
      <c r="E235" s="10">
        <v>-9012</v>
      </c>
      <c r="F235" s="10">
        <v>150453</v>
      </c>
      <c r="G235" s="10">
        <v>284251</v>
      </c>
      <c r="H235" s="10">
        <v>434586</v>
      </c>
      <c r="I235" s="10">
        <v>728</v>
      </c>
      <c r="J235" s="10"/>
    </row>
    <row r="236" spans="1:10" x14ac:dyDescent="0.2">
      <c r="A236" s="11">
        <f t="shared" si="19"/>
        <v>41331</v>
      </c>
      <c r="B236" s="10">
        <v>201956</v>
      </c>
      <c r="C236" s="10">
        <v>85357</v>
      </c>
      <c r="D236" s="12">
        <v>116599</v>
      </c>
      <c r="E236" s="10">
        <v>12948</v>
      </c>
      <c r="F236" s="10">
        <v>151145</v>
      </c>
      <c r="G236" s="10">
        <v>288765</v>
      </c>
      <c r="H236" s="10">
        <v>433858</v>
      </c>
      <c r="I236" s="10">
        <v>-13432</v>
      </c>
      <c r="J236" s="10"/>
    </row>
    <row r="237" spans="1:10" x14ac:dyDescent="0.2">
      <c r="A237" s="11">
        <f t="shared" si="19"/>
        <v>41324</v>
      </c>
      <c r="B237" s="10">
        <v>195870</v>
      </c>
      <c r="C237" s="10">
        <v>92219</v>
      </c>
      <c r="D237" s="12">
        <v>103651</v>
      </c>
      <c r="E237" s="10">
        <v>-23184</v>
      </c>
      <c r="F237" s="10">
        <v>158900</v>
      </c>
      <c r="G237" s="10">
        <v>290982</v>
      </c>
      <c r="H237" s="10">
        <v>447290</v>
      </c>
      <c r="I237" s="10">
        <v>12202</v>
      </c>
      <c r="J237" s="10"/>
    </row>
    <row r="238" spans="1:10" x14ac:dyDescent="0.2">
      <c r="A238" s="11">
        <f t="shared" si="19"/>
        <v>41317</v>
      </c>
      <c r="B238" s="10">
        <v>193941</v>
      </c>
      <c r="C238" s="10">
        <v>67106</v>
      </c>
      <c r="D238" s="12">
        <v>126835</v>
      </c>
      <c r="E238" s="10">
        <v>-10630</v>
      </c>
      <c r="F238" s="10">
        <v>154573</v>
      </c>
      <c r="G238" s="10">
        <v>315226</v>
      </c>
      <c r="H238" s="10">
        <v>435088</v>
      </c>
      <c r="I238" s="10">
        <v>11106</v>
      </c>
      <c r="J238" s="10"/>
    </row>
    <row r="239" spans="1:10" x14ac:dyDescent="0.2">
      <c r="A239" s="11">
        <f t="shared" si="19"/>
        <v>41310</v>
      </c>
      <c r="B239" s="10">
        <v>192806</v>
      </c>
      <c r="C239" s="10">
        <v>55341</v>
      </c>
      <c r="D239" s="12">
        <v>137465</v>
      </c>
      <c r="E239" s="10">
        <v>10517</v>
      </c>
      <c r="F239" s="10">
        <v>145391</v>
      </c>
      <c r="G239" s="10">
        <v>319898</v>
      </c>
      <c r="H239" s="10">
        <v>423982</v>
      </c>
      <c r="I239" s="10">
        <v>-6736</v>
      </c>
      <c r="J239" s="10"/>
    </row>
    <row r="240" spans="1:10" x14ac:dyDescent="0.2">
      <c r="A240" s="11">
        <f t="shared" si="19"/>
        <v>41303</v>
      </c>
      <c r="B240" s="10">
        <v>181103</v>
      </c>
      <c r="C240" s="10">
        <v>54155</v>
      </c>
      <c r="D240" s="12">
        <v>126948</v>
      </c>
      <c r="E240" s="10">
        <v>-24949</v>
      </c>
      <c r="F240" s="10">
        <v>159776</v>
      </c>
      <c r="G240" s="10">
        <v>326873</v>
      </c>
      <c r="H240" s="10">
        <v>430718</v>
      </c>
      <c r="I240" s="10">
        <v>-30651</v>
      </c>
      <c r="J240" s="10"/>
    </row>
    <row r="241" spans="1:10" x14ac:dyDescent="0.2">
      <c r="A241" s="11">
        <f t="shared" si="19"/>
        <v>41296</v>
      </c>
      <c r="B241" s="10">
        <v>195795</v>
      </c>
      <c r="C241" s="10">
        <v>43898</v>
      </c>
      <c r="D241" s="12">
        <v>151897</v>
      </c>
      <c r="E241" s="10">
        <v>6781</v>
      </c>
      <c r="F241" s="10">
        <v>153048</v>
      </c>
      <c r="G241" s="10">
        <v>348998</v>
      </c>
      <c r="H241" s="10">
        <v>461369</v>
      </c>
      <c r="I241" s="10">
        <v>13596</v>
      </c>
      <c r="J241" s="10"/>
    </row>
    <row r="242" spans="1:10" x14ac:dyDescent="0.2">
      <c r="A242" s="11">
        <f t="shared" si="19"/>
        <v>41289</v>
      </c>
      <c r="B242" s="10">
        <v>192955</v>
      </c>
      <c r="C242" s="10">
        <v>47839</v>
      </c>
      <c r="D242" s="12">
        <v>145116</v>
      </c>
      <c r="E242" s="10">
        <v>2308</v>
      </c>
      <c r="F242" s="10">
        <v>156010</v>
      </c>
      <c r="G242" s="10">
        <v>341123</v>
      </c>
      <c r="H242" s="10">
        <v>447773</v>
      </c>
      <c r="I242" s="10">
        <v>6469</v>
      </c>
      <c r="J242" s="10"/>
    </row>
    <row r="243" spans="1:10" x14ac:dyDescent="0.2">
      <c r="A243" s="11">
        <f t="shared" si="19"/>
        <v>41282</v>
      </c>
      <c r="B243" s="10">
        <v>193869</v>
      </c>
      <c r="C243" s="10">
        <v>51061</v>
      </c>
      <c r="D243" s="12">
        <v>142808</v>
      </c>
      <c r="E243" s="10">
        <v>-5711</v>
      </c>
      <c r="F243" s="10">
        <v>152103</v>
      </c>
      <c r="G243" s="10">
        <v>330575</v>
      </c>
      <c r="H243" s="10">
        <v>441304</v>
      </c>
      <c r="I243" s="10">
        <v>13313</v>
      </c>
      <c r="J243" s="10"/>
    </row>
    <row r="244" spans="1:10" x14ac:dyDescent="0.2">
      <c r="A244" s="11">
        <f t="shared" si="19"/>
        <v>41275</v>
      </c>
      <c r="B244" s="10">
        <v>198660</v>
      </c>
      <c r="C244" s="10">
        <v>50141</v>
      </c>
      <c r="D244" s="12">
        <v>148519</v>
      </c>
      <c r="E244" s="10">
        <v>-1577</v>
      </c>
      <c r="F244" s="10">
        <v>143210</v>
      </c>
      <c r="G244" s="10">
        <v>331869</v>
      </c>
      <c r="H244" s="10">
        <v>427991</v>
      </c>
      <c r="I244" s="10">
        <v>1691</v>
      </c>
      <c r="J244" s="10"/>
    </row>
    <row r="245" spans="1:10" x14ac:dyDescent="0.2">
      <c r="A245" s="11">
        <f t="shared" si="19"/>
        <v>41268</v>
      </c>
      <c r="B245" s="10">
        <v>200436</v>
      </c>
      <c r="C245" s="10">
        <v>50340</v>
      </c>
      <c r="D245" s="12">
        <v>150096</v>
      </c>
      <c r="E245" s="10">
        <v>-7685</v>
      </c>
      <c r="F245" s="10">
        <v>139479</v>
      </c>
      <c r="G245" s="10">
        <v>327143</v>
      </c>
      <c r="H245" s="10">
        <v>426300</v>
      </c>
      <c r="I245" s="10">
        <v>-9442</v>
      </c>
      <c r="J245" s="10"/>
    </row>
    <row r="246" spans="1:10" x14ac:dyDescent="0.2">
      <c r="A246" s="11">
        <f t="shared" si="19"/>
        <v>41261</v>
      </c>
      <c r="B246" s="10">
        <v>202641</v>
      </c>
      <c r="C246" s="10">
        <v>44860</v>
      </c>
      <c r="D246" s="12">
        <v>157781</v>
      </c>
      <c r="E246" s="10">
        <v>-5918</v>
      </c>
      <c r="F246" s="10">
        <v>137780</v>
      </c>
      <c r="G246" s="10">
        <v>339914</v>
      </c>
      <c r="H246" s="10">
        <v>435742</v>
      </c>
      <c r="I246" s="10">
        <v>2156</v>
      </c>
      <c r="J246" s="10"/>
    </row>
    <row r="247" spans="1:10" x14ac:dyDescent="0.2">
      <c r="A247" s="11">
        <f t="shared" si="19"/>
        <v>41254</v>
      </c>
      <c r="B247" s="10">
        <v>201955</v>
      </c>
      <c r="C247" s="10">
        <v>38256</v>
      </c>
      <c r="D247" s="12">
        <v>163699</v>
      </c>
      <c r="E247" s="10">
        <v>-2037</v>
      </c>
      <c r="F247" s="10">
        <v>135772</v>
      </c>
      <c r="G247" s="10">
        <v>350652</v>
      </c>
      <c r="H247" s="10">
        <v>433586</v>
      </c>
      <c r="I247" s="10">
        <v>-830</v>
      </c>
      <c r="J247" s="10"/>
    </row>
    <row r="248" spans="1:10" x14ac:dyDescent="0.2">
      <c r="A248" s="11">
        <f t="shared" si="19"/>
        <v>41247</v>
      </c>
      <c r="B248" s="10">
        <v>202177</v>
      </c>
      <c r="C248" s="10">
        <v>36441</v>
      </c>
      <c r="D248" s="12">
        <v>165736</v>
      </c>
      <c r="E248" s="10">
        <v>-28006</v>
      </c>
      <c r="F248" s="10">
        <v>135887</v>
      </c>
      <c r="G248" s="10">
        <v>353483</v>
      </c>
      <c r="H248" s="10">
        <v>434416</v>
      </c>
      <c r="I248" s="10">
        <v>-44957</v>
      </c>
      <c r="J248" s="10"/>
    </row>
    <row r="249" spans="1:10" x14ac:dyDescent="0.2">
      <c r="A249" s="11">
        <f t="shared" si="19"/>
        <v>41240</v>
      </c>
      <c r="B249" s="10">
        <v>228431</v>
      </c>
      <c r="C249" s="10">
        <v>34689</v>
      </c>
      <c r="D249" s="12">
        <v>193742</v>
      </c>
      <c r="E249" s="10">
        <v>12927</v>
      </c>
      <c r="F249" s="10">
        <v>140950</v>
      </c>
      <c r="G249" s="10">
        <v>392997</v>
      </c>
      <c r="H249" s="10">
        <v>479373</v>
      </c>
      <c r="I249" s="10">
        <v>5244</v>
      </c>
      <c r="J249" s="10"/>
    </row>
    <row r="250" spans="1:10" x14ac:dyDescent="0.2">
      <c r="A250" s="11">
        <f t="shared" si="19"/>
        <v>41233</v>
      </c>
      <c r="B250" s="10">
        <v>217433</v>
      </c>
      <c r="C250" s="10">
        <v>36618</v>
      </c>
      <c r="D250" s="12">
        <v>180815</v>
      </c>
      <c r="E250" s="10">
        <v>9221</v>
      </c>
      <c r="F250" s="10">
        <v>145098</v>
      </c>
      <c r="G250" s="10">
        <v>381162</v>
      </c>
      <c r="H250" s="10">
        <v>474129</v>
      </c>
      <c r="I250" s="10">
        <v>14368</v>
      </c>
      <c r="J250" s="10"/>
    </row>
    <row r="251" spans="1:10" x14ac:dyDescent="0.2">
      <c r="A251" s="11">
        <f t="shared" si="19"/>
        <v>41226</v>
      </c>
      <c r="B251" s="10">
        <v>207847</v>
      </c>
      <c r="C251" s="10">
        <v>36253</v>
      </c>
      <c r="D251" s="12">
        <v>171594</v>
      </c>
      <c r="E251" s="10">
        <v>11421</v>
      </c>
      <c r="F251" s="10">
        <v>144488</v>
      </c>
      <c r="G251" s="10">
        <v>369283</v>
      </c>
      <c r="H251" s="10">
        <v>459761</v>
      </c>
      <c r="I251" s="10">
        <v>12607</v>
      </c>
      <c r="J251" s="10"/>
    </row>
    <row r="252" spans="1:10" x14ac:dyDescent="0.2">
      <c r="A252" s="11">
        <f t="shared" si="19"/>
        <v>41219</v>
      </c>
      <c r="B252" s="10">
        <v>196504</v>
      </c>
      <c r="C252" s="10">
        <v>36331</v>
      </c>
      <c r="D252" s="12">
        <v>160173</v>
      </c>
      <c r="E252" s="10">
        <v>-10049</v>
      </c>
      <c r="F252" s="10">
        <v>144788</v>
      </c>
      <c r="G252" s="10">
        <v>352530</v>
      </c>
      <c r="H252" s="10">
        <v>447154</v>
      </c>
      <c r="I252" s="10">
        <v>-7588</v>
      </c>
      <c r="J252" s="10"/>
    </row>
    <row r="253" spans="1:10" x14ac:dyDescent="0.2">
      <c r="A253" s="11">
        <f t="shared" si="19"/>
        <v>41212</v>
      </c>
      <c r="B253" s="10">
        <v>207532</v>
      </c>
      <c r="C253" s="10">
        <v>37310</v>
      </c>
      <c r="D253" s="12">
        <v>170222</v>
      </c>
      <c r="E253" s="10">
        <v>-11821</v>
      </c>
      <c r="F253" s="10">
        <v>144346</v>
      </c>
      <c r="G253" s="10">
        <v>367110</v>
      </c>
      <c r="H253" s="10">
        <v>454742</v>
      </c>
      <c r="I253" s="10">
        <v>-1094</v>
      </c>
      <c r="J253" s="10"/>
    </row>
    <row r="254" spans="1:10" x14ac:dyDescent="0.2">
      <c r="A254" s="11">
        <f t="shared" si="19"/>
        <v>41205</v>
      </c>
      <c r="B254" s="10">
        <v>222095</v>
      </c>
      <c r="C254" s="10">
        <v>40052</v>
      </c>
      <c r="D254" s="12">
        <v>182043</v>
      </c>
      <c r="E254" s="10">
        <v>-11977</v>
      </c>
      <c r="F254" s="10">
        <v>132859</v>
      </c>
      <c r="G254" s="10">
        <v>365524</v>
      </c>
      <c r="H254" s="10">
        <v>455836</v>
      </c>
      <c r="I254" s="10">
        <v>-6990</v>
      </c>
      <c r="J254" s="10"/>
    </row>
    <row r="255" spans="1:10" x14ac:dyDescent="0.2">
      <c r="A255" s="11">
        <f t="shared" si="19"/>
        <v>41198</v>
      </c>
      <c r="B255" s="10">
        <v>232988</v>
      </c>
      <c r="C255" s="10">
        <v>38968</v>
      </c>
      <c r="D255" s="12">
        <v>194020</v>
      </c>
      <c r="E255" s="10">
        <v>-17929</v>
      </c>
      <c r="F255" s="10">
        <v>129500</v>
      </c>
      <c r="G255" s="10">
        <v>376883</v>
      </c>
      <c r="H255" s="10">
        <v>462826</v>
      </c>
      <c r="I255" s="10">
        <v>-21533</v>
      </c>
      <c r="J255" s="10"/>
    </row>
    <row r="256" spans="1:10" x14ac:dyDescent="0.2">
      <c r="A256" s="11">
        <f t="shared" si="19"/>
        <v>41191</v>
      </c>
      <c r="B256" s="10">
        <v>247401</v>
      </c>
      <c r="C256" s="10">
        <v>35452</v>
      </c>
      <c r="D256" s="12">
        <v>211949</v>
      </c>
      <c r="E256" s="10">
        <v>3623</v>
      </c>
      <c r="F256" s="10">
        <v>131714</v>
      </c>
      <c r="G256" s="10">
        <v>398702</v>
      </c>
      <c r="H256" s="10">
        <v>484359</v>
      </c>
      <c r="I256" s="10">
        <v>3451</v>
      </c>
      <c r="J256" s="10"/>
    </row>
    <row r="257" spans="1:10" x14ac:dyDescent="0.2">
      <c r="A257" s="11">
        <f t="shared" si="19"/>
        <v>41184</v>
      </c>
      <c r="B257" s="10">
        <v>239434</v>
      </c>
      <c r="C257" s="10">
        <v>31108</v>
      </c>
      <c r="D257" s="12">
        <v>208326</v>
      </c>
      <c r="E257" s="10">
        <v>4430</v>
      </c>
      <c r="F257" s="10">
        <v>136250</v>
      </c>
      <c r="G257" s="10">
        <v>405520</v>
      </c>
      <c r="H257" s="10">
        <v>480908</v>
      </c>
      <c r="I257" s="10">
        <v>-8608</v>
      </c>
      <c r="J257" s="10"/>
    </row>
    <row r="258" spans="1:10" x14ac:dyDescent="0.2">
      <c r="A258" s="11">
        <f t="shared" si="19"/>
        <v>41177</v>
      </c>
      <c r="B258" s="10">
        <v>233994</v>
      </c>
      <c r="C258" s="10">
        <v>30098</v>
      </c>
      <c r="D258" s="12">
        <v>203896</v>
      </c>
      <c r="E258" s="10">
        <v>12781</v>
      </c>
      <c r="F258" s="10">
        <v>144506</v>
      </c>
      <c r="G258" s="10">
        <v>406861</v>
      </c>
      <c r="H258" s="10">
        <v>489516</v>
      </c>
      <c r="I258" s="10">
        <v>10907</v>
      </c>
      <c r="J258" s="10"/>
    </row>
    <row r="259" spans="1:10" x14ac:dyDescent="0.2">
      <c r="A259" s="11">
        <f t="shared" si="19"/>
        <v>41170</v>
      </c>
      <c r="B259" s="10">
        <v>224988</v>
      </c>
      <c r="C259" s="10">
        <v>33873</v>
      </c>
      <c r="D259" s="12">
        <v>191115</v>
      </c>
      <c r="E259" s="10">
        <v>9099</v>
      </c>
      <c r="F259" s="10">
        <v>148802</v>
      </c>
      <c r="G259" s="10">
        <v>398435</v>
      </c>
      <c r="H259" s="10">
        <v>478609</v>
      </c>
      <c r="I259" s="10">
        <v>18078</v>
      </c>
      <c r="J259" s="10"/>
    </row>
    <row r="260" spans="1:10" x14ac:dyDescent="0.2">
      <c r="A260" s="11">
        <f t="shared" si="19"/>
        <v>41163</v>
      </c>
      <c r="B260" s="10">
        <v>214403</v>
      </c>
      <c r="C260" s="10">
        <v>32387</v>
      </c>
      <c r="D260" s="12">
        <v>182016</v>
      </c>
      <c r="E260" s="10">
        <v>11552</v>
      </c>
      <c r="F260" s="10">
        <v>143148</v>
      </c>
      <c r="G260" s="10">
        <v>380239</v>
      </c>
      <c r="H260" s="10">
        <v>460531</v>
      </c>
      <c r="I260" s="10">
        <v>16042</v>
      </c>
      <c r="J260" s="10"/>
    </row>
    <row r="261" spans="1:10" x14ac:dyDescent="0.2">
      <c r="A261" s="11">
        <f t="shared" ref="A261:A324" si="20">A262+7</f>
        <v>41156</v>
      </c>
      <c r="B261" s="10">
        <v>204945</v>
      </c>
      <c r="C261" s="10">
        <v>34481</v>
      </c>
      <c r="D261" s="12">
        <v>170464</v>
      </c>
      <c r="E261" s="10">
        <v>11973</v>
      </c>
      <c r="F261" s="10">
        <v>139746</v>
      </c>
      <c r="G261" s="10">
        <v>359132</v>
      </c>
      <c r="H261" s="10">
        <v>444489</v>
      </c>
      <c r="I261" s="10">
        <v>17930</v>
      </c>
      <c r="J261" s="10"/>
    </row>
    <row r="262" spans="1:10" x14ac:dyDescent="0.2">
      <c r="A262" s="11">
        <f t="shared" si="20"/>
        <v>41149</v>
      </c>
      <c r="B262" s="10">
        <v>194680</v>
      </c>
      <c r="C262" s="10">
        <v>36189</v>
      </c>
      <c r="D262" s="12">
        <v>158491</v>
      </c>
      <c r="E262" s="10">
        <v>27807</v>
      </c>
      <c r="F262" s="10">
        <v>139050</v>
      </c>
      <c r="G262" s="10">
        <v>342674</v>
      </c>
      <c r="H262" s="10">
        <v>426559</v>
      </c>
      <c r="I262" s="10">
        <v>27812</v>
      </c>
      <c r="J262" s="10"/>
    </row>
    <row r="263" spans="1:10" x14ac:dyDescent="0.2">
      <c r="A263" s="11">
        <f t="shared" si="20"/>
        <v>41142</v>
      </c>
      <c r="B263" s="10">
        <v>170780</v>
      </c>
      <c r="C263" s="10">
        <v>40096</v>
      </c>
      <c r="D263" s="12">
        <v>130684</v>
      </c>
      <c r="E263" s="10">
        <v>16380</v>
      </c>
      <c r="F263" s="10">
        <v>137903</v>
      </c>
      <c r="G263" s="10">
        <v>309125</v>
      </c>
      <c r="H263" s="10">
        <v>398747</v>
      </c>
      <c r="I263" s="10">
        <v>10560</v>
      </c>
      <c r="J263" s="10"/>
    </row>
    <row r="264" spans="1:10" x14ac:dyDescent="0.2">
      <c r="A264" s="11">
        <f t="shared" si="20"/>
        <v>41135</v>
      </c>
      <c r="B264" s="10">
        <v>161435</v>
      </c>
      <c r="C264" s="10">
        <v>47131</v>
      </c>
      <c r="D264" s="12">
        <v>114304</v>
      </c>
      <c r="E264" s="10">
        <v>-1196</v>
      </c>
      <c r="F264" s="10">
        <v>147418</v>
      </c>
      <c r="G264" s="10">
        <v>291358</v>
      </c>
      <c r="H264" s="10">
        <v>388187</v>
      </c>
      <c r="I264" s="10">
        <v>-67</v>
      </c>
      <c r="J264" s="10"/>
    </row>
    <row r="265" spans="1:10" x14ac:dyDescent="0.2">
      <c r="A265" s="11">
        <f t="shared" si="20"/>
        <v>41128</v>
      </c>
      <c r="B265" s="10">
        <v>163082</v>
      </c>
      <c r="C265" s="10">
        <v>47582</v>
      </c>
      <c r="D265" s="12">
        <v>115500</v>
      </c>
      <c r="E265" s="10">
        <v>-10564</v>
      </c>
      <c r="F265" s="10">
        <v>149011</v>
      </c>
      <c r="G265" s="10">
        <v>295429</v>
      </c>
      <c r="H265" s="10">
        <v>388254</v>
      </c>
      <c r="I265" s="10">
        <v>-15149</v>
      </c>
      <c r="J265" s="10"/>
    </row>
    <row r="266" spans="1:10" x14ac:dyDescent="0.2">
      <c r="A266" s="11">
        <f t="shared" si="20"/>
        <v>41121</v>
      </c>
      <c r="B266" s="10">
        <v>171331</v>
      </c>
      <c r="C266" s="10">
        <v>45267</v>
      </c>
      <c r="D266" s="12">
        <v>126064</v>
      </c>
      <c r="E266" s="10">
        <v>13087</v>
      </c>
      <c r="F266" s="10">
        <v>155355</v>
      </c>
      <c r="G266" s="10">
        <v>311367</v>
      </c>
      <c r="H266" s="10">
        <v>403403</v>
      </c>
      <c r="I266" s="10">
        <v>-16893</v>
      </c>
      <c r="J266" s="10"/>
    </row>
    <row r="267" spans="1:10" x14ac:dyDescent="0.2">
      <c r="A267" s="11">
        <f t="shared" si="20"/>
        <v>41114</v>
      </c>
      <c r="B267" s="10">
        <v>166085</v>
      </c>
      <c r="C267" s="10">
        <v>53108</v>
      </c>
      <c r="D267" s="12">
        <v>112977</v>
      </c>
      <c r="E267" s="10">
        <v>-15982</v>
      </c>
      <c r="F267" s="10">
        <v>166448</v>
      </c>
      <c r="G267" s="10">
        <v>302693</v>
      </c>
      <c r="H267" s="10">
        <v>420296</v>
      </c>
      <c r="I267" s="10">
        <v>-11021</v>
      </c>
      <c r="J267" s="10"/>
    </row>
    <row r="268" spans="1:10" x14ac:dyDescent="0.2">
      <c r="A268" s="11">
        <f t="shared" si="20"/>
        <v>41107</v>
      </c>
      <c r="B268" s="10">
        <v>180474</v>
      </c>
      <c r="C268" s="10">
        <v>51515</v>
      </c>
      <c r="D268" s="12">
        <v>128959</v>
      </c>
      <c r="E268" s="10">
        <v>2724</v>
      </c>
      <c r="F268" s="10">
        <v>162570</v>
      </c>
      <c r="G268" s="10">
        <v>321389</v>
      </c>
      <c r="H268" s="10">
        <v>431317</v>
      </c>
      <c r="I268" s="10">
        <v>1463</v>
      </c>
      <c r="J268" s="10"/>
    </row>
    <row r="269" spans="1:10" x14ac:dyDescent="0.2">
      <c r="A269" s="11">
        <f t="shared" si="20"/>
        <v>41100</v>
      </c>
      <c r="B269" s="10">
        <v>182156</v>
      </c>
      <c r="C269" s="10">
        <v>55921</v>
      </c>
      <c r="D269" s="12">
        <v>126235</v>
      </c>
      <c r="E269" s="10">
        <v>-10980</v>
      </c>
      <c r="F269" s="10">
        <v>163399</v>
      </c>
      <c r="G269" s="10">
        <v>316165</v>
      </c>
      <c r="H269" s="10">
        <v>429854</v>
      </c>
      <c r="I269" s="10">
        <v>4786</v>
      </c>
      <c r="J269" s="10"/>
    </row>
    <row r="270" spans="1:10" x14ac:dyDescent="0.2">
      <c r="A270" s="11">
        <f t="shared" si="20"/>
        <v>41093</v>
      </c>
      <c r="B270" s="10">
        <v>187263</v>
      </c>
      <c r="C270" s="10">
        <v>50048</v>
      </c>
      <c r="D270" s="12">
        <v>137215</v>
      </c>
      <c r="E270" s="10">
        <v>14596</v>
      </c>
      <c r="F270" s="10">
        <v>154926</v>
      </c>
      <c r="G270" s="10">
        <v>321563</v>
      </c>
      <c r="H270" s="10">
        <v>425068</v>
      </c>
      <c r="I270" s="10">
        <v>11450</v>
      </c>
      <c r="J270" s="10"/>
    </row>
    <row r="271" spans="1:10" x14ac:dyDescent="0.2">
      <c r="A271" s="11">
        <f t="shared" si="20"/>
        <v>41086</v>
      </c>
      <c r="B271" s="10">
        <v>174589</v>
      </c>
      <c r="C271" s="10">
        <v>51970</v>
      </c>
      <c r="D271" s="12">
        <v>122619</v>
      </c>
      <c r="E271" s="10">
        <v>-13785</v>
      </c>
      <c r="F271" s="10">
        <v>155729</v>
      </c>
      <c r="G271" s="10">
        <v>299889</v>
      </c>
      <c r="H271" s="10">
        <v>413618</v>
      </c>
      <c r="I271" s="10">
        <v>-4874</v>
      </c>
      <c r="J271" s="10"/>
    </row>
    <row r="272" spans="1:10" x14ac:dyDescent="0.2">
      <c r="A272" s="11">
        <f t="shared" si="20"/>
        <v>41079</v>
      </c>
      <c r="B272" s="10">
        <v>184393</v>
      </c>
      <c r="C272" s="10">
        <v>47989</v>
      </c>
      <c r="D272" s="12">
        <v>136404</v>
      </c>
      <c r="E272" s="10">
        <v>4089</v>
      </c>
      <c r="F272" s="10">
        <v>150812</v>
      </c>
      <c r="G272" s="10">
        <v>314503</v>
      </c>
      <c r="H272" s="10">
        <v>418492</v>
      </c>
      <c r="I272" s="10">
        <v>6248</v>
      </c>
      <c r="J272" s="10"/>
    </row>
    <row r="273" spans="1:10" x14ac:dyDescent="0.2">
      <c r="A273" s="11">
        <f t="shared" si="20"/>
        <v>41072</v>
      </c>
      <c r="B273" s="10">
        <v>181259</v>
      </c>
      <c r="C273" s="10">
        <v>48944</v>
      </c>
      <c r="D273" s="12">
        <v>132315</v>
      </c>
      <c r="E273" s="10">
        <v>3451</v>
      </c>
      <c r="F273" s="10">
        <v>147076</v>
      </c>
      <c r="G273" s="10">
        <v>305866</v>
      </c>
      <c r="H273" s="10">
        <v>412244</v>
      </c>
      <c r="I273" s="10">
        <v>-11697</v>
      </c>
      <c r="J273" s="10"/>
    </row>
    <row r="274" spans="1:10" x14ac:dyDescent="0.2">
      <c r="A274" s="11">
        <f t="shared" si="20"/>
        <v>41065</v>
      </c>
      <c r="B274" s="10">
        <v>183962</v>
      </c>
      <c r="C274" s="10">
        <v>55098</v>
      </c>
      <c r="D274" s="12">
        <v>128864</v>
      </c>
      <c r="E274" s="10">
        <v>18152</v>
      </c>
      <c r="F274" s="10">
        <v>154597</v>
      </c>
      <c r="G274" s="10">
        <v>310719</v>
      </c>
      <c r="H274" s="10">
        <v>423941</v>
      </c>
      <c r="I274" s="10">
        <v>3950</v>
      </c>
      <c r="J274" s="10"/>
    </row>
    <row r="275" spans="1:10" x14ac:dyDescent="0.2">
      <c r="A275" s="11">
        <f t="shared" si="20"/>
        <v>41058</v>
      </c>
      <c r="B275" s="10">
        <v>167439</v>
      </c>
      <c r="C275" s="10">
        <v>56727</v>
      </c>
      <c r="D275" s="12">
        <v>110712</v>
      </c>
      <c r="E275" s="10">
        <v>-4439</v>
      </c>
      <c r="F275" s="10">
        <v>170208</v>
      </c>
      <c r="G275" s="10">
        <v>300917</v>
      </c>
      <c r="H275" s="10">
        <v>419991</v>
      </c>
      <c r="I275" s="10">
        <v>-15715</v>
      </c>
      <c r="J275" s="10"/>
    </row>
    <row r="276" spans="1:10" x14ac:dyDescent="0.2">
      <c r="A276" s="11">
        <f t="shared" si="20"/>
        <v>41051</v>
      </c>
      <c r="B276" s="10">
        <v>169551</v>
      </c>
      <c r="C276" s="10">
        <v>54400</v>
      </c>
      <c r="D276" s="12">
        <v>115151</v>
      </c>
      <c r="E276" s="10">
        <v>1009</v>
      </c>
      <c r="F276" s="10">
        <v>172750</v>
      </c>
      <c r="G276" s="10">
        <v>308348</v>
      </c>
      <c r="H276" s="10">
        <v>435706</v>
      </c>
      <c r="I276" s="10">
        <v>13615</v>
      </c>
      <c r="J276" s="10"/>
    </row>
    <row r="277" spans="1:10" x14ac:dyDescent="0.2">
      <c r="A277" s="11">
        <f t="shared" si="20"/>
        <v>41044</v>
      </c>
      <c r="B277" s="10">
        <v>164051</v>
      </c>
      <c r="C277" s="10">
        <v>49909</v>
      </c>
      <c r="D277" s="12">
        <v>114142</v>
      </c>
      <c r="E277" s="10">
        <v>-9161</v>
      </c>
      <c r="F277" s="10">
        <v>170616</v>
      </c>
      <c r="G277" s="10">
        <v>309533</v>
      </c>
      <c r="H277" s="10">
        <v>422091</v>
      </c>
      <c r="I277" s="10">
        <v>4293</v>
      </c>
      <c r="J277" s="10"/>
    </row>
    <row r="278" spans="1:10" x14ac:dyDescent="0.2">
      <c r="A278" s="11">
        <f t="shared" si="20"/>
        <v>41037</v>
      </c>
      <c r="B278" s="10">
        <v>166130</v>
      </c>
      <c r="C278" s="10">
        <v>42827</v>
      </c>
      <c r="D278" s="12">
        <v>123303</v>
      </c>
      <c r="E278" s="10">
        <v>-17090</v>
      </c>
      <c r="F278" s="10">
        <v>161037</v>
      </c>
      <c r="G278" s="10">
        <v>312492</v>
      </c>
      <c r="H278" s="10">
        <v>417798</v>
      </c>
      <c r="I278" s="10">
        <v>5826</v>
      </c>
      <c r="J278" s="10"/>
    </row>
    <row r="279" spans="1:10" x14ac:dyDescent="0.2">
      <c r="A279" s="11">
        <f t="shared" si="20"/>
        <v>41030</v>
      </c>
      <c r="B279" s="10">
        <v>169568</v>
      </c>
      <c r="C279" s="10">
        <v>29175</v>
      </c>
      <c r="D279" s="12">
        <v>140393</v>
      </c>
      <c r="E279" s="10">
        <v>5399</v>
      </c>
      <c r="F279" s="10">
        <v>153584</v>
      </c>
      <c r="G279" s="10">
        <v>331587</v>
      </c>
      <c r="H279" s="10">
        <v>411972</v>
      </c>
      <c r="I279" s="10">
        <v>16583</v>
      </c>
      <c r="J279" s="10"/>
    </row>
    <row r="280" spans="1:10" x14ac:dyDescent="0.2">
      <c r="A280" s="11">
        <f t="shared" si="20"/>
        <v>41023</v>
      </c>
      <c r="B280" s="10">
        <v>165003</v>
      </c>
      <c r="C280" s="10">
        <v>30009</v>
      </c>
      <c r="D280" s="12">
        <v>134994</v>
      </c>
      <c r="E280" s="10">
        <v>-7011</v>
      </c>
      <c r="F280" s="10">
        <v>148994</v>
      </c>
      <c r="G280" s="10">
        <v>316231</v>
      </c>
      <c r="H280" s="10">
        <v>395389</v>
      </c>
      <c r="I280" s="10">
        <v>-3137</v>
      </c>
      <c r="J280" s="10"/>
    </row>
    <row r="281" spans="1:10" x14ac:dyDescent="0.2">
      <c r="A281" s="11">
        <f t="shared" si="20"/>
        <v>41016</v>
      </c>
      <c r="B281" s="10">
        <v>168700</v>
      </c>
      <c r="C281" s="10">
        <v>26695</v>
      </c>
      <c r="D281" s="12">
        <v>142005</v>
      </c>
      <c r="E281" s="10">
        <v>5352</v>
      </c>
      <c r="F281" s="10">
        <v>145730</v>
      </c>
      <c r="G281" s="10">
        <v>321821</v>
      </c>
      <c r="H281" s="10">
        <v>398526</v>
      </c>
      <c r="I281" s="10">
        <v>-5463</v>
      </c>
      <c r="J281" s="10"/>
    </row>
    <row r="282" spans="1:10" x14ac:dyDescent="0.2">
      <c r="A282" s="11">
        <f t="shared" si="20"/>
        <v>41009</v>
      </c>
      <c r="B282" s="10">
        <v>170996</v>
      </c>
      <c r="C282" s="10">
        <v>34343</v>
      </c>
      <c r="D282" s="12">
        <v>136653</v>
      </c>
      <c r="E282" s="10">
        <v>-5112</v>
      </c>
      <c r="F282" s="10">
        <v>148103</v>
      </c>
      <c r="G282" s="10">
        <v>319152</v>
      </c>
      <c r="H282" s="10">
        <v>403989</v>
      </c>
      <c r="I282" s="10">
        <v>-3772</v>
      </c>
      <c r="J282" s="10"/>
    </row>
    <row r="283" spans="1:10" x14ac:dyDescent="0.2">
      <c r="A283" s="11">
        <f t="shared" si="20"/>
        <v>41002</v>
      </c>
      <c r="B283" s="10">
        <v>175592</v>
      </c>
      <c r="C283" s="10">
        <v>33827</v>
      </c>
      <c r="D283" s="12">
        <v>141765</v>
      </c>
      <c r="E283" s="10">
        <v>-6056</v>
      </c>
      <c r="F283" s="10">
        <v>155751</v>
      </c>
      <c r="G283" s="10">
        <v>333215</v>
      </c>
      <c r="H283" s="10">
        <v>407761</v>
      </c>
      <c r="I283" s="10">
        <v>-9543</v>
      </c>
      <c r="J283" s="10"/>
    </row>
    <row r="284" spans="1:10" x14ac:dyDescent="0.2">
      <c r="A284" s="11">
        <f t="shared" si="20"/>
        <v>40995</v>
      </c>
      <c r="B284" s="10">
        <v>182369</v>
      </c>
      <c r="C284" s="10">
        <v>34548</v>
      </c>
      <c r="D284" s="12">
        <v>147821</v>
      </c>
      <c r="E284" s="10">
        <v>16358</v>
      </c>
      <c r="F284" s="10">
        <v>152335</v>
      </c>
      <c r="G284" s="10">
        <v>337411</v>
      </c>
      <c r="H284" s="10">
        <v>417304</v>
      </c>
      <c r="I284" s="10">
        <v>-13735</v>
      </c>
      <c r="J284" s="10"/>
    </row>
    <row r="285" spans="1:10" x14ac:dyDescent="0.2">
      <c r="A285" s="11">
        <f t="shared" si="20"/>
        <v>40988</v>
      </c>
      <c r="B285" s="10">
        <v>175009</v>
      </c>
      <c r="C285" s="10">
        <v>43546</v>
      </c>
      <c r="D285" s="12">
        <v>131463</v>
      </c>
      <c r="E285" s="10">
        <v>-19443</v>
      </c>
      <c r="F285" s="10">
        <v>166859</v>
      </c>
      <c r="G285" s="10">
        <v>332997</v>
      </c>
      <c r="H285" s="10">
        <v>431039</v>
      </c>
      <c r="I285" s="10">
        <v>-11280</v>
      </c>
      <c r="J285" s="10"/>
    </row>
    <row r="286" spans="1:10" x14ac:dyDescent="0.2">
      <c r="A286" s="11">
        <f t="shared" si="20"/>
        <v>40981</v>
      </c>
      <c r="B286" s="10">
        <v>190477</v>
      </c>
      <c r="C286" s="10">
        <v>39571</v>
      </c>
      <c r="D286" s="12">
        <v>150906</v>
      </c>
      <c r="E286" s="10">
        <v>-12359</v>
      </c>
      <c r="F286" s="10">
        <v>151435</v>
      </c>
      <c r="G286" s="10">
        <v>343123</v>
      </c>
      <c r="H286" s="10">
        <v>442319</v>
      </c>
      <c r="I286" s="10">
        <v>-930</v>
      </c>
      <c r="J286" s="10"/>
    </row>
    <row r="287" spans="1:10" x14ac:dyDescent="0.2">
      <c r="A287" s="11">
        <f t="shared" si="20"/>
        <v>40974</v>
      </c>
      <c r="B287" s="10">
        <v>198112</v>
      </c>
      <c r="C287" s="10">
        <v>34847</v>
      </c>
      <c r="D287" s="12">
        <v>163265</v>
      </c>
      <c r="E287" s="10">
        <v>-29955</v>
      </c>
      <c r="F287" s="10">
        <v>152969</v>
      </c>
      <c r="G287" s="10">
        <v>353177</v>
      </c>
      <c r="H287" s="10">
        <v>443249</v>
      </c>
      <c r="I287" s="10">
        <v>-35795</v>
      </c>
      <c r="J287" s="10"/>
    </row>
    <row r="288" spans="1:10" x14ac:dyDescent="0.2">
      <c r="A288" s="11">
        <f t="shared" si="20"/>
        <v>40967</v>
      </c>
      <c r="B288" s="10">
        <v>231050</v>
      </c>
      <c r="C288" s="10">
        <v>37830</v>
      </c>
      <c r="D288" s="12">
        <v>193220</v>
      </c>
      <c r="E288" s="10">
        <v>12259</v>
      </c>
      <c r="F288" s="10">
        <v>145061</v>
      </c>
      <c r="G288" s="10">
        <v>390412</v>
      </c>
      <c r="H288" s="10">
        <v>479044</v>
      </c>
      <c r="I288" s="10">
        <v>22368</v>
      </c>
      <c r="J288" s="10"/>
    </row>
    <row r="289" spans="1:10" x14ac:dyDescent="0.2">
      <c r="A289" s="11">
        <f t="shared" si="20"/>
        <v>40960</v>
      </c>
      <c r="B289" s="10">
        <v>214343</v>
      </c>
      <c r="C289" s="10">
        <v>33382</v>
      </c>
      <c r="D289" s="12">
        <v>180961</v>
      </c>
      <c r="E289" s="10">
        <v>13541</v>
      </c>
      <c r="F289" s="10">
        <v>146004</v>
      </c>
      <c r="G289" s="10">
        <v>375306</v>
      </c>
      <c r="H289" s="10">
        <v>456676</v>
      </c>
      <c r="I289" s="10">
        <v>25512</v>
      </c>
      <c r="J289" s="10"/>
    </row>
    <row r="290" spans="1:10" x14ac:dyDescent="0.2">
      <c r="A290" s="11">
        <f t="shared" si="20"/>
        <v>40953</v>
      </c>
      <c r="B290" s="10">
        <v>200332</v>
      </c>
      <c r="C290" s="10">
        <v>32912</v>
      </c>
      <c r="D290" s="12">
        <v>167420</v>
      </c>
      <c r="E290" s="10">
        <v>-10087</v>
      </c>
      <c r="F290" s="10">
        <v>146818</v>
      </c>
      <c r="G290" s="10">
        <v>356226</v>
      </c>
      <c r="H290" s="10">
        <v>431164</v>
      </c>
      <c r="I290" s="10">
        <v>-4897</v>
      </c>
      <c r="J290" s="10"/>
    </row>
    <row r="291" spans="1:10" x14ac:dyDescent="0.2">
      <c r="A291" s="11">
        <f t="shared" si="20"/>
        <v>40946</v>
      </c>
      <c r="B291" s="10">
        <v>207620</v>
      </c>
      <c r="C291" s="10">
        <v>30113</v>
      </c>
      <c r="D291" s="12">
        <v>177507</v>
      </c>
      <c r="E291" s="10">
        <v>6148</v>
      </c>
      <c r="F291" s="10">
        <v>143085</v>
      </c>
      <c r="G291" s="10">
        <v>364157</v>
      </c>
      <c r="H291" s="10">
        <v>436061</v>
      </c>
      <c r="I291" s="10">
        <v>10928</v>
      </c>
      <c r="J291" s="10"/>
    </row>
    <row r="292" spans="1:10" x14ac:dyDescent="0.2">
      <c r="A292" s="11">
        <f t="shared" si="20"/>
        <v>40939</v>
      </c>
      <c r="B292" s="10">
        <v>197478</v>
      </c>
      <c r="C292" s="10">
        <v>26119</v>
      </c>
      <c r="D292" s="12">
        <v>171359</v>
      </c>
      <c r="E292" s="10">
        <v>29136</v>
      </c>
      <c r="F292" s="10">
        <v>147555</v>
      </c>
      <c r="G292" s="10">
        <v>357417</v>
      </c>
      <c r="H292" s="10">
        <v>425133</v>
      </c>
      <c r="I292" s="10">
        <v>-1899</v>
      </c>
      <c r="J292" s="10"/>
    </row>
    <row r="293" spans="1:10" x14ac:dyDescent="0.2">
      <c r="A293" s="11">
        <f t="shared" si="20"/>
        <v>40932</v>
      </c>
      <c r="B293" s="10">
        <v>173479</v>
      </c>
      <c r="C293" s="10">
        <v>31256</v>
      </c>
      <c r="D293" s="12">
        <v>142223</v>
      </c>
      <c r="E293" s="10">
        <v>6194</v>
      </c>
      <c r="F293" s="10">
        <v>164048</v>
      </c>
      <c r="G293" s="10">
        <v>343816</v>
      </c>
      <c r="H293" s="10">
        <v>427032</v>
      </c>
      <c r="I293" s="10">
        <v>-5806</v>
      </c>
      <c r="J293" s="10"/>
    </row>
    <row r="294" spans="1:10" x14ac:dyDescent="0.2">
      <c r="A294" s="11">
        <f t="shared" si="20"/>
        <v>40925</v>
      </c>
      <c r="B294" s="10">
        <v>167373</v>
      </c>
      <c r="C294" s="10">
        <v>31344</v>
      </c>
      <c r="D294" s="12">
        <v>136029</v>
      </c>
      <c r="E294" s="10">
        <v>3269</v>
      </c>
      <c r="F294" s="10">
        <v>172691</v>
      </c>
      <c r="G294" s="10">
        <v>345667</v>
      </c>
      <c r="H294" s="10">
        <v>432838</v>
      </c>
      <c r="I294" s="10">
        <v>14915</v>
      </c>
      <c r="J294" s="10"/>
    </row>
    <row r="295" spans="1:10" x14ac:dyDescent="0.2">
      <c r="A295" s="11">
        <f t="shared" si="20"/>
        <v>40918</v>
      </c>
      <c r="B295" s="10">
        <v>166262</v>
      </c>
      <c r="C295" s="10">
        <v>33502</v>
      </c>
      <c r="D295" s="12">
        <v>132760</v>
      </c>
      <c r="E295" s="10">
        <v>1789</v>
      </c>
      <c r="F295" s="10">
        <v>160949</v>
      </c>
      <c r="G295" s="10">
        <v>327523</v>
      </c>
      <c r="H295" s="10">
        <v>417923</v>
      </c>
      <c r="I295" s="10">
        <v>-5352</v>
      </c>
      <c r="J295" s="10"/>
    </row>
    <row r="296" spans="1:10" x14ac:dyDescent="0.2">
      <c r="A296" s="11">
        <f t="shared" si="20"/>
        <v>40911</v>
      </c>
      <c r="B296" s="10">
        <v>169339</v>
      </c>
      <c r="C296" s="10">
        <v>38368</v>
      </c>
      <c r="D296" s="12">
        <v>130971</v>
      </c>
      <c r="E296" s="10">
        <v>183</v>
      </c>
      <c r="F296" s="10">
        <v>164117</v>
      </c>
      <c r="G296" s="10">
        <v>325960</v>
      </c>
      <c r="H296" s="10">
        <v>423275</v>
      </c>
      <c r="I296" s="10">
        <v>4330</v>
      </c>
      <c r="J296" s="10"/>
    </row>
    <row r="297" spans="1:10" x14ac:dyDescent="0.2">
      <c r="A297" s="11">
        <f t="shared" si="20"/>
        <v>40904</v>
      </c>
      <c r="B297" s="10">
        <v>167413</v>
      </c>
      <c r="C297" s="10">
        <v>36625</v>
      </c>
      <c r="D297" s="12">
        <v>130788</v>
      </c>
      <c r="E297" s="10">
        <v>-3148</v>
      </c>
      <c r="F297" s="10">
        <v>162522</v>
      </c>
      <c r="G297" s="10">
        <v>326454</v>
      </c>
      <c r="H297" s="10">
        <v>418945</v>
      </c>
      <c r="I297" s="10">
        <v>-4520</v>
      </c>
      <c r="J297" s="10"/>
    </row>
    <row r="298" spans="1:10" x14ac:dyDescent="0.2">
      <c r="A298" s="11">
        <f t="shared" si="20"/>
        <v>40897</v>
      </c>
      <c r="B298" s="10">
        <v>172973</v>
      </c>
      <c r="C298" s="10">
        <v>39037</v>
      </c>
      <c r="D298" s="12">
        <v>133936</v>
      </c>
      <c r="E298" s="10">
        <v>-16567</v>
      </c>
      <c r="F298" s="10">
        <v>159783</v>
      </c>
      <c r="G298" s="10">
        <v>324337</v>
      </c>
      <c r="H298" s="10">
        <v>423465</v>
      </c>
      <c r="I298" s="10">
        <v>-4234</v>
      </c>
      <c r="J298" s="10"/>
    </row>
    <row r="299" spans="1:10" x14ac:dyDescent="0.2">
      <c r="A299" s="11">
        <f t="shared" si="20"/>
        <v>40890</v>
      </c>
      <c r="B299" s="10">
        <v>184468</v>
      </c>
      <c r="C299" s="10">
        <v>33965</v>
      </c>
      <c r="D299" s="12">
        <v>150503</v>
      </c>
      <c r="E299" s="10">
        <v>-9208</v>
      </c>
      <c r="F299" s="10">
        <v>152357</v>
      </c>
      <c r="G299" s="10">
        <v>338574</v>
      </c>
      <c r="H299" s="10">
        <v>427699</v>
      </c>
      <c r="I299" s="10">
        <v>4743</v>
      </c>
      <c r="J299" s="10"/>
    </row>
    <row r="300" spans="1:10" x14ac:dyDescent="0.2">
      <c r="A300" s="11">
        <f t="shared" si="20"/>
        <v>40883</v>
      </c>
      <c r="B300" s="10">
        <v>192752</v>
      </c>
      <c r="C300" s="10">
        <v>33041</v>
      </c>
      <c r="D300" s="12">
        <v>159711</v>
      </c>
      <c r="E300" s="10">
        <v>4918</v>
      </c>
      <c r="F300" s="10">
        <v>142443</v>
      </c>
      <c r="G300" s="10">
        <v>343943</v>
      </c>
      <c r="H300" s="10">
        <v>422956</v>
      </c>
      <c r="I300" s="10">
        <v>-220</v>
      </c>
      <c r="J300" s="10"/>
    </row>
    <row r="301" spans="1:10" x14ac:dyDescent="0.2">
      <c r="A301" s="11">
        <f t="shared" si="20"/>
        <v>40876</v>
      </c>
      <c r="B301" s="10">
        <v>186031</v>
      </c>
      <c r="C301" s="10">
        <v>31238</v>
      </c>
      <c r="D301" s="12">
        <v>154793</v>
      </c>
      <c r="E301" s="10">
        <v>-6177</v>
      </c>
      <c r="F301" s="10">
        <v>151929</v>
      </c>
      <c r="G301" s="10">
        <v>345474</v>
      </c>
      <c r="H301" s="10">
        <v>423176</v>
      </c>
      <c r="I301" s="10">
        <v>-33894</v>
      </c>
      <c r="J301" s="10"/>
    </row>
    <row r="302" spans="1:10" x14ac:dyDescent="0.2">
      <c r="A302" s="11">
        <f t="shared" si="20"/>
        <v>40869</v>
      </c>
      <c r="B302" s="10">
        <v>194066</v>
      </c>
      <c r="C302" s="10">
        <v>33096</v>
      </c>
      <c r="D302" s="12">
        <v>160970</v>
      </c>
      <c r="E302" s="10">
        <v>1756</v>
      </c>
      <c r="F302" s="10">
        <v>170098</v>
      </c>
      <c r="G302" s="10">
        <v>362511</v>
      </c>
      <c r="H302" s="10">
        <v>457070</v>
      </c>
      <c r="I302" s="10">
        <v>-13420</v>
      </c>
      <c r="J302" s="10"/>
    </row>
    <row r="303" spans="1:10" x14ac:dyDescent="0.2">
      <c r="A303" s="11">
        <f t="shared" si="20"/>
        <v>40862</v>
      </c>
      <c r="B303" s="10">
        <v>205417</v>
      </c>
      <c r="C303" s="10">
        <v>46203</v>
      </c>
      <c r="D303" s="12">
        <v>159214</v>
      </c>
      <c r="E303" s="10">
        <v>3507</v>
      </c>
      <c r="F303" s="10">
        <v>170594</v>
      </c>
      <c r="G303" s="10">
        <v>374757</v>
      </c>
      <c r="H303" s="10">
        <v>470490</v>
      </c>
      <c r="I303" s="10">
        <v>5508</v>
      </c>
      <c r="J303" s="10"/>
    </row>
    <row r="304" spans="1:10" x14ac:dyDescent="0.2">
      <c r="A304" s="11">
        <f t="shared" si="20"/>
        <v>40855</v>
      </c>
      <c r="B304" s="10">
        <v>200186</v>
      </c>
      <c r="C304" s="10">
        <v>44479</v>
      </c>
      <c r="D304" s="12">
        <v>155707</v>
      </c>
      <c r="E304" s="10">
        <v>15762</v>
      </c>
      <c r="F304" s="10">
        <v>170248</v>
      </c>
      <c r="G304" s="10">
        <v>367183</v>
      </c>
      <c r="H304" s="10">
        <v>464982</v>
      </c>
      <c r="I304" s="10">
        <v>22547</v>
      </c>
      <c r="J304" s="10"/>
    </row>
    <row r="305" spans="1:10" x14ac:dyDescent="0.2">
      <c r="A305" s="11">
        <f t="shared" si="20"/>
        <v>40848</v>
      </c>
      <c r="B305" s="10">
        <v>183149</v>
      </c>
      <c r="C305" s="10">
        <v>43204</v>
      </c>
      <c r="D305" s="12">
        <v>139945</v>
      </c>
      <c r="E305" s="10">
        <v>10224</v>
      </c>
      <c r="F305" s="10">
        <v>170316</v>
      </c>
      <c r="G305" s="10">
        <v>352716</v>
      </c>
      <c r="H305" s="10">
        <v>442435</v>
      </c>
      <c r="I305" s="10">
        <v>-1288</v>
      </c>
      <c r="J305" s="10"/>
    </row>
    <row r="306" spans="1:10" x14ac:dyDescent="0.2">
      <c r="A306" s="11">
        <f t="shared" si="20"/>
        <v>40841</v>
      </c>
      <c r="B306" s="10">
        <v>182146</v>
      </c>
      <c r="C306" s="10">
        <v>52425</v>
      </c>
      <c r="D306" s="12">
        <v>129721</v>
      </c>
      <c r="E306" s="10">
        <v>2743</v>
      </c>
      <c r="F306" s="10">
        <v>175677</v>
      </c>
      <c r="G306" s="10">
        <v>343791</v>
      </c>
      <c r="H306" s="10">
        <v>443723</v>
      </c>
      <c r="I306" s="10">
        <v>5984</v>
      </c>
      <c r="J306" s="10"/>
    </row>
    <row r="307" spans="1:10" x14ac:dyDescent="0.2">
      <c r="A307" s="11">
        <f t="shared" si="20"/>
        <v>40834</v>
      </c>
      <c r="B307" s="10">
        <v>175224</v>
      </c>
      <c r="C307" s="10">
        <v>48246</v>
      </c>
      <c r="D307" s="12">
        <v>126978</v>
      </c>
      <c r="E307" s="10">
        <v>-7524</v>
      </c>
      <c r="F307" s="10">
        <v>182341</v>
      </c>
      <c r="G307" s="10">
        <v>341494</v>
      </c>
      <c r="H307" s="10">
        <v>437739</v>
      </c>
      <c r="I307" s="10">
        <v>-351</v>
      </c>
      <c r="J307" s="10"/>
    </row>
    <row r="308" spans="1:10" x14ac:dyDescent="0.2">
      <c r="A308" s="11">
        <f t="shared" si="20"/>
        <v>40827</v>
      </c>
      <c r="B308" s="10">
        <v>179125</v>
      </c>
      <c r="C308" s="10">
        <v>44623</v>
      </c>
      <c r="D308" s="12">
        <v>134502</v>
      </c>
      <c r="E308" s="10">
        <v>1346</v>
      </c>
      <c r="F308" s="10">
        <v>179749</v>
      </c>
      <c r="G308" s="10">
        <v>348227</v>
      </c>
      <c r="H308" s="10">
        <v>438090</v>
      </c>
      <c r="I308" s="10">
        <v>1170</v>
      </c>
      <c r="J308" s="10"/>
    </row>
    <row r="309" spans="1:10" x14ac:dyDescent="0.2">
      <c r="A309" s="11">
        <f t="shared" si="20"/>
        <v>40820</v>
      </c>
      <c r="B309" s="10">
        <v>180635</v>
      </c>
      <c r="C309" s="10">
        <v>47479</v>
      </c>
      <c r="D309" s="12">
        <v>133156</v>
      </c>
      <c r="E309" s="10">
        <v>5355</v>
      </c>
      <c r="F309" s="10">
        <v>180289</v>
      </c>
      <c r="G309" s="10">
        <v>345040</v>
      </c>
      <c r="H309" s="10">
        <v>436920</v>
      </c>
      <c r="I309" s="10">
        <v>-28494</v>
      </c>
      <c r="J309" s="10"/>
    </row>
    <row r="310" spans="1:10" x14ac:dyDescent="0.2">
      <c r="A310" s="11">
        <f t="shared" si="20"/>
        <v>40813</v>
      </c>
      <c r="B310" s="10">
        <v>181723</v>
      </c>
      <c r="C310" s="10">
        <v>53922</v>
      </c>
      <c r="D310" s="12">
        <v>127801</v>
      </c>
      <c r="E310" s="10">
        <v>-22728</v>
      </c>
      <c r="F310" s="10">
        <v>192457</v>
      </c>
      <c r="G310" s="10">
        <v>359140</v>
      </c>
      <c r="H310" s="10">
        <v>465414</v>
      </c>
      <c r="I310" s="10">
        <v>-33942</v>
      </c>
      <c r="J310" s="10"/>
    </row>
    <row r="311" spans="1:10" x14ac:dyDescent="0.2">
      <c r="A311" s="11">
        <f t="shared" si="20"/>
        <v>40806</v>
      </c>
      <c r="B311" s="10">
        <v>212809</v>
      </c>
      <c r="C311" s="10">
        <v>62280</v>
      </c>
      <c r="D311" s="12">
        <v>150529</v>
      </c>
      <c r="E311" s="10">
        <v>-18318</v>
      </c>
      <c r="F311" s="10">
        <v>187257</v>
      </c>
      <c r="G311" s="10">
        <v>384885</v>
      </c>
      <c r="H311" s="10">
        <v>499356</v>
      </c>
      <c r="I311" s="10">
        <v>-12712</v>
      </c>
      <c r="J311" s="10"/>
    </row>
    <row r="312" spans="1:10" x14ac:dyDescent="0.2">
      <c r="A312" s="11">
        <f t="shared" si="20"/>
        <v>40799</v>
      </c>
      <c r="B312" s="10">
        <v>235395</v>
      </c>
      <c r="C312" s="10">
        <v>66548</v>
      </c>
      <c r="D312" s="12">
        <v>168847</v>
      </c>
      <c r="E312" s="10">
        <v>-15524</v>
      </c>
      <c r="F312" s="10">
        <v>183452</v>
      </c>
      <c r="G312" s="10">
        <v>393920</v>
      </c>
      <c r="H312" s="10">
        <v>512068</v>
      </c>
      <c r="I312" s="10">
        <v>-11226</v>
      </c>
      <c r="J312" s="10"/>
    </row>
    <row r="313" spans="1:10" x14ac:dyDescent="0.2">
      <c r="A313" s="11">
        <f t="shared" si="20"/>
        <v>40792</v>
      </c>
      <c r="B313" s="10">
        <v>248457</v>
      </c>
      <c r="C313" s="10">
        <v>64086</v>
      </c>
      <c r="D313" s="12">
        <v>184371</v>
      </c>
      <c r="E313" s="10">
        <v>7424</v>
      </c>
      <c r="F313" s="10">
        <v>174101</v>
      </c>
      <c r="G313" s="10">
        <v>401815</v>
      </c>
      <c r="H313" s="10">
        <v>523294</v>
      </c>
      <c r="I313" s="10">
        <v>13968</v>
      </c>
      <c r="J313" s="10"/>
    </row>
    <row r="314" spans="1:10" x14ac:dyDescent="0.2">
      <c r="A314" s="11">
        <f t="shared" si="20"/>
        <v>40785</v>
      </c>
      <c r="B314" s="10">
        <v>237230</v>
      </c>
      <c r="C314" s="10">
        <v>60283</v>
      </c>
      <c r="D314" s="12">
        <v>176947</v>
      </c>
      <c r="E314" s="10">
        <v>-10734</v>
      </c>
      <c r="F314" s="10">
        <v>176476</v>
      </c>
      <c r="G314" s="10">
        <v>393831</v>
      </c>
      <c r="H314" s="10">
        <v>509326</v>
      </c>
      <c r="I314" s="10">
        <v>-19194</v>
      </c>
      <c r="J314" s="10"/>
    </row>
    <row r="315" spans="1:10" x14ac:dyDescent="0.2">
      <c r="A315" s="11">
        <f t="shared" si="20"/>
        <v>40778</v>
      </c>
      <c r="B315" s="10">
        <v>258641</v>
      </c>
      <c r="C315" s="10">
        <v>70960</v>
      </c>
      <c r="D315" s="12">
        <v>187681</v>
      </c>
      <c r="E315" s="10">
        <v>-12405</v>
      </c>
      <c r="F315" s="10">
        <v>175150</v>
      </c>
      <c r="G315" s="10">
        <v>405586</v>
      </c>
      <c r="H315" s="10">
        <v>528520</v>
      </c>
      <c r="I315" s="10">
        <v>14413</v>
      </c>
      <c r="J315" s="10"/>
    </row>
    <row r="316" spans="1:10" x14ac:dyDescent="0.2">
      <c r="A316" s="11">
        <f t="shared" si="20"/>
        <v>40771</v>
      </c>
      <c r="B316" s="10">
        <v>263954</v>
      </c>
      <c r="C316" s="10">
        <v>63868</v>
      </c>
      <c r="D316" s="12">
        <v>200086</v>
      </c>
      <c r="E316" s="10">
        <v>-3487</v>
      </c>
      <c r="F316" s="10">
        <v>160562</v>
      </c>
      <c r="G316" s="10">
        <v>409409</v>
      </c>
      <c r="H316" s="10">
        <v>514107</v>
      </c>
      <c r="I316" s="10">
        <v>3884</v>
      </c>
      <c r="J316" s="10"/>
    </row>
    <row r="317" spans="1:10" x14ac:dyDescent="0.2">
      <c r="A317" s="11">
        <f t="shared" si="20"/>
        <v>40764</v>
      </c>
      <c r="B317" s="10">
        <v>259388</v>
      </c>
      <c r="C317" s="10">
        <v>55815</v>
      </c>
      <c r="D317" s="12">
        <v>203573</v>
      </c>
      <c r="E317" s="10">
        <v>-43602</v>
      </c>
      <c r="F317" s="10">
        <v>163472</v>
      </c>
      <c r="G317" s="10">
        <v>412678</v>
      </c>
      <c r="H317" s="10">
        <v>510223</v>
      </c>
      <c r="I317" s="10">
        <v>-19180</v>
      </c>
      <c r="J317" s="10"/>
    </row>
    <row r="318" spans="1:10" x14ac:dyDescent="0.2">
      <c r="A318" s="11">
        <f t="shared" si="20"/>
        <v>40757</v>
      </c>
      <c r="B318" s="10">
        <v>291974</v>
      </c>
      <c r="C318" s="10">
        <v>44799</v>
      </c>
      <c r="D318" s="12">
        <v>247175</v>
      </c>
      <c r="E318" s="10">
        <v>11558</v>
      </c>
      <c r="F318" s="10">
        <v>155014</v>
      </c>
      <c r="G318" s="10">
        <v>442648</v>
      </c>
      <c r="H318" s="10">
        <v>529403</v>
      </c>
      <c r="I318" s="10">
        <v>-7051</v>
      </c>
      <c r="J318" s="10"/>
    </row>
    <row r="319" spans="1:10" x14ac:dyDescent="0.2">
      <c r="A319" s="11">
        <f t="shared" si="20"/>
        <v>40750</v>
      </c>
      <c r="B319" s="10">
        <v>278473</v>
      </c>
      <c r="C319" s="10">
        <v>42856</v>
      </c>
      <c r="D319" s="12">
        <v>235617</v>
      </c>
      <c r="E319" s="10">
        <v>16320</v>
      </c>
      <c r="F319" s="10">
        <v>158260</v>
      </c>
      <c r="G319" s="10">
        <v>441233</v>
      </c>
      <c r="H319" s="10">
        <v>536454</v>
      </c>
      <c r="I319" s="10">
        <v>-5888</v>
      </c>
      <c r="J319" s="10"/>
    </row>
    <row r="320" spans="1:10" x14ac:dyDescent="0.2">
      <c r="A320" s="11">
        <f t="shared" si="20"/>
        <v>40743</v>
      </c>
      <c r="B320" s="10">
        <v>277492</v>
      </c>
      <c r="C320" s="10">
        <v>58195</v>
      </c>
      <c r="D320" s="12">
        <v>219297</v>
      </c>
      <c r="E320" s="10">
        <v>21700</v>
      </c>
      <c r="F320" s="10">
        <v>162395</v>
      </c>
      <c r="G320" s="10">
        <v>426209</v>
      </c>
      <c r="H320" s="10">
        <v>542342</v>
      </c>
      <c r="I320" s="10">
        <v>22140</v>
      </c>
      <c r="J320" s="10"/>
    </row>
    <row r="321" spans="1:10" x14ac:dyDescent="0.2">
      <c r="A321" s="11">
        <f t="shared" si="20"/>
        <v>40736</v>
      </c>
      <c r="B321" s="10">
        <v>262515</v>
      </c>
      <c r="C321" s="10">
        <v>64918</v>
      </c>
      <c r="D321" s="12">
        <v>197597</v>
      </c>
      <c r="E321" s="10">
        <v>39822</v>
      </c>
      <c r="F321" s="10">
        <v>167806</v>
      </c>
      <c r="G321" s="10">
        <v>412055</v>
      </c>
      <c r="H321" s="10">
        <v>520202</v>
      </c>
      <c r="I321" s="10">
        <v>30420</v>
      </c>
      <c r="J321" s="10"/>
    </row>
    <row r="322" spans="1:10" x14ac:dyDescent="0.2">
      <c r="A322" s="11">
        <f t="shared" si="20"/>
        <v>40729</v>
      </c>
      <c r="B322" s="10">
        <v>219889</v>
      </c>
      <c r="C322" s="10">
        <v>62114</v>
      </c>
      <c r="D322" s="12">
        <v>157775</v>
      </c>
      <c r="E322" s="10">
        <v>-8127</v>
      </c>
      <c r="F322" s="10">
        <v>177118</v>
      </c>
      <c r="G322" s="10">
        <v>379120</v>
      </c>
      <c r="H322" s="10">
        <v>489782</v>
      </c>
      <c r="I322" s="10">
        <v>-5979</v>
      </c>
      <c r="J322" s="10"/>
    </row>
    <row r="323" spans="1:10" x14ac:dyDescent="0.2">
      <c r="A323" s="11">
        <f t="shared" si="20"/>
        <v>40722</v>
      </c>
      <c r="B323" s="10">
        <v>225982</v>
      </c>
      <c r="C323" s="10">
        <v>60080</v>
      </c>
      <c r="D323" s="12">
        <v>165902</v>
      </c>
      <c r="E323" s="10">
        <v>-37325</v>
      </c>
      <c r="F323" s="10">
        <v>177824</v>
      </c>
      <c r="G323" s="10">
        <v>386579</v>
      </c>
      <c r="H323" s="10">
        <v>495761</v>
      </c>
      <c r="I323" s="10">
        <v>-19255</v>
      </c>
      <c r="J323" s="10"/>
    </row>
    <row r="324" spans="1:10" x14ac:dyDescent="0.2">
      <c r="A324" s="11">
        <f t="shared" si="20"/>
        <v>40715</v>
      </c>
      <c r="B324" s="10">
        <v>262254</v>
      </c>
      <c r="C324" s="10">
        <v>59027</v>
      </c>
      <c r="D324" s="12">
        <v>203227</v>
      </c>
      <c r="E324" s="10">
        <v>11532</v>
      </c>
      <c r="F324" s="10">
        <v>167811</v>
      </c>
      <c r="G324" s="10">
        <v>419058</v>
      </c>
      <c r="H324" s="10">
        <v>515016</v>
      </c>
      <c r="I324" s="10">
        <v>17236</v>
      </c>
      <c r="J324" s="10"/>
    </row>
    <row r="325" spans="1:10" x14ac:dyDescent="0.2">
      <c r="A325" s="11">
        <f t="shared" ref="A325:A388" si="21">A326+7</f>
        <v>40708</v>
      </c>
      <c r="B325" s="10">
        <v>247713</v>
      </c>
      <c r="C325" s="10">
        <v>56018</v>
      </c>
      <c r="D325" s="12">
        <v>191695</v>
      </c>
      <c r="E325" s="10">
        <v>-7013</v>
      </c>
      <c r="F325" s="10">
        <v>171824</v>
      </c>
      <c r="G325" s="10">
        <v>409253</v>
      </c>
      <c r="H325" s="10">
        <v>497780</v>
      </c>
      <c r="I325" s="10">
        <v>-4471</v>
      </c>
      <c r="J325" s="10"/>
    </row>
    <row r="326" spans="1:10" x14ac:dyDescent="0.2">
      <c r="A326" s="11">
        <f t="shared" si="21"/>
        <v>40701</v>
      </c>
      <c r="B326" s="10">
        <v>251837</v>
      </c>
      <c r="C326" s="10">
        <v>53129</v>
      </c>
      <c r="D326" s="12">
        <v>198708</v>
      </c>
      <c r="E326" s="10">
        <v>6934</v>
      </c>
      <c r="F326" s="10">
        <v>168869</v>
      </c>
      <c r="G326" s="10">
        <v>416553</v>
      </c>
      <c r="H326" s="10">
        <v>502251</v>
      </c>
      <c r="I326" s="10">
        <v>851</v>
      </c>
      <c r="J326" s="10"/>
    </row>
    <row r="327" spans="1:10" x14ac:dyDescent="0.2">
      <c r="A327" s="11">
        <f t="shared" si="21"/>
        <v>40694</v>
      </c>
      <c r="B327" s="10">
        <v>247185</v>
      </c>
      <c r="C327" s="10">
        <v>55411</v>
      </c>
      <c r="D327" s="12">
        <v>191774</v>
      </c>
      <c r="E327" s="10">
        <v>19380</v>
      </c>
      <c r="F327" s="10">
        <v>170783</v>
      </c>
      <c r="G327" s="10">
        <v>411291</v>
      </c>
      <c r="H327" s="10">
        <v>501400</v>
      </c>
      <c r="I327" s="10">
        <v>-29780</v>
      </c>
      <c r="J327" s="10"/>
    </row>
    <row r="328" spans="1:10" x14ac:dyDescent="0.2">
      <c r="A328" s="11">
        <f t="shared" si="21"/>
        <v>40687</v>
      </c>
      <c r="B328" s="10">
        <v>240461</v>
      </c>
      <c r="C328" s="10">
        <v>68067</v>
      </c>
      <c r="D328" s="12">
        <v>172394</v>
      </c>
      <c r="E328" s="10">
        <v>7791</v>
      </c>
      <c r="F328" s="10">
        <v>185259</v>
      </c>
      <c r="G328" s="10">
        <v>402496</v>
      </c>
      <c r="H328" s="10">
        <v>531180</v>
      </c>
      <c r="I328" s="10">
        <v>22016</v>
      </c>
      <c r="J328" s="10"/>
    </row>
    <row r="329" spans="1:10" x14ac:dyDescent="0.2">
      <c r="A329" s="11">
        <f t="shared" si="21"/>
        <v>40680</v>
      </c>
      <c r="B329" s="10">
        <v>227421</v>
      </c>
      <c r="C329" s="10">
        <v>62818</v>
      </c>
      <c r="D329" s="12">
        <v>164603</v>
      </c>
      <c r="E329" s="10">
        <v>-11736</v>
      </c>
      <c r="F329" s="10">
        <v>189113</v>
      </c>
      <c r="G329" s="10">
        <v>396062</v>
      </c>
      <c r="H329" s="10">
        <v>509164</v>
      </c>
      <c r="I329" s="10">
        <v>-987</v>
      </c>
      <c r="J329" s="10"/>
    </row>
    <row r="330" spans="1:10" x14ac:dyDescent="0.2">
      <c r="A330" s="11">
        <f t="shared" si="21"/>
        <v>40673</v>
      </c>
      <c r="B330" s="10">
        <v>240975</v>
      </c>
      <c r="C330" s="10">
        <v>64636</v>
      </c>
      <c r="D330" s="12">
        <v>176339</v>
      </c>
      <c r="E330" s="10">
        <v>-16317</v>
      </c>
      <c r="F330" s="10">
        <v>178418</v>
      </c>
      <c r="G330" s="10">
        <v>399999</v>
      </c>
      <c r="H330" s="10">
        <v>510151</v>
      </c>
      <c r="I330" s="10">
        <v>-12172</v>
      </c>
      <c r="J330" s="10"/>
    </row>
    <row r="331" spans="1:10" x14ac:dyDescent="0.2">
      <c r="A331" s="11">
        <f t="shared" si="21"/>
        <v>40666</v>
      </c>
      <c r="B331" s="10">
        <v>259440</v>
      </c>
      <c r="C331" s="10">
        <v>66784</v>
      </c>
      <c r="D331" s="12">
        <v>192656</v>
      </c>
      <c r="E331" s="10">
        <v>-8610</v>
      </c>
      <c r="F331" s="10">
        <v>161934</v>
      </c>
      <c r="G331" s="10">
        <v>402036</v>
      </c>
      <c r="H331" s="10">
        <v>522323</v>
      </c>
      <c r="I331" s="10">
        <v>-7809</v>
      </c>
      <c r="J331" s="10"/>
    </row>
    <row r="332" spans="1:10" x14ac:dyDescent="0.2">
      <c r="A332" s="11">
        <f t="shared" si="21"/>
        <v>40659</v>
      </c>
      <c r="B332" s="10">
        <v>260607</v>
      </c>
      <c r="C332" s="10">
        <v>59341</v>
      </c>
      <c r="D332" s="12">
        <v>201266</v>
      </c>
      <c r="E332" s="10">
        <v>-13660</v>
      </c>
      <c r="F332" s="10">
        <v>167035</v>
      </c>
      <c r="G332" s="10">
        <v>416029</v>
      </c>
      <c r="H332" s="10">
        <v>530132</v>
      </c>
      <c r="I332" s="10">
        <v>-7814</v>
      </c>
      <c r="J332" s="10"/>
    </row>
    <row r="333" spans="1:10" x14ac:dyDescent="0.2">
      <c r="A333" s="11">
        <f t="shared" si="21"/>
        <v>40652</v>
      </c>
      <c r="B333" s="10">
        <v>274208</v>
      </c>
      <c r="C333" s="10">
        <v>59282</v>
      </c>
      <c r="D333" s="12">
        <v>214926</v>
      </c>
      <c r="E333" s="10">
        <v>13181</v>
      </c>
      <c r="F333" s="10">
        <v>157793</v>
      </c>
      <c r="G333" s="10">
        <v>424341</v>
      </c>
      <c r="H333" s="10">
        <v>537946</v>
      </c>
      <c r="I333" s="10">
        <v>23075</v>
      </c>
      <c r="J333" s="10"/>
    </row>
    <row r="334" spans="1:10" x14ac:dyDescent="0.2">
      <c r="A334" s="11">
        <f t="shared" si="21"/>
        <v>40645</v>
      </c>
      <c r="B334" s="10">
        <v>261335</v>
      </c>
      <c r="C334" s="10">
        <v>59590</v>
      </c>
      <c r="D334" s="12">
        <v>201745</v>
      </c>
      <c r="E334" s="10">
        <v>-2961</v>
      </c>
      <c r="F334" s="10">
        <v>157498</v>
      </c>
      <c r="G334" s="10">
        <v>411186</v>
      </c>
      <c r="H334" s="10">
        <v>514871</v>
      </c>
      <c r="I334" s="10">
        <v>5915</v>
      </c>
      <c r="J334" s="10"/>
    </row>
    <row r="335" spans="1:10" x14ac:dyDescent="0.2">
      <c r="A335" s="11">
        <f t="shared" si="21"/>
        <v>40638</v>
      </c>
      <c r="B335" s="10">
        <v>259792</v>
      </c>
      <c r="C335" s="10">
        <v>55086</v>
      </c>
      <c r="D335" s="12">
        <v>204706</v>
      </c>
      <c r="E335" s="10">
        <v>11585</v>
      </c>
      <c r="F335" s="10">
        <v>157327</v>
      </c>
      <c r="G335" s="10">
        <v>415992</v>
      </c>
      <c r="H335" s="10">
        <v>508956</v>
      </c>
      <c r="I335" s="10">
        <v>16869</v>
      </c>
      <c r="J335" s="10"/>
    </row>
    <row r="336" spans="1:10" x14ac:dyDescent="0.2">
      <c r="A336" s="11">
        <f t="shared" si="21"/>
        <v>40631</v>
      </c>
      <c r="B336" s="10">
        <v>242343</v>
      </c>
      <c r="C336" s="10">
        <v>49222</v>
      </c>
      <c r="D336" s="12">
        <v>193121</v>
      </c>
      <c r="E336" s="10">
        <v>18284</v>
      </c>
      <c r="F336" s="10">
        <v>158429</v>
      </c>
      <c r="G336" s="10">
        <v>399198</v>
      </c>
      <c r="H336" s="10">
        <v>492087</v>
      </c>
      <c r="I336" s="10">
        <v>-17044</v>
      </c>
      <c r="J336" s="10"/>
    </row>
    <row r="337" spans="1:10" x14ac:dyDescent="0.2">
      <c r="A337" s="11">
        <f t="shared" si="21"/>
        <v>40624</v>
      </c>
      <c r="B337" s="10">
        <v>231512</v>
      </c>
      <c r="C337" s="10">
        <v>56675</v>
      </c>
      <c r="D337" s="12">
        <v>174837</v>
      </c>
      <c r="E337" s="10">
        <v>266</v>
      </c>
      <c r="F337" s="10">
        <v>162616</v>
      </c>
      <c r="G337" s="10">
        <v>387415</v>
      </c>
      <c r="H337" s="10">
        <v>509131</v>
      </c>
      <c r="I337" s="10">
        <v>1371</v>
      </c>
      <c r="J337" s="10"/>
    </row>
    <row r="338" spans="1:10" x14ac:dyDescent="0.2">
      <c r="A338" s="11">
        <f t="shared" si="21"/>
        <v>40617</v>
      </c>
      <c r="B338" s="10">
        <v>240661</v>
      </c>
      <c r="C338" s="10">
        <v>66090</v>
      </c>
      <c r="D338" s="12">
        <v>174571</v>
      </c>
      <c r="E338" s="10">
        <v>-16369</v>
      </c>
      <c r="F338" s="10">
        <v>168330</v>
      </c>
      <c r="G338" s="10">
        <v>388484</v>
      </c>
      <c r="H338" s="10">
        <v>507760</v>
      </c>
      <c r="I338" s="10">
        <v>-7454</v>
      </c>
      <c r="J338" s="10"/>
    </row>
    <row r="339" spans="1:10" x14ac:dyDescent="0.2">
      <c r="A339" s="11">
        <f t="shared" si="21"/>
        <v>40610</v>
      </c>
      <c r="B339" s="10">
        <v>253434</v>
      </c>
      <c r="C339" s="10">
        <v>62494</v>
      </c>
      <c r="D339" s="12">
        <v>190940</v>
      </c>
      <c r="E339" s="10">
        <v>-6313</v>
      </c>
      <c r="F339" s="10">
        <v>152903</v>
      </c>
      <c r="G339" s="10">
        <v>400367</v>
      </c>
      <c r="H339" s="10">
        <v>515214</v>
      </c>
      <c r="I339" s="10">
        <v>-570</v>
      </c>
      <c r="J339" s="10"/>
    </row>
    <row r="340" spans="1:10" x14ac:dyDescent="0.2">
      <c r="A340" s="11">
        <f t="shared" si="21"/>
        <v>40603</v>
      </c>
      <c r="B340" s="10">
        <v>257754</v>
      </c>
      <c r="C340" s="10">
        <v>60501</v>
      </c>
      <c r="D340" s="12">
        <v>197253</v>
      </c>
      <c r="E340" s="10">
        <v>16829</v>
      </c>
      <c r="F340" s="10">
        <v>155830</v>
      </c>
      <c r="G340" s="10">
        <v>406426</v>
      </c>
      <c r="H340" s="10">
        <v>515784</v>
      </c>
      <c r="I340" s="10">
        <v>13665</v>
      </c>
      <c r="J340" s="10"/>
    </row>
    <row r="341" spans="1:10" x14ac:dyDescent="0.2">
      <c r="A341" s="11">
        <f t="shared" si="21"/>
        <v>40596</v>
      </c>
      <c r="B341" s="10">
        <v>246967</v>
      </c>
      <c r="C341" s="10">
        <v>66543</v>
      </c>
      <c r="D341" s="12">
        <v>180424</v>
      </c>
      <c r="E341" s="10">
        <v>7580</v>
      </c>
      <c r="F341" s="10">
        <v>157951</v>
      </c>
      <c r="G341" s="10">
        <v>389757</v>
      </c>
      <c r="H341" s="10">
        <v>502119</v>
      </c>
      <c r="I341" s="10">
        <v>28774</v>
      </c>
      <c r="J341" s="10"/>
    </row>
    <row r="342" spans="1:10" x14ac:dyDescent="0.2">
      <c r="A342" s="11">
        <f t="shared" si="21"/>
        <v>40589</v>
      </c>
      <c r="B342" s="10">
        <v>230943</v>
      </c>
      <c r="C342" s="10">
        <v>58099</v>
      </c>
      <c r="D342" s="12">
        <v>172844</v>
      </c>
      <c r="E342" s="10">
        <v>5751</v>
      </c>
      <c r="F342" s="10">
        <v>153168</v>
      </c>
      <c r="G342" s="10">
        <v>371794</v>
      </c>
      <c r="H342" s="10">
        <v>473345</v>
      </c>
      <c r="I342" s="10">
        <v>3566</v>
      </c>
      <c r="J342" s="10"/>
    </row>
    <row r="343" spans="1:10" x14ac:dyDescent="0.2">
      <c r="A343" s="11">
        <f t="shared" si="21"/>
        <v>40582</v>
      </c>
      <c r="B343" s="10">
        <v>226799</v>
      </c>
      <c r="C343" s="10">
        <v>59706</v>
      </c>
      <c r="D343" s="12">
        <v>167093</v>
      </c>
      <c r="E343" s="10">
        <v>15899</v>
      </c>
      <c r="F343" s="10">
        <v>154774</v>
      </c>
      <c r="G343" s="10">
        <v>364685</v>
      </c>
      <c r="H343" s="10">
        <v>469779</v>
      </c>
      <c r="I343" s="10">
        <v>6872</v>
      </c>
      <c r="J343" s="10"/>
    </row>
    <row r="344" spans="1:10" x14ac:dyDescent="0.2">
      <c r="A344" s="11">
        <f t="shared" si="21"/>
        <v>40575</v>
      </c>
      <c r="B344" s="10">
        <v>212265</v>
      </c>
      <c r="C344" s="10">
        <v>61071</v>
      </c>
      <c r="D344" s="12">
        <v>151194</v>
      </c>
      <c r="E344" s="10">
        <v>-9395</v>
      </c>
      <c r="F344" s="10">
        <v>159816</v>
      </c>
      <c r="G344" s="10">
        <v>353013</v>
      </c>
      <c r="H344" s="10">
        <v>462907</v>
      </c>
      <c r="I344" s="10">
        <v>-43140</v>
      </c>
      <c r="J344" s="10"/>
    </row>
    <row r="345" spans="1:10" x14ac:dyDescent="0.2">
      <c r="A345" s="11">
        <f t="shared" si="21"/>
        <v>40568</v>
      </c>
      <c r="B345" s="10">
        <v>232725</v>
      </c>
      <c r="C345" s="10">
        <v>72136</v>
      </c>
      <c r="D345" s="12">
        <v>160589</v>
      </c>
      <c r="E345" s="10">
        <v>-4404</v>
      </c>
      <c r="F345" s="10">
        <v>1818815</v>
      </c>
      <c r="G345" s="10">
        <v>379298</v>
      </c>
      <c r="H345" s="10">
        <v>506047</v>
      </c>
      <c r="I345" s="10">
        <v>-81785</v>
      </c>
      <c r="J345" s="10"/>
    </row>
    <row r="346" spans="1:10" x14ac:dyDescent="0.2">
      <c r="A346" s="11">
        <f t="shared" si="21"/>
        <v>40561</v>
      </c>
      <c r="B346" s="10">
        <v>237404</v>
      </c>
      <c r="C346" s="10">
        <v>72411</v>
      </c>
      <c r="D346" s="12">
        <v>164993</v>
      </c>
      <c r="E346" s="10">
        <v>-12379</v>
      </c>
      <c r="F346" s="10">
        <v>201589</v>
      </c>
      <c r="G346" s="10">
        <v>408060</v>
      </c>
      <c r="H346" s="10">
        <v>587832</v>
      </c>
      <c r="I346" s="10">
        <v>-347</v>
      </c>
      <c r="J346" s="10"/>
    </row>
    <row r="347" spans="1:10" x14ac:dyDescent="0.2">
      <c r="A347" s="11">
        <f t="shared" si="21"/>
        <v>40554</v>
      </c>
      <c r="B347" s="10">
        <v>234333</v>
      </c>
      <c r="C347" s="10">
        <v>56961</v>
      </c>
      <c r="D347" s="12">
        <v>177372</v>
      </c>
      <c r="E347" s="10">
        <v>-24946</v>
      </c>
      <c r="F347" s="10">
        <v>201336</v>
      </c>
      <c r="G347" s="10">
        <v>426400</v>
      </c>
      <c r="H347" s="10">
        <v>588179</v>
      </c>
      <c r="I347" s="10">
        <v>-4434</v>
      </c>
      <c r="J347" s="10"/>
    </row>
    <row r="348" spans="1:10" x14ac:dyDescent="0.2">
      <c r="A348" s="11">
        <f t="shared" si="21"/>
        <v>40547</v>
      </c>
      <c r="B348" s="10">
        <v>250305</v>
      </c>
      <c r="C348" s="10">
        <v>47987</v>
      </c>
      <c r="D348" s="12">
        <v>202318</v>
      </c>
      <c r="E348" s="10">
        <v>-13470</v>
      </c>
      <c r="F348" s="10">
        <v>193319</v>
      </c>
      <c r="G348" s="10">
        <v>447901</v>
      </c>
      <c r="H348" s="10">
        <v>592613</v>
      </c>
      <c r="I348" s="10">
        <v>-1877</v>
      </c>
      <c r="J348" s="10"/>
    </row>
    <row r="349" spans="1:10" x14ac:dyDescent="0.2">
      <c r="A349" s="11">
        <f t="shared" si="21"/>
        <v>40540</v>
      </c>
      <c r="B349" s="10">
        <v>258145</v>
      </c>
      <c r="C349" s="10">
        <v>42357</v>
      </c>
      <c r="D349" s="12">
        <v>215788</v>
      </c>
      <c r="E349" s="10">
        <v>9364</v>
      </c>
      <c r="F349" s="10">
        <v>190440</v>
      </c>
      <c r="G349" s="10">
        <v>450210</v>
      </c>
      <c r="H349" s="10">
        <v>594490</v>
      </c>
      <c r="I349" s="10">
        <v>12357</v>
      </c>
      <c r="J349" s="10"/>
    </row>
    <row r="350" spans="1:10" x14ac:dyDescent="0.2">
      <c r="A350" s="11">
        <f t="shared" si="21"/>
        <v>40533</v>
      </c>
      <c r="B350" s="10">
        <v>251722</v>
      </c>
      <c r="C350" s="10">
        <v>45298</v>
      </c>
      <c r="D350" s="12">
        <v>206424</v>
      </c>
      <c r="E350" s="10">
        <v>-13771</v>
      </c>
      <c r="F350" s="10">
        <v>194090</v>
      </c>
      <c r="G350" s="10">
        <v>445898</v>
      </c>
      <c r="H350" s="10">
        <v>582133</v>
      </c>
      <c r="I350" s="10">
        <v>-12519</v>
      </c>
      <c r="J350" s="10"/>
    </row>
    <row r="351" spans="1:10" x14ac:dyDescent="0.2">
      <c r="A351" s="11">
        <f t="shared" si="21"/>
        <v>40526</v>
      </c>
      <c r="B351" s="10">
        <v>259917</v>
      </c>
      <c r="C351" s="10">
        <v>39722</v>
      </c>
      <c r="D351" s="12">
        <v>220195</v>
      </c>
      <c r="E351" s="10">
        <v>-12556</v>
      </c>
      <c r="F351" s="10">
        <v>184736</v>
      </c>
      <c r="G351" s="10">
        <v>452871</v>
      </c>
      <c r="H351" s="10">
        <v>594652</v>
      </c>
      <c r="I351" s="10">
        <v>-8980</v>
      </c>
      <c r="J351" s="10"/>
    </row>
    <row r="352" spans="1:10" x14ac:dyDescent="0.2">
      <c r="A352" s="11">
        <f t="shared" si="21"/>
        <v>40519</v>
      </c>
      <c r="B352" s="10">
        <v>269504</v>
      </c>
      <c r="C352" s="10">
        <v>36753</v>
      </c>
      <c r="D352" s="12">
        <v>232751</v>
      </c>
      <c r="E352" s="10">
        <v>5144</v>
      </c>
      <c r="F352" s="10">
        <v>181151</v>
      </c>
      <c r="G352" s="10">
        <v>459824</v>
      </c>
      <c r="H352" s="10">
        <v>603632</v>
      </c>
      <c r="I352" s="10">
        <v>3474</v>
      </c>
      <c r="J352" s="10"/>
    </row>
    <row r="353" spans="1:23" x14ac:dyDescent="0.2">
      <c r="A353" s="11">
        <f t="shared" si="21"/>
        <v>40512</v>
      </c>
      <c r="B353" s="10">
        <v>265824</v>
      </c>
      <c r="C353" s="10">
        <v>38217</v>
      </c>
      <c r="D353" s="12">
        <v>227607</v>
      </c>
      <c r="E353" s="10">
        <v>6278</v>
      </c>
      <c r="F353" s="10">
        <v>183793</v>
      </c>
      <c r="G353" s="10">
        <v>454262</v>
      </c>
      <c r="H353" s="10">
        <v>600158</v>
      </c>
      <c r="I353" s="10">
        <v>-22554</v>
      </c>
      <c r="J353" s="10"/>
    </row>
    <row r="354" spans="1:23" x14ac:dyDescent="0.2">
      <c r="A354" s="11">
        <f t="shared" si="21"/>
        <v>40505</v>
      </c>
      <c r="B354" s="10">
        <v>261969</v>
      </c>
      <c r="C354" s="10">
        <v>40640</v>
      </c>
      <c r="D354" s="12">
        <v>221329</v>
      </c>
      <c r="E354" s="10">
        <v>2850</v>
      </c>
      <c r="F354" s="10">
        <v>191319</v>
      </c>
      <c r="G354" s="10">
        <v>455212</v>
      </c>
      <c r="H354" s="10">
        <v>622712</v>
      </c>
      <c r="I354" s="10">
        <v>-14723</v>
      </c>
      <c r="J354" s="10"/>
    </row>
    <row r="355" spans="1:23" x14ac:dyDescent="0.2">
      <c r="A355" s="11">
        <f t="shared" si="21"/>
        <v>40498</v>
      </c>
      <c r="B355" s="10">
        <v>267157</v>
      </c>
      <c r="C355" s="10">
        <v>48678</v>
      </c>
      <c r="D355" s="12">
        <v>218479</v>
      </c>
      <c r="E355" s="10">
        <v>-27700</v>
      </c>
      <c r="F355" s="10">
        <v>189737</v>
      </c>
      <c r="G355" s="10">
        <v>454645</v>
      </c>
      <c r="H355" s="10">
        <v>637435</v>
      </c>
      <c r="I355" s="10">
        <v>-13329</v>
      </c>
      <c r="J355" s="10"/>
    </row>
    <row r="356" spans="1:23" x14ac:dyDescent="0.2">
      <c r="A356" s="11">
        <f t="shared" si="21"/>
        <v>40491</v>
      </c>
      <c r="B356" s="10">
        <v>298005</v>
      </c>
      <c r="C356" s="10">
        <v>51826</v>
      </c>
      <c r="D356" s="12">
        <v>246179</v>
      </c>
      <c r="E356" s="10">
        <v>15951</v>
      </c>
      <c r="F356" s="10">
        <v>181532</v>
      </c>
      <c r="G356" s="10">
        <v>472485</v>
      </c>
      <c r="H356" s="10">
        <v>650764</v>
      </c>
      <c r="I356" s="10">
        <v>32383</v>
      </c>
      <c r="J356" s="10"/>
    </row>
    <row r="357" spans="1:23" x14ac:dyDescent="0.2">
      <c r="A357" s="11">
        <f t="shared" si="21"/>
        <v>40484</v>
      </c>
      <c r="B357" s="10">
        <v>282707</v>
      </c>
      <c r="C357" s="10">
        <v>52479</v>
      </c>
      <c r="D357" s="12">
        <v>230228</v>
      </c>
      <c r="E357" s="10">
        <v>-8858</v>
      </c>
      <c r="F357" s="10">
        <v>184286</v>
      </c>
      <c r="G357" s="10">
        <v>460898</v>
      </c>
      <c r="H357" s="10">
        <v>618381</v>
      </c>
      <c r="I357" s="10">
        <v>10799</v>
      </c>
      <c r="J357" s="10"/>
    </row>
    <row r="358" spans="1:23" x14ac:dyDescent="0.2">
      <c r="A358" s="11">
        <f t="shared" si="21"/>
        <v>40477</v>
      </c>
      <c r="B358" s="10">
        <v>283153</v>
      </c>
      <c r="C358" s="10">
        <v>44067</v>
      </c>
      <c r="D358" s="12">
        <v>239086</v>
      </c>
      <c r="E358" s="10">
        <v>-10666</v>
      </c>
      <c r="F358" s="10">
        <v>174257</v>
      </c>
      <c r="G358" s="10">
        <v>456692</v>
      </c>
      <c r="H358" s="10">
        <v>607582</v>
      </c>
      <c r="I358" s="10">
        <v>-23044</v>
      </c>
      <c r="J358" s="10"/>
    </row>
    <row r="359" spans="1:23" x14ac:dyDescent="0.2">
      <c r="A359" s="11">
        <f t="shared" si="21"/>
        <v>40470</v>
      </c>
      <c r="B359" s="10">
        <v>299275</v>
      </c>
      <c r="C359" s="10">
        <v>49523</v>
      </c>
      <c r="D359" s="12">
        <v>249752</v>
      </c>
      <c r="E359" s="10">
        <v>-6122</v>
      </c>
      <c r="F359" s="10">
        <v>177820</v>
      </c>
      <c r="G359" s="10">
        <v>470902</v>
      </c>
      <c r="H359" s="10">
        <v>630626</v>
      </c>
      <c r="I359" s="10">
        <v>14244</v>
      </c>
      <c r="J359" s="10"/>
    </row>
    <row r="360" spans="1:23" x14ac:dyDescent="0.2">
      <c r="A360" s="11">
        <f t="shared" si="21"/>
        <v>40463</v>
      </c>
      <c r="B360" s="10">
        <v>304564</v>
      </c>
      <c r="C360" s="10">
        <v>48690</v>
      </c>
      <c r="D360" s="12">
        <v>255874</v>
      </c>
      <c r="E360" s="10">
        <v>-3746</v>
      </c>
      <c r="F360" s="10">
        <v>177524</v>
      </c>
      <c r="G360" s="10">
        <v>477546</v>
      </c>
      <c r="H360" s="10">
        <v>616382</v>
      </c>
      <c r="I360" s="10">
        <v>-822</v>
      </c>
      <c r="J360" s="10"/>
    </row>
    <row r="361" spans="1:23" x14ac:dyDescent="0.2">
      <c r="A361" s="11">
        <f t="shared" si="21"/>
        <v>40456</v>
      </c>
      <c r="B361" s="10">
        <v>300571</v>
      </c>
      <c r="C361" s="10">
        <v>40951</v>
      </c>
      <c r="D361" s="12">
        <v>259620</v>
      </c>
      <c r="E361" s="10">
        <v>1971</v>
      </c>
      <c r="F361" s="10">
        <v>179071</v>
      </c>
      <c r="G361" s="10">
        <v>478569</v>
      </c>
      <c r="H361" s="10">
        <v>617204</v>
      </c>
      <c r="I361" s="10">
        <v>-2204</v>
      </c>
      <c r="J361" s="10"/>
    </row>
    <row r="362" spans="1:23" x14ac:dyDescent="0.2">
      <c r="A362" s="11">
        <f t="shared" si="21"/>
        <v>40449</v>
      </c>
      <c r="B362" s="10">
        <v>297272</v>
      </c>
      <c r="C362" s="10">
        <v>39623</v>
      </c>
      <c r="D362" s="12">
        <v>257649</v>
      </c>
      <c r="E362" s="10">
        <v>13636</v>
      </c>
      <c r="F362" s="10">
        <v>182276</v>
      </c>
      <c r="G362" s="10">
        <v>485016</v>
      </c>
      <c r="H362" s="10">
        <v>619408</v>
      </c>
      <c r="I362" s="10">
        <v>21816</v>
      </c>
      <c r="J362" s="10"/>
    </row>
    <row r="363" spans="1:23" x14ac:dyDescent="0.2">
      <c r="A363" s="11">
        <f t="shared" si="21"/>
        <v>40442</v>
      </c>
      <c r="B363" s="10">
        <v>286568</v>
      </c>
      <c r="C363" s="10">
        <v>42555</v>
      </c>
      <c r="D363" s="12">
        <v>244013</v>
      </c>
      <c r="E363" s="10">
        <v>-248</v>
      </c>
      <c r="F363" s="10">
        <v>173670</v>
      </c>
      <c r="G363" s="10">
        <v>465978</v>
      </c>
      <c r="H363" s="10">
        <v>597592</v>
      </c>
      <c r="I363" s="10">
        <v>3534</v>
      </c>
      <c r="J363" s="10"/>
    </row>
    <row r="364" spans="1:23" x14ac:dyDescent="0.2">
      <c r="A364" s="11">
        <f t="shared" si="21"/>
        <v>40435</v>
      </c>
      <c r="B364" s="10">
        <v>286237</v>
      </c>
      <c r="C364" s="10">
        <v>41976</v>
      </c>
      <c r="D364" s="12">
        <v>244261</v>
      </c>
      <c r="E364" s="10">
        <v>4564</v>
      </c>
      <c r="F364" s="10">
        <v>171449</v>
      </c>
      <c r="G364" s="10">
        <v>464388</v>
      </c>
      <c r="H364" s="10">
        <v>594058</v>
      </c>
      <c r="I364" s="10">
        <v>8494</v>
      </c>
      <c r="J364" s="10"/>
    </row>
    <row r="365" spans="1:23" x14ac:dyDescent="0.2">
      <c r="A365" s="11">
        <f t="shared" si="21"/>
        <v>40428</v>
      </c>
      <c r="B365" s="10">
        <v>275367</v>
      </c>
      <c r="C365" s="10">
        <v>35670</v>
      </c>
      <c r="D365" s="12">
        <v>239697</v>
      </c>
      <c r="E365" s="10">
        <v>18506</v>
      </c>
      <c r="F365" s="10">
        <v>171591</v>
      </c>
      <c r="G365" s="10">
        <v>459271</v>
      </c>
      <c r="H365" s="10">
        <v>585564</v>
      </c>
      <c r="I365" s="10">
        <v>29100</v>
      </c>
      <c r="J365" s="10"/>
    </row>
    <row r="366" spans="1:23" x14ac:dyDescent="0.2">
      <c r="A366" s="11">
        <f t="shared" si="21"/>
        <v>40421</v>
      </c>
      <c r="B366" s="7">
        <f t="shared" ref="B366" si="22">R366+U366</f>
        <v>272509</v>
      </c>
      <c r="C366" s="7">
        <f t="shared" ref="C366" si="23">S366+V366</f>
        <v>34432</v>
      </c>
      <c r="D366" s="8">
        <f t="shared" ref="D366" si="24">B366-C366</f>
        <v>238077</v>
      </c>
      <c r="E366" s="7">
        <f t="shared" ref="E366" si="25">D366-D367</f>
        <v>16886</v>
      </c>
      <c r="F366" s="7">
        <f t="shared" ref="F366" si="26">M366+O366+Q366</f>
        <v>171275</v>
      </c>
      <c r="G366" s="7">
        <f t="shared" ref="G366" si="27">N366+P366+Q366</f>
        <v>455836</v>
      </c>
      <c r="H366" s="7">
        <f t="shared" ref="H366" si="28">L366</f>
        <v>577352</v>
      </c>
      <c r="I366" s="7">
        <f t="shared" ref="I366" si="29">H366-H367</f>
        <v>20888</v>
      </c>
      <c r="J366" s="10"/>
      <c r="L366" s="7">
        <v>577352</v>
      </c>
      <c r="M366" s="7">
        <v>61309</v>
      </c>
      <c r="N366" s="7">
        <v>246193</v>
      </c>
      <c r="O366" s="7">
        <v>88647</v>
      </c>
      <c r="P366" s="7">
        <v>188324</v>
      </c>
      <c r="Q366" s="7">
        <v>21319</v>
      </c>
      <c r="R366" s="7">
        <v>215631</v>
      </c>
      <c r="S366" s="7">
        <v>6431</v>
      </c>
      <c r="T366" s="7">
        <v>49121</v>
      </c>
      <c r="U366" s="7">
        <v>56878</v>
      </c>
      <c r="V366" s="7">
        <v>28001</v>
      </c>
      <c r="W366" s="7">
        <v>17997</v>
      </c>
    </row>
    <row r="367" spans="1:23" x14ac:dyDescent="0.2">
      <c r="A367" s="11">
        <f t="shared" si="21"/>
        <v>40414</v>
      </c>
      <c r="B367" s="10">
        <v>256244</v>
      </c>
      <c r="C367" s="10">
        <v>35053</v>
      </c>
      <c r="D367" s="12">
        <v>221191</v>
      </c>
      <c r="E367" s="10">
        <v>16963</v>
      </c>
      <c r="F367" s="10">
        <v>172529</v>
      </c>
      <c r="G367" s="10">
        <v>436829</v>
      </c>
      <c r="H367" s="10">
        <v>556464</v>
      </c>
      <c r="I367" s="10">
        <v>12790</v>
      </c>
      <c r="J367" s="10"/>
    </row>
    <row r="368" spans="1:23" x14ac:dyDescent="0.2">
      <c r="A368" s="11">
        <f t="shared" si="21"/>
        <v>40407</v>
      </c>
      <c r="B368" s="10">
        <v>240954</v>
      </c>
      <c r="C368" s="10">
        <v>36726</v>
      </c>
      <c r="D368" s="12">
        <v>204228</v>
      </c>
      <c r="E368" s="10">
        <v>13541</v>
      </c>
      <c r="F368" s="10">
        <v>172331</v>
      </c>
      <c r="G368" s="10">
        <v>421901</v>
      </c>
      <c r="H368" s="10">
        <v>543674</v>
      </c>
      <c r="I368" s="10">
        <v>20596</v>
      </c>
      <c r="J368" s="10"/>
    </row>
    <row r="369" spans="1:10" x14ac:dyDescent="0.2">
      <c r="A369" s="11">
        <f t="shared" si="21"/>
        <v>40400</v>
      </c>
      <c r="B369" s="10">
        <v>224485</v>
      </c>
      <c r="C369" s="10">
        <v>33798</v>
      </c>
      <c r="D369" s="12">
        <v>190687</v>
      </c>
      <c r="E369" s="10">
        <v>5172</v>
      </c>
      <c r="F369" s="10">
        <v>174249</v>
      </c>
      <c r="G369" s="10">
        <v>405229</v>
      </c>
      <c r="H369" s="10">
        <v>523078</v>
      </c>
      <c r="I369" s="10">
        <v>4435</v>
      </c>
      <c r="J369" s="10"/>
    </row>
    <row r="370" spans="1:10" x14ac:dyDescent="0.2">
      <c r="A370" s="11">
        <f t="shared" si="21"/>
        <v>40393</v>
      </c>
      <c r="B370" s="10">
        <v>222704</v>
      </c>
      <c r="C370" s="10">
        <v>37189</v>
      </c>
      <c r="D370" s="12">
        <v>185515</v>
      </c>
      <c r="E370" s="10">
        <v>-3386</v>
      </c>
      <c r="F370" s="10">
        <v>179968</v>
      </c>
      <c r="G370" s="10">
        <v>401997</v>
      </c>
      <c r="H370" s="10">
        <v>518643</v>
      </c>
      <c r="I370" s="10">
        <v>-41423</v>
      </c>
      <c r="J370" s="10"/>
    </row>
    <row r="371" spans="1:10" x14ac:dyDescent="0.2">
      <c r="A371" s="11">
        <f t="shared" si="21"/>
        <v>40386</v>
      </c>
      <c r="B371" s="10">
        <v>228251</v>
      </c>
      <c r="C371" s="10">
        <v>39350</v>
      </c>
      <c r="D371" s="12">
        <v>188901</v>
      </c>
      <c r="E371" s="10">
        <v>10594</v>
      </c>
      <c r="F371" s="10">
        <v>193521</v>
      </c>
      <c r="G371" s="10">
        <v>421076</v>
      </c>
      <c r="H371" s="10">
        <v>560066</v>
      </c>
      <c r="I371" s="10">
        <v>593</v>
      </c>
      <c r="J371" s="10"/>
    </row>
    <row r="372" spans="1:10" x14ac:dyDescent="0.2">
      <c r="A372" s="11">
        <f t="shared" si="21"/>
        <v>40379</v>
      </c>
      <c r="B372" s="10">
        <v>227963</v>
      </c>
      <c r="C372" s="10">
        <v>49656</v>
      </c>
      <c r="D372" s="12">
        <v>178307</v>
      </c>
      <c r="E372" s="10">
        <v>-26614</v>
      </c>
      <c r="F372" s="10">
        <v>208787</v>
      </c>
      <c r="G372" s="10">
        <v>424451</v>
      </c>
      <c r="H372" s="10">
        <v>559473</v>
      </c>
      <c r="I372" s="10">
        <v>-8605</v>
      </c>
      <c r="J372" s="10"/>
    </row>
    <row r="373" spans="1:10" x14ac:dyDescent="0.2">
      <c r="A373" s="11">
        <f t="shared" si="21"/>
        <v>40372</v>
      </c>
      <c r="B373" s="10">
        <v>243867</v>
      </c>
      <c r="C373" s="10">
        <v>38946</v>
      </c>
      <c r="D373" s="12">
        <v>204921</v>
      </c>
      <c r="E373" s="10">
        <v>-4121</v>
      </c>
      <c r="F373" s="10">
        <v>198305</v>
      </c>
      <c r="G373" s="10">
        <v>446653</v>
      </c>
      <c r="H373" s="10">
        <v>568078</v>
      </c>
      <c r="I373" s="10">
        <v>-9654</v>
      </c>
      <c r="J373" s="10"/>
    </row>
    <row r="374" spans="1:10" x14ac:dyDescent="0.2">
      <c r="A374" s="11">
        <f t="shared" si="21"/>
        <v>40365</v>
      </c>
      <c r="B374" s="10">
        <v>251273</v>
      </c>
      <c r="C374" s="10">
        <v>42231</v>
      </c>
      <c r="D374" s="12">
        <v>209042</v>
      </c>
      <c r="E374" s="10">
        <v>-35683</v>
      </c>
      <c r="F374" s="10">
        <v>203285</v>
      </c>
      <c r="G374" s="10">
        <v>452427</v>
      </c>
      <c r="H374" s="10">
        <v>577732</v>
      </c>
      <c r="I374" s="10">
        <v>-23406</v>
      </c>
      <c r="J374" s="10"/>
    </row>
    <row r="375" spans="1:10" x14ac:dyDescent="0.2">
      <c r="A375" s="11">
        <f t="shared" si="21"/>
        <v>40358</v>
      </c>
      <c r="B375" s="10">
        <v>279992</v>
      </c>
      <c r="C375" s="10">
        <v>35267</v>
      </c>
      <c r="D375" s="12">
        <v>244725</v>
      </c>
      <c r="E375" s="10">
        <v>6091</v>
      </c>
      <c r="F375" s="10">
        <v>192020</v>
      </c>
      <c r="G375" s="10">
        <v>481976</v>
      </c>
      <c r="H375" s="10">
        <v>601138</v>
      </c>
      <c r="I375" s="10">
        <v>-1273</v>
      </c>
      <c r="J375" s="10"/>
    </row>
    <row r="376" spans="1:10" x14ac:dyDescent="0.2">
      <c r="A376" s="11">
        <f t="shared" si="21"/>
        <v>40351</v>
      </c>
      <c r="B376" s="10">
        <v>283920</v>
      </c>
      <c r="C376" s="10">
        <v>45286</v>
      </c>
      <c r="D376" s="12">
        <v>238634</v>
      </c>
      <c r="E376" s="10">
        <v>8383</v>
      </c>
      <c r="F376" s="10">
        <v>186762</v>
      </c>
      <c r="G376" s="10">
        <v>475678</v>
      </c>
      <c r="H376" s="10">
        <v>602411</v>
      </c>
      <c r="I376" s="10">
        <v>33207</v>
      </c>
      <c r="J376" s="10"/>
    </row>
    <row r="377" spans="1:10" x14ac:dyDescent="0.2">
      <c r="A377" s="11">
        <f t="shared" si="21"/>
        <v>40344</v>
      </c>
      <c r="B377" s="10">
        <v>273657</v>
      </c>
      <c r="C377" s="10">
        <v>43406</v>
      </c>
      <c r="D377" s="12">
        <v>230251</v>
      </c>
      <c r="E377" s="10">
        <v>2853</v>
      </c>
      <c r="F377" s="10">
        <v>178313</v>
      </c>
      <c r="G377" s="10">
        <v>457257</v>
      </c>
      <c r="H377" s="10">
        <v>569204</v>
      </c>
      <c r="I377" s="10">
        <v>4412</v>
      </c>
      <c r="J377" s="10"/>
    </row>
    <row r="378" spans="1:10" x14ac:dyDescent="0.2">
      <c r="A378" s="11">
        <f t="shared" si="21"/>
        <v>40337</v>
      </c>
      <c r="B378" s="10">
        <v>270729</v>
      </c>
      <c r="C378" s="10">
        <v>43331</v>
      </c>
      <c r="D378" s="12">
        <v>227398</v>
      </c>
      <c r="E378" s="10">
        <v>2852</v>
      </c>
      <c r="F378" s="10">
        <v>175948</v>
      </c>
      <c r="G378" s="10">
        <v>449525</v>
      </c>
      <c r="H378" s="10">
        <v>564792</v>
      </c>
      <c r="I378" s="10">
        <v>10842</v>
      </c>
      <c r="J378" s="10"/>
    </row>
    <row r="379" spans="1:10" x14ac:dyDescent="0.2">
      <c r="A379" s="11">
        <f t="shared" si="21"/>
        <v>40330</v>
      </c>
      <c r="B379" s="10">
        <v>266569</v>
      </c>
      <c r="C379" s="10">
        <v>42023</v>
      </c>
      <c r="D379" s="12">
        <v>224546</v>
      </c>
      <c r="E379" s="10">
        <v>-3145</v>
      </c>
      <c r="F379" s="10">
        <v>172487</v>
      </c>
      <c r="G379" s="10">
        <v>440110</v>
      </c>
      <c r="H379" s="10">
        <v>553950</v>
      </c>
      <c r="I379" s="10">
        <v>-37410</v>
      </c>
      <c r="J379" s="10"/>
    </row>
    <row r="380" spans="1:10" x14ac:dyDescent="0.2">
      <c r="A380" s="11">
        <f t="shared" si="21"/>
        <v>40323</v>
      </c>
      <c r="B380" s="10">
        <v>271184</v>
      </c>
      <c r="C380" s="10">
        <v>43493</v>
      </c>
      <c r="D380" s="12">
        <v>227691</v>
      </c>
      <c r="E380" s="10">
        <v>-3979</v>
      </c>
      <c r="F380" s="10">
        <v>167088</v>
      </c>
      <c r="G380" s="10">
        <v>435467</v>
      </c>
      <c r="H380" s="10">
        <v>591360</v>
      </c>
      <c r="I380" s="10">
        <v>11602</v>
      </c>
      <c r="J380" s="10"/>
    </row>
    <row r="381" spans="1:10" x14ac:dyDescent="0.2">
      <c r="A381" s="11">
        <f t="shared" si="21"/>
        <v>40316</v>
      </c>
      <c r="B381" s="10">
        <v>281985</v>
      </c>
      <c r="C381" s="10">
        <v>50315</v>
      </c>
      <c r="D381" s="12">
        <v>231670</v>
      </c>
      <c r="E381" s="10">
        <v>-4155</v>
      </c>
      <c r="F381" s="10">
        <v>170172</v>
      </c>
      <c r="G381" s="10">
        <v>449916</v>
      </c>
      <c r="H381" s="10">
        <v>579758</v>
      </c>
      <c r="I381" s="10">
        <v>-3746</v>
      </c>
      <c r="J381" s="10"/>
    </row>
    <row r="382" spans="1:10" x14ac:dyDescent="0.2">
      <c r="A382" s="11">
        <f t="shared" si="21"/>
        <v>40309</v>
      </c>
      <c r="B382" s="10">
        <v>282375</v>
      </c>
      <c r="C382" s="10">
        <v>46550</v>
      </c>
      <c r="D382" s="12">
        <v>235825</v>
      </c>
      <c r="E382" s="10">
        <v>5278</v>
      </c>
      <c r="F382" s="10">
        <v>168306</v>
      </c>
      <c r="G382" s="10">
        <v>450950</v>
      </c>
      <c r="H382" s="10">
        <v>583504</v>
      </c>
      <c r="I382" s="10">
        <v>31888</v>
      </c>
      <c r="J382" s="10"/>
    </row>
    <row r="383" spans="1:10" x14ac:dyDescent="0.2">
      <c r="A383" s="11">
        <f t="shared" si="21"/>
        <v>40302</v>
      </c>
      <c r="B383" s="10">
        <v>271511</v>
      </c>
      <c r="C383" s="10">
        <v>40964</v>
      </c>
      <c r="D383" s="12">
        <v>230547</v>
      </c>
      <c r="E383" s="10">
        <v>4879</v>
      </c>
      <c r="F383" s="10">
        <v>151675</v>
      </c>
      <c r="G383" s="10">
        <v>423261</v>
      </c>
      <c r="H383" s="10">
        <v>551616</v>
      </c>
      <c r="I383" s="10">
        <v>13025</v>
      </c>
      <c r="J383" s="10"/>
    </row>
    <row r="384" spans="1:10" x14ac:dyDescent="0.2">
      <c r="A384" s="11">
        <f t="shared" si="21"/>
        <v>40295</v>
      </c>
      <c r="B384" s="10">
        <v>263472</v>
      </c>
      <c r="C384" s="10">
        <v>37804</v>
      </c>
      <c r="D384" s="12">
        <v>225668</v>
      </c>
      <c r="E384" s="10">
        <v>15017</v>
      </c>
      <c r="F384" s="10">
        <v>145484</v>
      </c>
      <c r="G384" s="10">
        <v>411106</v>
      </c>
      <c r="H384" s="10">
        <v>538591</v>
      </c>
      <c r="I384" s="10">
        <v>17253</v>
      </c>
      <c r="J384" s="10"/>
    </row>
    <row r="385" spans="1:10" x14ac:dyDescent="0.2">
      <c r="A385" s="11">
        <f t="shared" si="21"/>
        <v>40288</v>
      </c>
      <c r="B385" s="10">
        <v>251244</v>
      </c>
      <c r="C385" s="10">
        <v>40593</v>
      </c>
      <c r="D385" s="12">
        <v>210651</v>
      </c>
      <c r="E385" s="10">
        <v>-10091</v>
      </c>
      <c r="F385" s="10">
        <v>139961</v>
      </c>
      <c r="G385" s="10">
        <v>397357</v>
      </c>
      <c r="H385" s="10">
        <v>521338</v>
      </c>
      <c r="I385" s="10">
        <v>-7518</v>
      </c>
      <c r="J385" s="10"/>
    </row>
    <row r="386" spans="1:10" x14ac:dyDescent="0.2">
      <c r="A386" s="11">
        <f t="shared" si="21"/>
        <v>40281</v>
      </c>
      <c r="B386" s="10">
        <v>262599</v>
      </c>
      <c r="C386" s="10">
        <v>41857</v>
      </c>
      <c r="D386" s="12">
        <v>220742</v>
      </c>
      <c r="E386" s="10">
        <v>17296</v>
      </c>
      <c r="F386" s="10">
        <v>135469</v>
      </c>
      <c r="G386" s="10">
        <v>398953</v>
      </c>
      <c r="H386" s="10">
        <v>528856</v>
      </c>
      <c r="I386" s="10">
        <v>31468</v>
      </c>
      <c r="J386" s="10"/>
    </row>
    <row r="387" spans="1:10" x14ac:dyDescent="0.2">
      <c r="A387" s="11">
        <f t="shared" si="21"/>
        <v>40274</v>
      </c>
      <c r="B387" s="10">
        <v>242302</v>
      </c>
      <c r="C387" s="10">
        <v>38856</v>
      </c>
      <c r="D387" s="12">
        <v>203446</v>
      </c>
      <c r="E387" s="10">
        <v>29680</v>
      </c>
      <c r="F387" s="10">
        <v>126670</v>
      </c>
      <c r="G387" s="10">
        <v>371576</v>
      </c>
      <c r="H387" s="10">
        <v>497388</v>
      </c>
      <c r="I387" s="10">
        <v>30710</v>
      </c>
      <c r="J387" s="10"/>
    </row>
    <row r="388" spans="1:10" x14ac:dyDescent="0.2">
      <c r="A388" s="11">
        <f t="shared" si="21"/>
        <v>40267</v>
      </c>
      <c r="B388" s="10">
        <v>209874</v>
      </c>
      <c r="C388" s="10">
        <v>36108</v>
      </c>
      <c r="D388" s="12">
        <v>173766</v>
      </c>
      <c r="E388" s="10">
        <v>-10106</v>
      </c>
      <c r="F388" s="10">
        <v>135472</v>
      </c>
      <c r="G388" s="10">
        <v>343163</v>
      </c>
      <c r="H388" s="10">
        <v>466678</v>
      </c>
      <c r="I388" s="10">
        <v>-28465</v>
      </c>
      <c r="J388" s="10"/>
    </row>
    <row r="389" spans="1:10" x14ac:dyDescent="0.2">
      <c r="A389" s="11">
        <f t="shared" ref="A389:A420" si="30">A390+7</f>
        <v>40260</v>
      </c>
      <c r="B389" s="10">
        <v>221472</v>
      </c>
      <c r="C389" s="10">
        <v>37600</v>
      </c>
      <c r="D389" s="12">
        <v>183872</v>
      </c>
      <c r="E389" s="10">
        <v>-16474</v>
      </c>
      <c r="F389" s="10">
        <v>124504</v>
      </c>
      <c r="G389" s="10">
        <v>348327</v>
      </c>
      <c r="H389" s="10">
        <v>495143</v>
      </c>
      <c r="I389" s="10">
        <v>-1338</v>
      </c>
      <c r="J389" s="10"/>
    </row>
    <row r="390" spans="1:10" x14ac:dyDescent="0.2">
      <c r="A390" s="11">
        <f t="shared" si="30"/>
        <v>40253</v>
      </c>
      <c r="B390" s="10">
        <v>239065</v>
      </c>
      <c r="C390" s="10">
        <v>38719</v>
      </c>
      <c r="D390" s="12">
        <v>200346</v>
      </c>
      <c r="E390" s="10">
        <v>-7848</v>
      </c>
      <c r="F390" s="10">
        <v>109825</v>
      </c>
      <c r="G390" s="10">
        <v>352120</v>
      </c>
      <c r="H390" s="10">
        <v>496481</v>
      </c>
      <c r="I390" s="10">
        <v>2572</v>
      </c>
      <c r="J390" s="10"/>
    </row>
    <row r="391" spans="1:10" x14ac:dyDescent="0.2">
      <c r="A391" s="11">
        <f t="shared" si="30"/>
        <v>40246</v>
      </c>
      <c r="B391" s="10">
        <v>240868</v>
      </c>
      <c r="C391" s="10">
        <v>32674</v>
      </c>
      <c r="D391" s="12">
        <v>208194</v>
      </c>
      <c r="E391" s="10">
        <v>822</v>
      </c>
      <c r="F391" s="10">
        <v>112952</v>
      </c>
      <c r="G391" s="10">
        <v>364739</v>
      </c>
      <c r="H391" s="10">
        <v>493909</v>
      </c>
      <c r="I391" s="10">
        <v>11123</v>
      </c>
      <c r="J391" s="10"/>
    </row>
    <row r="392" spans="1:10" x14ac:dyDescent="0.2">
      <c r="A392" s="11">
        <f t="shared" si="30"/>
        <v>40239</v>
      </c>
      <c r="B392" s="10">
        <v>239765</v>
      </c>
      <c r="C392" s="10">
        <v>32393</v>
      </c>
      <c r="D392" s="12">
        <v>207372</v>
      </c>
      <c r="E392" s="10">
        <v>6750</v>
      </c>
      <c r="F392" s="10">
        <v>101700</v>
      </c>
      <c r="G392" s="10">
        <v>353237</v>
      </c>
      <c r="H392" s="10">
        <v>482786</v>
      </c>
      <c r="I392" s="10">
        <v>16214</v>
      </c>
      <c r="J392" s="10"/>
    </row>
    <row r="393" spans="1:10" x14ac:dyDescent="0.2">
      <c r="A393" s="11">
        <f t="shared" si="30"/>
        <v>40232</v>
      </c>
      <c r="B393" s="10">
        <v>233106</v>
      </c>
      <c r="C393" s="10">
        <v>32484</v>
      </c>
      <c r="D393" s="12">
        <v>200622</v>
      </c>
      <c r="E393" s="10">
        <v>11764</v>
      </c>
      <c r="F393" s="10">
        <v>97536</v>
      </c>
      <c r="G393" s="10">
        <v>335580</v>
      </c>
      <c r="H393" s="10">
        <v>466572</v>
      </c>
      <c r="I393" s="10">
        <v>63</v>
      </c>
      <c r="J393" s="10"/>
    </row>
    <row r="394" spans="1:10" x14ac:dyDescent="0.2">
      <c r="A394" s="11">
        <f t="shared" si="30"/>
        <v>40225</v>
      </c>
      <c r="B394" s="10">
        <v>224715</v>
      </c>
      <c r="C394" s="10">
        <v>35857</v>
      </c>
      <c r="D394" s="12">
        <v>188858</v>
      </c>
      <c r="E394" s="10">
        <v>7339</v>
      </c>
      <c r="F394" s="10">
        <v>105334</v>
      </c>
      <c r="G394" s="10">
        <v>325212</v>
      </c>
      <c r="H394" s="10">
        <v>466509</v>
      </c>
      <c r="I394" s="10">
        <v>-396</v>
      </c>
      <c r="J394" s="10"/>
    </row>
    <row r="395" spans="1:10" x14ac:dyDescent="0.2">
      <c r="A395" s="11">
        <f t="shared" si="30"/>
        <v>40218</v>
      </c>
      <c r="B395" s="10">
        <v>222775</v>
      </c>
      <c r="C395" s="10">
        <v>41256</v>
      </c>
      <c r="D395" s="12">
        <v>181519</v>
      </c>
      <c r="E395" s="10">
        <v>-28650</v>
      </c>
      <c r="F395" s="10">
        <v>110759</v>
      </c>
      <c r="G395" s="10">
        <v>324186</v>
      </c>
      <c r="H395" s="10">
        <v>466905</v>
      </c>
      <c r="I395" s="10">
        <v>-13955</v>
      </c>
      <c r="J395" s="10"/>
    </row>
    <row r="396" spans="1:10" x14ac:dyDescent="0.2">
      <c r="A396" s="11">
        <f t="shared" si="30"/>
        <v>40211</v>
      </c>
      <c r="B396" s="10">
        <v>246048</v>
      </c>
      <c r="C396" s="10">
        <v>35879</v>
      </c>
      <c r="D396" s="12">
        <v>210169</v>
      </c>
      <c r="E396" s="10">
        <v>-1755</v>
      </c>
      <c r="F396" s="10">
        <v>103361</v>
      </c>
      <c r="G396" s="10">
        <v>347940</v>
      </c>
      <c r="H396" s="10">
        <v>480860</v>
      </c>
      <c r="I396" s="10">
        <v>-26705</v>
      </c>
      <c r="J396" s="10"/>
    </row>
    <row r="397" spans="1:10" x14ac:dyDescent="0.2">
      <c r="A397" s="11">
        <f t="shared" si="30"/>
        <v>40204</v>
      </c>
      <c r="B397" s="10">
        <v>246223</v>
      </c>
      <c r="C397" s="10">
        <v>34299</v>
      </c>
      <c r="D397" s="12">
        <v>211924</v>
      </c>
      <c r="E397" s="10">
        <v>-9545</v>
      </c>
      <c r="F397" s="10">
        <v>111492</v>
      </c>
      <c r="G397" s="10">
        <v>360110</v>
      </c>
      <c r="H397" s="10">
        <v>507565</v>
      </c>
      <c r="I397" s="10">
        <v>-21359</v>
      </c>
      <c r="J397" s="10"/>
    </row>
    <row r="398" spans="1:10" x14ac:dyDescent="0.2">
      <c r="A398" s="11">
        <f t="shared" si="30"/>
        <v>40197</v>
      </c>
      <c r="B398" s="10">
        <v>261276</v>
      </c>
      <c r="C398" s="10">
        <v>39807</v>
      </c>
      <c r="D398" s="12">
        <v>221469</v>
      </c>
      <c r="E398" s="10">
        <v>-7873</v>
      </c>
      <c r="F398" s="10">
        <v>109197</v>
      </c>
      <c r="G398" s="10">
        <v>382844</v>
      </c>
      <c r="H398" s="10">
        <v>528924</v>
      </c>
      <c r="I398" s="10">
        <v>5658</v>
      </c>
      <c r="J398" s="10"/>
    </row>
    <row r="399" spans="1:10" x14ac:dyDescent="0.2">
      <c r="A399" s="11">
        <f t="shared" si="30"/>
        <v>40190</v>
      </c>
      <c r="B399" s="10">
        <v>271260</v>
      </c>
      <c r="C399" s="10">
        <v>41918</v>
      </c>
      <c r="D399" s="12">
        <v>229342</v>
      </c>
      <c r="E399" s="10">
        <v>1575</v>
      </c>
      <c r="F399" s="10">
        <v>100451</v>
      </c>
      <c r="G399" s="10">
        <v>382939</v>
      </c>
      <c r="H399" s="10">
        <v>523266</v>
      </c>
      <c r="I399" s="10">
        <v>15623</v>
      </c>
      <c r="J399" s="10"/>
    </row>
    <row r="400" spans="1:10" x14ac:dyDescent="0.2">
      <c r="A400" s="11">
        <f t="shared" si="30"/>
        <v>40183</v>
      </c>
      <c r="B400" s="10">
        <v>263008</v>
      </c>
      <c r="C400" s="10">
        <v>35241</v>
      </c>
      <c r="D400" s="12">
        <v>227767</v>
      </c>
      <c r="E400" s="10">
        <v>-2723</v>
      </c>
      <c r="F400" s="10">
        <v>98195</v>
      </c>
      <c r="G400" s="10">
        <v>376746</v>
      </c>
      <c r="H400" s="10">
        <v>507643</v>
      </c>
      <c r="I400" s="10">
        <v>15931</v>
      </c>
      <c r="J400" s="10"/>
    </row>
    <row r="401" spans="1:10" x14ac:dyDescent="0.2">
      <c r="A401" s="11">
        <f t="shared" si="30"/>
        <v>40176</v>
      </c>
      <c r="B401" s="10">
        <v>263631</v>
      </c>
      <c r="C401" s="10">
        <v>33141</v>
      </c>
      <c r="D401" s="12">
        <v>230490</v>
      </c>
      <c r="E401" s="10">
        <v>-7586</v>
      </c>
      <c r="F401" s="10">
        <v>94841</v>
      </c>
      <c r="G401" s="10">
        <v>373783</v>
      </c>
      <c r="H401" s="10">
        <v>491712</v>
      </c>
      <c r="I401" s="10">
        <v>-7521</v>
      </c>
      <c r="J401" s="10"/>
    </row>
    <row r="402" spans="1:10" x14ac:dyDescent="0.2">
      <c r="A402" s="11">
        <f t="shared" si="30"/>
        <v>40169</v>
      </c>
      <c r="B402" s="10">
        <v>273487</v>
      </c>
      <c r="C402" s="10">
        <v>35411</v>
      </c>
      <c r="D402" s="12">
        <v>238076</v>
      </c>
      <c r="E402" s="10">
        <v>-18032</v>
      </c>
      <c r="F402" s="10">
        <v>92637</v>
      </c>
      <c r="G402" s="10">
        <v>378302</v>
      </c>
      <c r="H402" s="10">
        <v>499233</v>
      </c>
      <c r="I402" s="10">
        <v>-5135</v>
      </c>
      <c r="J402" s="10"/>
    </row>
    <row r="403" spans="1:10" x14ac:dyDescent="0.2">
      <c r="A403" s="11">
        <f t="shared" si="30"/>
        <v>40162</v>
      </c>
      <c r="B403" s="10">
        <v>288482</v>
      </c>
      <c r="C403" s="10">
        <v>32374</v>
      </c>
      <c r="D403" s="12">
        <v>256108</v>
      </c>
      <c r="E403" s="10">
        <v>1679</v>
      </c>
      <c r="F403" s="10">
        <v>87400</v>
      </c>
      <c r="G403" s="10">
        <v>391191</v>
      </c>
      <c r="H403" s="10">
        <v>504368</v>
      </c>
      <c r="I403" s="10">
        <v>-1284</v>
      </c>
      <c r="J403" s="10"/>
    </row>
    <row r="404" spans="1:10" x14ac:dyDescent="0.2">
      <c r="A404" s="11">
        <f t="shared" si="30"/>
        <v>40155</v>
      </c>
      <c r="B404" s="10">
        <v>290956</v>
      </c>
      <c r="C404" s="10">
        <v>36527</v>
      </c>
      <c r="D404" s="12">
        <v>254429</v>
      </c>
      <c r="E404" s="10">
        <v>-4635</v>
      </c>
      <c r="F404" s="10">
        <v>87110</v>
      </c>
      <c r="G404" s="10">
        <v>386296</v>
      </c>
      <c r="H404" s="10">
        <v>505652</v>
      </c>
      <c r="I404" s="10">
        <v>-15781</v>
      </c>
      <c r="J404" s="10"/>
    </row>
    <row r="405" spans="1:10" x14ac:dyDescent="0.2">
      <c r="A405" s="11">
        <f t="shared" si="30"/>
        <v>40148</v>
      </c>
      <c r="B405" s="10">
        <v>297316</v>
      </c>
      <c r="C405" s="10">
        <v>38252</v>
      </c>
      <c r="D405" s="12">
        <v>259064</v>
      </c>
      <c r="E405" s="10">
        <v>-3267</v>
      </c>
      <c r="F405" s="10">
        <v>96699</v>
      </c>
      <c r="G405" s="10">
        <v>404930</v>
      </c>
      <c r="H405" s="10">
        <v>521433</v>
      </c>
      <c r="I405" s="10">
        <v>180</v>
      </c>
      <c r="J405" s="10"/>
    </row>
    <row r="406" spans="1:10" x14ac:dyDescent="0.2">
      <c r="A406" s="11">
        <f t="shared" si="30"/>
        <v>40141</v>
      </c>
      <c r="B406" s="10">
        <v>294780</v>
      </c>
      <c r="C406" s="10">
        <v>32449</v>
      </c>
      <c r="D406" s="12">
        <v>262331</v>
      </c>
      <c r="E406" s="10">
        <v>26634</v>
      </c>
      <c r="F406" s="10">
        <v>100243</v>
      </c>
      <c r="G406" s="10">
        <v>406347</v>
      </c>
      <c r="H406" s="10">
        <v>521253</v>
      </c>
      <c r="I406" s="10">
        <v>-11866</v>
      </c>
      <c r="J406" s="10"/>
    </row>
    <row r="407" spans="1:10" x14ac:dyDescent="0.2">
      <c r="A407" s="11">
        <f t="shared" si="30"/>
        <v>40134</v>
      </c>
      <c r="B407" s="10">
        <v>284390</v>
      </c>
      <c r="C407" s="10">
        <v>48693</v>
      </c>
      <c r="D407" s="12">
        <v>235697</v>
      </c>
      <c r="E407" s="10">
        <v>-2363</v>
      </c>
      <c r="F407" s="10">
        <v>99935</v>
      </c>
      <c r="G407" s="10">
        <v>381481</v>
      </c>
      <c r="H407" s="10">
        <v>533119</v>
      </c>
      <c r="I407" s="10">
        <v>2614</v>
      </c>
      <c r="J407" s="10"/>
    </row>
    <row r="408" spans="1:10" x14ac:dyDescent="0.2">
      <c r="A408" s="11">
        <f t="shared" si="30"/>
        <v>40127</v>
      </c>
      <c r="B408" s="10">
        <v>280398</v>
      </c>
      <c r="C408" s="10">
        <v>42338</v>
      </c>
      <c r="D408" s="12">
        <v>238060</v>
      </c>
      <c r="E408" s="10">
        <v>-3259</v>
      </c>
      <c r="F408" s="10">
        <v>98290</v>
      </c>
      <c r="G408" s="10">
        <v>381074</v>
      </c>
      <c r="H408" s="10">
        <v>530505</v>
      </c>
      <c r="I408" s="10">
        <v>36514</v>
      </c>
      <c r="J408" s="10"/>
    </row>
    <row r="409" spans="1:10" x14ac:dyDescent="0.2">
      <c r="A409" s="11">
        <f t="shared" si="30"/>
        <v>40120</v>
      </c>
      <c r="B409" s="10">
        <v>279524</v>
      </c>
      <c r="C409" s="10">
        <v>38205</v>
      </c>
      <c r="D409" s="12">
        <v>241319</v>
      </c>
      <c r="E409" s="10">
        <v>-458</v>
      </c>
      <c r="F409" s="10">
        <v>91788</v>
      </c>
      <c r="G409" s="10">
        <v>375640</v>
      </c>
      <c r="H409" s="10">
        <v>493991</v>
      </c>
      <c r="I409" s="10">
        <v>-3488</v>
      </c>
      <c r="J409" s="10"/>
    </row>
    <row r="410" spans="1:10" x14ac:dyDescent="0.2">
      <c r="A410" s="11">
        <f t="shared" si="30"/>
        <v>40113</v>
      </c>
      <c r="B410" s="10">
        <v>272946</v>
      </c>
      <c r="C410" s="10">
        <v>31169</v>
      </c>
      <c r="D410" s="12">
        <v>241777</v>
      </c>
      <c r="E410" s="10">
        <v>-8330</v>
      </c>
      <c r="F410" s="10">
        <v>89306</v>
      </c>
      <c r="G410" s="10">
        <v>372785</v>
      </c>
      <c r="H410" s="10">
        <v>497479</v>
      </c>
      <c r="I410" s="10">
        <v>-12199</v>
      </c>
      <c r="J410" s="10"/>
    </row>
    <row r="411" spans="1:10" x14ac:dyDescent="0.2">
      <c r="A411" s="11">
        <f t="shared" si="30"/>
        <v>40106</v>
      </c>
      <c r="B411" s="10">
        <v>286864</v>
      </c>
      <c r="C411" s="10">
        <v>36757</v>
      </c>
      <c r="D411" s="12">
        <v>250107</v>
      </c>
      <c r="E411" s="10">
        <v>-3848</v>
      </c>
      <c r="F411" s="10">
        <v>86225</v>
      </c>
      <c r="G411" s="10">
        <v>383718</v>
      </c>
      <c r="H411" s="10">
        <v>509678</v>
      </c>
      <c r="I411" s="10">
        <v>5491</v>
      </c>
      <c r="J411" s="10"/>
    </row>
    <row r="412" spans="1:10" x14ac:dyDescent="0.2">
      <c r="A412" s="11">
        <f t="shared" si="30"/>
        <v>40099</v>
      </c>
      <c r="B412" s="10">
        <v>288214</v>
      </c>
      <c r="C412" s="10">
        <v>34259</v>
      </c>
      <c r="D412" s="12">
        <v>253955</v>
      </c>
      <c r="E412" s="10">
        <v>14287</v>
      </c>
      <c r="F412" s="10">
        <v>86071</v>
      </c>
      <c r="G412" s="10">
        <v>381997</v>
      </c>
      <c r="H412" s="10">
        <v>504187</v>
      </c>
      <c r="I412" s="10">
        <v>19880</v>
      </c>
      <c r="J412" s="10"/>
    </row>
    <row r="413" spans="1:10" x14ac:dyDescent="0.2">
      <c r="A413" s="11">
        <f t="shared" si="30"/>
        <v>40092</v>
      </c>
      <c r="B413" s="10">
        <v>269879</v>
      </c>
      <c r="C413" s="10">
        <v>30211</v>
      </c>
      <c r="D413" s="12">
        <v>239668</v>
      </c>
      <c r="E413" s="10">
        <v>8282</v>
      </c>
      <c r="F413" s="10">
        <v>81578</v>
      </c>
      <c r="G413" s="10">
        <v>363442</v>
      </c>
      <c r="H413" s="10">
        <v>484307</v>
      </c>
      <c r="I413" s="10">
        <v>29722</v>
      </c>
      <c r="J413" s="10"/>
    </row>
    <row r="414" spans="1:10" x14ac:dyDescent="0.2">
      <c r="A414" s="11">
        <f t="shared" si="30"/>
        <v>40085</v>
      </c>
      <c r="B414" s="10">
        <v>252994</v>
      </c>
      <c r="C414" s="10">
        <v>21608</v>
      </c>
      <c r="D414" s="12">
        <v>231386</v>
      </c>
      <c r="E414" s="10">
        <v>-5363</v>
      </c>
      <c r="F414" s="10">
        <v>84923</v>
      </c>
      <c r="G414" s="10">
        <v>360157</v>
      </c>
      <c r="H414" s="10">
        <v>454585</v>
      </c>
      <c r="I414" s="10">
        <v>-12560</v>
      </c>
      <c r="J414" s="10"/>
    </row>
    <row r="415" spans="1:10" x14ac:dyDescent="0.2">
      <c r="A415" s="11">
        <f t="shared" si="30"/>
        <v>40078</v>
      </c>
      <c r="B415" s="10">
        <v>265925</v>
      </c>
      <c r="C415" s="10">
        <v>29176</v>
      </c>
      <c r="D415" s="12">
        <v>236749</v>
      </c>
      <c r="E415" s="10">
        <v>1102</v>
      </c>
      <c r="F415" s="10">
        <v>80338</v>
      </c>
      <c r="G415" s="10">
        <v>367948</v>
      </c>
      <c r="H415" s="10">
        <v>467145</v>
      </c>
      <c r="I415" s="10">
        <v>-747</v>
      </c>
      <c r="J415" s="10"/>
    </row>
    <row r="416" spans="1:10" x14ac:dyDescent="0.2">
      <c r="A416" s="11">
        <f t="shared" si="30"/>
        <v>40071</v>
      </c>
      <c r="B416" s="10">
        <v>263329</v>
      </c>
      <c r="C416" s="10">
        <v>27682</v>
      </c>
      <c r="D416" s="12">
        <v>235647</v>
      </c>
      <c r="E416" s="10">
        <v>10971</v>
      </c>
      <c r="F416" s="10">
        <v>81382</v>
      </c>
      <c r="G416" s="10">
        <v>366043</v>
      </c>
      <c r="H416" s="10">
        <v>467892</v>
      </c>
      <c r="I416" s="10">
        <v>16179</v>
      </c>
      <c r="J416" s="10"/>
    </row>
    <row r="417" spans="1:10" x14ac:dyDescent="0.2">
      <c r="A417" s="11">
        <f t="shared" si="30"/>
        <v>40064</v>
      </c>
      <c r="B417" s="10">
        <v>251708</v>
      </c>
      <c r="C417" s="10">
        <v>27032</v>
      </c>
      <c r="D417" s="12">
        <v>224676</v>
      </c>
      <c r="E417" s="10">
        <v>40175</v>
      </c>
      <c r="F417" s="10">
        <v>84842</v>
      </c>
      <c r="G417" s="10">
        <v>355639</v>
      </c>
      <c r="H417" s="10">
        <v>451713</v>
      </c>
      <c r="I417" s="10">
        <v>67010</v>
      </c>
      <c r="J417" s="10"/>
    </row>
    <row r="418" spans="1:10" x14ac:dyDescent="0.2">
      <c r="A418" s="11">
        <f t="shared" si="30"/>
        <v>40057</v>
      </c>
      <c r="B418" s="10">
        <v>206799</v>
      </c>
      <c r="C418" s="10">
        <v>22298</v>
      </c>
      <c r="D418" s="12">
        <v>184501</v>
      </c>
      <c r="E418" s="10">
        <v>1519</v>
      </c>
      <c r="F418" s="10">
        <v>82154</v>
      </c>
      <c r="G418" s="10">
        <v>298862</v>
      </c>
      <c r="H418" s="10">
        <v>384703</v>
      </c>
      <c r="I418" s="10">
        <v>5074</v>
      </c>
      <c r="J418" s="10"/>
    </row>
    <row r="419" spans="1:10" x14ac:dyDescent="0.2">
      <c r="A419" s="11">
        <f t="shared" si="30"/>
        <v>40050</v>
      </c>
      <c r="B419" s="10">
        <v>205472</v>
      </c>
      <c r="C419" s="10">
        <v>22490</v>
      </c>
      <c r="D419" s="12">
        <v>182982</v>
      </c>
      <c r="E419" s="10">
        <v>5452</v>
      </c>
      <c r="F419" s="10">
        <v>82177</v>
      </c>
      <c r="G419" s="10">
        <v>293519</v>
      </c>
      <c r="H419" s="10">
        <v>379629</v>
      </c>
      <c r="I419" s="10">
        <v>5819</v>
      </c>
      <c r="J419" s="10"/>
    </row>
    <row r="420" spans="1:10" x14ac:dyDescent="0.2">
      <c r="A420" s="11">
        <f t="shared" si="30"/>
        <v>40043</v>
      </c>
      <c r="B420" s="10">
        <v>203467</v>
      </c>
      <c r="C420" s="10">
        <v>25937</v>
      </c>
      <c r="D420" s="12">
        <v>177530</v>
      </c>
      <c r="E420" s="10">
        <v>-12556</v>
      </c>
      <c r="F420" s="10">
        <v>81498</v>
      </c>
      <c r="G420" s="10">
        <v>286043</v>
      </c>
      <c r="H420" s="10">
        <v>373810</v>
      </c>
      <c r="I420" s="10">
        <v>-11192</v>
      </c>
      <c r="J420" s="10"/>
    </row>
    <row r="421" spans="1:10" x14ac:dyDescent="0.2">
      <c r="A421" s="11">
        <f>A422+7</f>
        <v>40036</v>
      </c>
      <c r="B421" s="10">
        <v>211989</v>
      </c>
      <c r="C421" s="10">
        <v>21903</v>
      </c>
      <c r="D421" s="12">
        <v>190086</v>
      </c>
      <c r="E421" s="10">
        <v>-3428</v>
      </c>
      <c r="F421" s="10">
        <v>79855</v>
      </c>
      <c r="G421" s="10">
        <v>302760</v>
      </c>
      <c r="H421" s="10">
        <v>385002</v>
      </c>
      <c r="I421" s="10">
        <v>-7832</v>
      </c>
      <c r="J421" s="10"/>
    </row>
    <row r="422" spans="1:10" x14ac:dyDescent="0.2">
      <c r="A422" s="11">
        <f>A423+7</f>
        <v>40029</v>
      </c>
      <c r="B422" s="10">
        <v>217009</v>
      </c>
      <c r="C422" s="10">
        <v>23495</v>
      </c>
      <c r="D422" s="12">
        <v>193514</v>
      </c>
      <c r="E422" s="10">
        <v>20743</v>
      </c>
      <c r="F422" s="10">
        <v>82256</v>
      </c>
      <c r="G422" s="10">
        <v>310449</v>
      </c>
      <c r="H422" s="10">
        <v>392834</v>
      </c>
      <c r="I422" s="10">
        <v>6494</v>
      </c>
      <c r="J422" s="10"/>
    </row>
    <row r="423" spans="1:10" x14ac:dyDescent="0.2">
      <c r="A423" s="13">
        <v>40022</v>
      </c>
      <c r="B423" s="10">
        <v>199452</v>
      </c>
      <c r="C423" s="10">
        <v>26681</v>
      </c>
      <c r="D423" s="12">
        <v>172771</v>
      </c>
      <c r="E423" s="10">
        <v>-531</v>
      </c>
      <c r="F423" s="10">
        <v>91473</v>
      </c>
      <c r="G423" s="10">
        <v>293994</v>
      </c>
      <c r="H423" s="10">
        <v>386340</v>
      </c>
      <c r="I423" s="10">
        <v>-4599</v>
      </c>
    </row>
  </sheetData>
  <mergeCells count="10">
    <mergeCell ref="L1:L2"/>
    <mergeCell ref="M1:N1"/>
    <mergeCell ref="O1:Q1"/>
    <mergeCell ref="R1:T1"/>
    <mergeCell ref="U1:W1"/>
    <mergeCell ref="A1:A2"/>
    <mergeCell ref="B1:E1"/>
    <mergeCell ref="F1:G1"/>
    <mergeCell ref="H1:H2"/>
    <mergeCell ref="I1:I2"/>
  </mergeCells>
  <phoneticPr fontId="1" type="noConversion"/>
  <conditionalFormatting sqref="I367:I1048576 I1:I365">
    <cfRule type="expression" dxfId="7" priority="6">
      <formula>"&gt;0"</formula>
    </cfRule>
  </conditionalFormatting>
  <conditionalFormatting sqref="E367:E1048576 E1:E365">
    <cfRule type="cellIs" dxfId="6" priority="5" operator="greaterThan">
      <formula>0</formula>
    </cfRule>
  </conditionalFormatting>
  <conditionalFormatting sqref="B367:B1048576 B1:B365">
    <cfRule type="cellIs" dxfId="5" priority="4" operator="greaterThan">
      <formula>270000</formula>
    </cfRule>
  </conditionalFormatting>
  <conditionalFormatting sqref="I366">
    <cfRule type="expression" dxfId="4" priority="3">
      <formula>"&gt;0"</formula>
    </cfRule>
  </conditionalFormatting>
  <conditionalFormatting sqref="E366">
    <cfRule type="cellIs" dxfId="3" priority="2" operator="greaterThan">
      <formula>0</formula>
    </cfRule>
  </conditionalFormatting>
  <conditionalFormatting sqref="B366">
    <cfRule type="cellIs" dxfId="2" priority="1" operator="greaterThan">
      <formula>270000</formula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099" r:id="rId4" name="_ActiveXWrapper1">
          <controlPr defaultSize="0" autoLine="0" autoPict="0" r:id="rId5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76200</xdr:colOff>
                <xdr:row>3</xdr:row>
                <xdr:rowOff>171450</xdr:rowOff>
              </to>
            </anchor>
          </controlPr>
        </control>
      </mc:Choice>
      <mc:Fallback>
        <control shapeId="4099" r:id="rId4" name="_ActiveXWrapper1"/>
      </mc:Fallback>
    </mc:AlternateContent>
  </controls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FF13-E679-47E0-85B9-15E97EEE991F}">
  <sheetPr codeName="Sheet2"/>
  <dimension ref="A1:M201"/>
  <sheetViews>
    <sheetView zoomScale="115" zoomScaleNormal="115" workbookViewId="0">
      <selection activeCell="A6" sqref="A6:XFD6"/>
    </sheetView>
  </sheetViews>
  <sheetFormatPr defaultRowHeight="14.25" x14ac:dyDescent="0.2"/>
  <cols>
    <col min="1" max="1" width="9" style="28"/>
    <col min="2" max="2" width="11.125" style="29" bestFit="1" customWidth="1"/>
    <col min="3" max="3" width="13.375" style="30" hidden="1" customWidth="1"/>
    <col min="4" max="4" width="12.875" style="30" hidden="1" customWidth="1"/>
    <col min="5" max="5" width="1.5" style="31" customWidth="1"/>
    <col min="6" max="7" width="1.75" style="31" customWidth="1"/>
    <col min="8" max="8" width="2" style="31" customWidth="1"/>
    <col min="9" max="9" width="9" style="28"/>
    <col min="10" max="10" width="8.625" style="32" customWidth="1"/>
    <col min="11" max="11" width="2.75" style="33" customWidth="1"/>
    <col min="12" max="12" width="10.125" style="34" customWidth="1"/>
    <col min="13" max="13" width="10.25" style="35" customWidth="1"/>
    <col min="14" max="16384" width="9" style="28"/>
  </cols>
  <sheetData>
    <row r="1" spans="1:13" x14ac:dyDescent="0.2">
      <c r="B1" s="29" t="s">
        <v>39</v>
      </c>
      <c r="C1" s="30" t="s">
        <v>40</v>
      </c>
      <c r="D1" s="30" t="s">
        <v>41</v>
      </c>
      <c r="E1" s="31" t="s">
        <v>34</v>
      </c>
      <c r="F1" s="31" t="s">
        <v>35</v>
      </c>
      <c r="G1" s="31" t="s">
        <v>36</v>
      </c>
      <c r="H1" s="31" t="s">
        <v>37</v>
      </c>
      <c r="I1" s="28" t="s">
        <v>42</v>
      </c>
      <c r="J1" s="32" t="s">
        <v>43</v>
      </c>
    </row>
    <row r="2" spans="1:13" x14ac:dyDescent="0.2">
      <c r="A2" s="36" t="s">
        <v>44</v>
      </c>
    </row>
    <row r="3" spans="1:13" x14ac:dyDescent="0.2">
      <c r="A3" s="36"/>
    </row>
    <row r="4" spans="1:13" x14ac:dyDescent="0.2">
      <c r="A4" s="36"/>
      <c r="L4" s="34" t="s">
        <v>32</v>
      </c>
      <c r="M4" s="35">
        <v>2</v>
      </c>
    </row>
    <row r="5" spans="1:13" x14ac:dyDescent="0.2">
      <c r="A5" s="36"/>
      <c r="L5" s="34" t="s">
        <v>33</v>
      </c>
      <c r="M5" s="35">
        <v>1.2</v>
      </c>
    </row>
    <row r="6" spans="1:13" x14ac:dyDescent="0.2">
      <c r="B6" s="29">
        <f>CFTC!A6</f>
        <v>42941</v>
      </c>
      <c r="C6" s="30">
        <f>STDEV(CFTC!D6:D25)</f>
        <v>44341.704016113676</v>
      </c>
      <c r="D6" s="30">
        <f>AVERAGE(CFTC!D6:D25)</f>
        <v>143148</v>
      </c>
      <c r="E6" s="31">
        <f t="shared" ref="E6:E36" si="0">D6-factor*C6</f>
        <v>54464.591967772649</v>
      </c>
      <c r="F6" s="31">
        <f t="shared" ref="F6:F36" si="1">D6-factor2*C6</f>
        <v>89937.955180663586</v>
      </c>
      <c r="G6" s="31">
        <f t="shared" ref="G6:G36" si="2">D6+factor*C6</f>
        <v>231831.40803222737</v>
      </c>
      <c r="H6" s="31">
        <f t="shared" ref="H6:H36" si="3">D6+factor2*C6</f>
        <v>196358.04481933641</v>
      </c>
      <c r="I6" s="28">
        <f>CFTC!D6</f>
        <v>93799</v>
      </c>
      <c r="J6" s="32">
        <f t="shared" ref="J6:J36" si="4">(I6-E6)/(G6-E6)</f>
        <v>0.22176869893144674</v>
      </c>
    </row>
    <row r="7" spans="1:13" x14ac:dyDescent="0.2">
      <c r="B7" s="29">
        <f>CFTC!A7</f>
        <v>42934</v>
      </c>
      <c r="C7" s="30">
        <f>STDEV(CFTC!D7:D26)</f>
        <v>42878.179645301381</v>
      </c>
      <c r="D7" s="30">
        <f>AVERAGE(CFTC!D7:D26)</f>
        <v>145142.29999999999</v>
      </c>
      <c r="E7" s="31">
        <f t="shared" si="0"/>
        <v>59385.940709397226</v>
      </c>
      <c r="F7" s="31">
        <f t="shared" si="1"/>
        <v>93688.484425638337</v>
      </c>
      <c r="G7" s="31">
        <f t="shared" si="2"/>
        <v>230898.65929060275</v>
      </c>
      <c r="H7" s="31">
        <f t="shared" si="3"/>
        <v>196596.11557436164</v>
      </c>
      <c r="I7" s="28">
        <f>CFTC!D7</f>
        <v>60138</v>
      </c>
      <c r="J7" s="32">
        <f t="shared" si="4"/>
        <v>4.3848601831047258E-3</v>
      </c>
    </row>
    <row r="8" spans="1:13" x14ac:dyDescent="0.2">
      <c r="B8" s="29">
        <f>CFTC!A8</f>
        <v>42927</v>
      </c>
      <c r="C8" s="30">
        <f>STDEV(CFTC!D8:D27)</f>
        <v>38056.233909557421</v>
      </c>
      <c r="D8" s="30">
        <f>AVERAGE(CFTC!D8:D27)</f>
        <v>150325.29999999999</v>
      </c>
      <c r="E8" s="31">
        <f t="shared" si="0"/>
        <v>74212.832180885147</v>
      </c>
      <c r="F8" s="31">
        <f t="shared" si="1"/>
        <v>104657.81930853109</v>
      </c>
      <c r="G8" s="31">
        <f t="shared" si="2"/>
        <v>226437.76781911484</v>
      </c>
      <c r="H8" s="31">
        <f t="shared" si="3"/>
        <v>195992.78069146888</v>
      </c>
      <c r="I8" s="28">
        <f>CFTC!D8</f>
        <v>60260</v>
      </c>
      <c r="J8" s="32">
        <f t="shared" si="4"/>
        <v>-9.1659307474070875E-2</v>
      </c>
    </row>
    <row r="9" spans="1:13" x14ac:dyDescent="0.2">
      <c r="B9" s="29">
        <f>CFTC!A9</f>
        <v>42920</v>
      </c>
      <c r="C9" s="30">
        <f>STDEV(CFTC!D9:D28)</f>
        <v>32370.737122275641</v>
      </c>
      <c r="D9" s="30">
        <f>AVERAGE(CFTC!D9:D28)</f>
        <v>153500.45000000001</v>
      </c>
      <c r="E9" s="31">
        <f t="shared" si="0"/>
        <v>88758.97575544873</v>
      </c>
      <c r="F9" s="31">
        <f t="shared" si="1"/>
        <v>114655.56545326924</v>
      </c>
      <c r="G9" s="31">
        <f t="shared" si="2"/>
        <v>218241.92424455128</v>
      </c>
      <c r="H9" s="31">
        <f t="shared" si="3"/>
        <v>192345.3345467308</v>
      </c>
      <c r="I9" s="28">
        <f>CFTC!D9</f>
        <v>93799</v>
      </c>
      <c r="J9" s="32">
        <f t="shared" si="4"/>
        <v>3.8924231362984799E-2</v>
      </c>
    </row>
    <row r="10" spans="1:13" x14ac:dyDescent="0.2">
      <c r="B10" s="29">
        <f>CFTC!A10</f>
        <v>42913</v>
      </c>
      <c r="C10" s="30">
        <f>STDEV(CFTC!D10:D29)</f>
        <v>30989.273738369189</v>
      </c>
      <c r="D10" s="30">
        <f>AVERAGE(CFTC!D10:D29)</f>
        <v>154298.1</v>
      </c>
      <c r="E10" s="31">
        <f t="shared" si="0"/>
        <v>92319.552523261635</v>
      </c>
      <c r="F10" s="31">
        <f t="shared" si="1"/>
        <v>117110.97151395699</v>
      </c>
      <c r="G10" s="31">
        <f t="shared" si="2"/>
        <v>216276.64747673838</v>
      </c>
      <c r="H10" s="31">
        <f t="shared" si="3"/>
        <v>191485.22848604302</v>
      </c>
      <c r="I10" s="28">
        <f>CFTC!D10</f>
        <v>131672</v>
      </c>
      <c r="J10" s="32">
        <f t="shared" si="4"/>
        <v>0.317468294102149</v>
      </c>
    </row>
    <row r="11" spans="1:13" x14ac:dyDescent="0.2">
      <c r="B11" s="29">
        <f>CFTC!A11</f>
        <v>42906</v>
      </c>
      <c r="C11" s="30">
        <f>STDEV(CFTC!D11:D30)</f>
        <v>31709.1519272392</v>
      </c>
      <c r="D11" s="30">
        <f>AVERAGE(CFTC!D11:D30)</f>
        <v>153571.95000000001</v>
      </c>
      <c r="E11" s="31">
        <f t="shared" si="0"/>
        <v>90153.646145521605</v>
      </c>
      <c r="F11" s="31">
        <f t="shared" si="1"/>
        <v>115520.96768731298</v>
      </c>
      <c r="G11" s="31">
        <f t="shared" si="2"/>
        <v>216990.25385447842</v>
      </c>
      <c r="H11" s="31">
        <f t="shared" si="3"/>
        <v>191622.93231268704</v>
      </c>
      <c r="I11" s="28">
        <f>CFTC!D11</f>
        <v>150675</v>
      </c>
      <c r="J11" s="32">
        <f t="shared" si="4"/>
        <v>0.4771599851783529</v>
      </c>
    </row>
    <row r="12" spans="1:13" x14ac:dyDescent="0.2">
      <c r="B12" s="29">
        <f>CFTC!A12</f>
        <v>42899</v>
      </c>
      <c r="C12" s="30">
        <f>STDEV(CFTC!D12:D31)</f>
        <v>32630.623823375368</v>
      </c>
      <c r="D12" s="30">
        <f>AVERAGE(CFTC!D12:D31)</f>
        <v>151995.95000000001</v>
      </c>
      <c r="E12" s="31">
        <f t="shared" si="0"/>
        <v>86734.702353249275</v>
      </c>
      <c r="F12" s="31">
        <f t="shared" si="1"/>
        <v>112839.20141194957</v>
      </c>
      <c r="G12" s="31">
        <f t="shared" si="2"/>
        <v>217257.19764675075</v>
      </c>
      <c r="H12" s="31">
        <f t="shared" si="3"/>
        <v>191152.69858805044</v>
      </c>
      <c r="I12" s="28">
        <f>CFTC!D12</f>
        <v>190274</v>
      </c>
      <c r="J12" s="32">
        <f t="shared" si="4"/>
        <v>0.79326783796100009</v>
      </c>
    </row>
    <row r="13" spans="1:13" x14ac:dyDescent="0.2">
      <c r="B13" s="29">
        <f>CFTC!A13</f>
        <v>42892</v>
      </c>
      <c r="C13" s="30">
        <f>STDEV(CFTC!D13:D32)</f>
        <v>32648.068030855484</v>
      </c>
      <c r="D13" s="30">
        <f>AVERAGE(CFTC!D13:D32)</f>
        <v>147952.6</v>
      </c>
      <c r="E13" s="31">
        <f t="shared" si="0"/>
        <v>82656.463938289031</v>
      </c>
      <c r="F13" s="31">
        <f t="shared" si="1"/>
        <v>108774.91836297343</v>
      </c>
      <c r="G13" s="31">
        <f t="shared" si="2"/>
        <v>213248.73606171098</v>
      </c>
      <c r="H13" s="31">
        <f t="shared" si="3"/>
        <v>187130.28163702658</v>
      </c>
      <c r="I13" s="28">
        <f>CFTC!D13</f>
        <v>204465</v>
      </c>
      <c r="J13" s="32">
        <f t="shared" si="4"/>
        <v>0.93273923549312687</v>
      </c>
    </row>
    <row r="14" spans="1:13" x14ac:dyDescent="0.2">
      <c r="B14" s="29">
        <f>CFTC!A14</f>
        <v>42885</v>
      </c>
      <c r="C14" s="30">
        <f>STDEV(CFTC!D14:D33)</f>
        <v>30998.783039610465</v>
      </c>
      <c r="D14" s="30">
        <f>AVERAGE(CFTC!D14:D33)</f>
        <v>143081.4</v>
      </c>
      <c r="E14" s="31">
        <f t="shared" si="0"/>
        <v>81083.833920779056</v>
      </c>
      <c r="F14" s="31">
        <f t="shared" si="1"/>
        <v>105882.86035246744</v>
      </c>
      <c r="G14" s="31">
        <f t="shared" si="2"/>
        <v>205078.96607922093</v>
      </c>
      <c r="H14" s="31">
        <f t="shared" si="3"/>
        <v>180279.93964753253</v>
      </c>
      <c r="I14" s="28">
        <f>CFTC!D14</f>
        <v>167090</v>
      </c>
      <c r="J14" s="32">
        <f t="shared" si="4"/>
        <v>0.69362534304428691</v>
      </c>
    </row>
    <row r="15" spans="1:13" x14ac:dyDescent="0.2">
      <c r="B15" s="29">
        <f>CFTC!A15</f>
        <v>42878</v>
      </c>
      <c r="C15" s="30">
        <f>STDEV(CFTC!D15:D34)</f>
        <v>31325.237153720675</v>
      </c>
      <c r="D15" s="30">
        <f>AVERAGE(CFTC!D15:D34)</f>
        <v>140201</v>
      </c>
      <c r="E15" s="31">
        <f t="shared" si="0"/>
        <v>77550.525692558644</v>
      </c>
      <c r="F15" s="31">
        <f t="shared" si="1"/>
        <v>102610.71541553519</v>
      </c>
      <c r="G15" s="31">
        <f t="shared" si="2"/>
        <v>202851.47430744136</v>
      </c>
      <c r="H15" s="31">
        <f t="shared" si="3"/>
        <v>177791.2845844648</v>
      </c>
      <c r="I15" s="28">
        <f>CFTC!D15</f>
        <v>159767</v>
      </c>
      <c r="J15" s="32">
        <f t="shared" si="4"/>
        <v>0.65615205005459976</v>
      </c>
    </row>
    <row r="16" spans="1:13" x14ac:dyDescent="0.2">
      <c r="B16" s="29">
        <f>CFTC!A16</f>
        <v>42871</v>
      </c>
      <c r="C16" s="30">
        <f>STDEV(CFTC!D16:D35)</f>
        <v>32417.426407274408</v>
      </c>
      <c r="D16" s="30">
        <f>AVERAGE(CFTC!D16:D35)</f>
        <v>137040.15</v>
      </c>
      <c r="E16" s="31">
        <f t="shared" si="0"/>
        <v>72205.297185451171</v>
      </c>
      <c r="F16" s="31">
        <f t="shared" si="1"/>
        <v>98139.238311270703</v>
      </c>
      <c r="G16" s="31">
        <f t="shared" si="2"/>
        <v>201875.00281454882</v>
      </c>
      <c r="H16" s="31">
        <f t="shared" si="3"/>
        <v>175941.06168872927</v>
      </c>
      <c r="I16" s="28">
        <f>CFTC!D16</f>
        <v>126724</v>
      </c>
      <c r="J16" s="32">
        <f t="shared" si="4"/>
        <v>0.42044286712959833</v>
      </c>
    </row>
    <row r="17" spans="2:13" x14ac:dyDescent="0.2">
      <c r="B17" s="29">
        <f>CFTC!A17</f>
        <v>42864</v>
      </c>
      <c r="C17" s="30">
        <f>STDEV(CFTC!D17:D36)</f>
        <v>33496.011994988607</v>
      </c>
      <c r="D17" s="30">
        <f>AVERAGE(CFTC!D17:D36)</f>
        <v>135621.1</v>
      </c>
      <c r="E17" s="31">
        <f t="shared" si="0"/>
        <v>68629.076010022793</v>
      </c>
      <c r="F17" s="31">
        <f t="shared" si="1"/>
        <v>95425.885606013675</v>
      </c>
      <c r="G17" s="31">
        <f t="shared" si="2"/>
        <v>202613.12398997723</v>
      </c>
      <c r="H17" s="31">
        <f t="shared" si="3"/>
        <v>175816.31439398634</v>
      </c>
      <c r="I17" s="28">
        <f>CFTC!D17</f>
        <v>150006</v>
      </c>
      <c r="J17" s="32">
        <f t="shared" si="4"/>
        <v>0.60736278099428764</v>
      </c>
    </row>
    <row r="18" spans="2:13" x14ac:dyDescent="0.2">
      <c r="B18" s="29">
        <f>CFTC!A18</f>
        <v>42857</v>
      </c>
      <c r="C18" s="30">
        <f>STDEV(CFTC!D18:D37)</f>
        <v>33624.08149479211</v>
      </c>
      <c r="D18" s="30">
        <f>AVERAGE(CFTC!D18:D37)</f>
        <v>133862.5</v>
      </c>
      <c r="E18" s="31">
        <f t="shared" si="0"/>
        <v>66614.33701041578</v>
      </c>
      <c r="F18" s="31">
        <f t="shared" si="1"/>
        <v>93513.602206249459</v>
      </c>
      <c r="G18" s="31">
        <f t="shared" si="2"/>
        <v>201110.66298958421</v>
      </c>
      <c r="H18" s="31">
        <f t="shared" si="3"/>
        <v>174211.39779375054</v>
      </c>
      <c r="I18" s="28">
        <f>CFTC!D18</f>
        <v>189634</v>
      </c>
      <c r="J18" s="32">
        <f t="shared" si="4"/>
        <v>0.91466931973025223</v>
      </c>
    </row>
    <row r="19" spans="2:13" x14ac:dyDescent="0.2">
      <c r="B19" s="29">
        <f>CFTC!A19</f>
        <v>42850</v>
      </c>
      <c r="C19" s="30">
        <f>STDEV(CFTC!D19:D38)</f>
        <v>30957.790444197428</v>
      </c>
      <c r="D19" s="30">
        <f>AVERAGE(CFTC!D19:D38)</f>
        <v>130846.35</v>
      </c>
      <c r="E19" s="31">
        <f t="shared" si="0"/>
        <v>68930.769111605157</v>
      </c>
      <c r="F19" s="31">
        <f t="shared" si="1"/>
        <v>93697.001466963091</v>
      </c>
      <c r="G19" s="31">
        <f t="shared" si="2"/>
        <v>192761.93088839485</v>
      </c>
      <c r="H19" s="31">
        <f t="shared" si="3"/>
        <v>167995.69853303692</v>
      </c>
      <c r="I19" s="28">
        <f>CFTC!D19</f>
        <v>200677</v>
      </c>
      <c r="J19" s="32">
        <f t="shared" si="4"/>
        <v>1.0639182334885331</v>
      </c>
    </row>
    <row r="20" spans="2:13" x14ac:dyDescent="0.2">
      <c r="B20" s="29">
        <f>CFTC!A20</f>
        <v>42843</v>
      </c>
      <c r="C20" s="30">
        <f>STDEV(CFTC!D20:D39)</f>
        <v>26314.802105319075</v>
      </c>
      <c r="D20" s="30">
        <f>AVERAGE(CFTC!D20:D39)</f>
        <v>127631.5</v>
      </c>
      <c r="E20" s="31">
        <f t="shared" si="0"/>
        <v>75001.89578936185</v>
      </c>
      <c r="F20" s="31">
        <f t="shared" si="1"/>
        <v>96053.737473617104</v>
      </c>
      <c r="G20" s="31">
        <f t="shared" si="2"/>
        <v>180261.10421063815</v>
      </c>
      <c r="H20" s="31">
        <f t="shared" si="3"/>
        <v>159209.2625263829</v>
      </c>
      <c r="I20" s="28">
        <f>CFTC!D20</f>
        <v>195768</v>
      </c>
      <c r="J20" s="32">
        <f t="shared" si="4"/>
        <v>1.1473210374839509</v>
      </c>
    </row>
    <row r="21" spans="2:13" x14ac:dyDescent="0.2">
      <c r="B21" s="29">
        <f>CFTC!A21</f>
        <v>42836</v>
      </c>
      <c r="C21" s="30">
        <f>STDEV(CFTC!D21:D40)</f>
        <v>21751.834014387685</v>
      </c>
      <c r="D21" s="30">
        <f>AVERAGE(CFTC!D21:D40)</f>
        <v>125421.6</v>
      </c>
      <c r="E21" s="31">
        <f t="shared" si="0"/>
        <v>81917.931971224636</v>
      </c>
      <c r="F21" s="31">
        <f t="shared" si="1"/>
        <v>99319.399182734778</v>
      </c>
      <c r="G21" s="31">
        <f t="shared" si="2"/>
        <v>168925.26802877538</v>
      </c>
      <c r="H21" s="31">
        <f t="shared" si="3"/>
        <v>151523.80081726523</v>
      </c>
      <c r="I21" s="28">
        <f>CFTC!D21</f>
        <v>172666</v>
      </c>
      <c r="J21" s="32">
        <f t="shared" si="4"/>
        <v>1.0429932939074278</v>
      </c>
    </row>
    <row r="22" spans="2:13" x14ac:dyDescent="0.2">
      <c r="B22" s="29">
        <f>CFTC!A22</f>
        <v>42829</v>
      </c>
      <c r="C22" s="30">
        <f>STDEV(CFTC!D22:D41)</f>
        <v>21141.069493125426</v>
      </c>
      <c r="D22" s="30">
        <f>AVERAGE(CFTC!D22:D41)</f>
        <v>125142.55</v>
      </c>
      <c r="E22" s="31">
        <f t="shared" si="0"/>
        <v>82860.411013749152</v>
      </c>
      <c r="F22" s="31">
        <f t="shared" si="1"/>
        <v>99773.266608249498</v>
      </c>
      <c r="G22" s="31">
        <f t="shared" si="2"/>
        <v>167424.68898625084</v>
      </c>
      <c r="H22" s="31">
        <f t="shared" si="3"/>
        <v>150511.83339175052</v>
      </c>
      <c r="I22" s="28">
        <f>CFTC!D22</f>
        <v>155436</v>
      </c>
      <c r="J22" s="32">
        <f t="shared" si="4"/>
        <v>0.85822986639643184</v>
      </c>
    </row>
    <row r="23" spans="2:13" x14ac:dyDescent="0.2">
      <c r="B23" s="29">
        <f>CFTC!A23</f>
        <v>42822</v>
      </c>
      <c r="C23" s="30">
        <f>STDEV(CFTC!D23:D42)</f>
        <v>23291.794014371128</v>
      </c>
      <c r="D23" s="30">
        <f>AVERAGE(CFTC!D23:D42)</f>
        <v>126253.75</v>
      </c>
      <c r="E23" s="31">
        <f t="shared" si="0"/>
        <v>79670.161971257738</v>
      </c>
      <c r="F23" s="31">
        <f t="shared" si="1"/>
        <v>98303.597182754645</v>
      </c>
      <c r="G23" s="31">
        <f t="shared" si="2"/>
        <v>172837.33802874226</v>
      </c>
      <c r="H23" s="31">
        <f t="shared" si="3"/>
        <v>154203.90281724534</v>
      </c>
      <c r="I23" s="28">
        <f>CFTC!D23</f>
        <v>137820</v>
      </c>
      <c r="J23" s="32">
        <f t="shared" si="4"/>
        <v>0.62414511729821642</v>
      </c>
    </row>
    <row r="24" spans="2:13" x14ac:dyDescent="0.2">
      <c r="B24" s="29">
        <f>CFTC!A24</f>
        <v>42815</v>
      </c>
      <c r="C24" s="30">
        <f>STDEV(CFTC!D24:D43)</f>
        <v>30895.954745045412</v>
      </c>
      <c r="D24" s="30">
        <f>AVERAGE(CFTC!D24:D43)</f>
        <v>130224.65</v>
      </c>
      <c r="E24" s="31">
        <f t="shared" si="0"/>
        <v>68432.74050990917</v>
      </c>
      <c r="F24" s="31">
        <f t="shared" si="1"/>
        <v>93149.504305945506</v>
      </c>
      <c r="G24" s="31">
        <f t="shared" si="2"/>
        <v>192016.55949009082</v>
      </c>
      <c r="H24" s="31">
        <f t="shared" si="3"/>
        <v>167299.79569405448</v>
      </c>
      <c r="I24" s="28">
        <f>CFTC!D24</f>
        <v>116252</v>
      </c>
      <c r="J24" s="32">
        <f t="shared" si="4"/>
        <v>0.38693786844181682</v>
      </c>
      <c r="L24" s="34" t="s">
        <v>26</v>
      </c>
      <c r="M24" s="35">
        <f>MAX(I:I)</f>
        <v>315963</v>
      </c>
    </row>
    <row r="25" spans="2:13" x14ac:dyDescent="0.2">
      <c r="B25" s="29">
        <f>CFTC!A25</f>
        <v>42808</v>
      </c>
      <c r="C25" s="30">
        <f>STDEV(CFTC!D25:D44)</f>
        <v>36027.504743488753</v>
      </c>
      <c r="D25" s="30">
        <f>AVERAGE(CFTC!D25:D44)</f>
        <v>135168.6</v>
      </c>
      <c r="E25" s="31">
        <f t="shared" si="0"/>
        <v>63113.5905130225</v>
      </c>
      <c r="F25" s="31">
        <f t="shared" si="1"/>
        <v>91935.594307813502</v>
      </c>
      <c r="G25" s="31">
        <f t="shared" si="2"/>
        <v>207223.60948697751</v>
      </c>
      <c r="H25" s="31">
        <f t="shared" si="3"/>
        <v>178401.60569218651</v>
      </c>
      <c r="I25" s="28">
        <f>CFTC!D25</f>
        <v>106038</v>
      </c>
      <c r="J25" s="32">
        <f t="shared" si="4"/>
        <v>0.29785860686573934</v>
      </c>
      <c r="L25" s="34" t="s">
        <v>27</v>
      </c>
      <c r="M25" s="35">
        <f>MIN(I:I)</f>
        <v>9750</v>
      </c>
    </row>
    <row r="26" spans="2:13" x14ac:dyDescent="0.2">
      <c r="B26" s="29">
        <f>CFTC!A26</f>
        <v>42801</v>
      </c>
      <c r="C26" s="30">
        <f>STDEV(CFTC!D26:D45)</f>
        <v>37850.242165810865</v>
      </c>
      <c r="D26" s="30">
        <f>AVERAGE(CFTC!D26:D45)</f>
        <v>139715.70000000001</v>
      </c>
      <c r="E26" s="31">
        <f t="shared" si="0"/>
        <v>64015.215668378281</v>
      </c>
      <c r="F26" s="31">
        <f t="shared" si="1"/>
        <v>94295.409401026976</v>
      </c>
      <c r="G26" s="31">
        <f t="shared" si="2"/>
        <v>215416.18433162174</v>
      </c>
      <c r="H26" s="31">
        <f t="shared" si="3"/>
        <v>185135.99059897306</v>
      </c>
      <c r="I26" s="28">
        <f>CFTC!D26</f>
        <v>133685</v>
      </c>
      <c r="J26" s="32">
        <f t="shared" si="4"/>
        <v>0.46016736185212981</v>
      </c>
    </row>
    <row r="27" spans="2:13" x14ac:dyDescent="0.2">
      <c r="B27" s="29">
        <f>CFTC!A27</f>
        <v>42794</v>
      </c>
      <c r="C27" s="30">
        <f>STDEV(CFTC!D27:D46)</f>
        <v>38845.515887361602</v>
      </c>
      <c r="D27" s="30">
        <f>AVERAGE(CFTC!D27:D46)</f>
        <v>142012.35</v>
      </c>
      <c r="E27" s="31">
        <f t="shared" si="0"/>
        <v>64321.318225276802</v>
      </c>
      <c r="F27" s="31">
        <f t="shared" si="1"/>
        <v>95397.730935166095</v>
      </c>
      <c r="G27" s="31">
        <f t="shared" si="2"/>
        <v>219703.38177472321</v>
      </c>
      <c r="H27" s="31">
        <f t="shared" si="3"/>
        <v>188626.96906483392</v>
      </c>
      <c r="I27" s="28">
        <f>CFTC!D27</f>
        <v>163798</v>
      </c>
      <c r="J27" s="32">
        <f t="shared" si="4"/>
        <v>0.64020698079522709</v>
      </c>
      <c r="L27" s="34" t="s">
        <v>28</v>
      </c>
      <c r="M27" s="35">
        <f>MAX(G:G)</f>
        <v>350489.40789925709</v>
      </c>
    </row>
    <row r="28" spans="2:13" x14ac:dyDescent="0.2">
      <c r="B28" s="29">
        <f>CFTC!A28</f>
        <v>42787</v>
      </c>
      <c r="C28" s="30">
        <f>STDEV(CFTC!D28:D47)</f>
        <v>40378.131837340909</v>
      </c>
      <c r="D28" s="30">
        <f>AVERAGE(CFTC!D28:D47)</f>
        <v>143583.4</v>
      </c>
      <c r="E28" s="31">
        <f t="shared" si="0"/>
        <v>62827.136325318177</v>
      </c>
      <c r="F28" s="31">
        <f t="shared" si="1"/>
        <v>95129.641795190895</v>
      </c>
      <c r="G28" s="31">
        <f t="shared" si="2"/>
        <v>224339.6636746818</v>
      </c>
      <c r="H28" s="31">
        <f t="shared" si="3"/>
        <v>192037.15820480909</v>
      </c>
      <c r="I28" s="28">
        <f>CFTC!D28</f>
        <v>123763</v>
      </c>
      <c r="J28" s="32">
        <f t="shared" si="4"/>
        <v>0.37728258404918041</v>
      </c>
      <c r="L28" s="34" t="s">
        <v>29</v>
      </c>
      <c r="M28" s="35">
        <f>MIN(G:G)</f>
        <v>102527.81835061905</v>
      </c>
    </row>
    <row r="29" spans="2:13" x14ac:dyDescent="0.2">
      <c r="B29" s="29">
        <f>CFTC!A29</f>
        <v>42780</v>
      </c>
      <c r="C29" s="30">
        <f>STDEV(CFTC!D29:D48)</f>
        <v>46016.107397616179</v>
      </c>
      <c r="D29" s="30">
        <f>AVERAGE(CFTC!D29:D48)</f>
        <v>149670.65</v>
      </c>
      <c r="E29" s="31">
        <f t="shared" si="0"/>
        <v>57638.435204767637</v>
      </c>
      <c r="F29" s="31">
        <f t="shared" si="1"/>
        <v>94451.32112286058</v>
      </c>
      <c r="G29" s="31">
        <f t="shared" si="2"/>
        <v>241702.86479523237</v>
      </c>
      <c r="H29" s="31">
        <f t="shared" si="3"/>
        <v>204889.97887713939</v>
      </c>
      <c r="I29" s="28">
        <f>CFTC!D29</f>
        <v>109752</v>
      </c>
      <c r="J29" s="32">
        <f t="shared" si="4"/>
        <v>0.2831267557299515</v>
      </c>
    </row>
    <row r="30" spans="2:13" x14ac:dyDescent="0.2">
      <c r="B30" s="29">
        <f>CFTC!A30</f>
        <v>42773</v>
      </c>
      <c r="C30" s="30">
        <f>STDEV(CFTC!D30:D49)</f>
        <v>54873.069005588753</v>
      </c>
      <c r="D30" s="30">
        <f>AVERAGE(CFTC!D30:D49)</f>
        <v>158778.25</v>
      </c>
      <c r="E30" s="31">
        <f t="shared" si="0"/>
        <v>49032.111988822493</v>
      </c>
      <c r="F30" s="31">
        <f t="shared" si="1"/>
        <v>92930.567193293493</v>
      </c>
      <c r="G30" s="31">
        <f t="shared" si="2"/>
        <v>268524.38801117754</v>
      </c>
      <c r="H30" s="31">
        <f t="shared" si="3"/>
        <v>224625.93280670652</v>
      </c>
      <c r="I30" s="28">
        <f>CFTC!D30</f>
        <v>117149</v>
      </c>
      <c r="J30" s="32">
        <f t="shared" si="4"/>
        <v>0.31033842851144283</v>
      </c>
      <c r="L30" s="34" t="s">
        <v>30</v>
      </c>
      <c r="M30" s="35">
        <f>MAX(E:E)</f>
        <v>213267.97757170099</v>
      </c>
    </row>
    <row r="31" spans="2:13" x14ac:dyDescent="0.2">
      <c r="B31" s="29">
        <f>CFTC!A31</f>
        <v>42766</v>
      </c>
      <c r="C31" s="30">
        <f>STDEV(CFTC!D31:D50)</f>
        <v>58036.950543665669</v>
      </c>
      <c r="D31" s="30">
        <f>AVERAGE(CFTC!D31:D50)</f>
        <v>165729.75</v>
      </c>
      <c r="E31" s="31">
        <f t="shared" si="0"/>
        <v>49655.848912668662</v>
      </c>
      <c r="F31" s="31">
        <f t="shared" si="1"/>
        <v>96085.409347601206</v>
      </c>
      <c r="G31" s="31">
        <f t="shared" si="2"/>
        <v>281803.65108733135</v>
      </c>
      <c r="H31" s="31">
        <f t="shared" si="3"/>
        <v>235374.09065239879</v>
      </c>
      <c r="I31" s="28">
        <f>CFTC!D31</f>
        <v>119155</v>
      </c>
      <c r="J31" s="32">
        <f t="shared" si="4"/>
        <v>0.29937458134986678</v>
      </c>
      <c r="L31" s="34" t="s">
        <v>31</v>
      </c>
      <c r="M31" s="35">
        <f>MIN(E:E)</f>
        <v>-50478.645190744035</v>
      </c>
    </row>
    <row r="32" spans="2:13" x14ac:dyDescent="0.2">
      <c r="B32" s="29">
        <f>CFTC!A32</f>
        <v>42759</v>
      </c>
      <c r="C32" s="30">
        <f>STDEV(CFTC!D32:D51)</f>
        <v>62731.781504798601</v>
      </c>
      <c r="D32" s="30">
        <f>AVERAGE(CFTC!D32:D51)</f>
        <v>174042.65</v>
      </c>
      <c r="E32" s="31">
        <f t="shared" si="0"/>
        <v>48579.086990402793</v>
      </c>
      <c r="F32" s="31">
        <f t="shared" si="1"/>
        <v>98764.512194241674</v>
      </c>
      <c r="G32" s="31">
        <f t="shared" si="2"/>
        <v>299506.21300959721</v>
      </c>
      <c r="H32" s="31">
        <f t="shared" si="3"/>
        <v>249320.7878057583</v>
      </c>
      <c r="I32" s="28">
        <f>CFTC!D32</f>
        <v>109407</v>
      </c>
      <c r="J32" s="32">
        <f t="shared" si="4"/>
        <v>0.24241266368684361</v>
      </c>
    </row>
    <row r="33" spans="2:10" x14ac:dyDescent="0.2">
      <c r="B33" s="29">
        <f>CFTC!A33</f>
        <v>42752</v>
      </c>
      <c r="C33" s="30">
        <f>STDEV(CFTC!D33:D52)</f>
        <v>67485.042418457815</v>
      </c>
      <c r="D33" s="30">
        <f>AVERAGE(CFTC!D33:D52)</f>
        <v>183965.3</v>
      </c>
      <c r="E33" s="31">
        <f t="shared" si="0"/>
        <v>48995.215163084358</v>
      </c>
      <c r="F33" s="31">
        <f t="shared" si="1"/>
        <v>102983.24909785061</v>
      </c>
      <c r="G33" s="31">
        <f t="shared" si="2"/>
        <v>318935.38483691565</v>
      </c>
      <c r="H33" s="31">
        <f t="shared" si="3"/>
        <v>264947.35090214934</v>
      </c>
      <c r="I33" s="28">
        <f>CFTC!D33</f>
        <v>107041</v>
      </c>
      <c r="J33" s="32">
        <f t="shared" si="4"/>
        <v>0.21503203805144064</v>
      </c>
    </row>
    <row r="34" spans="2:10" x14ac:dyDescent="0.2">
      <c r="B34" s="29">
        <f>CFTC!A34</f>
        <v>42745</v>
      </c>
      <c r="C34" s="30">
        <f>STDEV(CFTC!D34:D53)</f>
        <v>67944.70878054951</v>
      </c>
      <c r="D34" s="30">
        <f>AVERAGE(CFTC!D34:D53)</f>
        <v>192430.3</v>
      </c>
      <c r="E34" s="31">
        <f t="shared" si="0"/>
        <v>56540.882438900968</v>
      </c>
      <c r="F34" s="31">
        <f t="shared" si="1"/>
        <v>110896.64946334058</v>
      </c>
      <c r="G34" s="31">
        <f t="shared" si="2"/>
        <v>328319.71756109898</v>
      </c>
      <c r="H34" s="31">
        <f t="shared" si="3"/>
        <v>273963.95053665939</v>
      </c>
      <c r="I34" s="28">
        <f>CFTC!D34</f>
        <v>109482</v>
      </c>
      <c r="J34" s="32">
        <f t="shared" si="4"/>
        <v>0.19479485051621293</v>
      </c>
    </row>
    <row r="35" spans="2:10" x14ac:dyDescent="0.2">
      <c r="B35" s="29">
        <f>CFTC!A35</f>
        <v>42738</v>
      </c>
      <c r="C35" s="30">
        <f>STDEV(CFTC!D35:D54)</f>
        <v>68656.142259259563</v>
      </c>
      <c r="D35" s="30">
        <f>AVERAGE(CFTC!D35:D54)</f>
        <v>201686.65</v>
      </c>
      <c r="E35" s="31">
        <f t="shared" si="0"/>
        <v>64374.365481480869</v>
      </c>
      <c r="F35" s="31">
        <f t="shared" si="1"/>
        <v>119299.27928888852</v>
      </c>
      <c r="G35" s="31">
        <f t="shared" si="2"/>
        <v>338998.93451851909</v>
      </c>
      <c r="H35" s="31">
        <f t="shared" si="3"/>
        <v>284074.02071111149</v>
      </c>
      <c r="I35" s="28">
        <f>CFTC!D35</f>
        <v>96550</v>
      </c>
      <c r="J35" s="32">
        <f t="shared" si="4"/>
        <v>0.11716225766449777</v>
      </c>
    </row>
    <row r="36" spans="2:10" x14ac:dyDescent="0.2">
      <c r="B36" s="29">
        <f>CFTC!A36</f>
        <v>42731</v>
      </c>
      <c r="C36" s="30">
        <f>STDEV(CFTC!D36:D55)</f>
        <v>66293.936190193679</v>
      </c>
      <c r="D36" s="30">
        <f>AVERAGE(CFTC!D36:D55)</f>
        <v>211051.7</v>
      </c>
      <c r="E36" s="31">
        <f t="shared" si="0"/>
        <v>78463.827619612654</v>
      </c>
      <c r="F36" s="31">
        <f t="shared" si="1"/>
        <v>131498.97657176759</v>
      </c>
      <c r="G36" s="31">
        <f t="shared" si="2"/>
        <v>343639.57238038734</v>
      </c>
      <c r="H36" s="31">
        <f t="shared" si="3"/>
        <v>290604.42342823243</v>
      </c>
      <c r="I36" s="28">
        <f>CFTC!D36</f>
        <v>98343</v>
      </c>
      <c r="J36" s="32">
        <f t="shared" si="4"/>
        <v>7.4966028278042995E-2</v>
      </c>
    </row>
    <row r="37" spans="2:10" x14ac:dyDescent="0.2">
      <c r="B37" s="29">
        <f>CFTC!A37</f>
        <v>42724</v>
      </c>
      <c r="C37" s="30">
        <f>STDEV(CFTC!D37:D56)</f>
        <v>62708.548062403257</v>
      </c>
      <c r="D37" s="30">
        <f>AVERAGE(CFTC!D37:D56)</f>
        <v>220456.9</v>
      </c>
      <c r="E37" s="31">
        <f t="shared" ref="E37:E68" si="5">D37-factor*C37</f>
        <v>95039.80387519348</v>
      </c>
      <c r="F37" s="31">
        <f t="shared" ref="F37:F68" si="6">D37-factor2*C37</f>
        <v>145206.64232511609</v>
      </c>
      <c r="G37" s="31">
        <f t="shared" ref="G37:G68" si="7">D37+factor*C37</f>
        <v>345873.99612480652</v>
      </c>
      <c r="H37" s="31">
        <f t="shared" ref="H37:H68" si="8">D37+factor2*C37</f>
        <v>295707.1576748839</v>
      </c>
      <c r="I37" s="28">
        <f>CFTC!D37</f>
        <v>114834</v>
      </c>
      <c r="J37" s="32">
        <f t="shared" ref="J37:J68" si="9">(I37-E37)/(G37-E37)</f>
        <v>7.8913468484028235E-2</v>
      </c>
    </row>
    <row r="38" spans="2:10" x14ac:dyDescent="0.2">
      <c r="B38" s="29">
        <f>CFTC!A38</f>
        <v>42717</v>
      </c>
      <c r="C38" s="30">
        <f>STDEV(CFTC!D38:D57)</f>
        <v>59553.565286595054</v>
      </c>
      <c r="D38" s="30">
        <f>AVERAGE(CFTC!D38:D57)</f>
        <v>229424.35</v>
      </c>
      <c r="E38" s="31">
        <f t="shared" si="5"/>
        <v>110317.2194268099</v>
      </c>
      <c r="F38" s="31">
        <f t="shared" si="6"/>
        <v>157960.07165608596</v>
      </c>
      <c r="G38" s="31">
        <f t="shared" si="7"/>
        <v>348531.48057319014</v>
      </c>
      <c r="H38" s="31">
        <f t="shared" si="8"/>
        <v>300888.62834391405</v>
      </c>
      <c r="I38" s="28">
        <f>CFTC!D38</f>
        <v>129311</v>
      </c>
      <c r="J38" s="32">
        <f t="shared" si="9"/>
        <v>7.9734019624956951E-2</v>
      </c>
    </row>
    <row r="39" spans="2:10" x14ac:dyDescent="0.2">
      <c r="B39" s="29">
        <f>CFTC!A39</f>
        <v>42710</v>
      </c>
      <c r="C39" s="30">
        <f>STDEV(CFTC!D39:D58)</f>
        <v>55581.543572886978</v>
      </c>
      <c r="D39" s="30">
        <f>AVERAGE(CFTC!D39:D58)</f>
        <v>236906.55</v>
      </c>
      <c r="E39" s="31">
        <f t="shared" si="5"/>
        <v>125743.46285422603</v>
      </c>
      <c r="F39" s="31">
        <f t="shared" si="6"/>
        <v>170208.69771253562</v>
      </c>
      <c r="G39" s="31">
        <f t="shared" si="7"/>
        <v>348069.63714577397</v>
      </c>
      <c r="H39" s="31">
        <f t="shared" si="8"/>
        <v>303604.40228746436</v>
      </c>
      <c r="I39" s="28">
        <f>CFTC!D39</f>
        <v>136380</v>
      </c>
      <c r="J39" s="32">
        <f t="shared" si="9"/>
        <v>4.7842037401433987E-2</v>
      </c>
    </row>
    <row r="40" spans="2:10" x14ac:dyDescent="0.2">
      <c r="B40" s="29">
        <f>CFTC!A40</f>
        <v>42703</v>
      </c>
      <c r="C40" s="30">
        <f>STDEV(CFTC!D40:D59)</f>
        <v>51234.612375352604</v>
      </c>
      <c r="D40" s="30">
        <f>AVERAGE(CFTC!D40:D59)</f>
        <v>244383.1</v>
      </c>
      <c r="E40" s="31">
        <f t="shared" si="5"/>
        <v>141913.8752492948</v>
      </c>
      <c r="F40" s="31">
        <f t="shared" si="6"/>
        <v>182901.56514957687</v>
      </c>
      <c r="G40" s="31">
        <f t="shared" si="7"/>
        <v>346852.32475070521</v>
      </c>
      <c r="H40" s="31">
        <f t="shared" si="8"/>
        <v>305864.63485042314</v>
      </c>
      <c r="I40" s="28">
        <f>CFTC!D40</f>
        <v>151570</v>
      </c>
      <c r="J40" s="32">
        <f t="shared" si="9"/>
        <v>4.7117194329308852E-2</v>
      </c>
    </row>
    <row r="41" spans="2:10" x14ac:dyDescent="0.2">
      <c r="B41" s="29">
        <f>CFTC!A41</f>
        <v>42696</v>
      </c>
      <c r="C41" s="30">
        <f>STDEV(CFTC!D41:D60)</f>
        <v>47580.231675588038</v>
      </c>
      <c r="D41" s="30">
        <f>AVERAGE(CFTC!D41:D60)</f>
        <v>251677.75</v>
      </c>
      <c r="E41" s="31">
        <f t="shared" si="5"/>
        <v>156517.28664882394</v>
      </c>
      <c r="F41" s="31">
        <f t="shared" si="6"/>
        <v>194581.47198929434</v>
      </c>
      <c r="G41" s="31">
        <f t="shared" si="7"/>
        <v>346838.21335117606</v>
      </c>
      <c r="H41" s="31">
        <f t="shared" si="8"/>
        <v>308774.02801070566</v>
      </c>
      <c r="I41" s="28">
        <f>CFTC!D41</f>
        <v>167085</v>
      </c>
      <c r="J41" s="32">
        <f t="shared" si="9"/>
        <v>5.5525756070446131E-2</v>
      </c>
    </row>
    <row r="42" spans="2:10" x14ac:dyDescent="0.2">
      <c r="B42" s="29">
        <f>CFTC!A42</f>
        <v>42689</v>
      </c>
      <c r="C42" s="30">
        <f>STDEV(CFTC!D42:D61)</f>
        <v>45237.453945847061</v>
      </c>
      <c r="D42" s="30">
        <f>AVERAGE(CFTC!D42:D61)</f>
        <v>259121.65</v>
      </c>
      <c r="E42" s="31">
        <f t="shared" si="5"/>
        <v>168646.74210830586</v>
      </c>
      <c r="F42" s="31">
        <f t="shared" si="6"/>
        <v>204836.70526498352</v>
      </c>
      <c r="G42" s="31">
        <f t="shared" si="7"/>
        <v>349596.55789169413</v>
      </c>
      <c r="H42" s="31">
        <f t="shared" si="8"/>
        <v>313406.59473501646</v>
      </c>
      <c r="I42" s="28">
        <f>CFTC!D42</f>
        <v>177660</v>
      </c>
      <c r="J42" s="32">
        <f t="shared" si="9"/>
        <v>4.9810815516296236E-2</v>
      </c>
    </row>
    <row r="43" spans="2:10" x14ac:dyDescent="0.2">
      <c r="B43" s="29">
        <f>CFTC!A43</f>
        <v>42682</v>
      </c>
      <c r="C43" s="30">
        <f>STDEV(CFTC!D43:D62)</f>
        <v>41868.081368778221</v>
      </c>
      <c r="D43" s="30">
        <f>AVERAGE(CFTC!D43:D62)</f>
        <v>265334.65000000002</v>
      </c>
      <c r="E43" s="31">
        <f t="shared" si="5"/>
        <v>181598.48726244358</v>
      </c>
      <c r="F43" s="31">
        <f t="shared" si="6"/>
        <v>215092.95235746616</v>
      </c>
      <c r="G43" s="31">
        <f t="shared" si="7"/>
        <v>349070.81273755647</v>
      </c>
      <c r="H43" s="31">
        <f t="shared" si="8"/>
        <v>315576.34764253389</v>
      </c>
      <c r="I43" s="28">
        <f>CFTC!D43</f>
        <v>217238</v>
      </c>
      <c r="J43" s="32">
        <f t="shared" si="9"/>
        <v>0.21280837079468753</v>
      </c>
    </row>
    <row r="44" spans="2:10" x14ac:dyDescent="0.2">
      <c r="B44" s="29">
        <f>CFTC!A44</f>
        <v>42675</v>
      </c>
      <c r="C44" s="30">
        <f>STDEV(CFTC!D44:D63)</f>
        <v>40690.103949628545</v>
      </c>
      <c r="D44" s="30">
        <f>AVERAGE(CFTC!D44:D63)</f>
        <v>269109.2</v>
      </c>
      <c r="E44" s="31">
        <f t="shared" si="5"/>
        <v>187728.99210074294</v>
      </c>
      <c r="F44" s="31">
        <f t="shared" si="6"/>
        <v>220281.07526044577</v>
      </c>
      <c r="G44" s="31">
        <f t="shared" si="7"/>
        <v>350489.40789925709</v>
      </c>
      <c r="H44" s="31">
        <f t="shared" si="8"/>
        <v>317937.32473955426</v>
      </c>
      <c r="I44" s="28">
        <f>CFTC!D44</f>
        <v>215131</v>
      </c>
      <c r="J44" s="32">
        <f t="shared" si="9"/>
        <v>0.16835793743104469</v>
      </c>
    </row>
    <row r="45" spans="2:10" x14ac:dyDescent="0.2">
      <c r="B45" s="29">
        <f>CFTC!A45</f>
        <v>42668</v>
      </c>
      <c r="C45" s="30">
        <f>STDEV(CFTC!D45:D64)</f>
        <v>38696.17017888408</v>
      </c>
      <c r="D45" s="30">
        <f>AVERAGE(CFTC!D45:D64)</f>
        <v>272345.75</v>
      </c>
      <c r="E45" s="31">
        <f t="shared" si="5"/>
        <v>194953.40964223183</v>
      </c>
      <c r="F45" s="31">
        <f t="shared" si="6"/>
        <v>225910.3457853391</v>
      </c>
      <c r="G45" s="31">
        <f t="shared" si="7"/>
        <v>349738.09035776817</v>
      </c>
      <c r="H45" s="31">
        <f t="shared" si="8"/>
        <v>318781.15421466087</v>
      </c>
      <c r="I45" s="28">
        <f>CFTC!D45</f>
        <v>196980</v>
      </c>
      <c r="J45" s="32">
        <f t="shared" si="9"/>
        <v>1.3092964680998678E-2</v>
      </c>
    </row>
    <row r="46" spans="2:10" x14ac:dyDescent="0.2">
      <c r="B46" s="29">
        <f>CFTC!A46</f>
        <v>42661</v>
      </c>
      <c r="C46" s="30">
        <f>STDEV(CFTC!D46:D65)</f>
        <v>36006.183109513106</v>
      </c>
      <c r="D46" s="30">
        <f>AVERAGE(CFTC!D46:D65)</f>
        <v>273927.7</v>
      </c>
      <c r="E46" s="31">
        <f t="shared" si="5"/>
        <v>201915.3337809738</v>
      </c>
      <c r="F46" s="31">
        <f t="shared" si="6"/>
        <v>230720.28026858429</v>
      </c>
      <c r="G46" s="31">
        <f t="shared" si="7"/>
        <v>345940.06621902622</v>
      </c>
      <c r="H46" s="31">
        <f t="shared" si="8"/>
        <v>317135.11973141576</v>
      </c>
      <c r="I46" s="28">
        <f>CFTC!D46</f>
        <v>179618</v>
      </c>
      <c r="J46" s="32">
        <f t="shared" si="9"/>
        <v>-0.15481600558129333</v>
      </c>
    </row>
    <row r="47" spans="2:10" x14ac:dyDescent="0.2">
      <c r="B47" s="29">
        <f>CFTC!A47</f>
        <v>42654</v>
      </c>
      <c r="C47" s="30">
        <f>STDEV(CFTC!D47:D66)</f>
        <v>33732.630005717445</v>
      </c>
      <c r="D47" s="30">
        <f>AVERAGE(CFTC!D47:D66)</f>
        <v>274803.55</v>
      </c>
      <c r="E47" s="31">
        <f t="shared" si="5"/>
        <v>207338.28998856508</v>
      </c>
      <c r="F47" s="31">
        <f t="shared" si="6"/>
        <v>234324.39399313906</v>
      </c>
      <c r="G47" s="31">
        <f t="shared" si="7"/>
        <v>342268.81001143489</v>
      </c>
      <c r="H47" s="31">
        <f t="shared" si="8"/>
        <v>315282.70600686094</v>
      </c>
      <c r="I47" s="28">
        <f>CFTC!D47</f>
        <v>195219</v>
      </c>
      <c r="J47" s="32">
        <f t="shared" si="9"/>
        <v>-8.9818745132761266E-2</v>
      </c>
    </row>
    <row r="48" spans="2:10" x14ac:dyDescent="0.2">
      <c r="B48" s="29">
        <f>CFTC!A48</f>
        <v>42647</v>
      </c>
      <c r="C48" s="30">
        <f>STDEV(CFTC!D48:D67)</f>
        <v>32385.070485934484</v>
      </c>
      <c r="D48" s="30">
        <f>AVERAGE(CFTC!D48:D67)</f>
        <v>275374.2</v>
      </c>
      <c r="E48" s="31">
        <f t="shared" si="5"/>
        <v>210604.05902813104</v>
      </c>
      <c r="F48" s="31">
        <f t="shared" si="6"/>
        <v>236512.11541687863</v>
      </c>
      <c r="G48" s="31">
        <f t="shared" si="7"/>
        <v>340144.34097186895</v>
      </c>
      <c r="H48" s="31">
        <f t="shared" si="8"/>
        <v>314236.28458312142</v>
      </c>
      <c r="I48" s="28">
        <f>CFTC!D48</f>
        <v>245508</v>
      </c>
      <c r="J48" s="32">
        <f t="shared" si="9"/>
        <v>0.2694446889271746</v>
      </c>
    </row>
    <row r="49" spans="2:10" x14ac:dyDescent="0.2">
      <c r="B49" s="29">
        <f>CFTC!A49</f>
        <v>42640</v>
      </c>
      <c r="C49" s="30">
        <f>STDEV(CFTC!D49:D68)</f>
        <v>31702.599698480608</v>
      </c>
      <c r="D49" s="30">
        <f>AVERAGE(CFTC!D49:D68)</f>
        <v>276413.2</v>
      </c>
      <c r="E49" s="31">
        <f t="shared" si="5"/>
        <v>213008.00060303879</v>
      </c>
      <c r="F49" s="31">
        <f t="shared" si="6"/>
        <v>238370.08036182329</v>
      </c>
      <c r="G49" s="31">
        <f t="shared" si="7"/>
        <v>339818.39939696121</v>
      </c>
      <c r="H49" s="31">
        <f t="shared" si="8"/>
        <v>314456.31963817676</v>
      </c>
      <c r="I49" s="28">
        <f>CFTC!D49</f>
        <v>291904</v>
      </c>
      <c r="J49" s="32">
        <f t="shared" si="9"/>
        <v>0.62215717439051554</v>
      </c>
    </row>
    <row r="50" spans="2:10" x14ac:dyDescent="0.2">
      <c r="B50" s="29">
        <f>CFTC!A50</f>
        <v>42633</v>
      </c>
      <c r="C50" s="30">
        <f>STDEV(CFTC!D50:D69)</f>
        <v>31582.982151285581</v>
      </c>
      <c r="D50" s="30">
        <f>AVERAGE(CFTC!D50:D69)</f>
        <v>275062.90000000002</v>
      </c>
      <c r="E50" s="31">
        <f t="shared" si="5"/>
        <v>211896.93569742885</v>
      </c>
      <c r="F50" s="31">
        <f t="shared" si="6"/>
        <v>237163.32141845732</v>
      </c>
      <c r="G50" s="31">
        <f t="shared" si="7"/>
        <v>338228.86430257116</v>
      </c>
      <c r="H50" s="31">
        <f t="shared" si="8"/>
        <v>312962.47858154273</v>
      </c>
      <c r="I50" s="28">
        <f>CFTC!D50</f>
        <v>256179</v>
      </c>
      <c r="J50" s="32">
        <f t="shared" si="9"/>
        <v>0.35052155691359133</v>
      </c>
    </row>
    <row r="51" spans="2:10" x14ac:dyDescent="0.2">
      <c r="B51" s="29">
        <f>CFTC!A51</f>
        <v>42626</v>
      </c>
      <c r="C51" s="30">
        <f>STDEV(CFTC!D51:D70)</f>
        <v>31284.186214149497</v>
      </c>
      <c r="D51" s="30">
        <f>AVERAGE(CFTC!D51:D70)</f>
        <v>275836.34999999998</v>
      </c>
      <c r="E51" s="31">
        <f t="shared" si="5"/>
        <v>213267.97757170099</v>
      </c>
      <c r="F51" s="31">
        <f t="shared" si="6"/>
        <v>238295.32654302058</v>
      </c>
      <c r="G51" s="31">
        <f t="shared" si="7"/>
        <v>338404.72242829896</v>
      </c>
      <c r="H51" s="31">
        <f t="shared" si="8"/>
        <v>313377.3734569794</v>
      </c>
      <c r="I51" s="28">
        <f>CFTC!D51</f>
        <v>285413</v>
      </c>
      <c r="J51" s="32">
        <f t="shared" si="9"/>
        <v>0.57652947989796688</v>
      </c>
    </row>
    <row r="52" spans="2:10" x14ac:dyDescent="0.2">
      <c r="B52" s="29">
        <f>CFTC!A52</f>
        <v>42619</v>
      </c>
      <c r="C52" s="30">
        <f>STDEV(CFTC!D52:D71)</f>
        <v>33496.228129329764</v>
      </c>
      <c r="D52" s="30">
        <f>AVERAGE(CFTC!D52:D71)</f>
        <v>272608.55</v>
      </c>
      <c r="E52" s="31">
        <f t="shared" si="5"/>
        <v>205616.09374134045</v>
      </c>
      <c r="F52" s="31">
        <f t="shared" si="6"/>
        <v>232413.07624480428</v>
      </c>
      <c r="G52" s="31">
        <f t="shared" si="7"/>
        <v>339601.00625865953</v>
      </c>
      <c r="H52" s="31">
        <f t="shared" si="8"/>
        <v>312804.02375519573</v>
      </c>
      <c r="I52" s="28">
        <f>CFTC!D52</f>
        <v>307860</v>
      </c>
      <c r="J52" s="32">
        <f t="shared" si="9"/>
        <v>0.76310014566336604</v>
      </c>
    </row>
    <row r="53" spans="2:10" x14ac:dyDescent="0.2">
      <c r="B53" s="29">
        <f>CFTC!A53</f>
        <v>42612</v>
      </c>
      <c r="C53" s="30">
        <f>STDEV(CFTC!D53:D72)</f>
        <v>34619.351460069149</v>
      </c>
      <c r="D53" s="30">
        <f>AVERAGE(CFTC!D53:D72)</f>
        <v>268057.40000000002</v>
      </c>
      <c r="E53" s="31">
        <f t="shared" si="5"/>
        <v>198818.69707986171</v>
      </c>
      <c r="F53" s="31">
        <f t="shared" si="6"/>
        <v>226514.17824791704</v>
      </c>
      <c r="G53" s="31">
        <f t="shared" si="7"/>
        <v>337296.10292013834</v>
      </c>
      <c r="H53" s="31">
        <f t="shared" si="8"/>
        <v>309600.62175208301</v>
      </c>
      <c r="I53" s="28">
        <f>CFTC!D53</f>
        <v>276341</v>
      </c>
      <c r="J53" s="32">
        <f t="shared" si="9"/>
        <v>0.55981914486146922</v>
      </c>
    </row>
    <row r="54" spans="2:10" x14ac:dyDescent="0.2">
      <c r="B54" s="29">
        <f>CFTC!A54</f>
        <v>42605</v>
      </c>
      <c r="C54" s="30">
        <f>STDEV(CFTC!D54:D73)</f>
        <v>36599.146688499626</v>
      </c>
      <c r="D54" s="30">
        <f>AVERAGE(CFTC!D54:D73)</f>
        <v>264930.7</v>
      </c>
      <c r="E54" s="31">
        <f t="shared" si="5"/>
        <v>191732.40662300074</v>
      </c>
      <c r="F54" s="31">
        <f t="shared" si="6"/>
        <v>221011.72397380046</v>
      </c>
      <c r="G54" s="31">
        <f t="shared" si="7"/>
        <v>338128.99337699928</v>
      </c>
      <c r="H54" s="31">
        <f t="shared" si="8"/>
        <v>308849.67602619954</v>
      </c>
      <c r="I54" s="28">
        <f>CFTC!D54</f>
        <v>294609</v>
      </c>
      <c r="J54" s="32">
        <f t="shared" si="9"/>
        <v>0.70272535486001952</v>
      </c>
    </row>
    <row r="55" spans="2:10" x14ac:dyDescent="0.2">
      <c r="B55" s="29">
        <f>CFTC!A55</f>
        <v>42598</v>
      </c>
      <c r="C55" s="30">
        <f>STDEV(CFTC!D55:D74)</f>
        <v>39457.839722491008</v>
      </c>
      <c r="D55" s="30">
        <f>AVERAGE(CFTC!D55:D74)</f>
        <v>259720.25</v>
      </c>
      <c r="E55" s="31">
        <f t="shared" si="5"/>
        <v>180804.57055501797</v>
      </c>
      <c r="F55" s="31">
        <f t="shared" si="6"/>
        <v>212370.84233301081</v>
      </c>
      <c r="G55" s="31">
        <f t="shared" si="7"/>
        <v>338635.92944498203</v>
      </c>
      <c r="H55" s="31">
        <f t="shared" si="8"/>
        <v>307069.65766698919</v>
      </c>
      <c r="I55" s="28">
        <f>CFTC!D55</f>
        <v>283851</v>
      </c>
      <c r="J55" s="32">
        <f t="shared" si="9"/>
        <v>0.65288945219576633</v>
      </c>
    </row>
    <row r="56" spans="2:10" x14ac:dyDescent="0.2">
      <c r="B56" s="29">
        <f>CFTC!A56</f>
        <v>42591</v>
      </c>
      <c r="C56" s="30">
        <f>STDEV(CFTC!D56:D75)</f>
        <v>41955.482266451501</v>
      </c>
      <c r="D56" s="30">
        <f>AVERAGE(CFTC!D56:D75)</f>
        <v>255018</v>
      </c>
      <c r="E56" s="31">
        <f t="shared" si="5"/>
        <v>171107.03546709701</v>
      </c>
      <c r="F56" s="31">
        <f t="shared" si="6"/>
        <v>204671.42128025819</v>
      </c>
      <c r="G56" s="31">
        <f t="shared" si="7"/>
        <v>338928.96453290299</v>
      </c>
      <c r="H56" s="31">
        <f t="shared" si="8"/>
        <v>305364.57871974178</v>
      </c>
      <c r="I56" s="28">
        <f>CFTC!D56</f>
        <v>286447</v>
      </c>
      <c r="J56" s="32">
        <f t="shared" si="9"/>
        <v>0.68727588328266764</v>
      </c>
    </row>
    <row r="57" spans="2:10" x14ac:dyDescent="0.2">
      <c r="B57" s="29">
        <f>CFTC!A57</f>
        <v>42584</v>
      </c>
      <c r="C57" s="30">
        <f>STDEV(CFTC!D57:D76)</f>
        <v>44534.19981329544</v>
      </c>
      <c r="D57" s="30">
        <f>AVERAGE(CFTC!D57:D76)</f>
        <v>249637.2</v>
      </c>
      <c r="E57" s="31">
        <f t="shared" si="5"/>
        <v>160568.80037340912</v>
      </c>
      <c r="F57" s="31">
        <f t="shared" si="6"/>
        <v>196196.16022404548</v>
      </c>
      <c r="G57" s="31">
        <f t="shared" si="7"/>
        <v>338705.59962659091</v>
      </c>
      <c r="H57" s="31">
        <f t="shared" si="8"/>
        <v>303078.23977595451</v>
      </c>
      <c r="I57" s="28">
        <f>CFTC!D57</f>
        <v>294183</v>
      </c>
      <c r="J57" s="32">
        <f t="shared" si="9"/>
        <v>0.7500651195415724</v>
      </c>
    </row>
    <row r="58" spans="2:10" x14ac:dyDescent="0.2">
      <c r="B58" s="29">
        <f>CFTC!A58</f>
        <v>42577</v>
      </c>
      <c r="C58" s="30">
        <f>STDEV(CFTC!D58:D77)</f>
        <v>46646.024579610013</v>
      </c>
      <c r="D58" s="30">
        <f>AVERAGE(CFTC!D58:D77)</f>
        <v>243403.65</v>
      </c>
      <c r="E58" s="31">
        <f t="shared" si="5"/>
        <v>150111.60084077995</v>
      </c>
      <c r="F58" s="31">
        <f t="shared" si="6"/>
        <v>187428.42050446797</v>
      </c>
      <c r="G58" s="31">
        <f t="shared" si="7"/>
        <v>336695.69915922004</v>
      </c>
      <c r="H58" s="31">
        <f t="shared" si="8"/>
        <v>299378.87949553202</v>
      </c>
      <c r="I58" s="28">
        <f>CFTC!D58</f>
        <v>278955</v>
      </c>
      <c r="J58" s="32">
        <f t="shared" si="9"/>
        <v>0.69053794144517655</v>
      </c>
    </row>
    <row r="59" spans="2:10" x14ac:dyDescent="0.2">
      <c r="B59" s="29">
        <f>CFTC!A59</f>
        <v>42570</v>
      </c>
      <c r="C59" s="30">
        <f>STDEV(CFTC!D59:D78)</f>
        <v>48253.749161566411</v>
      </c>
      <c r="D59" s="30">
        <f>AVERAGE(CFTC!D59:D78)</f>
        <v>238196.4</v>
      </c>
      <c r="E59" s="31">
        <f t="shared" si="5"/>
        <v>141688.90167686716</v>
      </c>
      <c r="F59" s="31">
        <f t="shared" si="6"/>
        <v>180291.90100612032</v>
      </c>
      <c r="G59" s="31">
        <f t="shared" si="7"/>
        <v>334703.89832313283</v>
      </c>
      <c r="H59" s="31">
        <f t="shared" si="8"/>
        <v>296100.89899387967</v>
      </c>
      <c r="I59" s="28">
        <f>CFTC!D59</f>
        <v>285911</v>
      </c>
      <c r="J59" s="32">
        <f t="shared" si="9"/>
        <v>0.74720669807561901</v>
      </c>
    </row>
    <row r="60" spans="2:10" x14ac:dyDescent="0.2">
      <c r="B60" s="29">
        <f>CFTC!A60</f>
        <v>42563</v>
      </c>
      <c r="C60" s="30">
        <f>STDEV(CFTC!D60:D79)</f>
        <v>50487.666402691597</v>
      </c>
      <c r="D60" s="30">
        <f>AVERAGE(CFTC!D60:D79)</f>
        <v>231521.5</v>
      </c>
      <c r="E60" s="31">
        <f t="shared" si="5"/>
        <v>130546.16719461681</v>
      </c>
      <c r="F60" s="31">
        <f t="shared" si="6"/>
        <v>170936.3003167701</v>
      </c>
      <c r="G60" s="31">
        <f t="shared" si="7"/>
        <v>332496.83280538319</v>
      </c>
      <c r="H60" s="31">
        <f t="shared" si="8"/>
        <v>292106.6996832299</v>
      </c>
      <c r="I60" s="28">
        <f>CFTC!D60</f>
        <v>297463</v>
      </c>
      <c r="J60" s="32">
        <f t="shared" si="9"/>
        <v>0.82652281585985787</v>
      </c>
    </row>
    <row r="61" spans="2:10" x14ac:dyDescent="0.2">
      <c r="B61" s="29">
        <f>CFTC!A61</f>
        <v>42556</v>
      </c>
      <c r="C61" s="30">
        <f>STDEV(CFTC!D61:D80)</f>
        <v>51508.812187180265</v>
      </c>
      <c r="D61" s="30">
        <f>AVERAGE(CFTC!D61:D80)</f>
        <v>223897.25</v>
      </c>
      <c r="E61" s="31">
        <f t="shared" si="5"/>
        <v>120879.62562563947</v>
      </c>
      <c r="F61" s="31">
        <f t="shared" si="6"/>
        <v>162086.6753753837</v>
      </c>
      <c r="G61" s="31">
        <f t="shared" si="7"/>
        <v>326914.87437436054</v>
      </c>
      <c r="H61" s="31">
        <f t="shared" si="8"/>
        <v>285707.8246246163</v>
      </c>
      <c r="I61" s="28">
        <f>CFTC!D61</f>
        <v>315963</v>
      </c>
      <c r="J61" s="32">
        <f t="shared" si="9"/>
        <v>0.94684465672319318</v>
      </c>
    </row>
    <row r="62" spans="2:10" x14ac:dyDescent="0.2">
      <c r="B62" s="29">
        <f>CFTC!A62</f>
        <v>42549</v>
      </c>
      <c r="C62" s="30">
        <f>STDEV(CFTC!D62:D81)</f>
        <v>51967.56207876726</v>
      </c>
      <c r="D62" s="30">
        <f>AVERAGE(CFTC!D62:D81)</f>
        <v>213967.1</v>
      </c>
      <c r="E62" s="31">
        <f t="shared" si="5"/>
        <v>110031.97584246549</v>
      </c>
      <c r="F62" s="31">
        <f t="shared" si="6"/>
        <v>151606.02550547931</v>
      </c>
      <c r="G62" s="31">
        <f t="shared" si="7"/>
        <v>317902.22415753454</v>
      </c>
      <c r="H62" s="31">
        <f t="shared" si="8"/>
        <v>276328.1744945207</v>
      </c>
      <c r="I62" s="28">
        <f>CFTC!D62</f>
        <v>301920</v>
      </c>
      <c r="J62" s="32">
        <f t="shared" si="9"/>
        <v>0.9231144221595855</v>
      </c>
    </row>
    <row r="63" spans="2:10" x14ac:dyDescent="0.2">
      <c r="B63" s="29">
        <f>CFTC!A63</f>
        <v>42542</v>
      </c>
      <c r="C63" s="30">
        <f>STDEV(CFTC!D63:D82)</f>
        <v>53731.811594348153</v>
      </c>
      <c r="D63" s="30">
        <f>AVERAGE(CFTC!D63:D82)</f>
        <v>203792.5</v>
      </c>
      <c r="E63" s="31">
        <f t="shared" si="5"/>
        <v>96328.876811303693</v>
      </c>
      <c r="F63" s="31">
        <f t="shared" si="6"/>
        <v>139314.32608678221</v>
      </c>
      <c r="G63" s="31">
        <f t="shared" si="7"/>
        <v>311256.12318869634</v>
      </c>
      <c r="H63" s="31">
        <f t="shared" si="8"/>
        <v>268270.67391321779</v>
      </c>
      <c r="I63" s="28">
        <f>CFTC!D63</f>
        <v>292729</v>
      </c>
      <c r="J63" s="32">
        <f t="shared" si="9"/>
        <v>0.91379816425803739</v>
      </c>
    </row>
    <row r="64" spans="2:10" x14ac:dyDescent="0.2">
      <c r="B64" s="29">
        <f>CFTC!A64</f>
        <v>42535</v>
      </c>
      <c r="C64" s="30">
        <f>STDEV(CFTC!D64:D83)</f>
        <v>56976.754434801631</v>
      </c>
      <c r="D64" s="30">
        <f>AVERAGE(CFTC!D64:D83)</f>
        <v>192797.15</v>
      </c>
      <c r="E64" s="31">
        <f t="shared" si="5"/>
        <v>78843.641130396732</v>
      </c>
      <c r="F64" s="31">
        <f t="shared" si="6"/>
        <v>124425.04467823805</v>
      </c>
      <c r="G64" s="31">
        <f t="shared" si="7"/>
        <v>306750.65886960324</v>
      </c>
      <c r="H64" s="31">
        <f t="shared" si="8"/>
        <v>261169.25532176194</v>
      </c>
      <c r="I64" s="28">
        <f>CFTC!D64</f>
        <v>279862</v>
      </c>
      <c r="J64" s="32">
        <f t="shared" si="9"/>
        <v>0.88201917107979588</v>
      </c>
    </row>
    <row r="65" spans="2:10" x14ac:dyDescent="0.2">
      <c r="B65" s="29">
        <f>CFTC!A65</f>
        <v>42528</v>
      </c>
      <c r="C65" s="30">
        <f>STDEV(CFTC!D65:D84)</f>
        <v>60503.688299470399</v>
      </c>
      <c r="D65" s="30">
        <f>AVERAGE(CFTC!D65:D84)</f>
        <v>181756.05</v>
      </c>
      <c r="E65" s="31">
        <f t="shared" si="5"/>
        <v>60748.67340105919</v>
      </c>
      <c r="F65" s="31">
        <f t="shared" si="6"/>
        <v>109151.62404063551</v>
      </c>
      <c r="G65" s="31">
        <f t="shared" si="7"/>
        <v>302763.4265989408</v>
      </c>
      <c r="H65" s="31">
        <f t="shared" si="8"/>
        <v>254360.47595936447</v>
      </c>
      <c r="I65" s="28">
        <f>CFTC!D65</f>
        <v>228619</v>
      </c>
      <c r="J65" s="32">
        <f t="shared" si="9"/>
        <v>0.69363674892035554</v>
      </c>
    </row>
    <row r="66" spans="2:10" x14ac:dyDescent="0.2">
      <c r="B66" s="29">
        <f>CFTC!A66</f>
        <v>42521</v>
      </c>
      <c r="C66" s="30">
        <f>STDEV(CFTC!D66:D85)</f>
        <v>66770.762765402658</v>
      </c>
      <c r="D66" s="30">
        <f>AVERAGE(CFTC!D66:D85)</f>
        <v>172509.8</v>
      </c>
      <c r="E66" s="31">
        <f t="shared" si="5"/>
        <v>38968.274469194672</v>
      </c>
      <c r="F66" s="31">
        <f t="shared" si="6"/>
        <v>92384.884681516807</v>
      </c>
      <c r="G66" s="31">
        <f t="shared" si="7"/>
        <v>306051.32553080528</v>
      </c>
      <c r="H66" s="31">
        <f t="shared" si="8"/>
        <v>252634.71531848318</v>
      </c>
      <c r="I66" s="28">
        <f>CFTC!D66</f>
        <v>197135</v>
      </c>
      <c r="J66" s="32">
        <f t="shared" si="9"/>
        <v>0.59220053426123065</v>
      </c>
    </row>
    <row r="67" spans="2:10" x14ac:dyDescent="0.2">
      <c r="B67" s="29">
        <f>CFTC!A67</f>
        <v>42514</v>
      </c>
      <c r="C67" s="30">
        <f>STDEV(CFTC!D67:D86)</f>
        <v>72282.762385301801</v>
      </c>
      <c r="D67" s="30">
        <f>AVERAGE(CFTC!D67:D86)</f>
        <v>164888.95000000001</v>
      </c>
      <c r="E67" s="31">
        <f t="shared" si="5"/>
        <v>20323.425229396409</v>
      </c>
      <c r="F67" s="31">
        <f t="shared" si="6"/>
        <v>78149.635137637859</v>
      </c>
      <c r="G67" s="31">
        <f t="shared" si="7"/>
        <v>309454.47477060359</v>
      </c>
      <c r="H67" s="31">
        <f t="shared" si="8"/>
        <v>251628.26486236218</v>
      </c>
      <c r="I67" s="28">
        <f>CFTC!D67</f>
        <v>206632</v>
      </c>
      <c r="J67" s="32">
        <f t="shared" si="9"/>
        <v>0.6443741516735676</v>
      </c>
    </row>
    <row r="68" spans="2:10" x14ac:dyDescent="0.2">
      <c r="B68" s="29">
        <f>CFTC!A68</f>
        <v>42507</v>
      </c>
      <c r="C68" s="30">
        <f>STDEV(CFTC!D68:D87)</f>
        <v>77812.959598659596</v>
      </c>
      <c r="D68" s="30">
        <f>AVERAGE(CFTC!D68:D87)</f>
        <v>155885.35</v>
      </c>
      <c r="E68" s="31">
        <f t="shared" si="5"/>
        <v>259.43080268081394</v>
      </c>
      <c r="F68" s="31">
        <f t="shared" si="6"/>
        <v>62509.798481608494</v>
      </c>
      <c r="G68" s="31">
        <f t="shared" si="7"/>
        <v>311511.26919731917</v>
      </c>
      <c r="H68" s="31">
        <f t="shared" si="8"/>
        <v>249260.9015183915</v>
      </c>
      <c r="I68" s="28">
        <f>CFTC!D68</f>
        <v>266288</v>
      </c>
      <c r="J68" s="32">
        <f t="shared" si="9"/>
        <v>0.85470521417457379</v>
      </c>
    </row>
    <row r="69" spans="2:10" x14ac:dyDescent="0.2">
      <c r="B69" s="29">
        <f>CFTC!A69</f>
        <v>42500</v>
      </c>
      <c r="C69" s="30">
        <f>STDEV(CFTC!D69:D88)</f>
        <v>78976.402448003093</v>
      </c>
      <c r="D69" s="30">
        <f>AVERAGE(CFTC!D69:D88)</f>
        <v>143526.04999999999</v>
      </c>
      <c r="E69" s="31">
        <f t="shared" ref="E69:E100" si="10">D69-factor*C69</f>
        <v>-14426.754896006198</v>
      </c>
      <c r="F69" s="31">
        <f t="shared" ref="F69:F100" si="11">D69-factor2*C69</f>
        <v>48754.367062396283</v>
      </c>
      <c r="G69" s="31">
        <f t="shared" ref="G69:G100" si="12">D69+factor*C69</f>
        <v>301478.85489600617</v>
      </c>
      <c r="H69" s="31">
        <f t="shared" ref="H69:H100" si="13">D69+factor2*C69</f>
        <v>238297.73293760369</v>
      </c>
      <c r="I69" s="28">
        <f>CFTC!D69</f>
        <v>264898</v>
      </c>
      <c r="J69" s="32">
        <f t="shared" ref="J69:J100" si="14">(I69-E69)/(G69-E69)</f>
        <v>0.88420321209208508</v>
      </c>
    </row>
    <row r="70" spans="2:10" x14ac:dyDescent="0.2">
      <c r="B70" s="29">
        <f>CFTC!A70</f>
        <v>42493</v>
      </c>
      <c r="C70" s="30">
        <f>STDEV(CFTC!D70:D89)</f>
        <v>77678.753818463607</v>
      </c>
      <c r="D70" s="30">
        <f>AVERAGE(CFTC!D70:D89)</f>
        <v>131602.5</v>
      </c>
      <c r="E70" s="31">
        <f t="shared" si="10"/>
        <v>-23755.007636927214</v>
      </c>
      <c r="F70" s="31">
        <f t="shared" si="11"/>
        <v>38387.995417843675</v>
      </c>
      <c r="G70" s="31">
        <f t="shared" si="12"/>
        <v>286960.00763692718</v>
      </c>
      <c r="H70" s="31">
        <f t="shared" si="13"/>
        <v>224817.00458215631</v>
      </c>
      <c r="I70" s="28">
        <f>CFTC!D70</f>
        <v>271648</v>
      </c>
      <c r="J70" s="32">
        <f t="shared" si="14"/>
        <v>0.95072009113099454</v>
      </c>
    </row>
    <row r="71" spans="2:10" x14ac:dyDescent="0.2">
      <c r="B71" s="29">
        <f>CFTC!A71</f>
        <v>42486</v>
      </c>
      <c r="C71" s="30">
        <f>STDEV(CFTC!D71:D90)</f>
        <v>74557.088084726609</v>
      </c>
      <c r="D71" s="30">
        <f>AVERAGE(CFTC!D71:D90)</f>
        <v>118702.9</v>
      </c>
      <c r="E71" s="31">
        <f t="shared" si="10"/>
        <v>-30411.276169453224</v>
      </c>
      <c r="F71" s="31">
        <f t="shared" si="11"/>
        <v>29234.394298328072</v>
      </c>
      <c r="G71" s="31">
        <f t="shared" si="12"/>
        <v>267817.07616945321</v>
      </c>
      <c r="H71" s="31">
        <f t="shared" si="13"/>
        <v>208171.4057016719</v>
      </c>
      <c r="I71" s="28">
        <f>CFTC!D71</f>
        <v>220857</v>
      </c>
      <c r="J71" s="32">
        <f t="shared" si="14"/>
        <v>0.84253651337587177</v>
      </c>
    </row>
    <row r="72" spans="2:10" x14ac:dyDescent="0.2">
      <c r="B72" s="29">
        <f>CFTC!A72</f>
        <v>42479</v>
      </c>
      <c r="C72" s="30">
        <f>STDEV(CFTC!D72:D91)</f>
        <v>73618.160870520907</v>
      </c>
      <c r="D72" s="30">
        <f>AVERAGE(CFTC!D72:D91)</f>
        <v>108641.2</v>
      </c>
      <c r="E72" s="31">
        <f t="shared" si="10"/>
        <v>-38595.121741041818</v>
      </c>
      <c r="F72" s="31">
        <f t="shared" si="11"/>
        <v>20299.406955374914</v>
      </c>
      <c r="G72" s="31">
        <f t="shared" si="12"/>
        <v>255877.5217410418</v>
      </c>
      <c r="H72" s="31">
        <f t="shared" si="13"/>
        <v>196982.99304462509</v>
      </c>
      <c r="I72" s="28">
        <f>CFTC!D72</f>
        <v>216837</v>
      </c>
      <c r="J72" s="32">
        <f t="shared" si="14"/>
        <v>0.86742224581748928</v>
      </c>
    </row>
    <row r="73" spans="2:10" x14ac:dyDescent="0.2">
      <c r="B73" s="29">
        <f>CFTC!A73</f>
        <v>42472</v>
      </c>
      <c r="C73" s="30">
        <f>STDEV(CFTC!D73:D92)</f>
        <v>72148.212076380805</v>
      </c>
      <c r="D73" s="30">
        <f>AVERAGE(CFTC!D73:D92)</f>
        <v>98286.85</v>
      </c>
      <c r="E73" s="31">
        <f t="shared" si="10"/>
        <v>-46009.574152761605</v>
      </c>
      <c r="F73" s="31">
        <f t="shared" si="11"/>
        <v>11708.99550834304</v>
      </c>
      <c r="G73" s="31">
        <f t="shared" si="12"/>
        <v>242583.27415276162</v>
      </c>
      <c r="H73" s="31">
        <f t="shared" si="13"/>
        <v>184864.70449165697</v>
      </c>
      <c r="I73" s="28">
        <f>CFTC!D73</f>
        <v>213807</v>
      </c>
      <c r="J73" s="32">
        <f t="shared" si="14"/>
        <v>0.90028763941406764</v>
      </c>
    </row>
    <row r="74" spans="2:10" x14ac:dyDescent="0.2">
      <c r="B74" s="29">
        <f>CFTC!A74</f>
        <v>42465</v>
      </c>
      <c r="C74" s="30">
        <f>STDEV(CFTC!D74:D93)</f>
        <v>68950.067719824758</v>
      </c>
      <c r="D74" s="30">
        <f>AVERAGE(CFTC!D74:D93)</f>
        <v>88411.6</v>
      </c>
      <c r="E74" s="31">
        <f t="shared" si="10"/>
        <v>-49488.535439649509</v>
      </c>
      <c r="F74" s="31">
        <f t="shared" si="11"/>
        <v>5671.5187362103024</v>
      </c>
      <c r="G74" s="31">
        <f t="shared" si="12"/>
        <v>226311.73543964952</v>
      </c>
      <c r="H74" s="31">
        <f t="shared" si="13"/>
        <v>171151.68126378971</v>
      </c>
      <c r="I74" s="28">
        <f>CFTC!D74</f>
        <v>190400</v>
      </c>
      <c r="J74" s="32">
        <f t="shared" si="14"/>
        <v>0.86979078981628011</v>
      </c>
    </row>
    <row r="75" spans="2:10" x14ac:dyDescent="0.2">
      <c r="B75" s="29">
        <f>CFTC!A75</f>
        <v>42458</v>
      </c>
      <c r="C75" s="30">
        <f>STDEV(CFTC!D75:D94)</f>
        <v>65545.097595372019</v>
      </c>
      <c r="D75" s="30">
        <f>AVERAGE(CFTC!D75:D94)</f>
        <v>80611.55</v>
      </c>
      <c r="E75" s="31">
        <f t="shared" si="10"/>
        <v>-50478.645190744035</v>
      </c>
      <c r="F75" s="31">
        <f t="shared" si="11"/>
        <v>1957.4328855535859</v>
      </c>
      <c r="G75" s="31">
        <f t="shared" si="12"/>
        <v>211701.74519074406</v>
      </c>
      <c r="H75" s="31">
        <f t="shared" si="13"/>
        <v>159265.66711444641</v>
      </c>
      <c r="I75" s="28">
        <f>CFTC!D75</f>
        <v>189806</v>
      </c>
      <c r="J75" s="32">
        <f t="shared" si="14"/>
        <v>0.91648595396900412</v>
      </c>
    </row>
    <row r="76" spans="2:10" x14ac:dyDescent="0.2">
      <c r="B76" s="29">
        <f>CFTC!A76</f>
        <v>42451</v>
      </c>
      <c r="C76" s="30">
        <f>STDEV(CFTC!D76:D95)</f>
        <v>60313.171722007959</v>
      </c>
      <c r="D76" s="30">
        <f>AVERAGE(CFTC!D76:D95)</f>
        <v>74540.7</v>
      </c>
      <c r="E76" s="31">
        <f t="shared" si="10"/>
        <v>-46085.643444015921</v>
      </c>
      <c r="F76" s="31">
        <f t="shared" si="11"/>
        <v>2164.8939335904433</v>
      </c>
      <c r="G76" s="31">
        <f t="shared" si="12"/>
        <v>195167.0434440159</v>
      </c>
      <c r="H76" s="31">
        <f t="shared" si="13"/>
        <v>146916.50606640955</v>
      </c>
      <c r="I76" s="28">
        <f>CFTC!D76</f>
        <v>178831</v>
      </c>
      <c r="J76" s="32">
        <f t="shared" si="14"/>
        <v>0.93228658443253876</v>
      </c>
    </row>
    <row r="77" spans="2:10" x14ac:dyDescent="0.2">
      <c r="B77" s="29">
        <f>CFTC!A77</f>
        <v>42444</v>
      </c>
      <c r="C77" s="30">
        <f>STDEV(CFTC!D77:D96)</f>
        <v>56097.440241699551</v>
      </c>
      <c r="D77" s="30">
        <f>AVERAGE(CFTC!D77:D96)</f>
        <v>71416.25</v>
      </c>
      <c r="E77" s="31">
        <f t="shared" si="10"/>
        <v>-40778.630483399102</v>
      </c>
      <c r="F77" s="31">
        <f t="shared" si="11"/>
        <v>4099.321709960539</v>
      </c>
      <c r="G77" s="31">
        <f t="shared" si="12"/>
        <v>183611.13048339909</v>
      </c>
      <c r="H77" s="31">
        <f t="shared" si="13"/>
        <v>138733.17829003948</v>
      </c>
      <c r="I77" s="28">
        <f>CFTC!D77</f>
        <v>169512</v>
      </c>
      <c r="J77" s="32">
        <f t="shared" si="14"/>
        <v>0.93716678326741809</v>
      </c>
    </row>
    <row r="78" spans="2:10" x14ac:dyDescent="0.2">
      <c r="B78" s="29">
        <f>CFTC!A78</f>
        <v>42437</v>
      </c>
      <c r="C78" s="30">
        <f>STDEV(CFTC!D78:D97)</f>
        <v>55040.90176479287</v>
      </c>
      <c r="D78" s="30">
        <f>AVERAGE(CFTC!D78:D97)</f>
        <v>70812.350000000006</v>
      </c>
      <c r="E78" s="31">
        <f t="shared" si="10"/>
        <v>-39269.453529585735</v>
      </c>
      <c r="F78" s="31">
        <f t="shared" si="11"/>
        <v>4763.2678822485614</v>
      </c>
      <c r="G78" s="31">
        <f t="shared" si="12"/>
        <v>180894.15352958575</v>
      </c>
      <c r="H78" s="31">
        <f t="shared" si="13"/>
        <v>136861.43211775145</v>
      </c>
      <c r="I78" s="28">
        <f>CFTC!D78</f>
        <v>174810</v>
      </c>
      <c r="J78" s="32">
        <f t="shared" si="14"/>
        <v>0.97236530773248753</v>
      </c>
    </row>
    <row r="79" spans="2:10" x14ac:dyDescent="0.2">
      <c r="B79" s="29">
        <f>CFTC!A79</f>
        <v>42430</v>
      </c>
      <c r="C79" s="30">
        <f>STDEV(CFTC!D79:D98)</f>
        <v>52912.934640834879</v>
      </c>
      <c r="D79" s="30">
        <f>AVERAGE(CFTC!D79:D98)</f>
        <v>69636.899999999994</v>
      </c>
      <c r="E79" s="31">
        <f t="shared" si="10"/>
        <v>-36188.969281669764</v>
      </c>
      <c r="F79" s="31">
        <f t="shared" si="11"/>
        <v>6141.378430998142</v>
      </c>
      <c r="G79" s="31">
        <f t="shared" si="12"/>
        <v>175462.76928166975</v>
      </c>
      <c r="H79" s="31">
        <f t="shared" si="13"/>
        <v>133132.42156900186</v>
      </c>
      <c r="I79" s="28">
        <f>CFTC!D79</f>
        <v>152413</v>
      </c>
      <c r="J79" s="32">
        <f t="shared" si="14"/>
        <v>0.89109577158152276</v>
      </c>
    </row>
    <row r="80" spans="2:10" x14ac:dyDescent="0.2">
      <c r="B80" s="29">
        <f>CFTC!A80</f>
        <v>42423</v>
      </c>
      <c r="C80" s="30">
        <f>STDEV(CFTC!D80:D99)</f>
        <v>50544.466835076077</v>
      </c>
      <c r="D80" s="30">
        <f>AVERAGE(CFTC!D80:D99)</f>
        <v>67874.2</v>
      </c>
      <c r="E80" s="31">
        <f t="shared" si="10"/>
        <v>-33214.733670152156</v>
      </c>
      <c r="F80" s="31">
        <f t="shared" si="11"/>
        <v>7220.8397979087094</v>
      </c>
      <c r="G80" s="31">
        <f t="shared" si="12"/>
        <v>168963.13367015216</v>
      </c>
      <c r="H80" s="31">
        <f t="shared" si="13"/>
        <v>128527.56020209129</v>
      </c>
      <c r="I80" s="28">
        <f>CFTC!D80</f>
        <v>144978</v>
      </c>
      <c r="J80" s="32">
        <f t="shared" si="14"/>
        <v>0.88136617531047268</v>
      </c>
    </row>
    <row r="81" spans="2:10" x14ac:dyDescent="0.2">
      <c r="B81" s="29">
        <f>CFTC!A81</f>
        <v>42416</v>
      </c>
      <c r="C81" s="30">
        <f>STDEV(CFTC!D81:D100)</f>
        <v>47453.525981660263</v>
      </c>
      <c r="D81" s="30">
        <f>AVERAGE(CFTC!D81:D100)</f>
        <v>64966.25</v>
      </c>
      <c r="E81" s="31">
        <f t="shared" si="10"/>
        <v>-29940.801963320526</v>
      </c>
      <c r="F81" s="31">
        <f t="shared" si="11"/>
        <v>8022.0188220076889</v>
      </c>
      <c r="G81" s="31">
        <f t="shared" si="12"/>
        <v>159873.30196332053</v>
      </c>
      <c r="H81" s="31">
        <f t="shared" si="13"/>
        <v>121910.4811779923</v>
      </c>
      <c r="I81" s="28">
        <f>CFTC!D81</f>
        <v>117360</v>
      </c>
      <c r="J81" s="32">
        <f t="shared" si="14"/>
        <v>0.77602664352196415</v>
      </c>
    </row>
    <row r="82" spans="2:10" x14ac:dyDescent="0.2">
      <c r="B82" s="29">
        <f>CFTC!A82</f>
        <v>42409</v>
      </c>
      <c r="C82" s="30">
        <f>STDEV(CFTC!D82:D101)</f>
        <v>45936.631429669105</v>
      </c>
      <c r="D82" s="30">
        <f>AVERAGE(CFTC!D82:D101)</f>
        <v>62930.5</v>
      </c>
      <c r="E82" s="31">
        <f t="shared" si="10"/>
        <v>-28942.762859338211</v>
      </c>
      <c r="F82" s="31">
        <f t="shared" si="11"/>
        <v>7806.5422843970737</v>
      </c>
      <c r="G82" s="31">
        <f t="shared" si="12"/>
        <v>154803.7628593382</v>
      </c>
      <c r="H82" s="31">
        <f t="shared" si="13"/>
        <v>118054.45771560293</v>
      </c>
      <c r="I82" s="28">
        <f>CFTC!D82</f>
        <v>98428</v>
      </c>
      <c r="J82" s="32">
        <f t="shared" si="14"/>
        <v>0.69318732618840462</v>
      </c>
    </row>
    <row r="83" spans="2:10" x14ac:dyDescent="0.2">
      <c r="B83" s="29">
        <f>CFTC!A83</f>
        <v>42402</v>
      </c>
      <c r="C83" s="30">
        <f>STDEV(CFTC!D83:D102)</f>
        <v>45170.390667798958</v>
      </c>
      <c r="D83" s="30">
        <f>AVERAGE(CFTC!D83:D102)</f>
        <v>61065.35</v>
      </c>
      <c r="E83" s="31">
        <f t="shared" si="10"/>
        <v>-29275.431335597917</v>
      </c>
      <c r="F83" s="31">
        <f t="shared" si="11"/>
        <v>6860.8811986412475</v>
      </c>
      <c r="G83" s="31">
        <f t="shared" si="12"/>
        <v>151406.13133559792</v>
      </c>
      <c r="H83" s="31">
        <f t="shared" si="13"/>
        <v>115269.81880135875</v>
      </c>
      <c r="I83" s="28">
        <f>CFTC!D83</f>
        <v>72822</v>
      </c>
      <c r="J83" s="32">
        <f t="shared" si="14"/>
        <v>0.56506834358851954</v>
      </c>
    </row>
    <row r="84" spans="2:10" x14ac:dyDescent="0.2">
      <c r="B84" s="29">
        <f>CFTC!A84</f>
        <v>42395</v>
      </c>
      <c r="C84" s="30">
        <f>STDEV(CFTC!D84:D103)</f>
        <v>45327.102938296724</v>
      </c>
      <c r="D84" s="30">
        <f>AVERAGE(CFTC!D84:D103)</f>
        <v>59401.599999999999</v>
      </c>
      <c r="E84" s="31">
        <f t="shared" si="10"/>
        <v>-31252.60587659345</v>
      </c>
      <c r="F84" s="31">
        <f t="shared" si="11"/>
        <v>5009.0764740439336</v>
      </c>
      <c r="G84" s="31">
        <f t="shared" si="12"/>
        <v>150055.80587659345</v>
      </c>
      <c r="H84" s="31">
        <f t="shared" si="13"/>
        <v>113794.12352595606</v>
      </c>
      <c r="I84" s="28">
        <f>CFTC!D84</f>
        <v>59040</v>
      </c>
      <c r="J84" s="32">
        <f t="shared" si="14"/>
        <v>0.49800560825334322</v>
      </c>
    </row>
    <row r="85" spans="2:10" x14ac:dyDescent="0.2">
      <c r="B85" s="29">
        <f>CFTC!A85</f>
        <v>42388</v>
      </c>
      <c r="C85" s="30">
        <f>STDEV(CFTC!D85:D104)</f>
        <v>45327.03201457161</v>
      </c>
      <c r="D85" s="30">
        <f>AVERAGE(CFTC!D85:D104)</f>
        <v>59414.25</v>
      </c>
      <c r="E85" s="31">
        <f t="shared" si="10"/>
        <v>-31239.814029143221</v>
      </c>
      <c r="F85" s="31">
        <f t="shared" si="11"/>
        <v>5021.8115825140703</v>
      </c>
      <c r="G85" s="31">
        <f t="shared" si="12"/>
        <v>150068.31402914322</v>
      </c>
      <c r="H85" s="31">
        <f t="shared" si="13"/>
        <v>113806.68841748593</v>
      </c>
      <c r="I85" s="28">
        <f>CFTC!D85</f>
        <v>43694</v>
      </c>
      <c r="J85" s="32">
        <f t="shared" si="14"/>
        <v>0.41329539294042961</v>
      </c>
    </row>
    <row r="86" spans="2:10" x14ac:dyDescent="0.2">
      <c r="B86" s="29">
        <f>CFTC!A86</f>
        <v>42381</v>
      </c>
      <c r="C86" s="30">
        <f>STDEV(CFTC!D86:D105)</f>
        <v>45261.357652963452</v>
      </c>
      <c r="D86" s="30">
        <f>AVERAGE(CFTC!D86:D105)</f>
        <v>60863.8</v>
      </c>
      <c r="E86" s="31">
        <f t="shared" si="10"/>
        <v>-29658.915305926901</v>
      </c>
      <c r="F86" s="31">
        <f t="shared" si="11"/>
        <v>6550.1708164438605</v>
      </c>
      <c r="G86" s="31">
        <f t="shared" si="12"/>
        <v>151386.51530592691</v>
      </c>
      <c r="H86" s="31">
        <f t="shared" si="13"/>
        <v>115177.42918355615</v>
      </c>
      <c r="I86" s="28">
        <f>CFTC!D86</f>
        <v>44718</v>
      </c>
      <c r="J86" s="32">
        <f t="shared" si="14"/>
        <v>0.41081906930523288</v>
      </c>
    </row>
    <row r="87" spans="2:10" x14ac:dyDescent="0.2">
      <c r="B87" s="29">
        <f>CFTC!A87</f>
        <v>42374</v>
      </c>
      <c r="C87" s="30">
        <f>STDEV(CFTC!D87:D106)</f>
        <v>45146.600195450977</v>
      </c>
      <c r="D87" s="30">
        <f>AVERAGE(CFTC!D87:D106)</f>
        <v>62164.55</v>
      </c>
      <c r="E87" s="31">
        <f t="shared" si="10"/>
        <v>-28128.650390901952</v>
      </c>
      <c r="F87" s="31">
        <f t="shared" si="11"/>
        <v>7988.6297654588343</v>
      </c>
      <c r="G87" s="31">
        <f t="shared" si="12"/>
        <v>152457.75039090196</v>
      </c>
      <c r="H87" s="31">
        <f t="shared" si="13"/>
        <v>116340.47023454116</v>
      </c>
      <c r="I87" s="28">
        <f>CFTC!D87</f>
        <v>26560</v>
      </c>
      <c r="J87" s="32">
        <f t="shared" si="14"/>
        <v>0.3028392512068519</v>
      </c>
    </row>
    <row r="88" spans="2:10" x14ac:dyDescent="0.2">
      <c r="B88" s="29">
        <f>CFTC!A88</f>
        <v>42367</v>
      </c>
      <c r="C88" s="30">
        <f>STDEV(CFTC!D88:D107)</f>
        <v>44643.316989691804</v>
      </c>
      <c r="D88" s="30">
        <f>AVERAGE(CFTC!D88:D107)</f>
        <v>62919.5</v>
      </c>
      <c r="E88" s="31">
        <f t="shared" si="10"/>
        <v>-26367.133979383609</v>
      </c>
      <c r="F88" s="31">
        <f t="shared" si="11"/>
        <v>9347.5196123698333</v>
      </c>
      <c r="G88" s="31">
        <f t="shared" si="12"/>
        <v>152206.13397938362</v>
      </c>
      <c r="H88" s="31">
        <f t="shared" si="13"/>
        <v>116491.48038763017</v>
      </c>
      <c r="I88" s="28">
        <f>CFTC!D88</f>
        <v>19102</v>
      </c>
      <c r="J88" s="32">
        <f t="shared" si="14"/>
        <v>0.25462452750700892</v>
      </c>
    </row>
    <row r="89" spans="2:10" x14ac:dyDescent="0.2">
      <c r="B89" s="29">
        <f>CFTC!A89</f>
        <v>42360</v>
      </c>
      <c r="C89" s="30">
        <f>STDEV(CFTC!D89:D108)</f>
        <v>44049.909615176999</v>
      </c>
      <c r="D89" s="30">
        <f>AVERAGE(CFTC!D89:D108)</f>
        <v>63586.5</v>
      </c>
      <c r="E89" s="31">
        <f t="shared" si="10"/>
        <v>-24513.319230353998</v>
      </c>
      <c r="F89" s="31">
        <f t="shared" si="11"/>
        <v>10726.608461787604</v>
      </c>
      <c r="G89" s="31">
        <f t="shared" si="12"/>
        <v>151686.31923035398</v>
      </c>
      <c r="H89" s="31">
        <f t="shared" si="13"/>
        <v>116446.3915382124</v>
      </c>
      <c r="I89" s="28">
        <f>CFTC!D89</f>
        <v>26427</v>
      </c>
      <c r="J89" s="32">
        <f t="shared" si="14"/>
        <v>0.28910569667095853</v>
      </c>
    </row>
    <row r="90" spans="2:10" x14ac:dyDescent="0.2">
      <c r="B90" s="29">
        <f>CFTC!A90</f>
        <v>42353</v>
      </c>
      <c r="C90" s="30">
        <f>STDEV(CFTC!D90:D109)</f>
        <v>43902.310789530507</v>
      </c>
      <c r="D90" s="30">
        <f>AVERAGE(CFTC!D90:D109)</f>
        <v>63760.15</v>
      </c>
      <c r="E90" s="31">
        <f t="shared" si="10"/>
        <v>-24044.471579061013</v>
      </c>
      <c r="F90" s="31">
        <f t="shared" si="11"/>
        <v>11077.377052563395</v>
      </c>
      <c r="G90" s="31">
        <f t="shared" si="12"/>
        <v>151564.77157906102</v>
      </c>
      <c r="H90" s="31">
        <f t="shared" si="13"/>
        <v>116442.9229474366</v>
      </c>
      <c r="I90" s="28">
        <f>CFTC!D90</f>
        <v>13656</v>
      </c>
      <c r="J90" s="32">
        <f t="shared" si="14"/>
        <v>0.21468386800753286</v>
      </c>
    </row>
    <row r="91" spans="2:10" x14ac:dyDescent="0.2">
      <c r="B91" s="29">
        <f>CFTC!A91</f>
        <v>42346</v>
      </c>
      <c r="C91" s="30">
        <f>STDEV(CFTC!D91:D110)</f>
        <v>43315.662782100328</v>
      </c>
      <c r="D91" s="30">
        <f>AVERAGE(CFTC!D91:D110)</f>
        <v>64300.6</v>
      </c>
      <c r="E91" s="31">
        <f t="shared" si="10"/>
        <v>-22330.725564200657</v>
      </c>
      <c r="F91" s="31">
        <f t="shared" si="11"/>
        <v>12321.804661479604</v>
      </c>
      <c r="G91" s="31">
        <f t="shared" si="12"/>
        <v>150931.92556420065</v>
      </c>
      <c r="H91" s="31">
        <f t="shared" si="13"/>
        <v>116279.39533852039</v>
      </c>
      <c r="I91" s="28">
        <f>CFTC!D91</f>
        <v>19623</v>
      </c>
      <c r="J91" s="32">
        <f t="shared" si="14"/>
        <v>0.24213946451223139</v>
      </c>
    </row>
    <row r="92" spans="2:10" x14ac:dyDescent="0.2">
      <c r="B92" s="29">
        <f>CFTC!A92</f>
        <v>42339</v>
      </c>
      <c r="C92" s="30">
        <f>STDEV(CFTC!D92:D111)</f>
        <v>42886.881573445477</v>
      </c>
      <c r="D92" s="30">
        <f>AVERAGE(CFTC!D92:D111)</f>
        <v>64733.4</v>
      </c>
      <c r="E92" s="31">
        <f t="shared" si="10"/>
        <v>-21040.363146890952</v>
      </c>
      <c r="F92" s="31">
        <f t="shared" si="11"/>
        <v>13269.142111865433</v>
      </c>
      <c r="G92" s="31">
        <f t="shared" si="12"/>
        <v>150507.16314689096</v>
      </c>
      <c r="H92" s="31">
        <f t="shared" si="13"/>
        <v>116197.65788813456</v>
      </c>
      <c r="I92" s="28">
        <f>CFTC!D92</f>
        <v>9750</v>
      </c>
      <c r="J92" s="32">
        <f t="shared" si="14"/>
        <v>0.17948590581342014</v>
      </c>
    </row>
    <row r="93" spans="2:10" x14ac:dyDescent="0.2">
      <c r="B93" s="29">
        <f>CFTC!A93</f>
        <v>42332</v>
      </c>
      <c r="C93" s="30">
        <f>STDEV(CFTC!D93:D112)</f>
        <v>41126.684684610409</v>
      </c>
      <c r="D93" s="30">
        <f>AVERAGE(CFTC!D93:D112)</f>
        <v>66637.100000000006</v>
      </c>
      <c r="E93" s="31">
        <f t="shared" si="10"/>
        <v>-15616.269369220812</v>
      </c>
      <c r="F93" s="31">
        <f t="shared" si="11"/>
        <v>17285.078378467515</v>
      </c>
      <c r="G93" s="31">
        <f t="shared" si="12"/>
        <v>148890.46936922084</v>
      </c>
      <c r="H93" s="31">
        <f t="shared" si="13"/>
        <v>115989.1216215325</v>
      </c>
      <c r="I93" s="28">
        <f>CFTC!D93</f>
        <v>16302</v>
      </c>
      <c r="J93" s="32">
        <f t="shared" si="14"/>
        <v>0.1940240844478075</v>
      </c>
    </row>
    <row r="94" spans="2:10" x14ac:dyDescent="0.2">
      <c r="B94" s="29">
        <f>CFTC!A94</f>
        <v>42325</v>
      </c>
      <c r="C94" s="30">
        <f>STDEV(CFTC!D94:D113)</f>
        <v>39607.845362410611</v>
      </c>
      <c r="D94" s="30">
        <f>AVERAGE(CFTC!D94:D113)</f>
        <v>68344.399999999994</v>
      </c>
      <c r="E94" s="31">
        <f t="shared" si="10"/>
        <v>-10871.290724821229</v>
      </c>
      <c r="F94" s="31">
        <f t="shared" si="11"/>
        <v>20814.985565107265</v>
      </c>
      <c r="G94" s="31">
        <f t="shared" si="12"/>
        <v>147560.0907248212</v>
      </c>
      <c r="H94" s="31">
        <f t="shared" si="13"/>
        <v>115873.81443489273</v>
      </c>
      <c r="I94" s="28">
        <f>CFTC!D94</f>
        <v>34399</v>
      </c>
      <c r="J94" s="32">
        <f t="shared" si="14"/>
        <v>0.28574068035385047</v>
      </c>
    </row>
    <row r="95" spans="2:10" x14ac:dyDescent="0.2">
      <c r="B95" s="29">
        <f>CFTC!A95</f>
        <v>42318</v>
      </c>
      <c r="C95" s="30">
        <f>STDEV(CFTC!D95:D114)</f>
        <v>38799.297053588889</v>
      </c>
      <c r="D95" s="30">
        <f>AVERAGE(CFTC!D95:D114)</f>
        <v>69982.2</v>
      </c>
      <c r="E95" s="31">
        <f t="shared" si="10"/>
        <v>-7616.3941071777808</v>
      </c>
      <c r="F95" s="31">
        <f t="shared" si="11"/>
        <v>23423.04353569333</v>
      </c>
      <c r="G95" s="31">
        <f t="shared" si="12"/>
        <v>147580.79410717776</v>
      </c>
      <c r="H95" s="31">
        <f t="shared" si="13"/>
        <v>116541.35646430666</v>
      </c>
      <c r="I95" s="28">
        <f>CFTC!D95</f>
        <v>68389</v>
      </c>
      <c r="J95" s="32">
        <f t="shared" si="14"/>
        <v>0.4897343500978929</v>
      </c>
    </row>
    <row r="96" spans="2:10" x14ac:dyDescent="0.2">
      <c r="B96" s="29">
        <f>CFTC!A96</f>
        <v>42311</v>
      </c>
      <c r="C96" s="30">
        <f>STDEV(CFTC!D96:D115)</f>
        <v>39199.678696957919</v>
      </c>
      <c r="D96" s="30">
        <f>AVERAGE(CFTC!D96:D115)</f>
        <v>71318.45</v>
      </c>
      <c r="E96" s="31">
        <f t="shared" si="10"/>
        <v>-7080.9073939158407</v>
      </c>
      <c r="F96" s="31">
        <f t="shared" si="11"/>
        <v>24278.835563650493</v>
      </c>
      <c r="G96" s="31">
        <f t="shared" si="12"/>
        <v>149717.80739391583</v>
      </c>
      <c r="H96" s="31">
        <f t="shared" si="13"/>
        <v>118358.06443634949</v>
      </c>
      <c r="I96" s="28">
        <f>CFTC!D96</f>
        <v>116342</v>
      </c>
      <c r="J96" s="32">
        <f t="shared" si="14"/>
        <v>0.78714234080886769</v>
      </c>
    </row>
    <row r="97" spans="2:10" x14ac:dyDescent="0.2">
      <c r="B97" s="29">
        <f>CFTC!A97</f>
        <v>42304</v>
      </c>
      <c r="C97" s="30">
        <f>STDEV(CFTC!D97:D116)</f>
        <v>37770.404897987195</v>
      </c>
      <c r="D97" s="30">
        <f>AVERAGE(CFTC!D97:D116)</f>
        <v>69287.5</v>
      </c>
      <c r="E97" s="31">
        <f t="shared" si="10"/>
        <v>-6253.30979597439</v>
      </c>
      <c r="F97" s="31">
        <f t="shared" si="11"/>
        <v>23963.01412241537</v>
      </c>
      <c r="G97" s="31">
        <f t="shared" si="12"/>
        <v>144828.3097959744</v>
      </c>
      <c r="H97" s="31">
        <f t="shared" si="13"/>
        <v>114611.98587758464</v>
      </c>
      <c r="I97" s="28">
        <f>CFTC!D97</f>
        <v>157434</v>
      </c>
      <c r="J97" s="32">
        <f t="shared" si="14"/>
        <v>1.0834362925025021</v>
      </c>
    </row>
    <row r="98" spans="2:10" x14ac:dyDescent="0.2">
      <c r="B98" s="29">
        <f>CFTC!A98</f>
        <v>42297</v>
      </c>
      <c r="C98" s="30">
        <f>STDEV(CFTC!D98:D117)</f>
        <v>31647.984108245968</v>
      </c>
      <c r="D98" s="30">
        <f>AVERAGE(CFTC!D98:D117)</f>
        <v>65170.3</v>
      </c>
      <c r="E98" s="31">
        <f t="shared" si="10"/>
        <v>1874.331783508067</v>
      </c>
      <c r="F98" s="31">
        <f t="shared" si="11"/>
        <v>27192.719070104846</v>
      </c>
      <c r="G98" s="31">
        <f t="shared" si="12"/>
        <v>128466.26821649194</v>
      </c>
      <c r="H98" s="31">
        <f t="shared" si="13"/>
        <v>103147.88092989515</v>
      </c>
      <c r="I98" s="28">
        <f>CFTC!D98</f>
        <v>151301</v>
      </c>
      <c r="J98" s="32">
        <f t="shared" si="14"/>
        <v>1.180380618441653</v>
      </c>
    </row>
    <row r="99" spans="2:10" x14ac:dyDescent="0.2">
      <c r="B99" s="29">
        <f>CFTC!A99</f>
        <v>42290</v>
      </c>
      <c r="C99" s="30">
        <f>STDEV(CFTC!D99:D118)</f>
        <v>26199.258068793915</v>
      </c>
      <c r="D99" s="30">
        <f>AVERAGE(CFTC!D99:D118)</f>
        <v>62825.75</v>
      </c>
      <c r="E99" s="31">
        <f t="shared" si="10"/>
        <v>10427.233862412169</v>
      </c>
      <c r="F99" s="31">
        <f t="shared" si="11"/>
        <v>31386.640317447302</v>
      </c>
      <c r="G99" s="31">
        <f t="shared" si="12"/>
        <v>115224.26613758784</v>
      </c>
      <c r="H99" s="31">
        <f t="shared" si="13"/>
        <v>94264.859682552691</v>
      </c>
      <c r="I99" s="28">
        <f>CFTC!D99</f>
        <v>117159</v>
      </c>
      <c r="J99" s="32">
        <f t="shared" si="14"/>
        <v>1.0184617237760316</v>
      </c>
    </row>
    <row r="100" spans="2:10" x14ac:dyDescent="0.2">
      <c r="B100" s="29">
        <f>CFTC!A100</f>
        <v>42283</v>
      </c>
      <c r="C100" s="30">
        <f>STDEV(CFTC!D100:D119)</f>
        <v>24957.543775696147</v>
      </c>
      <c r="D100" s="30">
        <f>AVERAGE(CFTC!D100:D119)</f>
        <v>62202.5</v>
      </c>
      <c r="E100" s="31">
        <f t="shared" si="10"/>
        <v>12287.412448607705</v>
      </c>
      <c r="F100" s="31">
        <f t="shared" si="11"/>
        <v>32253.447469164625</v>
      </c>
      <c r="G100" s="31">
        <f t="shared" si="12"/>
        <v>112117.58755139229</v>
      </c>
      <c r="H100" s="31">
        <f t="shared" si="13"/>
        <v>92151.552530835383</v>
      </c>
      <c r="I100" s="28">
        <f>CFTC!D100</f>
        <v>86819</v>
      </c>
      <c r="J100" s="32">
        <f t="shared" si="14"/>
        <v>0.74658376061801945</v>
      </c>
    </row>
    <row r="101" spans="2:10" x14ac:dyDescent="0.2">
      <c r="B101" s="29">
        <f>CFTC!A101</f>
        <v>42276</v>
      </c>
      <c r="C101" s="30">
        <f>STDEV(CFTC!D101:D120)</f>
        <v>27923.801152044962</v>
      </c>
      <c r="D101" s="30">
        <f>AVERAGE(CFTC!D101:D120)</f>
        <v>63992.6</v>
      </c>
      <c r="E101" s="31">
        <f t="shared" ref="E101:E132" si="15">D101-factor*C101</f>
        <v>8144.997695910075</v>
      </c>
      <c r="F101" s="31">
        <f t="shared" ref="F101:F132" si="16">D101-factor2*C101</f>
        <v>30484.038617546044</v>
      </c>
      <c r="G101" s="31">
        <f t="shared" ref="G101:G132" si="17">D101+factor*C101</f>
        <v>119840.20230408992</v>
      </c>
      <c r="H101" s="31">
        <f t="shared" ref="H101:H132" si="18">D101+factor2*C101</f>
        <v>97501.161382453953</v>
      </c>
      <c r="I101" s="28">
        <f>CFTC!D101</f>
        <v>76645</v>
      </c>
      <c r="J101" s="32">
        <f t="shared" ref="J101:J132" si="19">(I101-E101)/(G101-E101)</f>
        <v>0.61327612536620413</v>
      </c>
    </row>
    <row r="102" spans="2:10" x14ac:dyDescent="0.2">
      <c r="B102" s="29">
        <f>CFTC!A102</f>
        <v>42269</v>
      </c>
      <c r="C102" s="30">
        <f>STDEV(CFTC!D102:D121)</f>
        <v>27943.319025022971</v>
      </c>
      <c r="D102" s="30">
        <f>AVERAGE(CFTC!D102:D121)</f>
        <v>64032.35</v>
      </c>
      <c r="E102" s="31">
        <f t="shared" si="15"/>
        <v>8145.7119499540568</v>
      </c>
      <c r="F102" s="31">
        <f t="shared" si="16"/>
        <v>30500.367169972436</v>
      </c>
      <c r="G102" s="31">
        <f t="shared" si="17"/>
        <v>119918.98805004594</v>
      </c>
      <c r="H102" s="31">
        <f t="shared" si="18"/>
        <v>97564.332830027561</v>
      </c>
      <c r="I102" s="28">
        <f>CFTC!D102</f>
        <v>61125</v>
      </c>
      <c r="J102" s="32">
        <f t="shared" si="19"/>
        <v>0.47398886297833398</v>
      </c>
    </row>
    <row r="103" spans="2:10" x14ac:dyDescent="0.2">
      <c r="B103" s="29">
        <f>CFTC!A103</f>
        <v>42262</v>
      </c>
      <c r="C103" s="30">
        <f>STDEV(CFTC!D103:D122)</f>
        <v>27995.852059113859</v>
      </c>
      <c r="D103" s="30">
        <f>AVERAGE(CFTC!D103:D122)</f>
        <v>64598.1</v>
      </c>
      <c r="E103" s="31">
        <f t="shared" si="15"/>
        <v>8606.3958817722814</v>
      </c>
      <c r="F103" s="31">
        <f t="shared" si="16"/>
        <v>31003.077529063368</v>
      </c>
      <c r="G103" s="31">
        <f t="shared" si="17"/>
        <v>120589.80411822771</v>
      </c>
      <c r="H103" s="31">
        <f t="shared" si="18"/>
        <v>98193.122470936622</v>
      </c>
      <c r="I103" s="28">
        <f>CFTC!D103</f>
        <v>39547</v>
      </c>
      <c r="J103" s="32">
        <f t="shared" si="19"/>
        <v>0.27629632465638082</v>
      </c>
    </row>
    <row r="104" spans="2:10" x14ac:dyDescent="0.2">
      <c r="B104" s="29">
        <f>CFTC!A104</f>
        <v>42255</v>
      </c>
      <c r="C104" s="30">
        <f>STDEV(CFTC!D104:D123)</f>
        <v>28485.913463176479</v>
      </c>
      <c r="D104" s="30">
        <f>AVERAGE(CFTC!D104:D123)</f>
        <v>67683.600000000006</v>
      </c>
      <c r="E104" s="31">
        <f t="shared" si="15"/>
        <v>10711.773073647048</v>
      </c>
      <c r="F104" s="31">
        <f t="shared" si="16"/>
        <v>33500.503844188235</v>
      </c>
      <c r="G104" s="31">
        <f t="shared" si="17"/>
        <v>124655.42692635296</v>
      </c>
      <c r="H104" s="31">
        <f t="shared" si="18"/>
        <v>101866.69615581178</v>
      </c>
      <c r="I104" s="28">
        <f>CFTC!D104</f>
        <v>59293</v>
      </c>
      <c r="J104" s="32">
        <f t="shared" si="19"/>
        <v>0.42636184889378337</v>
      </c>
    </row>
    <row r="105" spans="2:10" x14ac:dyDescent="0.2">
      <c r="B105" s="29">
        <f>CFTC!A105</f>
        <v>42248</v>
      </c>
      <c r="C105" s="30">
        <f>STDEV(CFTC!D105:D124)</f>
        <v>29366.526717192464</v>
      </c>
      <c r="D105" s="30">
        <f>AVERAGE(CFTC!D105:D124)</f>
        <v>69781.2</v>
      </c>
      <c r="E105" s="31">
        <f t="shared" si="15"/>
        <v>11048.146565615069</v>
      </c>
      <c r="F105" s="31">
        <f t="shared" si="16"/>
        <v>34541.36793936904</v>
      </c>
      <c r="G105" s="31">
        <f t="shared" si="17"/>
        <v>128514.25343438493</v>
      </c>
      <c r="H105" s="31">
        <f t="shared" si="18"/>
        <v>105021.03206063095</v>
      </c>
      <c r="I105" s="28">
        <f>CFTC!D105</f>
        <v>72685</v>
      </c>
      <c r="J105" s="32">
        <f t="shared" si="19"/>
        <v>0.52472032212018449</v>
      </c>
    </row>
    <row r="106" spans="2:10" x14ac:dyDescent="0.2">
      <c r="B106" s="29">
        <f>CFTC!A106</f>
        <v>42241</v>
      </c>
      <c r="C106" s="30">
        <f>STDEV(CFTC!D106:D125)</f>
        <v>30055.073610746127</v>
      </c>
      <c r="D106" s="30">
        <f>AVERAGE(CFTC!D106:D125)</f>
        <v>71066.8</v>
      </c>
      <c r="E106" s="31">
        <f t="shared" si="15"/>
        <v>10956.652778507749</v>
      </c>
      <c r="F106" s="31">
        <f t="shared" si="16"/>
        <v>35000.711667104653</v>
      </c>
      <c r="G106" s="31">
        <f t="shared" si="17"/>
        <v>131176.94722149224</v>
      </c>
      <c r="H106" s="31">
        <f t="shared" si="18"/>
        <v>107132.88833289535</v>
      </c>
      <c r="I106" s="28">
        <f>CFTC!D106</f>
        <v>70733</v>
      </c>
      <c r="J106" s="32">
        <f t="shared" si="19"/>
        <v>0.49722343052355189</v>
      </c>
    </row>
    <row r="107" spans="2:10" x14ac:dyDescent="0.2">
      <c r="B107" s="29">
        <f>CFTC!A107</f>
        <v>42234</v>
      </c>
      <c r="C107" s="30">
        <f>STDEV(CFTC!D107:D126)</f>
        <v>30778.637559190302</v>
      </c>
      <c r="D107" s="30">
        <f>AVERAGE(CFTC!D107:D126)</f>
        <v>72568</v>
      </c>
      <c r="E107" s="31">
        <f t="shared" si="15"/>
        <v>11010.724881619397</v>
      </c>
      <c r="F107" s="31">
        <f t="shared" si="16"/>
        <v>35633.634928971638</v>
      </c>
      <c r="G107" s="31">
        <f t="shared" si="17"/>
        <v>134125.27511838061</v>
      </c>
      <c r="H107" s="31">
        <f t="shared" si="18"/>
        <v>109502.36507102835</v>
      </c>
      <c r="I107" s="28">
        <f>CFTC!D107</f>
        <v>41659</v>
      </c>
      <c r="J107" s="32">
        <f t="shared" si="19"/>
        <v>0.24894112888721112</v>
      </c>
    </row>
    <row r="108" spans="2:10" x14ac:dyDescent="0.2">
      <c r="B108" s="29">
        <f>CFTC!A108</f>
        <v>42227</v>
      </c>
      <c r="C108" s="30">
        <f>STDEV(CFTC!D108:D127)</f>
        <v>29934.791156427789</v>
      </c>
      <c r="D108" s="30">
        <f>AVERAGE(CFTC!D108:D127)</f>
        <v>74486</v>
      </c>
      <c r="E108" s="31">
        <f t="shared" si="15"/>
        <v>14616.417687144422</v>
      </c>
      <c r="F108" s="31">
        <f t="shared" si="16"/>
        <v>38564.250612286654</v>
      </c>
      <c r="G108" s="31">
        <f t="shared" si="17"/>
        <v>134355.58231285558</v>
      </c>
      <c r="H108" s="31">
        <f t="shared" si="18"/>
        <v>110407.74938771335</v>
      </c>
      <c r="I108" s="28">
        <f>CFTC!D108</f>
        <v>32442</v>
      </c>
      <c r="J108" s="32">
        <f t="shared" si="19"/>
        <v>0.14887010752560367</v>
      </c>
    </row>
    <row r="109" spans="2:10" x14ac:dyDescent="0.2">
      <c r="B109" s="29">
        <f>CFTC!A109</f>
        <v>42220</v>
      </c>
      <c r="C109" s="30">
        <f>STDEV(CFTC!D109:D128)</f>
        <v>28692.966039698003</v>
      </c>
      <c r="D109" s="30">
        <f>AVERAGE(CFTC!D109:D128)</f>
        <v>75577.95</v>
      </c>
      <c r="E109" s="31">
        <f t="shared" si="15"/>
        <v>18192.01792060399</v>
      </c>
      <c r="F109" s="31">
        <f t="shared" si="16"/>
        <v>41146.390752362393</v>
      </c>
      <c r="G109" s="31">
        <f t="shared" si="17"/>
        <v>132963.88207939599</v>
      </c>
      <c r="H109" s="31">
        <f t="shared" si="18"/>
        <v>110009.5092476376</v>
      </c>
      <c r="I109" s="28">
        <f>CFTC!D109</f>
        <v>29900</v>
      </c>
      <c r="J109" s="32">
        <f t="shared" si="19"/>
        <v>0.10201090803228127</v>
      </c>
    </row>
    <row r="110" spans="2:10" x14ac:dyDescent="0.2">
      <c r="B110" s="29">
        <f>CFTC!A110</f>
        <v>42213</v>
      </c>
      <c r="C110" s="30">
        <f>STDEV(CFTC!D110:D129)</f>
        <v>27178.398737542328</v>
      </c>
      <c r="D110" s="30">
        <f>AVERAGE(CFTC!D110:D129)</f>
        <v>76737.600000000006</v>
      </c>
      <c r="E110" s="31">
        <f t="shared" si="15"/>
        <v>22380.802524915351</v>
      </c>
      <c r="F110" s="31">
        <f t="shared" si="16"/>
        <v>44123.521514949214</v>
      </c>
      <c r="G110" s="31">
        <f t="shared" si="17"/>
        <v>131094.39747508467</v>
      </c>
      <c r="H110" s="31">
        <f t="shared" si="18"/>
        <v>109351.6784850508</v>
      </c>
      <c r="I110" s="28">
        <f>CFTC!D110</f>
        <v>24465</v>
      </c>
      <c r="J110" s="32">
        <f t="shared" si="19"/>
        <v>1.917145207128856E-2</v>
      </c>
    </row>
    <row r="111" spans="2:10" x14ac:dyDescent="0.2">
      <c r="B111" s="29">
        <f>CFTC!A111</f>
        <v>42206</v>
      </c>
      <c r="C111" s="30">
        <f>STDEV(CFTC!D111:D130)</f>
        <v>24239.910449016013</v>
      </c>
      <c r="D111" s="30">
        <f>AVERAGE(CFTC!D111:D130)</f>
        <v>79608.95</v>
      </c>
      <c r="E111" s="31">
        <f t="shared" si="15"/>
        <v>31129.12910196797</v>
      </c>
      <c r="F111" s="31">
        <f t="shared" si="16"/>
        <v>50521.057461180782</v>
      </c>
      <c r="G111" s="31">
        <f t="shared" si="17"/>
        <v>128088.77089803203</v>
      </c>
      <c r="H111" s="31">
        <f t="shared" si="18"/>
        <v>108696.84253881921</v>
      </c>
      <c r="I111" s="28">
        <f>CFTC!D111</f>
        <v>28279</v>
      </c>
      <c r="J111" s="32">
        <f t="shared" si="19"/>
        <v>-2.9395004448991961E-2</v>
      </c>
    </row>
    <row r="112" spans="2:10" x14ac:dyDescent="0.2">
      <c r="B112" s="29">
        <f>CFTC!A112</f>
        <v>42199</v>
      </c>
      <c r="C112" s="30">
        <f>STDEV(CFTC!D112:D131)</f>
        <v>22310.248947630844</v>
      </c>
      <c r="D112" s="30">
        <f>AVERAGE(CFTC!D112:D131)</f>
        <v>83986</v>
      </c>
      <c r="E112" s="31">
        <f t="shared" si="15"/>
        <v>39365.502104738312</v>
      </c>
      <c r="F112" s="31">
        <f t="shared" si="16"/>
        <v>57213.701262842987</v>
      </c>
      <c r="G112" s="31">
        <f t="shared" si="17"/>
        <v>128606.49789526168</v>
      </c>
      <c r="H112" s="31">
        <f t="shared" si="18"/>
        <v>110758.29873715702</v>
      </c>
      <c r="I112" s="28">
        <f>CFTC!D112</f>
        <v>47824</v>
      </c>
      <c r="J112" s="32">
        <f t="shared" si="19"/>
        <v>9.4782648045708032E-2</v>
      </c>
    </row>
    <row r="113" spans="2:10" x14ac:dyDescent="0.2">
      <c r="B113" s="29">
        <f>CFTC!A113</f>
        <v>42192</v>
      </c>
      <c r="C113" s="30">
        <f>STDEV(CFTC!D113:D132)</f>
        <v>22503.997673571346</v>
      </c>
      <c r="D113" s="30">
        <f>AVERAGE(CFTC!D113:D132)</f>
        <v>87903.35</v>
      </c>
      <c r="E113" s="31">
        <f t="shared" si="15"/>
        <v>42895.354652857313</v>
      </c>
      <c r="F113" s="31">
        <f t="shared" si="16"/>
        <v>60898.552791714392</v>
      </c>
      <c r="G113" s="31">
        <f t="shared" si="17"/>
        <v>132911.34534714269</v>
      </c>
      <c r="H113" s="31">
        <f t="shared" si="18"/>
        <v>114908.14720828562</v>
      </c>
      <c r="I113" s="28">
        <f>CFTC!D113</f>
        <v>50448</v>
      </c>
      <c r="J113" s="32">
        <f t="shared" si="19"/>
        <v>8.3903374154856283E-2</v>
      </c>
    </row>
    <row r="114" spans="2:10" x14ac:dyDescent="0.2">
      <c r="B114" s="29">
        <f>CFTC!A114</f>
        <v>42185</v>
      </c>
      <c r="C114" s="30">
        <f>STDEV(CFTC!D114:D133)</f>
        <v>22722.606712664383</v>
      </c>
      <c r="D114" s="30">
        <f>AVERAGE(CFTC!D114:D133)</f>
        <v>91967.65</v>
      </c>
      <c r="E114" s="31">
        <f t="shared" si="15"/>
        <v>46522.436574671228</v>
      </c>
      <c r="F114" s="31">
        <f t="shared" si="16"/>
        <v>64700.521944802735</v>
      </c>
      <c r="G114" s="31">
        <f t="shared" si="17"/>
        <v>137412.86342532875</v>
      </c>
      <c r="H114" s="31">
        <f t="shared" si="18"/>
        <v>119234.77805519725</v>
      </c>
      <c r="I114" s="28">
        <f>CFTC!D114</f>
        <v>67155</v>
      </c>
      <c r="J114" s="32">
        <f t="shared" si="19"/>
        <v>0.22700480281856561</v>
      </c>
    </row>
    <row r="115" spans="2:10" x14ac:dyDescent="0.2">
      <c r="B115" s="29">
        <f>CFTC!A115</f>
        <v>42178</v>
      </c>
      <c r="C115" s="30">
        <f>STDEV(CFTC!D115:D134)</f>
        <v>25969.41389485147</v>
      </c>
      <c r="D115" s="30">
        <f>AVERAGE(CFTC!D115:D134)</f>
        <v>96373.6</v>
      </c>
      <c r="E115" s="31">
        <f t="shared" si="15"/>
        <v>44434.772210297066</v>
      </c>
      <c r="F115" s="31">
        <f t="shared" si="16"/>
        <v>65210.30332617824</v>
      </c>
      <c r="G115" s="31">
        <f t="shared" si="17"/>
        <v>148312.42778970295</v>
      </c>
      <c r="H115" s="31">
        <f t="shared" si="18"/>
        <v>127536.89667382177</v>
      </c>
      <c r="I115" s="28">
        <f>CFTC!D115</f>
        <v>95114</v>
      </c>
      <c r="J115" s="32">
        <f t="shared" si="19"/>
        <v>0.48787419688118439</v>
      </c>
    </row>
    <row r="116" spans="2:10" x14ac:dyDescent="0.2">
      <c r="B116" s="29">
        <f>CFTC!A116</f>
        <v>42171</v>
      </c>
      <c r="C116" s="30">
        <f>STDEV(CFTC!D116:D135)</f>
        <v>32658.842934470602</v>
      </c>
      <c r="D116" s="30">
        <f>AVERAGE(CFTC!D116:D135)</f>
        <v>100868.65</v>
      </c>
      <c r="E116" s="31">
        <f t="shared" si="15"/>
        <v>35550.96413105879</v>
      </c>
      <c r="F116" s="31">
        <f t="shared" si="16"/>
        <v>61678.038478635273</v>
      </c>
      <c r="G116" s="31">
        <f t="shared" si="17"/>
        <v>166186.33586894121</v>
      </c>
      <c r="H116" s="31">
        <f t="shared" si="18"/>
        <v>140059.26152136471</v>
      </c>
      <c r="I116" s="28">
        <f>CFTC!D116</f>
        <v>75723</v>
      </c>
      <c r="J116" s="32">
        <f t="shared" si="19"/>
        <v>0.30751269992591052</v>
      </c>
    </row>
    <row r="117" spans="2:10" x14ac:dyDescent="0.2">
      <c r="B117" s="29">
        <f>CFTC!A117</f>
        <v>42164</v>
      </c>
      <c r="C117" s="30">
        <f>STDEV(CFTC!D117:D136)</f>
        <v>37519.316313312811</v>
      </c>
      <c r="D117" s="30">
        <f>AVERAGE(CFTC!D117:D136)</f>
        <v>106528.75</v>
      </c>
      <c r="E117" s="31">
        <f t="shared" si="15"/>
        <v>31490.117373374378</v>
      </c>
      <c r="F117" s="31">
        <f t="shared" si="16"/>
        <v>61505.570424024627</v>
      </c>
      <c r="G117" s="31">
        <f t="shared" si="17"/>
        <v>181567.38262662562</v>
      </c>
      <c r="H117" s="31">
        <f t="shared" si="18"/>
        <v>151551.92957597537</v>
      </c>
      <c r="I117" s="28">
        <f>CFTC!D117</f>
        <v>75090</v>
      </c>
      <c r="J117" s="32">
        <f t="shared" si="19"/>
        <v>0.29051623877242183</v>
      </c>
    </row>
    <row r="118" spans="2:10" x14ac:dyDescent="0.2">
      <c r="B118" s="29">
        <f>CFTC!A118</f>
        <v>42157</v>
      </c>
      <c r="C118" s="30">
        <f>STDEV(CFTC!D118:D137)</f>
        <v>38732.552005284975</v>
      </c>
      <c r="D118" s="30">
        <f>AVERAGE(CFTC!D118:D137)</f>
        <v>110897</v>
      </c>
      <c r="E118" s="31">
        <f t="shared" si="15"/>
        <v>33431.89598943005</v>
      </c>
      <c r="F118" s="31">
        <f t="shared" si="16"/>
        <v>64417.937593658033</v>
      </c>
      <c r="G118" s="31">
        <f t="shared" si="17"/>
        <v>188362.10401056995</v>
      </c>
      <c r="H118" s="31">
        <f t="shared" si="18"/>
        <v>157376.06240634195</v>
      </c>
      <c r="I118" s="28">
        <f>CFTC!D118</f>
        <v>104410</v>
      </c>
      <c r="J118" s="32">
        <f t="shared" si="19"/>
        <v>0.45812953404726042</v>
      </c>
    </row>
    <row r="119" spans="2:10" x14ac:dyDescent="0.2">
      <c r="B119" s="29">
        <f>CFTC!A119</f>
        <v>42150</v>
      </c>
      <c r="C119" s="30">
        <f>STDEV(CFTC!D119:D138)</f>
        <v>38934.632730419231</v>
      </c>
      <c r="D119" s="30">
        <f>AVERAGE(CFTC!D119:D138)</f>
        <v>112187.8</v>
      </c>
      <c r="E119" s="31">
        <f t="shared" si="15"/>
        <v>34318.534539161541</v>
      </c>
      <c r="F119" s="31">
        <f t="shared" si="16"/>
        <v>65466.240723496929</v>
      </c>
      <c r="G119" s="31">
        <f t="shared" si="17"/>
        <v>190057.06546083846</v>
      </c>
      <c r="H119" s="31">
        <f t="shared" si="18"/>
        <v>158909.35927650309</v>
      </c>
      <c r="I119" s="28">
        <f>CFTC!D119</f>
        <v>104694</v>
      </c>
      <c r="J119" s="32">
        <f t="shared" si="19"/>
        <v>0.45188217099743455</v>
      </c>
    </row>
    <row r="120" spans="2:10" x14ac:dyDescent="0.2">
      <c r="B120" s="29">
        <f>CFTC!A120</f>
        <v>42143</v>
      </c>
      <c r="C120" s="30">
        <f>STDEV(CFTC!D120:D139)</f>
        <v>38953.798163573483</v>
      </c>
      <c r="D120" s="30">
        <f>AVERAGE(CFTC!D120:D139)</f>
        <v>113062</v>
      </c>
      <c r="E120" s="31">
        <f t="shared" si="15"/>
        <v>35154.403672853034</v>
      </c>
      <c r="F120" s="31">
        <f t="shared" si="16"/>
        <v>66317.44220371182</v>
      </c>
      <c r="G120" s="31">
        <f t="shared" si="17"/>
        <v>190969.59632714698</v>
      </c>
      <c r="H120" s="31">
        <f t="shared" si="18"/>
        <v>159806.55779628817</v>
      </c>
      <c r="I120" s="28">
        <f>CFTC!D120</f>
        <v>122621</v>
      </c>
      <c r="J120" s="32">
        <f t="shared" si="19"/>
        <v>0.56134831807581476</v>
      </c>
    </row>
    <row r="121" spans="2:10" x14ac:dyDescent="0.2">
      <c r="B121" s="29">
        <f>CFTC!A121</f>
        <v>42136</v>
      </c>
      <c r="C121" s="30">
        <f>STDEV(CFTC!D121:D140)</f>
        <v>38895.673177847115</v>
      </c>
      <c r="D121" s="30">
        <f>AVERAGE(CFTC!D121:D140)</f>
        <v>112722.8</v>
      </c>
      <c r="E121" s="31">
        <f t="shared" si="15"/>
        <v>34931.453644305773</v>
      </c>
      <c r="F121" s="31">
        <f t="shared" si="16"/>
        <v>66047.992186583462</v>
      </c>
      <c r="G121" s="31">
        <f t="shared" si="17"/>
        <v>190514.14635569422</v>
      </c>
      <c r="H121" s="31">
        <f t="shared" si="18"/>
        <v>159397.60781341654</v>
      </c>
      <c r="I121" s="28">
        <f>CFTC!D121</f>
        <v>77440</v>
      </c>
      <c r="J121" s="32">
        <f t="shared" si="19"/>
        <v>0.27322156221160876</v>
      </c>
    </row>
    <row r="122" spans="2:10" x14ac:dyDescent="0.2">
      <c r="B122" s="29">
        <f>CFTC!A122</f>
        <v>42129</v>
      </c>
      <c r="C122" s="30">
        <f>STDEV(CFTC!D122:D141)</f>
        <v>38007.611890113199</v>
      </c>
      <c r="D122" s="30">
        <f>AVERAGE(CFTC!D122:D141)</f>
        <v>114396.3</v>
      </c>
      <c r="E122" s="31">
        <f t="shared" si="15"/>
        <v>38381.076219773604</v>
      </c>
      <c r="F122" s="31">
        <f t="shared" si="16"/>
        <v>68787.165731864166</v>
      </c>
      <c r="G122" s="31">
        <f t="shared" si="17"/>
        <v>190411.52378022642</v>
      </c>
      <c r="H122" s="31">
        <f t="shared" si="18"/>
        <v>160005.43426813584</v>
      </c>
      <c r="I122" s="28">
        <f>CFTC!D122</f>
        <v>72440</v>
      </c>
      <c r="J122" s="32">
        <f t="shared" si="19"/>
        <v>0.22402699147934388</v>
      </c>
    </row>
    <row r="123" spans="2:10" x14ac:dyDescent="0.2">
      <c r="B123" s="29">
        <f>CFTC!A123</f>
        <v>42122</v>
      </c>
      <c r="C123" s="30">
        <f>STDEV(CFTC!D123:D142)</f>
        <v>36704.440034157356</v>
      </c>
      <c r="D123" s="30">
        <f>AVERAGE(CFTC!D123:D142)</f>
        <v>116694.7</v>
      </c>
      <c r="E123" s="31">
        <f t="shared" si="15"/>
        <v>43285.819931685284</v>
      </c>
      <c r="F123" s="31">
        <f t="shared" si="16"/>
        <v>72649.371959011172</v>
      </c>
      <c r="G123" s="31">
        <f t="shared" si="17"/>
        <v>190103.58006831471</v>
      </c>
      <c r="H123" s="31">
        <f t="shared" si="18"/>
        <v>160740.02804098884</v>
      </c>
      <c r="I123" s="28">
        <f>CFTC!D123</f>
        <v>101257</v>
      </c>
      <c r="J123" s="32">
        <f t="shared" si="19"/>
        <v>0.3948512769461025</v>
      </c>
    </row>
    <row r="124" spans="2:10" x14ac:dyDescent="0.2">
      <c r="B124" s="29">
        <f>CFTC!A124</f>
        <v>42115</v>
      </c>
      <c r="C124" s="30">
        <f>STDEV(CFTC!D124:D143)</f>
        <v>36528.92426625784</v>
      </c>
      <c r="D124" s="30">
        <f>AVERAGE(CFTC!D124:D143)</f>
        <v>117374.95</v>
      </c>
      <c r="E124" s="31">
        <f t="shared" si="15"/>
        <v>44317.101467484317</v>
      </c>
      <c r="F124" s="31">
        <f t="shared" si="16"/>
        <v>73540.240880490601</v>
      </c>
      <c r="G124" s="31">
        <f t="shared" si="17"/>
        <v>190432.79853251568</v>
      </c>
      <c r="H124" s="31">
        <f t="shared" si="18"/>
        <v>161209.65911950939</v>
      </c>
      <c r="I124" s="28">
        <f>CFTC!D124</f>
        <v>101245</v>
      </c>
      <c r="J124" s="32">
        <f t="shared" si="19"/>
        <v>0.38960836977822388</v>
      </c>
    </row>
    <row r="125" spans="2:10" x14ac:dyDescent="0.2">
      <c r="B125" s="29">
        <f>CFTC!A125</f>
        <v>42108</v>
      </c>
      <c r="C125" s="30">
        <f>STDEV(CFTC!D125:D144)</f>
        <v>36901.097847881814</v>
      </c>
      <c r="D125" s="30">
        <f>AVERAGE(CFTC!D125:D144)</f>
        <v>116779.2</v>
      </c>
      <c r="E125" s="31">
        <f t="shared" si="15"/>
        <v>42977.004304236369</v>
      </c>
      <c r="F125" s="31">
        <f t="shared" si="16"/>
        <v>72497.882582541817</v>
      </c>
      <c r="G125" s="31">
        <f t="shared" si="17"/>
        <v>190581.39569576364</v>
      </c>
      <c r="H125" s="31">
        <f t="shared" si="18"/>
        <v>161060.51741745818</v>
      </c>
      <c r="I125" s="28">
        <f>CFTC!D125</f>
        <v>98397</v>
      </c>
      <c r="J125" s="32">
        <f t="shared" si="19"/>
        <v>0.37546305481359027</v>
      </c>
    </row>
    <row r="126" spans="2:10" x14ac:dyDescent="0.2">
      <c r="B126" s="29">
        <f>CFTC!A126</f>
        <v>42101</v>
      </c>
      <c r="C126" s="30">
        <f>STDEV(CFTC!D126:D145)</f>
        <v>37805.393486143032</v>
      </c>
      <c r="D126" s="30">
        <f>AVERAGE(CFTC!D126:D145)</f>
        <v>115669.7</v>
      </c>
      <c r="E126" s="31">
        <f t="shared" si="15"/>
        <v>40058.913027713934</v>
      </c>
      <c r="F126" s="31">
        <f t="shared" si="16"/>
        <v>70303.22781662835</v>
      </c>
      <c r="G126" s="31">
        <f t="shared" si="17"/>
        <v>191280.48697228607</v>
      </c>
      <c r="H126" s="31">
        <f t="shared" si="18"/>
        <v>161036.17218337164</v>
      </c>
      <c r="I126" s="28">
        <f>CFTC!D126</f>
        <v>100757</v>
      </c>
      <c r="J126" s="32">
        <f t="shared" si="19"/>
        <v>0.40138510259477916</v>
      </c>
    </row>
    <row r="127" spans="2:10" x14ac:dyDescent="0.2">
      <c r="B127" s="29">
        <f>CFTC!A127</f>
        <v>42094</v>
      </c>
      <c r="C127" s="30">
        <f>STDEV(CFTC!D127:D146)</f>
        <v>38448.552076597669</v>
      </c>
      <c r="D127" s="30">
        <f>AVERAGE(CFTC!D127:D146)</f>
        <v>114702.95</v>
      </c>
      <c r="E127" s="31">
        <f t="shared" si="15"/>
        <v>37805.845846804659</v>
      </c>
      <c r="F127" s="31">
        <f t="shared" si="16"/>
        <v>68564.687508082803</v>
      </c>
      <c r="G127" s="31">
        <f t="shared" si="17"/>
        <v>191600.05415319535</v>
      </c>
      <c r="H127" s="31">
        <f t="shared" si="18"/>
        <v>160841.21249191719</v>
      </c>
      <c r="I127" s="28">
        <f>CFTC!D127</f>
        <v>80019</v>
      </c>
      <c r="J127" s="32">
        <f t="shared" si="19"/>
        <v>0.27447817845713529</v>
      </c>
    </row>
    <row r="128" spans="2:10" x14ac:dyDescent="0.2">
      <c r="B128" s="29">
        <f>CFTC!A128</f>
        <v>42087</v>
      </c>
      <c r="C128" s="30">
        <f>STDEV(CFTC!D128:D147)</f>
        <v>39932.049452822117</v>
      </c>
      <c r="D128" s="30">
        <f>AVERAGE(CFTC!D128:D147)</f>
        <v>113504.15</v>
      </c>
      <c r="E128" s="31">
        <f t="shared" si="15"/>
        <v>33640.05109435576</v>
      </c>
      <c r="F128" s="31">
        <f t="shared" si="16"/>
        <v>65585.690656613457</v>
      </c>
      <c r="G128" s="31">
        <f t="shared" si="17"/>
        <v>193368.24890564423</v>
      </c>
      <c r="H128" s="31">
        <f t="shared" si="18"/>
        <v>161422.60934338655</v>
      </c>
      <c r="I128" s="28">
        <f>CFTC!D128</f>
        <v>54281</v>
      </c>
      <c r="J128" s="32">
        <f t="shared" si="19"/>
        <v>0.12922545416827763</v>
      </c>
    </row>
    <row r="129" spans="2:10" x14ac:dyDescent="0.2">
      <c r="B129" s="29">
        <f>CFTC!A129</f>
        <v>42080</v>
      </c>
      <c r="C129" s="30">
        <f>STDEV(CFTC!D129:D148)</f>
        <v>39278.636599067162</v>
      </c>
      <c r="D129" s="30">
        <f>AVERAGE(CFTC!D129:D148)</f>
        <v>113951.35</v>
      </c>
      <c r="E129" s="31">
        <f t="shared" si="15"/>
        <v>35394.076801865682</v>
      </c>
      <c r="F129" s="31">
        <f t="shared" si="16"/>
        <v>66816.986081119423</v>
      </c>
      <c r="G129" s="31">
        <f t="shared" si="17"/>
        <v>192508.62319813433</v>
      </c>
      <c r="H129" s="31">
        <f t="shared" si="18"/>
        <v>161085.71391888059</v>
      </c>
      <c r="I129" s="28">
        <f>CFTC!D129</f>
        <v>53093</v>
      </c>
      <c r="J129" s="32">
        <f t="shared" si="19"/>
        <v>0.1126498061706822</v>
      </c>
    </row>
    <row r="130" spans="2:10" x14ac:dyDescent="0.2">
      <c r="B130" s="29">
        <f>CFTC!A130</f>
        <v>42073</v>
      </c>
      <c r="C130" s="30">
        <f>STDEV(CFTC!D130:D149)</f>
        <v>36757.194018779643</v>
      </c>
      <c r="D130" s="30">
        <f>AVERAGE(CFTC!D130:D149)</f>
        <v>116333.65</v>
      </c>
      <c r="E130" s="31">
        <f t="shared" si="15"/>
        <v>42819.261962440709</v>
      </c>
      <c r="F130" s="31">
        <f t="shared" si="16"/>
        <v>72225.017177464426</v>
      </c>
      <c r="G130" s="31">
        <f t="shared" si="17"/>
        <v>189848.03803755928</v>
      </c>
      <c r="H130" s="31">
        <f t="shared" si="18"/>
        <v>160442.28282253555</v>
      </c>
      <c r="I130" s="28">
        <f>CFTC!D130</f>
        <v>81892</v>
      </c>
      <c r="J130" s="32">
        <f t="shared" si="19"/>
        <v>0.26574891718881349</v>
      </c>
    </row>
    <row r="131" spans="2:10" x14ac:dyDescent="0.2">
      <c r="B131" s="29">
        <f>CFTC!A131</f>
        <v>42066</v>
      </c>
      <c r="C131" s="30">
        <f>STDEV(CFTC!D131:D150)</f>
        <v>35924.031472678565</v>
      </c>
      <c r="D131" s="30">
        <f>AVERAGE(CFTC!D131:D150)</f>
        <v>117638.25</v>
      </c>
      <c r="E131" s="31">
        <f t="shared" si="15"/>
        <v>45790.187054642869</v>
      </c>
      <c r="F131" s="31">
        <f t="shared" si="16"/>
        <v>74529.412232785719</v>
      </c>
      <c r="G131" s="31">
        <f t="shared" si="17"/>
        <v>189486.31294535712</v>
      </c>
      <c r="H131" s="31">
        <f t="shared" si="18"/>
        <v>160747.08776721428</v>
      </c>
      <c r="I131" s="28">
        <f>CFTC!D131</f>
        <v>115820</v>
      </c>
      <c r="J131" s="32">
        <f t="shared" si="19"/>
        <v>0.48734656213777938</v>
      </c>
    </row>
    <row r="132" spans="2:10" x14ac:dyDescent="0.2">
      <c r="B132" s="29">
        <f>CFTC!A132</f>
        <v>42059</v>
      </c>
      <c r="C132" s="30">
        <f>STDEV(CFTC!D132:D151)</f>
        <v>36641.214437756891</v>
      </c>
      <c r="D132" s="30">
        <f>AVERAGE(CFTC!D132:D151)</f>
        <v>116118</v>
      </c>
      <c r="E132" s="31">
        <f t="shared" si="15"/>
        <v>42835.571124486218</v>
      </c>
      <c r="F132" s="31">
        <f t="shared" si="16"/>
        <v>72148.542674691736</v>
      </c>
      <c r="G132" s="31">
        <f t="shared" si="17"/>
        <v>189400.42887551378</v>
      </c>
      <c r="H132" s="31">
        <f t="shared" si="18"/>
        <v>160087.45732530826</v>
      </c>
      <c r="I132" s="28">
        <f>CFTC!D132</f>
        <v>126171</v>
      </c>
      <c r="J132" s="32">
        <f t="shared" si="19"/>
        <v>0.56859079423443526</v>
      </c>
    </row>
    <row r="133" spans="2:10" x14ac:dyDescent="0.2">
      <c r="B133" s="29">
        <f>CFTC!A133</f>
        <v>42052</v>
      </c>
      <c r="C133" s="30">
        <f>STDEV(CFTC!D133:D152)</f>
        <v>38180.175992260702</v>
      </c>
      <c r="D133" s="30">
        <f>AVERAGE(CFTC!D133:D152)</f>
        <v>113131.8</v>
      </c>
      <c r="E133" s="31">
        <f t="shared" ref="E133:E164" si="20">D133-factor*C133</f>
        <v>36771.4480154786</v>
      </c>
      <c r="F133" s="31">
        <f t="shared" ref="F133:F164" si="21">D133-factor2*C133</f>
        <v>67315.588809287161</v>
      </c>
      <c r="G133" s="31">
        <f t="shared" ref="G133:G164" si="22">D133+factor*C133</f>
        <v>189492.15198452142</v>
      </c>
      <c r="H133" s="31">
        <f t="shared" ref="H133:H164" si="23">D133+factor2*C133</f>
        <v>158948.01119071286</v>
      </c>
      <c r="I133" s="28">
        <f>CFTC!D133</f>
        <v>131734</v>
      </c>
      <c r="J133" s="32">
        <f t="shared" ref="J133:J164" si="24">(I133-E133)/(G133-E133)</f>
        <v>0.6218053578627476</v>
      </c>
    </row>
    <row r="134" spans="2:10" x14ac:dyDescent="0.2">
      <c r="B134" s="29">
        <f>CFTC!A134</f>
        <v>42045</v>
      </c>
      <c r="C134" s="30">
        <f>STDEV(CFTC!D134:D153)</f>
        <v>39374.324192562999</v>
      </c>
      <c r="D134" s="30">
        <f>AVERAGE(CFTC!D134:D153)</f>
        <v>109788.6</v>
      </c>
      <c r="E134" s="31">
        <f t="shared" si="20"/>
        <v>31039.951614874008</v>
      </c>
      <c r="F134" s="31">
        <f t="shared" si="21"/>
        <v>62539.410968924407</v>
      </c>
      <c r="G134" s="31">
        <f t="shared" si="22"/>
        <v>188537.248385126</v>
      </c>
      <c r="H134" s="31">
        <f t="shared" si="23"/>
        <v>157037.7890310756</v>
      </c>
      <c r="I134" s="28">
        <f>CFTC!D134</f>
        <v>155274</v>
      </c>
      <c r="J134" s="32">
        <f t="shared" si="24"/>
        <v>0.78880114727525441</v>
      </c>
    </row>
    <row r="135" spans="2:10" x14ac:dyDescent="0.2">
      <c r="B135" s="29">
        <f>CFTC!A135</f>
        <v>42038</v>
      </c>
      <c r="C135" s="30">
        <f>STDEV(CFTC!D135:D154)</f>
        <v>39120.000800371308</v>
      </c>
      <c r="D135" s="30">
        <f>AVERAGE(CFTC!D135:D154)</f>
        <v>105219.1</v>
      </c>
      <c r="E135" s="31">
        <f t="shared" si="20"/>
        <v>26979.098399257389</v>
      </c>
      <c r="F135" s="31">
        <f t="shared" si="21"/>
        <v>58275.099039554436</v>
      </c>
      <c r="G135" s="31">
        <f t="shared" si="22"/>
        <v>183459.10160074261</v>
      </c>
      <c r="H135" s="31">
        <f t="shared" si="23"/>
        <v>152163.10096044559</v>
      </c>
      <c r="I135" s="28">
        <f>CFTC!D135</f>
        <v>185015</v>
      </c>
      <c r="J135" s="32">
        <f t="shared" si="24"/>
        <v>1.0099431132887569</v>
      </c>
    </row>
    <row r="136" spans="2:10" x14ac:dyDescent="0.2">
      <c r="B136" s="29">
        <f>CFTC!A136</f>
        <v>42031</v>
      </c>
      <c r="C136" s="30">
        <f>STDEV(CFTC!D136:D155)</f>
        <v>34916.69852678696</v>
      </c>
      <c r="D136" s="30">
        <f>AVERAGE(CFTC!D136:D155)</f>
        <v>99577.7</v>
      </c>
      <c r="E136" s="31">
        <f t="shared" si="20"/>
        <v>29744.302946426076</v>
      </c>
      <c r="F136" s="31">
        <f t="shared" si="21"/>
        <v>57677.661767855643</v>
      </c>
      <c r="G136" s="31">
        <f t="shared" si="22"/>
        <v>169411.09705357393</v>
      </c>
      <c r="H136" s="31">
        <f t="shared" si="23"/>
        <v>141477.73823214436</v>
      </c>
      <c r="I136" s="28">
        <f>CFTC!D136</f>
        <v>188925</v>
      </c>
      <c r="J136" s="32">
        <f t="shared" si="24"/>
        <v>1.1397175547070668</v>
      </c>
    </row>
    <row r="137" spans="2:10" x14ac:dyDescent="0.2">
      <c r="B137" s="29">
        <f>CFTC!A137</f>
        <v>42024</v>
      </c>
      <c r="C137" s="30">
        <f>STDEV(CFTC!D137:D156)</f>
        <v>27873.127259253244</v>
      </c>
      <c r="D137" s="30">
        <f>AVERAGE(CFTC!D137:D156)</f>
        <v>94888.5</v>
      </c>
      <c r="E137" s="31">
        <f t="shared" si="20"/>
        <v>39142.245481493512</v>
      </c>
      <c r="F137" s="31">
        <f t="shared" si="21"/>
        <v>61440.747288896106</v>
      </c>
      <c r="G137" s="31">
        <f t="shared" si="22"/>
        <v>150634.7545185065</v>
      </c>
      <c r="H137" s="31">
        <f t="shared" si="23"/>
        <v>128336.25271110389</v>
      </c>
      <c r="I137" s="28">
        <f>CFTC!D137</f>
        <v>162455</v>
      </c>
      <c r="J137" s="32">
        <f t="shared" si="24"/>
        <v>1.1060182929201947</v>
      </c>
    </row>
    <row r="138" spans="2:10" x14ac:dyDescent="0.2">
      <c r="B138" s="29">
        <f>CFTC!A138</f>
        <v>42017</v>
      </c>
      <c r="C138" s="30">
        <f>STDEV(CFTC!D138:D157)</f>
        <v>22924.398425442305</v>
      </c>
      <c r="D138" s="30">
        <f>AVERAGE(CFTC!D138:D157)</f>
        <v>91609.7</v>
      </c>
      <c r="E138" s="31">
        <f t="shared" si="20"/>
        <v>45760.903149115387</v>
      </c>
      <c r="F138" s="31">
        <f t="shared" si="21"/>
        <v>64100.421889469231</v>
      </c>
      <c r="G138" s="31">
        <f t="shared" si="22"/>
        <v>137458.49685088461</v>
      </c>
      <c r="H138" s="31">
        <f t="shared" si="23"/>
        <v>119118.97811053076</v>
      </c>
      <c r="I138" s="28">
        <f>CFTC!D138</f>
        <v>130226</v>
      </c>
      <c r="J138" s="32">
        <f t="shared" si="24"/>
        <v>0.9211266451068818</v>
      </c>
    </row>
    <row r="139" spans="2:10" x14ac:dyDescent="0.2">
      <c r="B139" s="29">
        <f>CFTC!A139</f>
        <v>42010</v>
      </c>
      <c r="C139" s="30">
        <f>STDEV(CFTC!D139:D158)</f>
        <v>21696.556297874587</v>
      </c>
      <c r="D139" s="30">
        <f>AVERAGE(CFTC!D139:D158)</f>
        <v>90756.85</v>
      </c>
      <c r="E139" s="31">
        <f t="shared" si="20"/>
        <v>47363.737404250831</v>
      </c>
      <c r="F139" s="31">
        <f t="shared" si="21"/>
        <v>64720.982442550507</v>
      </c>
      <c r="G139" s="31">
        <f t="shared" si="22"/>
        <v>134149.96259574918</v>
      </c>
      <c r="H139" s="31">
        <f t="shared" si="23"/>
        <v>116792.7175574495</v>
      </c>
      <c r="I139" s="28">
        <f>CFTC!D139</f>
        <v>122178</v>
      </c>
      <c r="J139" s="32">
        <f t="shared" si="24"/>
        <v>0.86205227189761491</v>
      </c>
    </row>
    <row r="140" spans="2:10" x14ac:dyDescent="0.2">
      <c r="B140" s="29">
        <f>CFTC!A140</f>
        <v>42003</v>
      </c>
      <c r="C140" s="30">
        <f>STDEV(CFTC!D140:D159)</f>
        <v>23140.248790626803</v>
      </c>
      <c r="D140" s="30">
        <f>AVERAGE(CFTC!D140:D159)</f>
        <v>91546.75</v>
      </c>
      <c r="E140" s="31">
        <f t="shared" si="20"/>
        <v>45266.252418746393</v>
      </c>
      <c r="F140" s="31">
        <f t="shared" si="21"/>
        <v>63778.451451247834</v>
      </c>
      <c r="G140" s="31">
        <f t="shared" si="22"/>
        <v>137827.24758125361</v>
      </c>
      <c r="H140" s="31">
        <f t="shared" si="23"/>
        <v>119315.04854875217</v>
      </c>
      <c r="I140" s="28">
        <f>CFTC!D140</f>
        <v>115837</v>
      </c>
      <c r="J140" s="32">
        <f t="shared" si="24"/>
        <v>0.76242425286541227</v>
      </c>
    </row>
    <row r="141" spans="2:10" x14ac:dyDescent="0.2">
      <c r="B141" s="29">
        <f>CFTC!A141</f>
        <v>41996</v>
      </c>
      <c r="C141" s="30">
        <f>STDEV(CFTC!D141:D160)</f>
        <v>25837.841413169677</v>
      </c>
      <c r="D141" s="30">
        <f>AVERAGE(CFTC!D141:D160)</f>
        <v>93138.95</v>
      </c>
      <c r="E141" s="31">
        <f t="shared" si="20"/>
        <v>41463.267173660643</v>
      </c>
      <c r="F141" s="31">
        <f t="shared" si="21"/>
        <v>62133.540304196387</v>
      </c>
      <c r="G141" s="31">
        <f t="shared" si="22"/>
        <v>144814.63282633934</v>
      </c>
      <c r="H141" s="31">
        <f t="shared" si="23"/>
        <v>124144.35969580361</v>
      </c>
      <c r="I141" s="28">
        <f>CFTC!D141</f>
        <v>110910</v>
      </c>
      <c r="J141" s="32">
        <f t="shared" si="24"/>
        <v>0.67194789723167447</v>
      </c>
    </row>
    <row r="142" spans="2:10" x14ac:dyDescent="0.2">
      <c r="B142" s="29">
        <f>CFTC!A142</f>
        <v>41989</v>
      </c>
      <c r="C142" s="30">
        <f>STDEV(CFTC!D142:D161)</f>
        <v>26323.053962958809</v>
      </c>
      <c r="D142" s="30">
        <f>AVERAGE(CFTC!D142:D161)</f>
        <v>93666.6</v>
      </c>
      <c r="E142" s="31">
        <f t="shared" si="20"/>
        <v>41020.492074082387</v>
      </c>
      <c r="F142" s="31">
        <f t="shared" si="21"/>
        <v>62078.935244449436</v>
      </c>
      <c r="G142" s="31">
        <f t="shared" si="22"/>
        <v>146312.70792591764</v>
      </c>
      <c r="H142" s="31">
        <f t="shared" si="23"/>
        <v>125254.26475555057</v>
      </c>
      <c r="I142" s="28">
        <f>CFTC!D142</f>
        <v>118408</v>
      </c>
      <c r="J142" s="32">
        <f t="shared" si="24"/>
        <v>0.73497843406406704</v>
      </c>
    </row>
    <row r="143" spans="2:10" x14ac:dyDescent="0.2">
      <c r="B143" s="29">
        <f>CFTC!A143</f>
        <v>41982</v>
      </c>
      <c r="C143" s="30">
        <f>STDEV(CFTC!D143:D162)</f>
        <v>27720.900521324289</v>
      </c>
      <c r="D143" s="30">
        <f>AVERAGE(CFTC!D143:D162)</f>
        <v>94703.85</v>
      </c>
      <c r="E143" s="31">
        <f t="shared" si="20"/>
        <v>39262.048957351428</v>
      </c>
      <c r="F143" s="31">
        <f t="shared" si="21"/>
        <v>61438.769374410862</v>
      </c>
      <c r="G143" s="31">
        <f t="shared" si="22"/>
        <v>150145.65104264859</v>
      </c>
      <c r="H143" s="31">
        <f t="shared" si="23"/>
        <v>127968.93062558916</v>
      </c>
      <c r="I143" s="28">
        <f>CFTC!D143</f>
        <v>114862</v>
      </c>
      <c r="J143" s="32">
        <f t="shared" si="24"/>
        <v>0.68179559124074396</v>
      </c>
    </row>
    <row r="144" spans="2:10" x14ac:dyDescent="0.2">
      <c r="B144" s="29">
        <f>CFTC!A144</f>
        <v>41975</v>
      </c>
      <c r="C144" s="30">
        <f>STDEV(CFTC!D144:D163)</f>
        <v>29728.178676441341</v>
      </c>
      <c r="D144" s="30">
        <f>AVERAGE(CFTC!D144:D163)</f>
        <v>96268.05</v>
      </c>
      <c r="E144" s="31">
        <f t="shared" si="20"/>
        <v>36811.692647117321</v>
      </c>
      <c r="F144" s="31">
        <f t="shared" si="21"/>
        <v>60594.235588270392</v>
      </c>
      <c r="G144" s="31">
        <f t="shared" si="22"/>
        <v>155724.40735288267</v>
      </c>
      <c r="H144" s="31">
        <f t="shared" si="23"/>
        <v>131941.86441172962</v>
      </c>
      <c r="I144" s="28">
        <f>CFTC!D144</f>
        <v>89330</v>
      </c>
      <c r="J144" s="32">
        <f t="shared" si="24"/>
        <v>0.44165426281649245</v>
      </c>
    </row>
    <row r="145" spans="2:10" x14ac:dyDescent="0.2">
      <c r="B145" s="29">
        <f>CFTC!A145</f>
        <v>41968</v>
      </c>
      <c r="C145" s="30">
        <f>STDEV(CFTC!D145:D164)</f>
        <v>31402.12301316921</v>
      </c>
      <c r="D145" s="30">
        <f>AVERAGE(CFTC!D145:D164)</f>
        <v>98924.45</v>
      </c>
      <c r="E145" s="31">
        <f t="shared" si="20"/>
        <v>36120.203973661577</v>
      </c>
      <c r="F145" s="31">
        <f t="shared" si="21"/>
        <v>61241.902384196947</v>
      </c>
      <c r="G145" s="31">
        <f t="shared" si="22"/>
        <v>161728.69602633841</v>
      </c>
      <c r="H145" s="31">
        <f t="shared" si="23"/>
        <v>136606.99761580303</v>
      </c>
      <c r="I145" s="28">
        <f>CFTC!D145</f>
        <v>76207</v>
      </c>
      <c r="J145" s="32">
        <f t="shared" si="24"/>
        <v>0.31914081103311948</v>
      </c>
    </row>
    <row r="146" spans="2:10" x14ac:dyDescent="0.2">
      <c r="B146" s="29">
        <f>CFTC!A146</f>
        <v>41961</v>
      </c>
      <c r="C146" s="30">
        <f>STDEV(CFTC!D146:D165)</f>
        <v>32893.866667583126</v>
      </c>
      <c r="D146" s="30">
        <f>AVERAGE(CFTC!D146:D165)</f>
        <v>102615.15</v>
      </c>
      <c r="E146" s="31">
        <f t="shared" si="20"/>
        <v>36827.416664833741</v>
      </c>
      <c r="F146" s="31">
        <f t="shared" si="21"/>
        <v>63142.509998900241</v>
      </c>
      <c r="G146" s="31">
        <f t="shared" si="22"/>
        <v>168402.88333516626</v>
      </c>
      <c r="H146" s="31">
        <f t="shared" si="23"/>
        <v>142087.79000109975</v>
      </c>
      <c r="I146" s="28">
        <f>CFTC!D146</f>
        <v>81422</v>
      </c>
      <c r="J146" s="32">
        <f t="shared" si="24"/>
        <v>0.33892779910786658</v>
      </c>
    </row>
    <row r="147" spans="2:10" x14ac:dyDescent="0.2">
      <c r="B147" s="29">
        <f>CFTC!A147</f>
        <v>41954</v>
      </c>
      <c r="C147" s="30">
        <f>STDEV(CFTC!D147:D166)</f>
        <v>33860.947007150484</v>
      </c>
      <c r="D147" s="30">
        <f>AVERAGE(CFTC!D147:D166)</f>
        <v>105845.3</v>
      </c>
      <c r="E147" s="31">
        <f t="shared" si="20"/>
        <v>38123.405985699035</v>
      </c>
      <c r="F147" s="31">
        <f t="shared" si="21"/>
        <v>65212.163591419427</v>
      </c>
      <c r="G147" s="31">
        <f t="shared" si="22"/>
        <v>173567.19401430097</v>
      </c>
      <c r="H147" s="31">
        <f t="shared" si="23"/>
        <v>146478.43640858057</v>
      </c>
      <c r="I147" s="28">
        <f>CFTC!D147</f>
        <v>56043</v>
      </c>
      <c r="J147" s="32">
        <f t="shared" si="24"/>
        <v>0.13230281192753446</v>
      </c>
    </row>
    <row r="148" spans="2:10" x14ac:dyDescent="0.2">
      <c r="B148" s="29">
        <f>CFTC!A148</f>
        <v>41947</v>
      </c>
      <c r="C148" s="30">
        <f>STDEV(CFTC!D148:D167)</f>
        <v>31887.794498671006</v>
      </c>
      <c r="D148" s="30">
        <f>AVERAGE(CFTC!D148:D167)</f>
        <v>109086.1</v>
      </c>
      <c r="E148" s="31">
        <f t="shared" si="20"/>
        <v>45310.511002657993</v>
      </c>
      <c r="F148" s="31">
        <f t="shared" si="21"/>
        <v>70820.746601594801</v>
      </c>
      <c r="G148" s="31">
        <f t="shared" si="22"/>
        <v>172861.68899734202</v>
      </c>
      <c r="H148" s="31">
        <f t="shared" si="23"/>
        <v>147351.45339840523</v>
      </c>
      <c r="I148" s="28">
        <f>CFTC!D148</f>
        <v>63225</v>
      </c>
      <c r="J148" s="32">
        <f t="shared" si="24"/>
        <v>0.1404494202169472</v>
      </c>
    </row>
    <row r="149" spans="2:10" x14ac:dyDescent="0.2">
      <c r="B149" s="29">
        <f>CFTC!A149</f>
        <v>41940</v>
      </c>
      <c r="C149" s="30">
        <f>STDEV(CFTC!D149:D168)</f>
        <v>30910.135812332523</v>
      </c>
      <c r="D149" s="30">
        <f>AVERAGE(CFTC!D149:D168)</f>
        <v>109839.6</v>
      </c>
      <c r="E149" s="31">
        <f t="shared" si="20"/>
        <v>48019.328375334961</v>
      </c>
      <c r="F149" s="31">
        <f t="shared" si="21"/>
        <v>72747.437025200983</v>
      </c>
      <c r="G149" s="31">
        <f t="shared" si="22"/>
        <v>171659.87162466504</v>
      </c>
      <c r="H149" s="31">
        <f t="shared" si="23"/>
        <v>146931.76297479903</v>
      </c>
      <c r="I149" s="28">
        <f>CFTC!D149</f>
        <v>100739</v>
      </c>
      <c r="J149" s="32">
        <f t="shared" si="24"/>
        <v>0.4263946941607335</v>
      </c>
    </row>
    <row r="150" spans="2:10" x14ac:dyDescent="0.2">
      <c r="B150" s="29">
        <f>CFTC!A150</f>
        <v>41933</v>
      </c>
      <c r="C150" s="30">
        <f>STDEV(CFTC!D150:D169)</f>
        <v>32738.947009077092</v>
      </c>
      <c r="D150" s="30">
        <f>AVERAGE(CFTC!D150:D169)</f>
        <v>107859</v>
      </c>
      <c r="E150" s="31">
        <f t="shared" si="20"/>
        <v>42381.105981845816</v>
      </c>
      <c r="F150" s="31">
        <f t="shared" si="21"/>
        <v>68572.26358910749</v>
      </c>
      <c r="G150" s="31">
        <f t="shared" si="22"/>
        <v>173336.89401815418</v>
      </c>
      <c r="H150" s="31">
        <f t="shared" si="23"/>
        <v>147145.73641089251</v>
      </c>
      <c r="I150" s="28">
        <f>CFTC!D150</f>
        <v>107984</v>
      </c>
      <c r="J150" s="32">
        <f t="shared" si="24"/>
        <v>0.50095452062008394</v>
      </c>
    </row>
    <row r="151" spans="2:10" x14ac:dyDescent="0.2">
      <c r="B151" s="29">
        <f>CFTC!A151</f>
        <v>41926</v>
      </c>
      <c r="C151" s="30">
        <f>STDEV(CFTC!D151:D170)</f>
        <v>34502.597094124278</v>
      </c>
      <c r="D151" s="30">
        <f>AVERAGE(CFTC!D151:D170)</f>
        <v>105417.35</v>
      </c>
      <c r="E151" s="31">
        <f t="shared" si="20"/>
        <v>36412.155811751451</v>
      </c>
      <c r="F151" s="31">
        <f t="shared" si="21"/>
        <v>64014.233487050871</v>
      </c>
      <c r="G151" s="31">
        <f t="shared" si="22"/>
        <v>174422.54418824858</v>
      </c>
      <c r="H151" s="31">
        <f t="shared" si="23"/>
        <v>146820.46651294915</v>
      </c>
      <c r="I151" s="28">
        <f>CFTC!D151</f>
        <v>85415</v>
      </c>
      <c r="J151" s="32">
        <f t="shared" si="24"/>
        <v>0.35506634511140628</v>
      </c>
    </row>
    <row r="152" spans="2:10" x14ac:dyDescent="0.2">
      <c r="B152" s="29">
        <f>CFTC!A152</f>
        <v>41919</v>
      </c>
      <c r="C152" s="30">
        <f>STDEV(CFTC!D152:D171)</f>
        <v>34971.055082852363</v>
      </c>
      <c r="D152" s="30">
        <f>AVERAGE(CFTC!D152:D171)</f>
        <v>104816.15</v>
      </c>
      <c r="E152" s="31">
        <f t="shared" si="20"/>
        <v>34874.039834295269</v>
      </c>
      <c r="F152" s="31">
        <f t="shared" si="21"/>
        <v>62850.883900577159</v>
      </c>
      <c r="G152" s="31">
        <f t="shared" si="22"/>
        <v>174758.26016570471</v>
      </c>
      <c r="H152" s="31">
        <f t="shared" si="23"/>
        <v>146781.41609942284</v>
      </c>
      <c r="I152" s="28">
        <f>CFTC!D152</f>
        <v>66447</v>
      </c>
      <c r="J152" s="32">
        <f t="shared" si="24"/>
        <v>0.2257078038602427</v>
      </c>
    </row>
    <row r="153" spans="2:10" x14ac:dyDescent="0.2">
      <c r="B153" s="29">
        <f>CFTC!A153</f>
        <v>41912</v>
      </c>
      <c r="C153" s="30">
        <f>STDEV(CFTC!D153:D172)</f>
        <v>33863.894398288277</v>
      </c>
      <c r="D153" s="30">
        <f>AVERAGE(CFTC!D153:D172)</f>
        <v>106318.35</v>
      </c>
      <c r="E153" s="31">
        <f t="shared" si="20"/>
        <v>38590.561203423451</v>
      </c>
      <c r="F153" s="31">
        <f t="shared" si="21"/>
        <v>65681.676722054079</v>
      </c>
      <c r="G153" s="31">
        <f t="shared" si="22"/>
        <v>174046.13879657656</v>
      </c>
      <c r="H153" s="31">
        <f t="shared" si="23"/>
        <v>146955.02327794593</v>
      </c>
      <c r="I153" s="28">
        <f>CFTC!D153</f>
        <v>64870</v>
      </c>
      <c r="J153" s="32">
        <f t="shared" si="24"/>
        <v>0.19400780140267107</v>
      </c>
    </row>
    <row r="154" spans="2:10" x14ac:dyDescent="0.2">
      <c r="B154" s="29">
        <f>CFTC!A154</f>
        <v>41905</v>
      </c>
      <c r="C154" s="30">
        <f>STDEV(CFTC!D154:D173)</f>
        <v>32646.71528971782</v>
      </c>
      <c r="D154" s="30">
        <f>AVERAGE(CFTC!D154:D173)</f>
        <v>107656.55</v>
      </c>
      <c r="E154" s="31">
        <f t="shared" si="20"/>
        <v>42363.119420564362</v>
      </c>
      <c r="F154" s="31">
        <f t="shared" si="21"/>
        <v>68480.49165233862</v>
      </c>
      <c r="G154" s="31">
        <f t="shared" si="22"/>
        <v>172949.98057943565</v>
      </c>
      <c r="H154" s="31">
        <f t="shared" si="23"/>
        <v>146832.60834766139</v>
      </c>
      <c r="I154" s="28">
        <f>CFTC!D154</f>
        <v>63884</v>
      </c>
      <c r="J154" s="32">
        <f t="shared" si="24"/>
        <v>0.16480127011593798</v>
      </c>
    </row>
    <row r="155" spans="2:10" x14ac:dyDescent="0.2">
      <c r="B155" s="29">
        <f>CFTC!A155</f>
        <v>41898</v>
      </c>
      <c r="C155" s="30">
        <f>STDEV(CFTC!D155:D174)</f>
        <v>31094.399430181693</v>
      </c>
      <c r="D155" s="30">
        <f>AVERAGE(CFTC!D155:D174)</f>
        <v>109360.15</v>
      </c>
      <c r="E155" s="31">
        <f t="shared" si="20"/>
        <v>47171.351139636608</v>
      </c>
      <c r="F155" s="31">
        <f t="shared" si="21"/>
        <v>72046.870683781963</v>
      </c>
      <c r="G155" s="31">
        <f t="shared" si="22"/>
        <v>171548.94886036339</v>
      </c>
      <c r="H155" s="31">
        <f t="shared" si="23"/>
        <v>146673.42931621801</v>
      </c>
      <c r="I155" s="28">
        <f>CFTC!D155</f>
        <v>72187</v>
      </c>
      <c r="J155" s="32">
        <f t="shared" si="24"/>
        <v>0.20112664433777436</v>
      </c>
    </row>
    <row r="156" spans="2:10" x14ac:dyDescent="0.2">
      <c r="B156" s="29">
        <f>CFTC!A156</f>
        <v>41891</v>
      </c>
      <c r="C156" s="30">
        <f>STDEV(CFTC!D156:D175)</f>
        <v>30402.939271470714</v>
      </c>
      <c r="D156" s="30">
        <f>AVERAGE(CFTC!D156:D175)</f>
        <v>110012.15</v>
      </c>
      <c r="E156" s="31">
        <f t="shared" si="20"/>
        <v>49206.271457058567</v>
      </c>
      <c r="F156" s="31">
        <f t="shared" si="21"/>
        <v>73528.622874235138</v>
      </c>
      <c r="G156" s="31">
        <f t="shared" si="22"/>
        <v>170818.02854294144</v>
      </c>
      <c r="H156" s="31">
        <f t="shared" si="23"/>
        <v>146495.67712576484</v>
      </c>
      <c r="I156" s="28">
        <f>CFTC!D156</f>
        <v>95141</v>
      </c>
      <c r="J156" s="32">
        <f t="shared" si="24"/>
        <v>0.3777161817545493</v>
      </c>
    </row>
    <row r="157" spans="2:10" x14ac:dyDescent="0.2">
      <c r="B157" s="29">
        <f>CFTC!A157</f>
        <v>41884</v>
      </c>
      <c r="C157" s="30">
        <f>STDEV(CFTC!D157:D176)</f>
        <v>30887.311191141598</v>
      </c>
      <c r="D157" s="30">
        <f>AVERAGE(CFTC!D157:D176)</f>
        <v>109346.75</v>
      </c>
      <c r="E157" s="31">
        <f t="shared" si="20"/>
        <v>47572.127617716804</v>
      </c>
      <c r="F157" s="31">
        <f t="shared" si="21"/>
        <v>72281.976570630082</v>
      </c>
      <c r="G157" s="31">
        <f t="shared" si="22"/>
        <v>171121.37238228321</v>
      </c>
      <c r="H157" s="31">
        <f t="shared" si="23"/>
        <v>146411.5234293699</v>
      </c>
      <c r="I157" s="28">
        <f>CFTC!D157</f>
        <v>96879</v>
      </c>
      <c r="J157" s="32">
        <f t="shared" si="24"/>
        <v>0.39908679714102369</v>
      </c>
    </row>
    <row r="158" spans="2:10" x14ac:dyDescent="0.2">
      <c r="B158" s="29">
        <f>CFTC!A158</f>
        <v>41877</v>
      </c>
      <c r="C158" s="30">
        <f>STDEV(CFTC!D158:D177)</f>
        <v>31505.113986546097</v>
      </c>
      <c r="D158" s="30">
        <f>AVERAGE(CFTC!D158:D177)</f>
        <v>108467.4</v>
      </c>
      <c r="E158" s="31">
        <f t="shared" si="20"/>
        <v>45457.1720269078</v>
      </c>
      <c r="F158" s="31">
        <f t="shared" si="21"/>
        <v>70661.263216144682</v>
      </c>
      <c r="G158" s="31">
        <f t="shared" si="22"/>
        <v>171477.6279730922</v>
      </c>
      <c r="H158" s="31">
        <f t="shared" si="23"/>
        <v>146273.53678385529</v>
      </c>
      <c r="I158" s="28">
        <f>CFTC!D158</f>
        <v>113169</v>
      </c>
      <c r="J158" s="32">
        <f t="shared" si="24"/>
        <v>0.53730822876888951</v>
      </c>
    </row>
    <row r="159" spans="2:10" x14ac:dyDescent="0.2">
      <c r="B159" s="29">
        <f>CFTC!A159</f>
        <v>41870</v>
      </c>
      <c r="C159" s="30">
        <f>STDEV(CFTC!D159:D178)</f>
        <v>31789.88250984066</v>
      </c>
      <c r="D159" s="30">
        <f>AVERAGE(CFTC!D159:D178)</f>
        <v>107238.9</v>
      </c>
      <c r="E159" s="31">
        <f t="shared" si="20"/>
        <v>43659.134980318675</v>
      </c>
      <c r="F159" s="31">
        <f t="shared" si="21"/>
        <v>69091.040988191206</v>
      </c>
      <c r="G159" s="31">
        <f t="shared" si="22"/>
        <v>170818.66501968133</v>
      </c>
      <c r="H159" s="31">
        <f t="shared" si="23"/>
        <v>145386.75901180878</v>
      </c>
      <c r="I159" s="28">
        <f>CFTC!D159</f>
        <v>137976</v>
      </c>
      <c r="J159" s="32">
        <f t="shared" si="24"/>
        <v>0.74172077382234136</v>
      </c>
    </row>
    <row r="160" spans="2:10" x14ac:dyDescent="0.2">
      <c r="B160" s="29">
        <f>CFTC!A160</f>
        <v>41863</v>
      </c>
      <c r="C160" s="30">
        <f>STDEV(CFTC!D160:D179)</f>
        <v>30979.900820871782</v>
      </c>
      <c r="D160" s="30">
        <f>AVERAGE(CFTC!D160:D179)</f>
        <v>105347.35</v>
      </c>
      <c r="E160" s="31">
        <f t="shared" si="20"/>
        <v>43387.548358256441</v>
      </c>
      <c r="F160" s="31">
        <f t="shared" si="21"/>
        <v>68171.469014953866</v>
      </c>
      <c r="G160" s="31">
        <f t="shared" si="22"/>
        <v>167307.15164174358</v>
      </c>
      <c r="H160" s="31">
        <f t="shared" si="23"/>
        <v>142523.23098504613</v>
      </c>
      <c r="I160" s="28">
        <f>CFTC!D160</f>
        <v>147681</v>
      </c>
      <c r="J160" s="32">
        <f t="shared" si="24"/>
        <v>0.84162189741000526</v>
      </c>
    </row>
    <row r="161" spans="2:10" x14ac:dyDescent="0.2">
      <c r="B161" s="29">
        <f>CFTC!A161</f>
        <v>41856</v>
      </c>
      <c r="C161" s="30">
        <f>STDEV(CFTC!D161:D180)</f>
        <v>29505.010115634319</v>
      </c>
      <c r="D161" s="30">
        <f>AVERAGE(CFTC!D161:D180)</f>
        <v>103829.15</v>
      </c>
      <c r="E161" s="31">
        <f t="shared" si="20"/>
        <v>44819.129768731356</v>
      </c>
      <c r="F161" s="31">
        <f t="shared" si="21"/>
        <v>68423.137861238822</v>
      </c>
      <c r="G161" s="31">
        <f t="shared" si="22"/>
        <v>162839.17023126862</v>
      </c>
      <c r="H161" s="31">
        <f t="shared" si="23"/>
        <v>139235.16213876117</v>
      </c>
      <c r="I161" s="28">
        <f>CFTC!D161</f>
        <v>121463</v>
      </c>
      <c r="J161" s="32">
        <f t="shared" si="24"/>
        <v>0.64941403113310625</v>
      </c>
    </row>
    <row r="162" spans="2:10" x14ac:dyDescent="0.2">
      <c r="B162" s="29">
        <f>CFTC!A162</f>
        <v>41849</v>
      </c>
      <c r="C162" s="30">
        <f>STDEV(CFTC!D162:D181)</f>
        <v>30179.839750716834</v>
      </c>
      <c r="D162" s="30">
        <f>AVERAGE(CFTC!D162:D181)</f>
        <v>104596.7</v>
      </c>
      <c r="E162" s="31">
        <f t="shared" si="20"/>
        <v>44237.020498566329</v>
      </c>
      <c r="F162" s="31">
        <f t="shared" si="21"/>
        <v>68380.892299139799</v>
      </c>
      <c r="G162" s="31">
        <f t="shared" si="22"/>
        <v>164956.37950143366</v>
      </c>
      <c r="H162" s="31">
        <f t="shared" si="23"/>
        <v>140812.50770086021</v>
      </c>
      <c r="I162" s="28">
        <f>CFTC!D162</f>
        <v>139153</v>
      </c>
      <c r="J162" s="32">
        <f t="shared" si="24"/>
        <v>0.78625317666886563</v>
      </c>
    </row>
    <row r="163" spans="2:10" x14ac:dyDescent="0.2">
      <c r="B163" s="29">
        <f>CFTC!A163</f>
        <v>41842</v>
      </c>
      <c r="C163" s="30">
        <f>STDEV(CFTC!D163:D182)</f>
        <v>29285.583768837179</v>
      </c>
      <c r="D163" s="30">
        <f>AVERAGE(CFTC!D163:D182)</f>
        <v>103583.55</v>
      </c>
      <c r="E163" s="31">
        <f t="shared" si="20"/>
        <v>45012.382462325644</v>
      </c>
      <c r="F163" s="31">
        <f t="shared" si="21"/>
        <v>68440.849477395386</v>
      </c>
      <c r="G163" s="31">
        <f t="shared" si="22"/>
        <v>162154.71753767435</v>
      </c>
      <c r="H163" s="31">
        <f t="shared" si="23"/>
        <v>138726.25052260462</v>
      </c>
      <c r="I163" s="28">
        <f>CFTC!D163</f>
        <v>146146</v>
      </c>
      <c r="J163" s="32">
        <f t="shared" si="24"/>
        <v>0.86333960709100455</v>
      </c>
    </row>
    <row r="164" spans="2:10" x14ac:dyDescent="0.2">
      <c r="B164" s="29">
        <f>CFTC!A164</f>
        <v>41835</v>
      </c>
      <c r="C164" s="30">
        <f>STDEV(CFTC!D164:D183)</f>
        <v>27691.786636160406</v>
      </c>
      <c r="D164" s="30">
        <f>AVERAGE(CFTC!D164:D183)</f>
        <v>102034.55</v>
      </c>
      <c r="E164" s="31">
        <f t="shared" si="20"/>
        <v>46650.97672767919</v>
      </c>
      <c r="F164" s="31">
        <f t="shared" si="21"/>
        <v>68804.406036607514</v>
      </c>
      <c r="G164" s="31">
        <f t="shared" si="22"/>
        <v>157418.12327232081</v>
      </c>
      <c r="H164" s="31">
        <f t="shared" si="23"/>
        <v>135264.69396339249</v>
      </c>
      <c r="I164" s="28">
        <f>CFTC!D164</f>
        <v>142458</v>
      </c>
      <c r="J164" s="32">
        <f t="shared" si="24"/>
        <v>0.86494079030652338</v>
      </c>
    </row>
    <row r="165" spans="2:10" x14ac:dyDescent="0.2">
      <c r="B165" s="29">
        <f>CFTC!A165</f>
        <v>41828</v>
      </c>
      <c r="C165" s="30">
        <f>STDEV(CFTC!D165:D184)</f>
        <v>26093.53328897087</v>
      </c>
      <c r="D165" s="30">
        <f>AVERAGE(CFTC!D165:D184)</f>
        <v>100384.85</v>
      </c>
      <c r="E165" s="31">
        <f t="shared" ref="E165:E196" si="25">D165-factor*C165</f>
        <v>48197.783422058266</v>
      </c>
      <c r="F165" s="31">
        <f t="shared" ref="F165:F201" si="26">D165-factor2*C165</f>
        <v>69072.610053234966</v>
      </c>
      <c r="G165" s="31">
        <f t="shared" ref="G165:G201" si="27">D165+factor*C165</f>
        <v>152571.91657794174</v>
      </c>
      <c r="H165" s="31">
        <f t="shared" ref="H165:H201" si="28">D165+factor2*C165</f>
        <v>131697.08994676505</v>
      </c>
      <c r="I165" s="28">
        <f>CFTC!D165</f>
        <v>150021</v>
      </c>
      <c r="J165" s="32">
        <f t="shared" ref="J165:J196" si="29">(I165-E165)/(G165-E165)</f>
        <v>0.97555987771288188</v>
      </c>
    </row>
    <row r="166" spans="2:10" x14ac:dyDescent="0.2">
      <c r="B166" s="29">
        <f>CFTC!A166</f>
        <v>41821</v>
      </c>
      <c r="C166" s="30">
        <f>STDEV(CFTC!D166:D185)</f>
        <v>23516.199241497099</v>
      </c>
      <c r="D166" s="30">
        <f>AVERAGE(CFTC!D166:D185)</f>
        <v>97115.35</v>
      </c>
      <c r="E166" s="31">
        <f t="shared" si="25"/>
        <v>50082.951517005808</v>
      </c>
      <c r="F166" s="31">
        <f t="shared" si="26"/>
        <v>68895.910910203485</v>
      </c>
      <c r="G166" s="31">
        <f t="shared" si="27"/>
        <v>144147.74848299421</v>
      </c>
      <c r="H166" s="31">
        <f t="shared" si="28"/>
        <v>125334.78908979653</v>
      </c>
      <c r="I166" s="28">
        <f>CFTC!D166</f>
        <v>146025</v>
      </c>
      <c r="J166" s="32">
        <f t="shared" si="29"/>
        <v>1.0199570038692005</v>
      </c>
    </row>
    <row r="167" spans="2:10" x14ac:dyDescent="0.2">
      <c r="B167" s="29">
        <f>CFTC!A167</f>
        <v>41814</v>
      </c>
      <c r="C167" s="30">
        <f>STDEV(CFTC!D167:D186)</f>
        <v>21159.406310134691</v>
      </c>
      <c r="D167" s="30">
        <f>AVERAGE(CFTC!D167:D186)</f>
        <v>93374.15</v>
      </c>
      <c r="E167" s="31">
        <f t="shared" si="25"/>
        <v>51055.337379730612</v>
      </c>
      <c r="F167" s="31">
        <f t="shared" si="26"/>
        <v>67982.862427838365</v>
      </c>
      <c r="G167" s="31">
        <f t="shared" si="27"/>
        <v>135692.96262026939</v>
      </c>
      <c r="H167" s="31">
        <f t="shared" si="28"/>
        <v>118765.43757216162</v>
      </c>
      <c r="I167" s="28">
        <f>CFTC!D167</f>
        <v>120859</v>
      </c>
      <c r="J167" s="32">
        <f t="shared" si="29"/>
        <v>0.82473559982204714</v>
      </c>
    </row>
    <row r="168" spans="2:10" x14ac:dyDescent="0.2">
      <c r="B168" s="29">
        <f>CFTC!A168</f>
        <v>41807</v>
      </c>
      <c r="C168" s="30">
        <f>STDEV(CFTC!D168:D187)</f>
        <v>21030.651175630581</v>
      </c>
      <c r="D168" s="30">
        <f>AVERAGE(CFTC!D168:D187)</f>
        <v>90578.15</v>
      </c>
      <c r="E168" s="31">
        <f t="shared" si="25"/>
        <v>48516.847648738833</v>
      </c>
      <c r="F168" s="31">
        <f t="shared" si="26"/>
        <v>65341.368589243299</v>
      </c>
      <c r="G168" s="31">
        <f t="shared" si="27"/>
        <v>132639.45235126116</v>
      </c>
      <c r="H168" s="31">
        <f t="shared" si="28"/>
        <v>115814.93141075669</v>
      </c>
      <c r="I168" s="28">
        <f>CFTC!D168</f>
        <v>78295</v>
      </c>
      <c r="J168" s="32">
        <f t="shared" si="29"/>
        <v>0.35398514414245541</v>
      </c>
    </row>
    <row r="169" spans="2:10" x14ac:dyDescent="0.2">
      <c r="B169" s="29">
        <f>CFTC!A169</f>
        <v>41800</v>
      </c>
      <c r="C169" s="30">
        <f>STDEV(CFTC!D169:D188)</f>
        <v>21561.291154764524</v>
      </c>
      <c r="D169" s="30">
        <f>AVERAGE(CFTC!D169:D188)</f>
        <v>89980.45</v>
      </c>
      <c r="E169" s="31">
        <f t="shared" si="25"/>
        <v>46857.86769047095</v>
      </c>
      <c r="F169" s="31">
        <f t="shared" si="26"/>
        <v>64106.900614282567</v>
      </c>
      <c r="G169" s="31">
        <f t="shared" si="27"/>
        <v>133103.03230952905</v>
      </c>
      <c r="H169" s="31">
        <f t="shared" si="28"/>
        <v>115853.99938571743</v>
      </c>
      <c r="I169" s="28">
        <f>CFTC!D169</f>
        <v>61127</v>
      </c>
      <c r="J169" s="32">
        <f t="shared" si="29"/>
        <v>0.16544849062037637</v>
      </c>
    </row>
    <row r="170" spans="2:10" x14ac:dyDescent="0.2">
      <c r="B170" s="29">
        <f>CFTC!A170</f>
        <v>41793</v>
      </c>
      <c r="C170" s="30">
        <f>STDEV(CFTC!D170:D189)</f>
        <v>22795.586994150748</v>
      </c>
      <c r="D170" s="30">
        <f>AVERAGE(CFTC!D170:D189)</f>
        <v>89253.25</v>
      </c>
      <c r="E170" s="31">
        <f t="shared" si="25"/>
        <v>43662.076011698504</v>
      </c>
      <c r="F170" s="31">
        <f t="shared" si="26"/>
        <v>61898.545607019099</v>
      </c>
      <c r="G170" s="31">
        <f t="shared" si="27"/>
        <v>134844.42398830148</v>
      </c>
      <c r="H170" s="31">
        <f t="shared" si="28"/>
        <v>116607.9543929809</v>
      </c>
      <c r="I170" s="28">
        <f>CFTC!D170</f>
        <v>59151</v>
      </c>
      <c r="J170" s="32">
        <f t="shared" si="29"/>
        <v>0.16986757121319021</v>
      </c>
    </row>
    <row r="171" spans="2:10" x14ac:dyDescent="0.2">
      <c r="B171" s="29">
        <f>CFTC!A171</f>
        <v>41786</v>
      </c>
      <c r="C171" s="30">
        <f>STDEV(CFTC!D171:D190)</f>
        <v>22117.521993825794</v>
      </c>
      <c r="D171" s="30">
        <f>AVERAGE(CFTC!D171:D190)</f>
        <v>89843.9</v>
      </c>
      <c r="E171" s="31">
        <f t="shared" si="25"/>
        <v>45608.856012348406</v>
      </c>
      <c r="F171" s="31">
        <f t="shared" si="26"/>
        <v>63302.873607409041</v>
      </c>
      <c r="G171" s="31">
        <f t="shared" si="27"/>
        <v>134078.94398765158</v>
      </c>
      <c r="H171" s="31">
        <f t="shared" si="28"/>
        <v>116384.92639259095</v>
      </c>
      <c r="I171" s="28">
        <f>CFTC!D171</f>
        <v>73391</v>
      </c>
      <c r="J171" s="32">
        <f t="shared" si="29"/>
        <v>0.3140286691633799</v>
      </c>
    </row>
    <row r="172" spans="2:10" x14ac:dyDescent="0.2">
      <c r="B172" s="29">
        <f>CFTC!A172</f>
        <v>41779</v>
      </c>
      <c r="C172" s="30">
        <f>STDEV(CFTC!D172:D191)</f>
        <v>24667.144397910535</v>
      </c>
      <c r="D172" s="30">
        <f>AVERAGE(CFTC!D172:D191)</f>
        <v>88118.7</v>
      </c>
      <c r="E172" s="31">
        <f t="shared" si="25"/>
        <v>38784.411204178927</v>
      </c>
      <c r="F172" s="31">
        <f t="shared" si="26"/>
        <v>58518.126722507353</v>
      </c>
      <c r="G172" s="31">
        <f t="shared" si="27"/>
        <v>137452.98879582106</v>
      </c>
      <c r="H172" s="31">
        <f t="shared" si="28"/>
        <v>117719.27327749264</v>
      </c>
      <c r="I172" s="28">
        <f>CFTC!D172</f>
        <v>96491</v>
      </c>
      <c r="J172" s="32">
        <f t="shared" si="29"/>
        <v>0.58485274850773972</v>
      </c>
    </row>
    <row r="173" spans="2:10" x14ac:dyDescent="0.2">
      <c r="B173" s="29">
        <f>CFTC!A173</f>
        <v>41772</v>
      </c>
      <c r="C173" s="30">
        <f>STDEV(CFTC!D173:D192)</f>
        <v>27538.114565089614</v>
      </c>
      <c r="D173" s="30">
        <f>AVERAGE(CFTC!D173:D192)</f>
        <v>84905.3</v>
      </c>
      <c r="E173" s="31">
        <f t="shared" si="25"/>
        <v>29829.070869820775</v>
      </c>
      <c r="F173" s="31">
        <f t="shared" si="26"/>
        <v>51859.562521892469</v>
      </c>
      <c r="G173" s="31">
        <f t="shared" si="27"/>
        <v>139981.52913017923</v>
      </c>
      <c r="H173" s="31">
        <f t="shared" si="28"/>
        <v>117951.03747810754</v>
      </c>
      <c r="I173" s="28">
        <f>CFTC!D173</f>
        <v>91634</v>
      </c>
      <c r="J173" s="32">
        <f t="shared" si="29"/>
        <v>0.56108533668940841</v>
      </c>
    </row>
    <row r="174" spans="2:10" x14ac:dyDescent="0.2">
      <c r="B174" s="29">
        <f>CFTC!A174</f>
        <v>41765</v>
      </c>
      <c r="C174" s="30">
        <f>STDEV(CFTC!D174:D193)</f>
        <v>30323.274423027113</v>
      </c>
      <c r="D174" s="30">
        <f>AVERAGE(CFTC!D174:D193)</f>
        <v>81690.55</v>
      </c>
      <c r="E174" s="31">
        <f t="shared" si="25"/>
        <v>21044.001153945777</v>
      </c>
      <c r="F174" s="31">
        <f t="shared" si="26"/>
        <v>45302.620692367469</v>
      </c>
      <c r="G174" s="31">
        <f t="shared" si="27"/>
        <v>142337.09884605423</v>
      </c>
      <c r="H174" s="31">
        <f t="shared" si="28"/>
        <v>118078.47930763254</v>
      </c>
      <c r="I174" s="28">
        <f>CFTC!D174</f>
        <v>97956</v>
      </c>
      <c r="J174" s="32">
        <f t="shared" si="29"/>
        <v>0.63410037594462609</v>
      </c>
    </row>
    <row r="175" spans="2:10" x14ac:dyDescent="0.2">
      <c r="B175" s="29">
        <f>CFTC!A175</f>
        <v>41758</v>
      </c>
      <c r="C175" s="30">
        <f>STDEV(CFTC!D175:D194)</f>
        <v>32491.714105655985</v>
      </c>
      <c r="D175" s="30">
        <f>AVERAGE(CFTC!D175:D194)</f>
        <v>78087.95</v>
      </c>
      <c r="E175" s="31">
        <f t="shared" si="25"/>
        <v>13104.521788688027</v>
      </c>
      <c r="F175" s="31">
        <f t="shared" si="26"/>
        <v>39097.893073212814</v>
      </c>
      <c r="G175" s="31">
        <f t="shared" si="27"/>
        <v>143071.37821131197</v>
      </c>
      <c r="H175" s="31">
        <f t="shared" si="28"/>
        <v>117078.00692678717</v>
      </c>
      <c r="I175" s="28">
        <f>CFTC!D175</f>
        <v>85227</v>
      </c>
      <c r="J175" s="32">
        <f t="shared" si="29"/>
        <v>0.55492977360924511</v>
      </c>
    </row>
    <row r="176" spans="2:10" x14ac:dyDescent="0.2">
      <c r="B176" s="29">
        <f>CFTC!A176</f>
        <v>41751</v>
      </c>
      <c r="C176" s="30">
        <f>STDEV(CFTC!D176:D195)</f>
        <v>34418.565838191091</v>
      </c>
      <c r="D176" s="30">
        <f>AVERAGE(CFTC!D176:D195)</f>
        <v>75145.600000000006</v>
      </c>
      <c r="E176" s="31">
        <f t="shared" si="25"/>
        <v>6308.4683236178244</v>
      </c>
      <c r="F176" s="31">
        <f t="shared" si="26"/>
        <v>33843.320994170695</v>
      </c>
      <c r="G176" s="31">
        <f t="shared" si="27"/>
        <v>143982.73167638219</v>
      </c>
      <c r="H176" s="31">
        <f t="shared" si="28"/>
        <v>116447.87900582931</v>
      </c>
      <c r="I176" s="28">
        <f>CFTC!D176</f>
        <v>81833</v>
      </c>
      <c r="J176" s="32">
        <f t="shared" si="29"/>
        <v>0.54857407504600042</v>
      </c>
    </row>
    <row r="177" spans="2:10" x14ac:dyDescent="0.2">
      <c r="B177" s="29">
        <f>CFTC!A177</f>
        <v>41744</v>
      </c>
      <c r="C177" s="30">
        <f>STDEV(CFTC!D177:D196)</f>
        <v>36302.813249693267</v>
      </c>
      <c r="D177" s="30">
        <f>AVERAGE(CFTC!D177:D196)</f>
        <v>72188.5</v>
      </c>
      <c r="E177" s="31">
        <f t="shared" si="25"/>
        <v>-417.1264993865334</v>
      </c>
      <c r="F177" s="31">
        <f t="shared" si="26"/>
        <v>28625.124100368084</v>
      </c>
      <c r="G177" s="31">
        <f t="shared" si="27"/>
        <v>144794.12649938653</v>
      </c>
      <c r="H177" s="31">
        <f t="shared" si="28"/>
        <v>115751.87589963191</v>
      </c>
      <c r="I177" s="28">
        <f>CFTC!D177</f>
        <v>79292</v>
      </c>
      <c r="J177" s="32">
        <f t="shared" si="29"/>
        <v>0.5489183851341054</v>
      </c>
    </row>
    <row r="178" spans="2:10" x14ac:dyDescent="0.2">
      <c r="B178" s="29">
        <f>CFTC!A178</f>
        <v>41737</v>
      </c>
      <c r="C178" s="30">
        <f>STDEV(CFTC!D178:D197)</f>
        <v>37649.972250321778</v>
      </c>
      <c r="D178" s="30">
        <f>AVERAGE(CFTC!D178:D197)</f>
        <v>69551.649999999994</v>
      </c>
      <c r="E178" s="31">
        <f t="shared" si="25"/>
        <v>-5748.2945006435621</v>
      </c>
      <c r="F178" s="31">
        <f t="shared" si="26"/>
        <v>24371.683299613862</v>
      </c>
      <c r="G178" s="31">
        <f t="shared" si="27"/>
        <v>144851.59450064355</v>
      </c>
      <c r="H178" s="31">
        <f t="shared" si="28"/>
        <v>114731.61670038613</v>
      </c>
      <c r="I178" s="28">
        <f>CFTC!D178</f>
        <v>88599</v>
      </c>
      <c r="J178" s="32">
        <f t="shared" si="29"/>
        <v>0.62647652084150751</v>
      </c>
    </row>
    <row r="179" spans="2:10" x14ac:dyDescent="0.2">
      <c r="B179" s="29">
        <f>CFTC!A179</f>
        <v>41730</v>
      </c>
      <c r="C179" s="30">
        <f>STDEV(CFTC!D179:D198)</f>
        <v>37660.166311928377</v>
      </c>
      <c r="D179" s="30">
        <f>AVERAGE(CFTC!D179:D198)</f>
        <v>67527.7</v>
      </c>
      <c r="E179" s="31">
        <f t="shared" si="25"/>
        <v>-7792.6326238567563</v>
      </c>
      <c r="F179" s="31">
        <f t="shared" si="26"/>
        <v>22335.500425685947</v>
      </c>
      <c r="G179" s="31">
        <f t="shared" si="27"/>
        <v>142848.03262385674</v>
      </c>
      <c r="H179" s="31">
        <f t="shared" si="28"/>
        <v>112719.89957431404</v>
      </c>
      <c r="I179" s="28">
        <f>CFTC!D179</f>
        <v>100145</v>
      </c>
      <c r="J179" s="32">
        <f t="shared" si="29"/>
        <v>0.71652387120279981</v>
      </c>
    </row>
    <row r="180" spans="2:10" x14ac:dyDescent="0.2">
      <c r="B180" s="29">
        <f>CFTC!A180</f>
        <v>41723</v>
      </c>
      <c r="C180" s="30">
        <f>STDEV(CFTC!D180:D199)</f>
        <v>36882.80199350512</v>
      </c>
      <c r="D180" s="30">
        <f>AVERAGE(CFTC!D180:D199)</f>
        <v>65588.05</v>
      </c>
      <c r="E180" s="31">
        <f t="shared" si="25"/>
        <v>-8177.5539870102366</v>
      </c>
      <c r="F180" s="31">
        <f t="shared" si="26"/>
        <v>21328.687607793858</v>
      </c>
      <c r="G180" s="31">
        <f t="shared" si="27"/>
        <v>139353.65398701024</v>
      </c>
      <c r="H180" s="31">
        <f t="shared" si="28"/>
        <v>109847.41239220614</v>
      </c>
      <c r="I180" s="28">
        <f>CFTC!D180</f>
        <v>117317</v>
      </c>
      <c r="J180" s="32">
        <f t="shared" si="29"/>
        <v>0.85063055952954181</v>
      </c>
    </row>
    <row r="181" spans="2:10" x14ac:dyDescent="0.2">
      <c r="B181" s="29">
        <f>CFTC!A181</f>
        <v>41716</v>
      </c>
      <c r="C181" s="30">
        <f>STDEV(CFTC!D181:D200)</f>
        <v>35384.371972591754</v>
      </c>
      <c r="D181" s="30">
        <f>AVERAGE(CFTC!D181:D200)</f>
        <v>64279</v>
      </c>
      <c r="E181" s="31">
        <f t="shared" si="25"/>
        <v>-6489.7439451835089</v>
      </c>
      <c r="F181" s="31">
        <f t="shared" si="26"/>
        <v>21817.753632889893</v>
      </c>
      <c r="G181" s="31">
        <f t="shared" si="27"/>
        <v>135047.74394518352</v>
      </c>
      <c r="H181" s="31">
        <f t="shared" si="28"/>
        <v>106740.24636711011</v>
      </c>
      <c r="I181" s="28">
        <f>CFTC!D181</f>
        <v>136814</v>
      </c>
      <c r="J181" s="32">
        <f t="shared" si="29"/>
        <v>1.012479068839943</v>
      </c>
    </row>
    <row r="182" spans="2:10" x14ac:dyDescent="0.2">
      <c r="B182" s="29">
        <f>CFTC!A182</f>
        <v>41709</v>
      </c>
      <c r="C182" s="30">
        <f>STDEV(CFTC!D182:D201)</f>
        <v>32243.892883851095</v>
      </c>
      <c r="D182" s="30">
        <f>AVERAGE(CFTC!D182:D201)</f>
        <v>62450.1</v>
      </c>
      <c r="E182" s="31">
        <f t="shared" si="25"/>
        <v>-2037.6857677021908</v>
      </c>
      <c r="F182" s="31">
        <f t="shared" si="26"/>
        <v>23757.428539378685</v>
      </c>
      <c r="G182" s="31">
        <f t="shared" si="27"/>
        <v>126937.88576770219</v>
      </c>
      <c r="H182" s="31">
        <f t="shared" si="28"/>
        <v>101142.77146062131</v>
      </c>
      <c r="I182" s="28">
        <f>CFTC!D182</f>
        <v>118890</v>
      </c>
      <c r="J182" s="32">
        <f t="shared" si="29"/>
        <v>0.93760147234165958</v>
      </c>
    </row>
    <row r="183" spans="2:10" x14ac:dyDescent="0.2">
      <c r="B183" s="29">
        <f>CFTC!A183</f>
        <v>41702</v>
      </c>
      <c r="C183" s="30">
        <f>STDEV(CFTC!D183:D202)</f>
        <v>29630.316512999427</v>
      </c>
      <c r="D183" s="30">
        <f>AVERAGE(CFTC!D183:D202)</f>
        <v>60338.85</v>
      </c>
      <c r="E183" s="31">
        <f t="shared" si="25"/>
        <v>1078.216974001145</v>
      </c>
      <c r="F183" s="31">
        <f t="shared" si="26"/>
        <v>24782.470184400685</v>
      </c>
      <c r="G183" s="31">
        <f t="shared" si="27"/>
        <v>119599.48302599885</v>
      </c>
      <c r="H183" s="31">
        <f t="shared" si="28"/>
        <v>95895.229815599305</v>
      </c>
      <c r="I183" s="28">
        <f>CFTC!D183</f>
        <v>115166</v>
      </c>
      <c r="J183" s="32">
        <f t="shared" si="29"/>
        <v>0.96259335414073466</v>
      </c>
    </row>
    <row r="184" spans="2:10" x14ac:dyDescent="0.2">
      <c r="B184" s="29">
        <f>CFTC!A184</f>
        <v>41695</v>
      </c>
      <c r="C184" s="30">
        <f>STDEV(CFTC!D184:D203)</f>
        <v>26691.211641760718</v>
      </c>
      <c r="D184" s="30">
        <f>AVERAGE(CFTC!D184:D203)</f>
        <v>57677.2</v>
      </c>
      <c r="E184" s="31">
        <f t="shared" si="25"/>
        <v>4294.7767164785619</v>
      </c>
      <c r="F184" s="31">
        <f t="shared" si="26"/>
        <v>25647.746029887137</v>
      </c>
      <c r="G184" s="31">
        <f t="shared" si="27"/>
        <v>111059.62328352143</v>
      </c>
      <c r="H184" s="31">
        <f t="shared" si="28"/>
        <v>89706.653970112849</v>
      </c>
      <c r="I184" s="28">
        <f>CFTC!D184</f>
        <v>109464</v>
      </c>
      <c r="J184" s="32">
        <f t="shared" si="29"/>
        <v>0.98505478783674871</v>
      </c>
    </row>
    <row r="185" spans="2:10" x14ac:dyDescent="0.2">
      <c r="B185" s="29">
        <f>CFTC!A185</f>
        <v>41688</v>
      </c>
      <c r="C185" s="30">
        <f>STDEV(CFTC!D185:D204)</f>
        <v>24521.090716436011</v>
      </c>
      <c r="D185" s="30">
        <f>AVERAGE(CFTC!D185:D204)</f>
        <v>56319.85</v>
      </c>
      <c r="E185" s="31">
        <f t="shared" si="25"/>
        <v>7277.6685671279774</v>
      </c>
      <c r="F185" s="31">
        <f t="shared" si="26"/>
        <v>26894.541140276786</v>
      </c>
      <c r="G185" s="31">
        <f t="shared" si="27"/>
        <v>105362.03143287203</v>
      </c>
      <c r="H185" s="31">
        <f t="shared" si="28"/>
        <v>85745.158859723218</v>
      </c>
      <c r="I185" s="28">
        <f>CFTC!D185</f>
        <v>84631</v>
      </c>
      <c r="J185" s="32">
        <f t="shared" si="29"/>
        <v>0.78864081055154267</v>
      </c>
    </row>
    <row r="186" spans="2:10" x14ac:dyDescent="0.2">
      <c r="B186" s="29">
        <f>CFTC!A186</f>
        <v>41681</v>
      </c>
      <c r="C186" s="30">
        <f>STDEV(CFTC!D186:D205)</f>
        <v>23947.26749443452</v>
      </c>
      <c r="D186" s="30">
        <f>AVERAGE(CFTC!D186:D205)</f>
        <v>55740.65</v>
      </c>
      <c r="E186" s="31">
        <f t="shared" si="25"/>
        <v>7846.1150111309616</v>
      </c>
      <c r="F186" s="31">
        <f t="shared" si="26"/>
        <v>27003.92900667858</v>
      </c>
      <c r="G186" s="31">
        <f t="shared" si="27"/>
        <v>103635.18498886903</v>
      </c>
      <c r="H186" s="31">
        <f t="shared" si="28"/>
        <v>84477.370993321427</v>
      </c>
      <c r="I186" s="28">
        <f>CFTC!D186</f>
        <v>71201</v>
      </c>
      <c r="J186" s="32">
        <f t="shared" si="29"/>
        <v>0.66139993846472334</v>
      </c>
    </row>
    <row r="187" spans="2:10" x14ac:dyDescent="0.2">
      <c r="B187" s="29">
        <f>CFTC!A187</f>
        <v>41674</v>
      </c>
      <c r="C187" s="30">
        <f>STDEV(CFTC!D187:D206)</f>
        <v>23826.16403181705</v>
      </c>
      <c r="D187" s="30">
        <f>AVERAGE(CFTC!D187:D206)</f>
        <v>55537.55</v>
      </c>
      <c r="E187" s="31">
        <f t="shared" si="25"/>
        <v>7885.2219363659024</v>
      </c>
      <c r="F187" s="31">
        <f t="shared" si="26"/>
        <v>26946.153161819544</v>
      </c>
      <c r="G187" s="31">
        <f t="shared" si="27"/>
        <v>103189.8780636341</v>
      </c>
      <c r="H187" s="31">
        <f t="shared" si="28"/>
        <v>84128.946838180462</v>
      </c>
      <c r="I187" s="28">
        <f>CFTC!D187</f>
        <v>64939</v>
      </c>
      <c r="J187" s="32">
        <f t="shared" si="29"/>
        <v>0.59864628216532745</v>
      </c>
    </row>
    <row r="188" spans="2:10" x14ac:dyDescent="0.2">
      <c r="B188" s="29">
        <f>CFTC!A188</f>
        <v>41667</v>
      </c>
      <c r="C188" s="30">
        <f>STDEV(CFTC!D188:D207)</f>
        <v>23738.020988767323</v>
      </c>
      <c r="D188" s="30">
        <f>AVERAGE(CFTC!D188:D207)</f>
        <v>55230.400000000001</v>
      </c>
      <c r="E188" s="31">
        <f t="shared" si="25"/>
        <v>7754.358022465356</v>
      </c>
      <c r="F188" s="31">
        <f t="shared" si="26"/>
        <v>26744.774813479216</v>
      </c>
      <c r="G188" s="31">
        <f t="shared" si="27"/>
        <v>102706.44197753465</v>
      </c>
      <c r="H188" s="31">
        <f t="shared" si="28"/>
        <v>83716.025186520783</v>
      </c>
      <c r="I188" s="28">
        <f>CFTC!D188</f>
        <v>66341</v>
      </c>
      <c r="J188" s="32">
        <f t="shared" si="29"/>
        <v>0.6170127030098409</v>
      </c>
    </row>
    <row r="189" spans="2:10" x14ac:dyDescent="0.2">
      <c r="B189" s="29">
        <f>CFTC!A189</f>
        <v>41660</v>
      </c>
      <c r="C189" s="30">
        <f>STDEV(CFTC!D189:D208)</f>
        <v>23802.617108374754</v>
      </c>
      <c r="D189" s="30">
        <f>AVERAGE(CFTC!D189:D208)</f>
        <v>55349.55</v>
      </c>
      <c r="E189" s="31">
        <f t="shared" si="25"/>
        <v>7744.3157832504949</v>
      </c>
      <c r="F189" s="31">
        <f t="shared" si="26"/>
        <v>26786.4094699503</v>
      </c>
      <c r="G189" s="31">
        <f t="shared" si="27"/>
        <v>102954.78421674951</v>
      </c>
      <c r="H189" s="31">
        <f t="shared" si="28"/>
        <v>83912.690530049702</v>
      </c>
      <c r="I189" s="28">
        <f>CFTC!D189</f>
        <v>46583</v>
      </c>
      <c r="J189" s="32">
        <f t="shared" si="29"/>
        <v>0.40792451561013887</v>
      </c>
    </row>
    <row r="190" spans="2:10" x14ac:dyDescent="0.2">
      <c r="B190" s="29">
        <f>CFTC!A190</f>
        <v>41653</v>
      </c>
      <c r="C190" s="30">
        <f>STDEV(CFTC!D190:D209)</f>
        <v>24235.308299375713</v>
      </c>
      <c r="D190" s="30">
        <f>AVERAGE(CFTC!D190:D209)</f>
        <v>56929.95</v>
      </c>
      <c r="E190" s="31">
        <f t="shared" si="25"/>
        <v>8459.333401248572</v>
      </c>
      <c r="F190" s="31">
        <f t="shared" si="26"/>
        <v>27847.580040749144</v>
      </c>
      <c r="G190" s="31">
        <f t="shared" si="27"/>
        <v>105400.56659875142</v>
      </c>
      <c r="H190" s="31">
        <f t="shared" si="28"/>
        <v>86012.319959250846</v>
      </c>
      <c r="I190" s="28">
        <f>CFTC!D190</f>
        <v>70964</v>
      </c>
      <c r="J190" s="32">
        <f t="shared" si="29"/>
        <v>0.64476863494616155</v>
      </c>
    </row>
    <row r="191" spans="2:10" x14ac:dyDescent="0.2">
      <c r="B191" s="29">
        <f>CFTC!A191</f>
        <v>41646</v>
      </c>
      <c r="C191" s="30">
        <f>STDEV(CFTC!D191:D210)</f>
        <v>24512.322223730658</v>
      </c>
      <c r="D191" s="30">
        <f>AVERAGE(CFTC!D191:D210)</f>
        <v>57296.2</v>
      </c>
      <c r="E191" s="31">
        <f t="shared" si="25"/>
        <v>8271.5555525386808</v>
      </c>
      <c r="F191" s="31">
        <f t="shared" si="26"/>
        <v>27881.413331523207</v>
      </c>
      <c r="G191" s="31">
        <f t="shared" si="27"/>
        <v>106320.84444746131</v>
      </c>
      <c r="H191" s="31">
        <f t="shared" si="28"/>
        <v>86710.986668476791</v>
      </c>
      <c r="I191" s="28">
        <f>CFTC!D191</f>
        <v>38887</v>
      </c>
      <c r="J191" s="32">
        <f t="shared" si="29"/>
        <v>0.31224545116559954</v>
      </c>
    </row>
    <row r="192" spans="2:10" x14ac:dyDescent="0.2">
      <c r="B192" s="29">
        <f>CFTC!A192</f>
        <v>41639</v>
      </c>
      <c r="C192" s="30">
        <f>STDEV(CFTC!D192:D211)</f>
        <v>24131.005537264165</v>
      </c>
      <c r="D192" s="30">
        <f>AVERAGE(CFTC!D192:D211)</f>
        <v>58371.65</v>
      </c>
      <c r="E192" s="31">
        <f t="shared" si="25"/>
        <v>10109.638925471671</v>
      </c>
      <c r="F192" s="31">
        <f t="shared" si="26"/>
        <v>29414.443355283005</v>
      </c>
      <c r="G192" s="31">
        <f t="shared" si="27"/>
        <v>106633.66107452833</v>
      </c>
      <c r="H192" s="31">
        <f t="shared" si="28"/>
        <v>87328.856644717001</v>
      </c>
      <c r="I192" s="28">
        <f>CFTC!D192</f>
        <v>32223</v>
      </c>
      <c r="J192" s="32">
        <f t="shared" si="29"/>
        <v>0.22909697070414139</v>
      </c>
    </row>
    <row r="193" spans="2:10" x14ac:dyDescent="0.2">
      <c r="B193" s="29">
        <f>CFTC!A193</f>
        <v>41632</v>
      </c>
      <c r="C193" s="30">
        <f>STDEV(CFTC!D193:D212)</f>
        <v>23369.192532950408</v>
      </c>
      <c r="D193" s="30">
        <f>AVERAGE(CFTC!D193:D212)</f>
        <v>59456.800000000003</v>
      </c>
      <c r="E193" s="31">
        <f t="shared" si="25"/>
        <v>12718.414934099186</v>
      </c>
      <c r="F193" s="31">
        <f t="shared" si="26"/>
        <v>31413.768960459514</v>
      </c>
      <c r="G193" s="31">
        <f t="shared" si="27"/>
        <v>106195.18506590082</v>
      </c>
      <c r="H193" s="31">
        <f t="shared" si="28"/>
        <v>87499.831039540499</v>
      </c>
      <c r="I193" s="28">
        <f>CFTC!D193</f>
        <v>27339</v>
      </c>
      <c r="J193" s="32">
        <f t="shared" si="29"/>
        <v>0.15640875316173081</v>
      </c>
    </row>
    <row r="194" spans="2:10" x14ac:dyDescent="0.2">
      <c r="B194" s="29">
        <f>CFTC!A194</f>
        <v>41625</v>
      </c>
      <c r="C194" s="30">
        <f>STDEV(CFTC!D194:D213)</f>
        <v>22214.713865980102</v>
      </c>
      <c r="D194" s="30">
        <f>AVERAGE(CFTC!D194:D213)</f>
        <v>60671.6</v>
      </c>
      <c r="E194" s="31">
        <f t="shared" si="25"/>
        <v>16242.172268039794</v>
      </c>
      <c r="F194" s="31">
        <f t="shared" si="26"/>
        <v>34013.943360823876</v>
      </c>
      <c r="G194" s="31">
        <f t="shared" si="27"/>
        <v>105101.0277319602</v>
      </c>
      <c r="H194" s="31">
        <f t="shared" si="28"/>
        <v>87329.256639176121</v>
      </c>
      <c r="I194" s="28">
        <f>CFTC!D194</f>
        <v>25904</v>
      </c>
      <c r="J194" s="32">
        <f t="shared" si="29"/>
        <v>0.10873230002251405</v>
      </c>
    </row>
    <row r="195" spans="2:10" x14ac:dyDescent="0.2">
      <c r="B195" s="29">
        <f>CFTC!A195</f>
        <v>41618</v>
      </c>
      <c r="C195" s="30">
        <f>STDEV(CFTC!D195:D214)</f>
        <v>22017.862891895653</v>
      </c>
      <c r="D195" s="30">
        <f>AVERAGE(CFTC!D195:D214)</f>
        <v>60794.7</v>
      </c>
      <c r="E195" s="31">
        <f t="shared" si="25"/>
        <v>16758.974216208691</v>
      </c>
      <c r="F195" s="31">
        <f t="shared" si="26"/>
        <v>34373.264529725217</v>
      </c>
      <c r="G195" s="31">
        <f t="shared" si="27"/>
        <v>104830.4257837913</v>
      </c>
      <c r="H195" s="31">
        <f t="shared" si="28"/>
        <v>87216.135470274778</v>
      </c>
      <c r="I195" s="28">
        <f>CFTC!D195</f>
        <v>26380</v>
      </c>
      <c r="J195" s="32">
        <f t="shared" si="29"/>
        <v>0.10924114014867244</v>
      </c>
    </row>
    <row r="196" spans="2:10" x14ac:dyDescent="0.2">
      <c r="B196" s="29">
        <f>CFTC!A196</f>
        <v>41611</v>
      </c>
      <c r="C196" s="30">
        <f>STDEV(CFTC!D196:D215)</f>
        <v>21436.901449983758</v>
      </c>
      <c r="D196" s="30">
        <f>AVERAGE(CFTC!D196:D215)</f>
        <v>61185.25</v>
      </c>
      <c r="E196" s="31">
        <f t="shared" si="25"/>
        <v>18311.447100032485</v>
      </c>
      <c r="F196" s="31">
        <f t="shared" si="26"/>
        <v>35460.968260019494</v>
      </c>
      <c r="G196" s="31">
        <f t="shared" si="27"/>
        <v>104059.05289996752</v>
      </c>
      <c r="H196" s="31">
        <f t="shared" si="28"/>
        <v>86909.531739980506</v>
      </c>
      <c r="I196" s="28">
        <f>CFTC!D196</f>
        <v>22691</v>
      </c>
      <c r="J196" s="32">
        <f t="shared" si="29"/>
        <v>5.1074929254419296E-2</v>
      </c>
    </row>
    <row r="197" spans="2:10" x14ac:dyDescent="0.2">
      <c r="B197" s="29">
        <f>CFTC!A197</f>
        <v>41604</v>
      </c>
      <c r="C197" s="30">
        <f>STDEV(CFTC!D197:D216)</f>
        <v>21364.605157522616</v>
      </c>
      <c r="D197" s="30">
        <f>AVERAGE(CFTC!D197:D216)</f>
        <v>61223.8</v>
      </c>
      <c r="E197" s="31">
        <f t="shared" ref="E197:E201" si="30">D197-factor*C197</f>
        <v>18494.589684954772</v>
      </c>
      <c r="F197" s="31">
        <f t="shared" si="26"/>
        <v>35586.273810972867</v>
      </c>
      <c r="G197" s="31">
        <f t="shared" si="27"/>
        <v>103953.01031504523</v>
      </c>
      <c r="H197" s="31">
        <f t="shared" si="28"/>
        <v>86861.326189027139</v>
      </c>
      <c r="I197" s="28">
        <f>CFTC!D197</f>
        <v>26555</v>
      </c>
      <c r="J197" s="32">
        <f t="shared" ref="J197:J201" si="31">(I197-E197)/(G197-E197)</f>
        <v>9.431967330562982E-2</v>
      </c>
    </row>
    <row r="198" spans="2:10" x14ac:dyDescent="0.2">
      <c r="B198" s="29">
        <f>CFTC!A198</f>
        <v>41597</v>
      </c>
      <c r="C198" s="30">
        <f>STDEV(CFTC!D198:D217)</f>
        <v>22314.35700902708</v>
      </c>
      <c r="D198" s="30">
        <f>AVERAGE(CFTC!D198:D217)</f>
        <v>60723.9</v>
      </c>
      <c r="E198" s="31">
        <f t="shared" si="30"/>
        <v>16095.18598194584</v>
      </c>
      <c r="F198" s="31">
        <f t="shared" si="26"/>
        <v>33946.671589167505</v>
      </c>
      <c r="G198" s="31">
        <f t="shared" si="27"/>
        <v>105352.61401805416</v>
      </c>
      <c r="H198" s="31">
        <f t="shared" si="28"/>
        <v>87501.128410832491</v>
      </c>
      <c r="I198" s="28">
        <f>CFTC!D198</f>
        <v>48120</v>
      </c>
      <c r="J198" s="32">
        <f t="shared" si="31"/>
        <v>0.35879158432728758</v>
      </c>
    </row>
    <row r="199" spans="2:10" x14ac:dyDescent="0.2">
      <c r="B199" s="29">
        <f>CFTC!A199</f>
        <v>41590</v>
      </c>
      <c r="C199" s="30">
        <f>STDEV(CFTC!D199:D218)</f>
        <v>23910.140303083914</v>
      </c>
      <c r="D199" s="30">
        <f>AVERAGE(CFTC!D199:D218)</f>
        <v>59355.45</v>
      </c>
      <c r="E199" s="31">
        <f t="shared" si="30"/>
        <v>11535.16939383217</v>
      </c>
      <c r="F199" s="31">
        <f t="shared" si="26"/>
        <v>30663.2816362993</v>
      </c>
      <c r="G199" s="31">
        <f t="shared" si="27"/>
        <v>107175.73060616782</v>
      </c>
      <c r="H199" s="31">
        <f t="shared" si="28"/>
        <v>88047.618363700691</v>
      </c>
      <c r="I199" s="28">
        <f>CFTC!D199</f>
        <v>61352</v>
      </c>
      <c r="J199" s="32">
        <f t="shared" si="31"/>
        <v>0.52087555713487899</v>
      </c>
    </row>
    <row r="200" spans="2:10" x14ac:dyDescent="0.2">
      <c r="B200" s="29">
        <f>CFTC!A200</f>
        <v>41583</v>
      </c>
      <c r="C200" s="30">
        <f>STDEV(CFTC!D200:D219)</f>
        <v>24555.455023648428</v>
      </c>
      <c r="D200" s="30">
        <f>AVERAGE(CFTC!D200:D219)</f>
        <v>57995.45</v>
      </c>
      <c r="E200" s="31">
        <f t="shared" si="30"/>
        <v>8884.5399527031404</v>
      </c>
      <c r="F200" s="31">
        <f t="shared" si="26"/>
        <v>28528.903971621883</v>
      </c>
      <c r="G200" s="31">
        <f t="shared" si="27"/>
        <v>107106.36004729685</v>
      </c>
      <c r="H200" s="31">
        <f t="shared" si="28"/>
        <v>87461.996028378111</v>
      </c>
      <c r="I200" s="28">
        <f>CFTC!D200</f>
        <v>91136</v>
      </c>
      <c r="J200" s="32">
        <f t="shared" si="31"/>
        <v>0.83740517094962807</v>
      </c>
    </row>
    <row r="201" spans="2:10" x14ac:dyDescent="0.2">
      <c r="B201" s="29">
        <f>CFTC!A201</f>
        <v>41576</v>
      </c>
      <c r="C201" s="30">
        <f>STDEV(CFTC!D201:D220)</f>
        <v>23452.284175309527</v>
      </c>
      <c r="D201" s="30">
        <f>AVERAGE(CFTC!D201:D220)</f>
        <v>55623.25</v>
      </c>
      <c r="E201" s="31">
        <f t="shared" si="30"/>
        <v>8718.6816493809456</v>
      </c>
      <c r="F201" s="31">
        <f t="shared" si="26"/>
        <v>27480.508989628568</v>
      </c>
      <c r="G201" s="31">
        <f t="shared" si="27"/>
        <v>102527.81835061905</v>
      </c>
      <c r="H201" s="31">
        <f t="shared" si="28"/>
        <v>83765.991010371436</v>
      </c>
      <c r="I201" s="28">
        <f>CFTC!D201</f>
        <v>100236</v>
      </c>
      <c r="J201" s="32">
        <f t="shared" si="31"/>
        <v>0.97556934824037445</v>
      </c>
    </row>
  </sheetData>
  <mergeCells count="1">
    <mergeCell ref="A2:A5"/>
  </mergeCells>
  <phoneticPr fontId="1" type="noConversion"/>
  <conditionalFormatting sqref="I1:I1048576">
    <cfRule type="expression" dxfId="1" priority="3">
      <formula>"(E6-F6)&gt;(F6-D6)"</formula>
    </cfRule>
  </conditionalFormatting>
  <conditionalFormatting sqref="J1:J1048576">
    <cfRule type="iconSet" priority="1">
      <iconSet iconSet="5Arrows" reverse="1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6:I201">
    <cfRule type="expression" dxfId="0" priority="7">
      <formula>(#REF!-#REF!)&lt;(#REF!-#REF!)</formula>
    </cfRule>
  </conditionalFormatting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5545B-774C-4E72-98A3-7CE8EB428F52}">
  <sheetPr codeName="Sheet3"/>
  <dimension ref="A1"/>
  <sheetViews>
    <sheetView workbookViewId="0">
      <selection activeCell="E3" sqref="E3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CFTC</vt:lpstr>
      <vt:lpstr>Analysis</vt:lpstr>
      <vt:lpstr>Price</vt:lpstr>
      <vt:lpstr>Count</vt:lpstr>
      <vt:lpstr>discount</vt:lpstr>
      <vt:lpstr>factor</vt:lpstr>
      <vt:lpstr>factor2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KenallChen</dc:creator>
  <cp:lastModifiedBy>KenallChen</cp:lastModifiedBy>
  <dcterms:created xsi:type="dcterms:W3CDTF">2017-07-26T00:54:14Z</dcterms:created>
  <dcterms:modified xsi:type="dcterms:W3CDTF">2017-08-10T09:28:42Z</dcterms:modified>
</cp:coreProperties>
</file>