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br4034\Dropbox\Repositories\CNH-perspectives\"/>
    </mc:Choice>
  </mc:AlternateContent>
  <bookViews>
    <workbookView xWindow="0" yWindow="0" windowWidth="21324" windowHeight="5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G25" i="1"/>
  <c r="E25" i="1"/>
  <c r="C25" i="1"/>
  <c r="H24" i="1"/>
  <c r="G24" i="1"/>
  <c r="E24" i="1"/>
  <c r="C24" i="1"/>
  <c r="H23" i="1"/>
  <c r="G23" i="1"/>
  <c r="E23" i="1"/>
  <c r="C23" i="1"/>
  <c r="H22" i="1"/>
  <c r="G22" i="1"/>
  <c r="E22" i="1"/>
  <c r="C22" i="1"/>
  <c r="G18" i="1"/>
  <c r="E18" i="1"/>
  <c r="E17" i="1"/>
  <c r="G17" i="1"/>
  <c r="G16" i="1"/>
  <c r="E16" i="1"/>
  <c r="C16" i="1"/>
  <c r="C18" i="1"/>
  <c r="C17" i="1"/>
  <c r="G15" i="1"/>
  <c r="E15" i="1"/>
  <c r="C15" i="1"/>
  <c r="H16" i="1"/>
  <c r="H17" i="1"/>
  <c r="H18" i="1"/>
  <c r="H15" i="1"/>
  <c r="G3" i="1"/>
  <c r="G4" i="1"/>
  <c r="G5" i="1"/>
  <c r="G6" i="1"/>
  <c r="G7" i="1"/>
  <c r="G8" i="1"/>
  <c r="G9" i="1"/>
  <c r="G10" i="1"/>
  <c r="G2" i="1"/>
  <c r="E3" i="1"/>
  <c r="E4" i="1"/>
  <c r="E5" i="1"/>
  <c r="E6" i="1"/>
  <c r="E7" i="1"/>
  <c r="E8" i="1"/>
  <c r="E9" i="1"/>
  <c r="E10" i="1"/>
  <c r="E2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<sst xmlns="http://schemas.openxmlformats.org/spreadsheetml/2006/main" count="40" uniqueCount="26">
  <si>
    <t xml:space="preserve">Program </t>
  </si>
  <si>
    <t>Total Funding</t>
  </si>
  <si>
    <t>Total Papers</t>
  </si>
  <si>
    <t xml:space="preserve">Number of Grants </t>
  </si>
  <si>
    <t>BE-CNH</t>
  </si>
  <si>
    <t>Critical Resilience</t>
  </si>
  <si>
    <t>EPSCOR</t>
  </si>
  <si>
    <t>ES</t>
  </si>
  <si>
    <t>GEO-CNH</t>
  </si>
  <si>
    <t>HDBE</t>
  </si>
  <si>
    <t>Hydrology</t>
  </si>
  <si>
    <t>LTER</t>
  </si>
  <si>
    <t>ML</t>
  </si>
  <si>
    <t>Percent of total</t>
  </si>
  <si>
    <t>Percentage Total</t>
  </si>
  <si>
    <t>Percentage of Funding</t>
  </si>
  <si>
    <t>CNH: 0-1</t>
  </si>
  <si>
    <t>CNH: 1-2</t>
  </si>
  <si>
    <t>CNH: 2-3</t>
  </si>
  <si>
    <t>Percentage 0-1</t>
  </si>
  <si>
    <t>Percentage 1-2</t>
  </si>
  <si>
    <t>Percentage 2-3</t>
  </si>
  <si>
    <t>total</t>
  </si>
  <si>
    <t>Inter: 0-1</t>
  </si>
  <si>
    <t>Inter: 1-2</t>
  </si>
  <si>
    <t>Inter: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</si>
</sst>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9" sqref="K9"/>
    </sheetView>
  </sheetViews>
  <sheetFormatPr defaultRowHeight="14.4" x14ac:dyDescent="0.3"/>
  <cols>
    <col min="1" max="1" width="16.21875" customWidth="1"/>
    <col min="2" max="2" width="8.88671875" customWidth="1"/>
    <col min="3" max="3" width="13.109375" customWidth="1"/>
    <col min="4" max="4" width="8.5546875" customWidth="1"/>
    <col min="5" max="5" width="13.5546875" customWidth="1"/>
    <col min="6" max="6" width="8.21875" customWidth="1"/>
    <col min="7" max="7" width="13" customWidth="1"/>
  </cols>
  <sheetData>
    <row r="1" spans="1:8" ht="15" thickBot="1" x14ac:dyDescent="0.35">
      <c r="A1" s="1" t="s">
        <v>0</v>
      </c>
      <c r="B1" s="2" t="s">
        <v>3</v>
      </c>
      <c r="C1" s="1" t="s">
        <v>13</v>
      </c>
      <c r="D1" s="1" t="s">
        <v>2</v>
      </c>
      <c r="E1" s="1" t="s">
        <v>14</v>
      </c>
      <c r="F1" s="2" t="s">
        <v>1</v>
      </c>
      <c r="G1" s="2" t="s">
        <v>15</v>
      </c>
    </row>
    <row r="2" spans="1:8" ht="15" thickTop="1" x14ac:dyDescent="0.3">
      <c r="A2" s="7" t="s">
        <v>4</v>
      </c>
      <c r="B2" s="3">
        <v>37</v>
      </c>
      <c r="C2" s="4">
        <f>(B2/138)*100</f>
        <v>26.811594202898554</v>
      </c>
      <c r="D2" s="4">
        <v>371</v>
      </c>
      <c r="E2" s="4">
        <f>(D2/2551)*100</f>
        <v>14.543316346530771</v>
      </c>
      <c r="F2" s="3">
        <v>2469</v>
      </c>
      <c r="G2" s="3">
        <f>(F2/9279)*100</f>
        <v>26.608470740381506</v>
      </c>
    </row>
    <row r="3" spans="1:8" x14ac:dyDescent="0.3">
      <c r="A3" s="8" t="s">
        <v>5</v>
      </c>
      <c r="B3" s="5">
        <v>5</v>
      </c>
      <c r="C3" s="4">
        <f t="shared" ref="C3:C10" si="0">(B3/138)*100</f>
        <v>3.6231884057971016</v>
      </c>
      <c r="D3" s="6">
        <v>41</v>
      </c>
      <c r="E3" s="4">
        <f t="shared" ref="E3:E10" si="1">(D3/2551)*100</f>
        <v>1.6072128577028617</v>
      </c>
      <c r="F3" s="5">
        <v>239</v>
      </c>
      <c r="G3" s="3">
        <f t="shared" ref="G3:G10" si="2">(F3/9279)*100</f>
        <v>2.5757085892876388</v>
      </c>
    </row>
    <row r="4" spans="1:8" x14ac:dyDescent="0.3">
      <c r="A4" s="8" t="s">
        <v>6</v>
      </c>
      <c r="B4" s="5">
        <v>2</v>
      </c>
      <c r="C4" s="4">
        <f t="shared" si="0"/>
        <v>1.4492753623188406</v>
      </c>
      <c r="D4" s="6">
        <v>42</v>
      </c>
      <c r="E4" s="4">
        <f t="shared" si="1"/>
        <v>1.6464131713053702</v>
      </c>
      <c r="F4" s="5">
        <v>130</v>
      </c>
      <c r="G4" s="3">
        <f t="shared" si="2"/>
        <v>1.4010130401982972</v>
      </c>
    </row>
    <row r="5" spans="1:8" x14ac:dyDescent="0.3">
      <c r="A5" s="8" t="s">
        <v>7</v>
      </c>
      <c r="B5" s="5">
        <v>26</v>
      </c>
      <c r="C5" s="4">
        <f t="shared" si="0"/>
        <v>18.840579710144929</v>
      </c>
      <c r="D5" s="6">
        <v>445</v>
      </c>
      <c r="E5" s="4">
        <f t="shared" si="1"/>
        <v>17.444139553116425</v>
      </c>
      <c r="F5" s="5">
        <v>1848</v>
      </c>
      <c r="G5" s="3">
        <f t="shared" si="2"/>
        <v>19.915939217588104</v>
      </c>
    </row>
    <row r="6" spans="1:8" x14ac:dyDescent="0.3">
      <c r="A6" s="8" t="s">
        <v>8</v>
      </c>
      <c r="B6" s="5">
        <v>35</v>
      </c>
      <c r="C6" s="4">
        <f t="shared" si="0"/>
        <v>25.362318840579711</v>
      </c>
      <c r="D6" s="6">
        <v>415</v>
      </c>
      <c r="E6" s="4">
        <f t="shared" si="1"/>
        <v>16.268130145041159</v>
      </c>
      <c r="F6" s="5">
        <v>1987</v>
      </c>
      <c r="G6" s="3">
        <f t="shared" si="2"/>
        <v>21.413945468261666</v>
      </c>
    </row>
    <row r="7" spans="1:8" x14ac:dyDescent="0.3">
      <c r="A7" s="8" t="s">
        <v>9</v>
      </c>
      <c r="B7" s="5">
        <v>2</v>
      </c>
      <c r="C7" s="4">
        <f t="shared" si="0"/>
        <v>1.4492753623188406</v>
      </c>
      <c r="D7" s="6">
        <v>3</v>
      </c>
      <c r="E7" s="4">
        <f t="shared" si="1"/>
        <v>0.11760094080752645</v>
      </c>
      <c r="F7" s="5">
        <v>133</v>
      </c>
      <c r="G7" s="3">
        <f t="shared" si="2"/>
        <v>1.4333441103567195</v>
      </c>
    </row>
    <row r="8" spans="1:8" x14ac:dyDescent="0.3">
      <c r="A8" s="8" t="s">
        <v>10</v>
      </c>
      <c r="B8" s="5">
        <v>23</v>
      </c>
      <c r="C8" s="4">
        <f t="shared" si="0"/>
        <v>16.666666666666664</v>
      </c>
      <c r="D8" s="6">
        <v>108</v>
      </c>
      <c r="E8" s="4">
        <f t="shared" si="1"/>
        <v>4.2336338690709523</v>
      </c>
      <c r="F8" s="5">
        <v>1730</v>
      </c>
      <c r="G8" s="3">
        <f t="shared" si="2"/>
        <v>18.644250458023496</v>
      </c>
    </row>
    <row r="9" spans="1:8" x14ac:dyDescent="0.3">
      <c r="A9" s="8" t="s">
        <v>11</v>
      </c>
      <c r="B9" s="5">
        <v>7</v>
      </c>
      <c r="C9" s="4">
        <f t="shared" si="0"/>
        <v>5.0724637681159424</v>
      </c>
      <c r="D9" s="6">
        <v>1126</v>
      </c>
      <c r="E9" s="4">
        <f t="shared" si="1"/>
        <v>44.139553116424928</v>
      </c>
      <c r="F9" s="5">
        <v>693</v>
      </c>
      <c r="G9" s="3">
        <f t="shared" si="2"/>
        <v>7.468477206595538</v>
      </c>
    </row>
    <row r="10" spans="1:8" x14ac:dyDescent="0.3">
      <c r="A10" s="8" t="s">
        <v>12</v>
      </c>
      <c r="B10" s="5">
        <v>1</v>
      </c>
      <c r="C10" s="4">
        <f t="shared" si="0"/>
        <v>0.72463768115942029</v>
      </c>
      <c r="D10" s="6">
        <v>0</v>
      </c>
      <c r="E10" s="4">
        <f t="shared" si="1"/>
        <v>0</v>
      </c>
      <c r="F10" s="5">
        <v>50</v>
      </c>
      <c r="G10" s="3">
        <f t="shared" si="2"/>
        <v>0.53885116930703736</v>
      </c>
    </row>
    <row r="13" spans="1:8" x14ac:dyDescent="0.3">
      <c r="B13" s="10"/>
      <c r="C13" s="10"/>
      <c r="D13" s="10"/>
      <c r="E13" s="10"/>
      <c r="F13" s="10"/>
      <c r="G13" s="10"/>
    </row>
    <row r="14" spans="1:8" ht="15" thickBot="1" x14ac:dyDescent="0.35">
      <c r="A14" s="1" t="s">
        <v>0</v>
      </c>
      <c r="B14" s="9" t="s">
        <v>16</v>
      </c>
      <c r="C14" s="9" t="s">
        <v>19</v>
      </c>
      <c r="D14" s="9" t="s">
        <v>17</v>
      </c>
      <c r="E14" s="9" t="s">
        <v>20</v>
      </c>
      <c r="F14" s="9" t="s">
        <v>18</v>
      </c>
      <c r="G14" s="9" t="s">
        <v>21</v>
      </c>
      <c r="H14" t="s">
        <v>22</v>
      </c>
    </row>
    <row r="15" spans="1:8" ht="15" thickTop="1" x14ac:dyDescent="0.3">
      <c r="A15" s="7" t="s">
        <v>4</v>
      </c>
      <c r="B15" s="3">
        <v>2</v>
      </c>
      <c r="C15" s="3">
        <f>(B15/21)*100</f>
        <v>9.5238095238095237</v>
      </c>
      <c r="D15" s="3">
        <v>8</v>
      </c>
      <c r="E15" s="3">
        <f>(D15/21)*100</f>
        <v>38.095238095238095</v>
      </c>
      <c r="F15" s="3">
        <v>11</v>
      </c>
      <c r="G15" s="3">
        <f>(F15/21)*100</f>
        <v>52.380952380952387</v>
      </c>
      <c r="H15">
        <f>SUM(B15,D15,F15)</f>
        <v>21</v>
      </c>
    </row>
    <row r="16" spans="1:8" x14ac:dyDescent="0.3">
      <c r="A16" s="8" t="s">
        <v>7</v>
      </c>
      <c r="B16" s="5">
        <v>0</v>
      </c>
      <c r="C16" s="5">
        <f>(B16/12)*100</f>
        <v>0</v>
      </c>
      <c r="D16" s="5">
        <v>7</v>
      </c>
      <c r="E16" s="5">
        <f>(D16/12)*100</f>
        <v>58.333333333333336</v>
      </c>
      <c r="F16" s="5">
        <v>5</v>
      </c>
      <c r="G16" s="5">
        <f>(F16/12)*100</f>
        <v>41.666666666666671</v>
      </c>
      <c r="H16">
        <f t="shared" ref="H16:H18" si="3">SUM(B16,D16,F16)</f>
        <v>12</v>
      </c>
    </row>
    <row r="17" spans="1:8" x14ac:dyDescent="0.3">
      <c r="A17" s="8" t="s">
        <v>8</v>
      </c>
      <c r="B17" s="5">
        <v>0</v>
      </c>
      <c r="C17" s="5">
        <f>(B17/18)*100</f>
        <v>0</v>
      </c>
      <c r="D17" s="5">
        <v>5</v>
      </c>
      <c r="E17" s="5">
        <f>(D17/18)*100</f>
        <v>27.777777777777779</v>
      </c>
      <c r="F17" s="5">
        <v>13</v>
      </c>
      <c r="G17" s="5">
        <f>(F17/18)*100</f>
        <v>72.222222222222214</v>
      </c>
      <c r="H17">
        <f t="shared" si="3"/>
        <v>18</v>
      </c>
    </row>
    <row r="18" spans="1:8" x14ac:dyDescent="0.3">
      <c r="A18" s="8" t="s">
        <v>10</v>
      </c>
      <c r="B18" s="5">
        <v>0</v>
      </c>
      <c r="C18" s="5">
        <f>(B18/6)*100</f>
        <v>0</v>
      </c>
      <c r="D18" s="5">
        <v>3</v>
      </c>
      <c r="E18" s="5">
        <f>(D18/6)*100</f>
        <v>50</v>
      </c>
      <c r="F18" s="5">
        <v>3</v>
      </c>
      <c r="G18" s="5">
        <f>(F18/6)*100</f>
        <v>50</v>
      </c>
      <c r="H18">
        <f t="shared" si="3"/>
        <v>6</v>
      </c>
    </row>
    <row r="21" spans="1:8" ht="15" thickBot="1" x14ac:dyDescent="0.35">
      <c r="A21" s="1" t="s">
        <v>0</v>
      </c>
      <c r="B21" s="9" t="s">
        <v>23</v>
      </c>
      <c r="C21" s="9" t="s">
        <v>19</v>
      </c>
      <c r="D21" s="9" t="s">
        <v>24</v>
      </c>
      <c r="E21" s="9" t="s">
        <v>20</v>
      </c>
      <c r="F21" s="9" t="s">
        <v>25</v>
      </c>
      <c r="G21" s="9" t="s">
        <v>21</v>
      </c>
      <c r="H21" t="s">
        <v>22</v>
      </c>
    </row>
    <row r="22" spans="1:8" ht="15" thickTop="1" x14ac:dyDescent="0.3">
      <c r="A22" s="7" t="s">
        <v>4</v>
      </c>
      <c r="B22" s="3">
        <v>0</v>
      </c>
      <c r="C22" s="3">
        <f>(B22/21)*100</f>
        <v>0</v>
      </c>
      <c r="D22" s="3">
        <v>10</v>
      </c>
      <c r="E22" s="3">
        <f>(D22/21)*100</f>
        <v>47.619047619047613</v>
      </c>
      <c r="F22" s="3">
        <v>11</v>
      </c>
      <c r="G22" s="3">
        <f>(F22/21)*100</f>
        <v>52.380952380952387</v>
      </c>
      <c r="H22">
        <f>SUM(B22,D22,F22)</f>
        <v>21</v>
      </c>
    </row>
    <row r="23" spans="1:8" x14ac:dyDescent="0.3">
      <c r="A23" s="8" t="s">
        <v>7</v>
      </c>
      <c r="B23" s="5">
        <v>0</v>
      </c>
      <c r="C23" s="5">
        <f>(B23/12)*100</f>
        <v>0</v>
      </c>
      <c r="D23" s="5">
        <v>7</v>
      </c>
      <c r="E23" s="5">
        <f>(D23/12)*100</f>
        <v>58.333333333333336</v>
      </c>
      <c r="F23" s="5">
        <v>5</v>
      </c>
      <c r="G23" s="5">
        <f>(F23/12)*100</f>
        <v>41.666666666666671</v>
      </c>
      <c r="H23">
        <f t="shared" ref="H23:H25" si="4">SUM(B23,D23,F23)</f>
        <v>12</v>
      </c>
    </row>
    <row r="24" spans="1:8" x14ac:dyDescent="0.3">
      <c r="A24" s="8" t="s">
        <v>8</v>
      </c>
      <c r="B24" s="5">
        <v>0</v>
      </c>
      <c r="C24" s="5">
        <f>(B24/18)*100</f>
        <v>0</v>
      </c>
      <c r="D24" s="5">
        <v>6</v>
      </c>
      <c r="E24" s="5">
        <f>(D24/18)*100</f>
        <v>33.333333333333329</v>
      </c>
      <c r="F24" s="5">
        <v>12</v>
      </c>
      <c r="G24" s="5">
        <f>(F24/18)*100</f>
        <v>66.666666666666657</v>
      </c>
      <c r="H24">
        <f t="shared" si="4"/>
        <v>18</v>
      </c>
    </row>
    <row r="25" spans="1:8" x14ac:dyDescent="0.3">
      <c r="A25" s="8" t="s">
        <v>10</v>
      </c>
      <c r="B25" s="5">
        <v>0</v>
      </c>
      <c r="C25" s="5">
        <f>(B25/6)*100</f>
        <v>0</v>
      </c>
      <c r="D25" s="5">
        <v>3</v>
      </c>
      <c r="E25" s="5">
        <f>(D25/6)*100</f>
        <v>50</v>
      </c>
      <c r="F25" s="5">
        <v>3</v>
      </c>
      <c r="G25" s="5">
        <f>(F25/6)*100</f>
        <v>50</v>
      </c>
      <c r="H25">
        <f t="shared" si="4"/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Braswell</dc:creator>
  <cp:lastModifiedBy>Anna Braswell</cp:lastModifiedBy>
  <dcterms:created xsi:type="dcterms:W3CDTF">2020-07-22T17:00:40Z</dcterms:created>
  <dcterms:modified xsi:type="dcterms:W3CDTF">2020-07-22T19:49:16Z</dcterms:modified>
</cp:coreProperties>
</file>