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115" windowHeight="8010" activeTab="2"/>
  </bookViews>
  <sheets>
    <sheet name="linear" sheetId="1" r:id="rId1"/>
    <sheet name="discharge" sheetId="2" r:id="rId2"/>
    <sheet name="recharge" sheetId="3" r:id="rId3"/>
  </sheets>
  <calcPr calcId="145621"/>
</workbook>
</file>

<file path=xl/calcChain.xml><?xml version="1.0" encoding="utf-8"?>
<calcChain xmlns="http://schemas.openxmlformats.org/spreadsheetml/2006/main">
  <c r="J40" i="3" l="1"/>
  <c r="J4" i="3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K20" i="2"/>
  <c r="K5" i="2" l="1"/>
  <c r="I6" i="2" l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5" i="2"/>
  <c r="I4" i="2"/>
  <c r="K4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H5" i="1" l="1"/>
  <c r="H6" i="1"/>
  <c r="H7" i="1"/>
  <c r="H8" i="1"/>
  <c r="G9" i="1" s="1"/>
  <c r="H9" i="1"/>
  <c r="H10" i="1"/>
  <c r="H11" i="1"/>
  <c r="H12" i="1"/>
  <c r="G13" i="1" s="1"/>
  <c r="H13" i="1"/>
  <c r="H14" i="1"/>
  <c r="H15" i="1"/>
  <c r="H16" i="1"/>
  <c r="H17" i="1"/>
  <c r="H18" i="1"/>
  <c r="H19" i="1"/>
  <c r="H4" i="1"/>
  <c r="G6" i="1"/>
  <c r="G7" i="1"/>
  <c r="G8" i="1"/>
  <c r="G10" i="1"/>
  <c r="G11" i="1"/>
  <c r="G12" i="1"/>
  <c r="G14" i="1"/>
  <c r="G15" i="1"/>
  <c r="G16" i="1"/>
  <c r="G17" i="1"/>
  <c r="G18" i="1"/>
  <c r="G19" i="1"/>
  <c r="G5" i="1"/>
  <c r="C4" i="1"/>
</calcChain>
</file>

<file path=xl/sharedStrings.xml><?xml version="1.0" encoding="utf-8"?>
<sst xmlns="http://schemas.openxmlformats.org/spreadsheetml/2006/main" count="19" uniqueCount="13">
  <si>
    <t>LEDs</t>
  </si>
  <si>
    <t>MIN_LUX</t>
  </si>
  <si>
    <t>MAX_LUX</t>
  </si>
  <si>
    <t>power</t>
  </si>
  <si>
    <t>loss (%)</t>
  </si>
  <si>
    <t>Time (s)</t>
  </si>
  <si>
    <t>time gap (s)</t>
  </si>
  <si>
    <t>initial (%)</t>
  </si>
  <si>
    <t>initial_time (s)</t>
  </si>
  <si>
    <t>Clicks</t>
  </si>
  <si>
    <t>gain (%)</t>
  </si>
  <si>
    <t>row</t>
  </si>
  <si>
    <t>LEDS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</si>
</sst>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MIN_LUX</c:v>
          </c:tx>
          <c:spPr>
            <a:ln w="28575">
              <a:noFill/>
            </a:ln>
          </c:spPr>
          <c:xVal>
            <c:numRef>
              <c:f>linear!$F$4:$F$19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linear!$G$4:$G$19</c:f>
              <c:numCache>
                <c:formatCode>General</c:formatCode>
                <c:ptCount val="16"/>
                <c:pt idx="0">
                  <c:v>0</c:v>
                </c:pt>
                <c:pt idx="1">
                  <c:v>61</c:v>
                </c:pt>
                <c:pt idx="2">
                  <c:v>122</c:v>
                </c:pt>
                <c:pt idx="3">
                  <c:v>183</c:v>
                </c:pt>
                <c:pt idx="4">
                  <c:v>244</c:v>
                </c:pt>
                <c:pt idx="5">
                  <c:v>305</c:v>
                </c:pt>
                <c:pt idx="6">
                  <c:v>366</c:v>
                </c:pt>
                <c:pt idx="7">
                  <c:v>427</c:v>
                </c:pt>
                <c:pt idx="8">
                  <c:v>488</c:v>
                </c:pt>
                <c:pt idx="9">
                  <c:v>549</c:v>
                </c:pt>
                <c:pt idx="10">
                  <c:v>610</c:v>
                </c:pt>
                <c:pt idx="11">
                  <c:v>671</c:v>
                </c:pt>
                <c:pt idx="12">
                  <c:v>732</c:v>
                </c:pt>
                <c:pt idx="13">
                  <c:v>793</c:v>
                </c:pt>
                <c:pt idx="14">
                  <c:v>854</c:v>
                </c:pt>
                <c:pt idx="15">
                  <c:v>915</c:v>
                </c:pt>
              </c:numCache>
            </c:numRef>
          </c:yVal>
          <c:smooth val="0"/>
        </c:ser>
        <c:ser>
          <c:idx val="1"/>
          <c:order val="1"/>
          <c:tx>
            <c:v>MAX_LUX</c:v>
          </c:tx>
          <c:spPr>
            <a:ln w="28575">
              <a:noFill/>
            </a:ln>
          </c:spPr>
          <c:xVal>
            <c:numRef>
              <c:f>linear!$F$4:$F$19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linear!$H$4:$H$19</c:f>
              <c:numCache>
                <c:formatCode>General</c:formatCode>
                <c:ptCount val="16"/>
                <c:pt idx="0">
                  <c:v>60</c:v>
                </c:pt>
                <c:pt idx="1">
                  <c:v>121</c:v>
                </c:pt>
                <c:pt idx="2">
                  <c:v>182</c:v>
                </c:pt>
                <c:pt idx="3">
                  <c:v>243</c:v>
                </c:pt>
                <c:pt idx="4">
                  <c:v>304</c:v>
                </c:pt>
                <c:pt idx="5">
                  <c:v>365</c:v>
                </c:pt>
                <c:pt idx="6">
                  <c:v>426</c:v>
                </c:pt>
                <c:pt idx="7">
                  <c:v>487</c:v>
                </c:pt>
                <c:pt idx="8">
                  <c:v>548</c:v>
                </c:pt>
                <c:pt idx="9">
                  <c:v>609</c:v>
                </c:pt>
                <c:pt idx="10">
                  <c:v>670</c:v>
                </c:pt>
                <c:pt idx="11">
                  <c:v>731</c:v>
                </c:pt>
                <c:pt idx="12">
                  <c:v>792</c:v>
                </c:pt>
                <c:pt idx="13">
                  <c:v>853</c:v>
                </c:pt>
                <c:pt idx="14">
                  <c:v>914</c:v>
                </c:pt>
                <c:pt idx="15">
                  <c:v>975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38176"/>
        <c:axId val="128368640"/>
      </c:scatterChart>
      <c:valAx>
        <c:axId val="12833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368640"/>
        <c:crosses val="autoZero"/>
        <c:crossBetween val="midCat"/>
      </c:valAx>
      <c:valAx>
        <c:axId val="128368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338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vs LEDs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discharge!$J$4:$J$19</c:f>
              <c:numCache>
                <c:formatCode>General</c:formatCode>
                <c:ptCount val="1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xVal>
          <c:yVal>
            <c:numRef>
              <c:f>discharge!$K$4:$K$19</c:f>
              <c:numCache>
                <c:formatCode>General</c:formatCode>
                <c:ptCount val="16"/>
                <c:pt idx="0">
                  <c:v>100</c:v>
                </c:pt>
                <c:pt idx="1">
                  <c:v>87.5</c:v>
                </c:pt>
                <c:pt idx="2">
                  <c:v>76.5625</c:v>
                </c:pt>
                <c:pt idx="3">
                  <c:v>66.9921875</c:v>
                </c:pt>
                <c:pt idx="4">
                  <c:v>58.6181640625</c:v>
                </c:pt>
                <c:pt idx="5">
                  <c:v>51.2908935546875</c:v>
                </c:pt>
                <c:pt idx="6">
                  <c:v>44.879531860351563</c:v>
                </c:pt>
                <c:pt idx="7">
                  <c:v>39.269590377807617</c:v>
                </c:pt>
                <c:pt idx="8">
                  <c:v>34.360891580581665</c:v>
                </c:pt>
                <c:pt idx="9">
                  <c:v>30.065780133008957</c:v>
                </c:pt>
                <c:pt idx="10">
                  <c:v>26.307557616382837</c:v>
                </c:pt>
                <c:pt idx="11">
                  <c:v>23.019112914334983</c:v>
                </c:pt>
                <c:pt idx="12">
                  <c:v>20.14172380004311</c:v>
                </c:pt>
                <c:pt idx="13">
                  <c:v>17.624008325037721</c:v>
                </c:pt>
                <c:pt idx="14">
                  <c:v>15.421007284408006</c:v>
                </c:pt>
                <c:pt idx="15">
                  <c:v>13.493381373857005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96224"/>
        <c:axId val="131166208"/>
      </c:scatterChart>
      <c:valAx>
        <c:axId val="13019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1166208"/>
        <c:crosses val="autoZero"/>
        <c:crossBetween val="midCat"/>
      </c:valAx>
      <c:valAx>
        <c:axId val="131166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0196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vs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discharge!$I$4:$I$19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xVal>
          <c:yVal>
            <c:numRef>
              <c:f>discharge!$K$4:$K$19</c:f>
              <c:numCache>
                <c:formatCode>General</c:formatCode>
                <c:ptCount val="16"/>
                <c:pt idx="0">
                  <c:v>100</c:v>
                </c:pt>
                <c:pt idx="1">
                  <c:v>87.5</c:v>
                </c:pt>
                <c:pt idx="2">
                  <c:v>76.5625</c:v>
                </c:pt>
                <c:pt idx="3">
                  <c:v>66.9921875</c:v>
                </c:pt>
                <c:pt idx="4">
                  <c:v>58.6181640625</c:v>
                </c:pt>
                <c:pt idx="5">
                  <c:v>51.2908935546875</c:v>
                </c:pt>
                <c:pt idx="6">
                  <c:v>44.879531860351563</c:v>
                </c:pt>
                <c:pt idx="7">
                  <c:v>39.269590377807617</c:v>
                </c:pt>
                <c:pt idx="8">
                  <c:v>34.360891580581665</c:v>
                </c:pt>
                <c:pt idx="9">
                  <c:v>30.065780133008957</c:v>
                </c:pt>
                <c:pt idx="10">
                  <c:v>26.307557616382837</c:v>
                </c:pt>
                <c:pt idx="11">
                  <c:v>23.019112914334983</c:v>
                </c:pt>
                <c:pt idx="12">
                  <c:v>20.14172380004311</c:v>
                </c:pt>
                <c:pt idx="13">
                  <c:v>17.624008325037721</c:v>
                </c:pt>
                <c:pt idx="14">
                  <c:v>15.421007284408006</c:v>
                </c:pt>
                <c:pt idx="15">
                  <c:v>13.493381373857005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45152"/>
        <c:axId val="134147456"/>
      </c:scatterChart>
      <c:valAx>
        <c:axId val="13414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4147456"/>
        <c:crosses val="autoZero"/>
        <c:crossBetween val="midCat"/>
      </c:valAx>
      <c:valAx>
        <c:axId val="134147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4145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0"/>
            <c:dispEq val="1"/>
            <c:trendlineLbl>
              <c:layout>
                <c:manualLayout>
                  <c:x val="5.8139982502187229E-2"/>
                  <c:y val="0.26153470399533391"/>
                </c:manualLayout>
              </c:layout>
              <c:numFmt formatCode="General" sourceLinked="0"/>
            </c:trendlineLbl>
          </c:trendline>
          <c:xVal>
            <c:numRef>
              <c:f>recharge!$J$4:$J$40</c:f>
              <c:numCache>
                <c:formatCode>General</c:formatCode>
                <c:ptCount val="37"/>
                <c:pt idx="0">
                  <c:v>11.80670870212488</c:v>
                </c:pt>
                <c:pt idx="1">
                  <c:v>12.544627996007684</c:v>
                </c:pt>
                <c:pt idx="2">
                  <c:v>13.328667245758163</c:v>
                </c:pt>
                <c:pt idx="3">
                  <c:v>14.161708948618049</c:v>
                </c:pt>
                <c:pt idx="4">
                  <c:v>15.046815757906677</c:v>
                </c:pt>
                <c:pt idx="5">
                  <c:v>15.987241742775844</c:v>
                </c:pt>
                <c:pt idx="6">
                  <c:v>16.986444351699333</c:v>
                </c:pt>
                <c:pt idx="7">
                  <c:v>18.048097123680542</c:v>
                </c:pt>
                <c:pt idx="8">
                  <c:v>19.176103193910574</c:v>
                </c:pt>
                <c:pt idx="9">
                  <c:v>20.374609643529986</c:v>
                </c:pt>
                <c:pt idx="10">
                  <c:v>21.648022746250611</c:v>
                </c:pt>
                <c:pt idx="11">
                  <c:v>23.001024167891273</c:v>
                </c:pt>
                <c:pt idx="12">
                  <c:v>24.438588178384478</c:v>
                </c:pt>
                <c:pt idx="13">
                  <c:v>25.965999939533507</c:v>
                </c:pt>
                <c:pt idx="14">
                  <c:v>27.588874935754351</c:v>
                </c:pt>
                <c:pt idx="15">
                  <c:v>29.313179619238998</c:v>
                </c:pt>
                <c:pt idx="16">
                  <c:v>31.145253345441436</c:v>
                </c:pt>
                <c:pt idx="17">
                  <c:v>33.091831679531523</c:v>
                </c:pt>
                <c:pt idx="18">
                  <c:v>35.160071159502245</c:v>
                </c:pt>
                <c:pt idx="19">
                  <c:v>37.357575606971132</c:v>
                </c:pt>
                <c:pt idx="20">
                  <c:v>39.692424082406831</c:v>
                </c:pt>
                <c:pt idx="21">
                  <c:v>42.173200587557261</c:v>
                </c:pt>
                <c:pt idx="22">
                  <c:v>44.809025624279592</c:v>
                </c:pt>
                <c:pt idx="23">
                  <c:v>47.609589725797065</c:v>
                </c:pt>
                <c:pt idx="24">
                  <c:v>50.58518908365938</c:v>
                </c:pt>
                <c:pt idx="25">
                  <c:v>53.746763401388094</c:v>
                </c:pt>
                <c:pt idx="26">
                  <c:v>57.105936113974849</c:v>
                </c:pt>
                <c:pt idx="27">
                  <c:v>60.675057121098277</c:v>
                </c:pt>
                <c:pt idx="28">
                  <c:v>64.467248191166917</c:v>
                </c:pt>
                <c:pt idx="29">
                  <c:v>68.496451203114844</c:v>
                </c:pt>
                <c:pt idx="30">
                  <c:v>72.777479403309528</c:v>
                </c:pt>
                <c:pt idx="31">
                  <c:v>77.326071866016377</c:v>
                </c:pt>
                <c:pt idx="32">
                  <c:v>82.158951357642394</c:v>
                </c:pt>
                <c:pt idx="33">
                  <c:v>87.293885817495038</c:v>
                </c:pt>
                <c:pt idx="34">
                  <c:v>92.749753681088478</c:v>
                </c:pt>
                <c:pt idx="35">
                  <c:v>98.546613286156514</c:v>
                </c:pt>
                <c:pt idx="36">
                  <c:v>104.7057766165413</c:v>
                </c:pt>
              </c:numCache>
            </c:numRef>
          </c:xVal>
          <c:yVal>
            <c:numRef>
              <c:f>recharge!$K$4:$K$40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671552"/>
        <c:axId val="210934016"/>
      </c:scatterChart>
      <c:valAx>
        <c:axId val="23767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934016"/>
        <c:crosses val="autoZero"/>
        <c:crossBetween val="midCat"/>
      </c:valAx>
      <c:valAx>
        <c:axId val="21093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671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361949</xdr:colOff>
      <xdr:row>5</xdr:row>
      <xdr:rowOff>76199</xdr:rowOff>
    </xdr:from>
    <xdr:to>
      <xdr:col>20</xdr:col>
      <xdr:colOff>371474</xdr:colOff>
      <xdr:row>23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542925</xdr:colOff>
      <xdr:row>4</xdr:row>
      <xdr:rowOff>180975</xdr:rowOff>
    </xdr:from>
    <xdr:to>
      <xdr:col>21</xdr:col>
      <xdr:colOff>238125</xdr:colOff>
      <xdr:row>19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561975</xdr:colOff>
      <xdr:row>21</xdr:row>
      <xdr:rowOff>95250</xdr:rowOff>
    </xdr:from>
    <xdr:to>
      <xdr:col>21</xdr:col>
      <xdr:colOff>257175</xdr:colOff>
      <xdr:row>35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</xdr:colOff>
      <xdr:row>7</xdr:row>
      <xdr:rowOff>180975</xdr:rowOff>
    </xdr:from>
    <xdr:to>
      <xdr:col>24</xdr:col>
      <xdr:colOff>323850</xdr:colOff>
      <xdr:row>22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19"/>
  <sheetViews>
    <sheetView workbookViewId="0">
      <selection activeCell="C3" sqref="C3:H19"/>
    </sheetView>
  </sheetViews>
  <sheetFormatPr defaultRowHeight="15" x14ac:dyDescent="0.25"/>
  <sheetData>
    <row r="3" spans="3:8" x14ac:dyDescent="0.25">
      <c r="F3" t="s">
        <v>0</v>
      </c>
      <c r="G3" t="s">
        <v>1</v>
      </c>
      <c r="H3" t="s">
        <v>2</v>
      </c>
    </row>
    <row r="4" spans="3:8" x14ac:dyDescent="0.25">
      <c r="C4">
        <f>972/16</f>
        <v>60.75</v>
      </c>
      <c r="D4">
        <v>61</v>
      </c>
      <c r="F4">
        <v>0</v>
      </c>
      <c r="G4">
        <v>0</v>
      </c>
      <c r="H4">
        <f>($D$4*(F4+1))-1</f>
        <v>60</v>
      </c>
    </row>
    <row r="5" spans="3:8" x14ac:dyDescent="0.25">
      <c r="F5">
        <v>1</v>
      </c>
      <c r="G5">
        <f>H4+1</f>
        <v>61</v>
      </c>
      <c r="H5">
        <f t="shared" ref="H5:H19" si="0">($D$4*(F5+1))-1</f>
        <v>121</v>
      </c>
    </row>
    <row r="6" spans="3:8" x14ac:dyDescent="0.25">
      <c r="F6">
        <v>2</v>
      </c>
      <c r="G6">
        <f t="shared" ref="G6:G19" si="1">H5+1</f>
        <v>122</v>
      </c>
      <c r="H6">
        <f t="shared" si="0"/>
        <v>182</v>
      </c>
    </row>
    <row r="7" spans="3:8" x14ac:dyDescent="0.25">
      <c r="F7">
        <v>3</v>
      </c>
      <c r="G7">
        <f t="shared" si="1"/>
        <v>183</v>
      </c>
      <c r="H7">
        <f t="shared" si="0"/>
        <v>243</v>
      </c>
    </row>
    <row r="8" spans="3:8" x14ac:dyDescent="0.25">
      <c r="F8">
        <v>4</v>
      </c>
      <c r="G8">
        <f t="shared" si="1"/>
        <v>244</v>
      </c>
      <c r="H8">
        <f t="shared" si="0"/>
        <v>304</v>
      </c>
    </row>
    <row r="9" spans="3:8" x14ac:dyDescent="0.25">
      <c r="F9">
        <v>5</v>
      </c>
      <c r="G9">
        <f t="shared" si="1"/>
        <v>305</v>
      </c>
      <c r="H9">
        <f t="shared" si="0"/>
        <v>365</v>
      </c>
    </row>
    <row r="10" spans="3:8" x14ac:dyDescent="0.25">
      <c r="F10">
        <v>6</v>
      </c>
      <c r="G10">
        <f t="shared" si="1"/>
        <v>366</v>
      </c>
      <c r="H10">
        <f t="shared" si="0"/>
        <v>426</v>
      </c>
    </row>
    <row r="11" spans="3:8" x14ac:dyDescent="0.25">
      <c r="F11">
        <v>7</v>
      </c>
      <c r="G11">
        <f t="shared" si="1"/>
        <v>427</v>
      </c>
      <c r="H11">
        <f t="shared" si="0"/>
        <v>487</v>
      </c>
    </row>
    <row r="12" spans="3:8" x14ac:dyDescent="0.25">
      <c r="F12">
        <v>8</v>
      </c>
      <c r="G12">
        <f t="shared" si="1"/>
        <v>488</v>
      </c>
      <c r="H12">
        <f t="shared" si="0"/>
        <v>548</v>
      </c>
    </row>
    <row r="13" spans="3:8" x14ac:dyDescent="0.25">
      <c r="F13">
        <v>9</v>
      </c>
      <c r="G13">
        <f t="shared" si="1"/>
        <v>549</v>
      </c>
      <c r="H13">
        <f t="shared" si="0"/>
        <v>609</v>
      </c>
    </row>
    <row r="14" spans="3:8" x14ac:dyDescent="0.25">
      <c r="F14">
        <v>10</v>
      </c>
      <c r="G14">
        <f t="shared" si="1"/>
        <v>610</v>
      </c>
      <c r="H14">
        <f t="shared" si="0"/>
        <v>670</v>
      </c>
    </row>
    <row r="15" spans="3:8" x14ac:dyDescent="0.25">
      <c r="F15">
        <v>11</v>
      </c>
      <c r="G15">
        <f t="shared" si="1"/>
        <v>671</v>
      </c>
      <c r="H15">
        <f t="shared" si="0"/>
        <v>731</v>
      </c>
    </row>
    <row r="16" spans="3:8" x14ac:dyDescent="0.25">
      <c r="F16">
        <v>12</v>
      </c>
      <c r="G16">
        <f t="shared" si="1"/>
        <v>732</v>
      </c>
      <c r="H16">
        <f t="shared" si="0"/>
        <v>792</v>
      </c>
    </row>
    <row r="17" spans="6:8" x14ac:dyDescent="0.25">
      <c r="F17">
        <v>13</v>
      </c>
      <c r="G17">
        <f t="shared" si="1"/>
        <v>793</v>
      </c>
      <c r="H17">
        <f t="shared" si="0"/>
        <v>853</v>
      </c>
    </row>
    <row r="18" spans="6:8" x14ac:dyDescent="0.25">
      <c r="F18">
        <v>14</v>
      </c>
      <c r="G18">
        <f t="shared" si="1"/>
        <v>854</v>
      </c>
      <c r="H18">
        <f t="shared" si="0"/>
        <v>914</v>
      </c>
    </row>
    <row r="19" spans="6:8" x14ac:dyDescent="0.25">
      <c r="F19">
        <v>15</v>
      </c>
      <c r="G19">
        <f t="shared" si="1"/>
        <v>915</v>
      </c>
      <c r="H19">
        <f t="shared" si="0"/>
        <v>975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20"/>
  <sheetViews>
    <sheetView workbookViewId="0">
      <selection activeCell="K3" sqref="J3:K20"/>
    </sheetView>
  </sheetViews>
  <sheetFormatPr defaultRowHeight="15" x14ac:dyDescent="0.25"/>
  <cols>
    <col min="3" max="3" width="14.85546875" customWidth="1"/>
  </cols>
  <sheetData>
    <row r="2" spans="3:11" x14ac:dyDescent="0.25">
      <c r="C2" t="s">
        <v>8</v>
      </c>
      <c r="D2">
        <v>0</v>
      </c>
    </row>
    <row r="3" spans="3:11" x14ac:dyDescent="0.25">
      <c r="C3" t="s">
        <v>6</v>
      </c>
      <c r="D3">
        <v>10</v>
      </c>
      <c r="I3" t="s">
        <v>5</v>
      </c>
      <c r="J3" t="s">
        <v>0</v>
      </c>
      <c r="K3" t="s">
        <v>3</v>
      </c>
    </row>
    <row r="4" spans="3:11" x14ac:dyDescent="0.25">
      <c r="C4" t="s">
        <v>7</v>
      </c>
      <c r="D4">
        <v>100</v>
      </c>
      <c r="I4">
        <f>D2</f>
        <v>0</v>
      </c>
      <c r="J4">
        <v>15</v>
      </c>
      <c r="K4">
        <f>D4</f>
        <v>100</v>
      </c>
    </row>
    <row r="5" spans="3:11" x14ac:dyDescent="0.25">
      <c r="C5" t="s">
        <v>4</v>
      </c>
      <c r="D5">
        <v>0.125</v>
      </c>
      <c r="I5">
        <f>I4+$D$3</f>
        <v>10</v>
      </c>
      <c r="J5">
        <v>14</v>
      </c>
      <c r="K5">
        <f>K4*(1-$D$5)</f>
        <v>87.5</v>
      </c>
    </row>
    <row r="6" spans="3:11" x14ac:dyDescent="0.25">
      <c r="I6">
        <f t="shared" ref="I6:I19" si="0">I5+$D$3</f>
        <v>20</v>
      </c>
      <c r="J6">
        <v>13</v>
      </c>
      <c r="K6">
        <f t="shared" ref="K6:L20" si="1">K5*(1-$D$5)</f>
        <v>76.5625</v>
      </c>
    </row>
    <row r="7" spans="3:11" x14ac:dyDescent="0.25">
      <c r="I7">
        <f t="shared" si="0"/>
        <v>30</v>
      </c>
      <c r="J7">
        <v>12</v>
      </c>
      <c r="K7">
        <f t="shared" si="1"/>
        <v>66.9921875</v>
      </c>
    </row>
    <row r="8" spans="3:11" x14ac:dyDescent="0.25">
      <c r="I8">
        <f t="shared" si="0"/>
        <v>40</v>
      </c>
      <c r="J8">
        <v>11</v>
      </c>
      <c r="K8">
        <f t="shared" si="1"/>
        <v>58.6181640625</v>
      </c>
    </row>
    <row r="9" spans="3:11" x14ac:dyDescent="0.25">
      <c r="I9">
        <f t="shared" si="0"/>
        <v>50</v>
      </c>
      <c r="J9">
        <v>10</v>
      </c>
      <c r="K9">
        <f t="shared" si="1"/>
        <v>51.2908935546875</v>
      </c>
    </row>
    <row r="10" spans="3:11" x14ac:dyDescent="0.25">
      <c r="I10">
        <f t="shared" si="0"/>
        <v>60</v>
      </c>
      <c r="J10">
        <v>9</v>
      </c>
      <c r="K10">
        <f t="shared" si="1"/>
        <v>44.879531860351563</v>
      </c>
    </row>
    <row r="11" spans="3:11" x14ac:dyDescent="0.25">
      <c r="I11">
        <f t="shared" si="0"/>
        <v>70</v>
      </c>
      <c r="J11">
        <v>8</v>
      </c>
      <c r="K11">
        <f t="shared" si="1"/>
        <v>39.269590377807617</v>
      </c>
    </row>
    <row r="12" spans="3:11" x14ac:dyDescent="0.25">
      <c r="I12">
        <f t="shared" si="0"/>
        <v>80</v>
      </c>
      <c r="J12">
        <v>7</v>
      </c>
      <c r="K12">
        <f t="shared" si="1"/>
        <v>34.360891580581665</v>
      </c>
    </row>
    <row r="13" spans="3:11" x14ac:dyDescent="0.25">
      <c r="I13">
        <f t="shared" si="0"/>
        <v>90</v>
      </c>
      <c r="J13">
        <v>6</v>
      </c>
      <c r="K13">
        <f t="shared" si="1"/>
        <v>30.065780133008957</v>
      </c>
    </row>
    <row r="14" spans="3:11" x14ac:dyDescent="0.25">
      <c r="I14">
        <f t="shared" si="0"/>
        <v>100</v>
      </c>
      <c r="J14">
        <v>5</v>
      </c>
      <c r="K14">
        <f t="shared" si="1"/>
        <v>26.307557616382837</v>
      </c>
    </row>
    <row r="15" spans="3:11" x14ac:dyDescent="0.25">
      <c r="I15">
        <f t="shared" si="0"/>
        <v>110</v>
      </c>
      <c r="J15">
        <v>4</v>
      </c>
      <c r="K15">
        <f t="shared" si="1"/>
        <v>23.019112914334983</v>
      </c>
    </row>
    <row r="16" spans="3:11" x14ac:dyDescent="0.25">
      <c r="I16">
        <f t="shared" si="0"/>
        <v>120</v>
      </c>
      <c r="J16">
        <v>3</v>
      </c>
      <c r="K16">
        <f t="shared" si="1"/>
        <v>20.14172380004311</v>
      </c>
    </row>
    <row r="17" spans="9:11" x14ac:dyDescent="0.25">
      <c r="I17">
        <f t="shared" si="0"/>
        <v>130</v>
      </c>
      <c r="J17">
        <v>2</v>
      </c>
      <c r="K17">
        <f t="shared" si="1"/>
        <v>17.624008325037721</v>
      </c>
    </row>
    <row r="18" spans="9:11" x14ac:dyDescent="0.25">
      <c r="I18">
        <f t="shared" si="0"/>
        <v>140</v>
      </c>
      <c r="J18">
        <v>1</v>
      </c>
      <c r="K18">
        <f t="shared" si="1"/>
        <v>15.421007284408006</v>
      </c>
    </row>
    <row r="19" spans="9:11" x14ac:dyDescent="0.25">
      <c r="I19">
        <f t="shared" si="0"/>
        <v>150</v>
      </c>
      <c r="J19">
        <v>0</v>
      </c>
      <c r="K19">
        <f t="shared" si="1"/>
        <v>13.493381373857005</v>
      </c>
    </row>
    <row r="20" spans="9:11" x14ac:dyDescent="0.25">
      <c r="K20">
        <f t="shared" si="1"/>
        <v>11.80670870212488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40"/>
  <sheetViews>
    <sheetView tabSelected="1" topLeftCell="A2" workbookViewId="0">
      <selection activeCell="Q15" sqref="Q15"/>
    </sheetView>
  </sheetViews>
  <sheetFormatPr defaultRowHeight="15" x14ac:dyDescent="0.25"/>
  <cols>
    <col min="3" max="3" width="13.5703125" customWidth="1"/>
  </cols>
  <sheetData>
    <row r="2" spans="3:13" x14ac:dyDescent="0.25">
      <c r="C2" t="s">
        <v>8</v>
      </c>
      <c r="D2">
        <v>0</v>
      </c>
    </row>
    <row r="3" spans="3:13" x14ac:dyDescent="0.25">
      <c r="C3" t="s">
        <v>7</v>
      </c>
      <c r="D3">
        <v>11.80670870212488</v>
      </c>
      <c r="H3" t="s">
        <v>11</v>
      </c>
      <c r="I3" t="s">
        <v>9</v>
      </c>
      <c r="J3" t="s">
        <v>3</v>
      </c>
      <c r="K3" t="s">
        <v>12</v>
      </c>
      <c r="L3" t="s">
        <v>0</v>
      </c>
      <c r="M3" t="s">
        <v>3</v>
      </c>
    </row>
    <row r="4" spans="3:13" x14ac:dyDescent="0.25">
      <c r="C4" t="s">
        <v>10</v>
      </c>
      <c r="D4">
        <v>6.25E-2</v>
      </c>
      <c r="H4">
        <v>1</v>
      </c>
      <c r="I4">
        <v>0</v>
      </c>
      <c r="J4">
        <f>D3</f>
        <v>11.80670870212488</v>
      </c>
      <c r="K4">
        <v>0</v>
      </c>
      <c r="L4">
        <v>15</v>
      </c>
      <c r="M4">
        <v>100</v>
      </c>
    </row>
    <row r="5" spans="3:13" x14ac:dyDescent="0.25">
      <c r="H5">
        <v>2</v>
      </c>
      <c r="I5">
        <v>1</v>
      </c>
      <c r="J5">
        <f>J4*(1+$D$4)</f>
        <v>12.544627996007684</v>
      </c>
      <c r="K5">
        <v>1</v>
      </c>
      <c r="L5">
        <v>14</v>
      </c>
      <c r="M5">
        <v>87.5</v>
      </c>
    </row>
    <row r="6" spans="3:13" x14ac:dyDescent="0.25">
      <c r="H6">
        <v>3</v>
      </c>
      <c r="I6">
        <v>2</v>
      </c>
      <c r="J6">
        <f t="shared" ref="J6:J36" si="0">J5*(1+$D$4)</f>
        <v>13.328667245758163</v>
      </c>
      <c r="K6">
        <v>1</v>
      </c>
      <c r="L6">
        <v>13</v>
      </c>
      <c r="M6">
        <v>76.5625</v>
      </c>
    </row>
    <row r="7" spans="3:13" x14ac:dyDescent="0.25">
      <c r="H7">
        <v>4</v>
      </c>
      <c r="I7">
        <v>3</v>
      </c>
      <c r="J7">
        <f t="shared" si="0"/>
        <v>14.161708948618049</v>
      </c>
      <c r="K7">
        <v>2</v>
      </c>
      <c r="L7">
        <v>12</v>
      </c>
      <c r="M7">
        <v>66.9921875</v>
      </c>
    </row>
    <row r="8" spans="3:13" x14ac:dyDescent="0.25">
      <c r="H8">
        <v>5</v>
      </c>
      <c r="I8">
        <v>4</v>
      </c>
      <c r="J8">
        <f t="shared" si="0"/>
        <v>15.046815757906677</v>
      </c>
      <c r="K8">
        <v>2</v>
      </c>
      <c r="L8">
        <v>11</v>
      </c>
      <c r="M8">
        <v>58.6181640625</v>
      </c>
    </row>
    <row r="9" spans="3:13" x14ac:dyDescent="0.25">
      <c r="H9">
        <v>6</v>
      </c>
      <c r="I9">
        <v>5</v>
      </c>
      <c r="J9">
        <f t="shared" si="0"/>
        <v>15.987241742775844</v>
      </c>
      <c r="K9">
        <v>3</v>
      </c>
      <c r="L9">
        <v>10</v>
      </c>
      <c r="M9">
        <v>51.2908935546875</v>
      </c>
    </row>
    <row r="10" spans="3:13" x14ac:dyDescent="0.25">
      <c r="H10">
        <v>7</v>
      </c>
      <c r="I10">
        <v>6</v>
      </c>
      <c r="J10">
        <f t="shared" si="0"/>
        <v>16.986444351699333</v>
      </c>
      <c r="K10">
        <v>3</v>
      </c>
      <c r="L10">
        <v>9</v>
      </c>
      <c r="M10">
        <v>44.879531860351563</v>
      </c>
    </row>
    <row r="11" spans="3:13" x14ac:dyDescent="0.25">
      <c r="H11">
        <v>8</v>
      </c>
      <c r="I11">
        <v>7</v>
      </c>
      <c r="J11">
        <f t="shared" si="0"/>
        <v>18.048097123680542</v>
      </c>
      <c r="K11">
        <v>4</v>
      </c>
      <c r="L11">
        <v>8</v>
      </c>
      <c r="M11">
        <v>39.269590377807617</v>
      </c>
    </row>
    <row r="12" spans="3:13" x14ac:dyDescent="0.25">
      <c r="H12">
        <v>9</v>
      </c>
      <c r="I12">
        <v>8</v>
      </c>
      <c r="J12">
        <f t="shared" si="0"/>
        <v>19.176103193910574</v>
      </c>
      <c r="K12">
        <v>4</v>
      </c>
      <c r="L12">
        <v>7</v>
      </c>
      <c r="M12">
        <v>34.360891580581665</v>
      </c>
    </row>
    <row r="13" spans="3:13" x14ac:dyDescent="0.25">
      <c r="H13">
        <v>10</v>
      </c>
      <c r="I13">
        <v>9</v>
      </c>
      <c r="J13">
        <f t="shared" si="0"/>
        <v>20.374609643529986</v>
      </c>
      <c r="K13">
        <v>5</v>
      </c>
      <c r="L13">
        <v>6</v>
      </c>
      <c r="M13">
        <v>30.065780133008957</v>
      </c>
    </row>
    <row r="14" spans="3:13" x14ac:dyDescent="0.25">
      <c r="H14">
        <v>11</v>
      </c>
      <c r="I14">
        <v>10</v>
      </c>
      <c r="J14">
        <f t="shared" si="0"/>
        <v>21.648022746250611</v>
      </c>
      <c r="K14">
        <v>5</v>
      </c>
      <c r="L14">
        <v>5</v>
      </c>
      <c r="M14">
        <v>26.307557616382837</v>
      </c>
    </row>
    <row r="15" spans="3:13" x14ac:dyDescent="0.25">
      <c r="H15">
        <v>12</v>
      </c>
      <c r="I15">
        <v>11</v>
      </c>
      <c r="J15">
        <f t="shared" si="0"/>
        <v>23.001024167891273</v>
      </c>
      <c r="K15">
        <v>6</v>
      </c>
      <c r="L15">
        <v>4</v>
      </c>
      <c r="M15">
        <v>23.019112914334983</v>
      </c>
    </row>
    <row r="16" spans="3:13" x14ac:dyDescent="0.25">
      <c r="H16">
        <v>13</v>
      </c>
      <c r="I16">
        <v>12</v>
      </c>
      <c r="J16">
        <f t="shared" si="0"/>
        <v>24.438588178384478</v>
      </c>
      <c r="K16">
        <v>6</v>
      </c>
      <c r="L16">
        <v>3</v>
      </c>
      <c r="M16">
        <v>20.14172380004311</v>
      </c>
    </row>
    <row r="17" spans="8:13" x14ac:dyDescent="0.25">
      <c r="H17">
        <v>14</v>
      </c>
      <c r="I17">
        <v>13</v>
      </c>
      <c r="J17">
        <f t="shared" si="0"/>
        <v>25.965999939533507</v>
      </c>
      <c r="K17">
        <v>7</v>
      </c>
      <c r="L17">
        <v>2</v>
      </c>
      <c r="M17">
        <v>17.624008325037721</v>
      </c>
    </row>
    <row r="18" spans="8:13" x14ac:dyDescent="0.25">
      <c r="H18">
        <v>15</v>
      </c>
      <c r="I18">
        <v>14</v>
      </c>
      <c r="J18">
        <f t="shared" si="0"/>
        <v>27.588874935754351</v>
      </c>
      <c r="K18">
        <v>7</v>
      </c>
      <c r="L18">
        <v>1</v>
      </c>
      <c r="M18">
        <v>15.421007284408006</v>
      </c>
    </row>
    <row r="19" spans="8:13" x14ac:dyDescent="0.25">
      <c r="H19">
        <v>16</v>
      </c>
      <c r="I19">
        <v>15</v>
      </c>
      <c r="J19">
        <f t="shared" si="0"/>
        <v>29.313179619238998</v>
      </c>
      <c r="K19">
        <v>8</v>
      </c>
      <c r="L19">
        <v>0</v>
      </c>
      <c r="M19">
        <v>13.493381373857005</v>
      </c>
    </row>
    <row r="20" spans="8:13" x14ac:dyDescent="0.25">
      <c r="H20">
        <v>17</v>
      </c>
      <c r="I20">
        <v>16</v>
      </c>
      <c r="J20">
        <f t="shared" si="0"/>
        <v>31.145253345441436</v>
      </c>
      <c r="K20">
        <v>8</v>
      </c>
    </row>
    <row r="21" spans="8:13" x14ac:dyDescent="0.25">
      <c r="H21">
        <v>18</v>
      </c>
      <c r="I21">
        <v>17</v>
      </c>
      <c r="J21">
        <f t="shared" si="0"/>
        <v>33.091831679531523</v>
      </c>
      <c r="K21">
        <v>9</v>
      </c>
    </row>
    <row r="22" spans="8:13" x14ac:dyDescent="0.25">
      <c r="H22">
        <v>19</v>
      </c>
      <c r="I22">
        <v>18</v>
      </c>
      <c r="J22">
        <f t="shared" si="0"/>
        <v>35.160071159502245</v>
      </c>
      <c r="K22">
        <v>9</v>
      </c>
    </row>
    <row r="23" spans="8:13" x14ac:dyDescent="0.25">
      <c r="H23">
        <v>20</v>
      </c>
      <c r="I23">
        <v>19</v>
      </c>
      <c r="J23">
        <f t="shared" si="0"/>
        <v>37.357575606971132</v>
      </c>
      <c r="K23">
        <v>10</v>
      </c>
    </row>
    <row r="24" spans="8:13" x14ac:dyDescent="0.25">
      <c r="H24">
        <v>21</v>
      </c>
      <c r="I24">
        <v>20</v>
      </c>
      <c r="J24">
        <f t="shared" si="0"/>
        <v>39.692424082406831</v>
      </c>
      <c r="K24">
        <v>10</v>
      </c>
    </row>
    <row r="25" spans="8:13" x14ac:dyDescent="0.25">
      <c r="H25">
        <v>22</v>
      </c>
      <c r="I25">
        <v>21</v>
      </c>
      <c r="J25">
        <f t="shared" si="0"/>
        <v>42.173200587557261</v>
      </c>
      <c r="K25">
        <v>11</v>
      </c>
    </row>
    <row r="26" spans="8:13" x14ac:dyDescent="0.25">
      <c r="H26">
        <v>23</v>
      </c>
      <c r="I26">
        <v>22</v>
      </c>
      <c r="J26">
        <f t="shared" si="0"/>
        <v>44.809025624279592</v>
      </c>
      <c r="K26">
        <v>11</v>
      </c>
    </row>
    <row r="27" spans="8:13" x14ac:dyDescent="0.25">
      <c r="H27">
        <v>24</v>
      </c>
      <c r="I27">
        <v>23</v>
      </c>
      <c r="J27">
        <f t="shared" si="0"/>
        <v>47.609589725797065</v>
      </c>
      <c r="K27">
        <v>11</v>
      </c>
    </row>
    <row r="28" spans="8:13" x14ac:dyDescent="0.25">
      <c r="H28">
        <v>25</v>
      </c>
      <c r="I28">
        <v>24</v>
      </c>
      <c r="J28">
        <f t="shared" si="0"/>
        <v>50.58518908365938</v>
      </c>
      <c r="K28">
        <v>12</v>
      </c>
    </row>
    <row r="29" spans="8:13" x14ac:dyDescent="0.25">
      <c r="H29">
        <v>26</v>
      </c>
      <c r="I29">
        <v>25</v>
      </c>
      <c r="J29">
        <f t="shared" si="0"/>
        <v>53.746763401388094</v>
      </c>
      <c r="K29">
        <v>12</v>
      </c>
    </row>
    <row r="30" spans="8:13" x14ac:dyDescent="0.25">
      <c r="H30">
        <v>27</v>
      </c>
      <c r="I30">
        <v>26</v>
      </c>
      <c r="J30">
        <f t="shared" si="0"/>
        <v>57.105936113974849</v>
      </c>
      <c r="K30">
        <v>12</v>
      </c>
    </row>
    <row r="31" spans="8:13" x14ac:dyDescent="0.25">
      <c r="H31">
        <v>28</v>
      </c>
      <c r="I31">
        <v>27</v>
      </c>
      <c r="J31">
        <f t="shared" si="0"/>
        <v>60.675057121098277</v>
      </c>
      <c r="K31">
        <v>13</v>
      </c>
    </row>
    <row r="32" spans="8:13" x14ac:dyDescent="0.25">
      <c r="H32">
        <v>29</v>
      </c>
      <c r="I32">
        <v>28</v>
      </c>
      <c r="J32">
        <f t="shared" si="0"/>
        <v>64.467248191166917</v>
      </c>
      <c r="K32">
        <v>13</v>
      </c>
    </row>
    <row r="33" spans="8:11" x14ac:dyDescent="0.25">
      <c r="H33">
        <v>30</v>
      </c>
      <c r="I33">
        <v>29</v>
      </c>
      <c r="J33">
        <f t="shared" si="0"/>
        <v>68.496451203114844</v>
      </c>
      <c r="K33">
        <v>13</v>
      </c>
    </row>
    <row r="34" spans="8:11" x14ac:dyDescent="0.25">
      <c r="H34">
        <v>31</v>
      </c>
      <c r="I34">
        <v>30</v>
      </c>
      <c r="J34">
        <f t="shared" si="0"/>
        <v>72.777479403309528</v>
      </c>
      <c r="K34">
        <v>14</v>
      </c>
    </row>
    <row r="35" spans="8:11" x14ac:dyDescent="0.25">
      <c r="H35">
        <v>32</v>
      </c>
      <c r="I35">
        <v>31</v>
      </c>
      <c r="J35">
        <f t="shared" si="0"/>
        <v>77.326071866016377</v>
      </c>
      <c r="K35">
        <v>14</v>
      </c>
    </row>
    <row r="36" spans="8:11" x14ac:dyDescent="0.25">
      <c r="H36">
        <v>33</v>
      </c>
      <c r="I36">
        <v>32</v>
      </c>
      <c r="J36">
        <f t="shared" si="0"/>
        <v>82.158951357642394</v>
      </c>
      <c r="K36">
        <v>14</v>
      </c>
    </row>
    <row r="37" spans="8:11" x14ac:dyDescent="0.25">
      <c r="H37">
        <v>34</v>
      </c>
      <c r="I37">
        <v>33</v>
      </c>
      <c r="J37">
        <f t="shared" ref="J37:J45" si="1">J36*(1+$D$4)</f>
        <v>87.293885817495038</v>
      </c>
      <c r="K37">
        <v>15</v>
      </c>
    </row>
    <row r="38" spans="8:11" x14ac:dyDescent="0.25">
      <c r="H38">
        <v>35</v>
      </c>
      <c r="I38">
        <v>34</v>
      </c>
      <c r="J38">
        <f t="shared" si="1"/>
        <v>92.749753681088478</v>
      </c>
      <c r="K38">
        <v>15</v>
      </c>
    </row>
    <row r="39" spans="8:11" x14ac:dyDescent="0.25">
      <c r="H39">
        <v>36</v>
      </c>
      <c r="I39">
        <v>35</v>
      </c>
      <c r="J39">
        <f t="shared" si="1"/>
        <v>98.546613286156514</v>
      </c>
      <c r="K39">
        <v>15</v>
      </c>
    </row>
    <row r="40" spans="8:11" x14ac:dyDescent="0.25">
      <c r="H40">
        <v>37</v>
      </c>
      <c r="I40">
        <v>36</v>
      </c>
      <c r="J40">
        <f t="shared" ref="J40" si="2">J39*(1+$D$4)</f>
        <v>104.7057766165413</v>
      </c>
      <c r="K40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linear</vt:lpstr>
      <vt:lpstr>discharge</vt:lpstr>
      <vt:lpstr>recharge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2019-03-17T16:33:41Z</dcterms:created>
  <dcterms:modified xsi:type="dcterms:W3CDTF">2019-03-22T17:42:02Z</dcterms:modified>
</cp:coreProperties>
</file>