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abril" sheetId="1" r:id="rId4"/>
    <sheet state="visible" name="MAYO" sheetId="2" r:id="rId5"/>
    <sheet state="visible" name="junio" sheetId="3" r:id="rId6"/>
    <sheet state="visible" name="TRIMESTRE 2" sheetId="4" r:id="rId7"/>
  </sheets>
  <definedNames/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<sst xmlns="http://schemas.openxmlformats.org/spreadsheetml/2006/main" count="151" uniqueCount="63">
  <si>
    <t>NOMBRE DEL PROYECTO</t>
  </si>
  <si>
    <t>ESTADO</t>
  </si>
  <si>
    <t>VALOR ANTES DEL IVA</t>
  </si>
  <si>
    <t>VALOR DE IVA</t>
  </si>
  <si>
    <t>TATAL</t>
  </si>
  <si>
    <t>LOCAL PAPIANO</t>
  </si>
  <si>
    <t>RECHAZADA</t>
  </si>
  <si>
    <t>WEST POINT</t>
  </si>
  <si>
    <t>COMITE DE EVALUCION</t>
  </si>
  <si>
    <t>SANTA MONICA CONDOMINIO</t>
  </si>
  <si>
    <t>SENTRAL PARK</t>
  </si>
  <si>
    <t xml:space="preserve">   </t>
  </si>
  <si>
    <t>PRADOS DEL ROSAL</t>
  </si>
  <si>
    <t>G3100CLUB HOUSE</t>
  </si>
  <si>
    <t>ENVIADA</t>
  </si>
  <si>
    <t>LLANOS DE CALIBIO TORRE D</t>
  </si>
  <si>
    <t>CONTRATADA</t>
  </si>
  <si>
    <t>CIUDADELA CIUDAD DE DIOS</t>
  </si>
  <si>
    <t>PRADOS DEL CEREZO</t>
  </si>
  <si>
    <t>SUM de TATAL</t>
  </si>
  <si>
    <t>Suma total</t>
  </si>
  <si>
    <t>VALOR ANTES DE IVA</t>
  </si>
  <si>
    <t>TOTAL</t>
  </si>
  <si>
    <t>CR S</t>
  </si>
  <si>
    <t xml:space="preserve">COMITE DE EVALUACION </t>
  </si>
  <si>
    <t>OFICINA 100B</t>
  </si>
  <si>
    <t>EDIFICIO DE CIENCIAS RETIE</t>
  </si>
  <si>
    <t>EDIFICIOS DE CIENCIAS RETILAD</t>
  </si>
  <si>
    <t>OFICINA 905</t>
  </si>
  <si>
    <t>OFISINA 502</t>
  </si>
  <si>
    <t>CASA G1 LA MORADA</t>
  </si>
  <si>
    <t>LLANOS DEL CALIBIO</t>
  </si>
  <si>
    <t>TORRES DELCIELO</t>
  </si>
  <si>
    <t>AQUA</t>
  </si>
  <si>
    <t>ALTOS DEL SEMILLERO</t>
  </si>
  <si>
    <t>CENTRO COMERCIAL PLAZA 70</t>
  </si>
  <si>
    <t>OCCIDENTAL DE PLASTICO</t>
  </si>
  <si>
    <t>BALCONES DE PUBENZA</t>
  </si>
  <si>
    <t>MIRADOR DEL FRAYLE</t>
  </si>
  <si>
    <t>OFICINA 1002 JARDIN PLAZA</t>
  </si>
  <si>
    <t>EDIFICIO RIVER SIDE</t>
  </si>
  <si>
    <t>OFISINA 1402 EDIFICIO JARDIN SENTRAL</t>
  </si>
  <si>
    <t>ASTORIA</t>
  </si>
  <si>
    <t>SUM de TOTAL</t>
  </si>
  <si>
    <t>PTAP-PTAR</t>
  </si>
  <si>
    <t>RURIN</t>
  </si>
  <si>
    <t>COMITE DE EVALUACION</t>
  </si>
  <si>
    <t>LINEA DE 34,5KV</t>
  </si>
  <si>
    <t>MADEIRA</t>
  </si>
  <si>
    <t>ZONAVEREDAL MONTAÑITA</t>
  </si>
  <si>
    <t>ZONAVEREDAL TRANSITORIA (CAQUETA)</t>
  </si>
  <si>
    <t>EDIFISIO SANRA MONICA</t>
  </si>
  <si>
    <t>OASIS DEL ESTE</t>
  </si>
  <si>
    <t>CASA 61 LA MORADA</t>
  </si>
  <si>
    <t>TORRES DEL CIELO ETAPA I</t>
  </si>
  <si>
    <t>TORRES DEL CIELO ETAPA II</t>
  </si>
  <si>
    <t>TORRES DEL CIELO II ETAPA III</t>
  </si>
  <si>
    <t>UBANIZACION EL CASTILLO</t>
  </si>
  <si>
    <t>UBANIZACUION NUEVO AMANECER</t>
  </si>
  <si>
    <t>UBANIZACION POBLADO CAMPESTRE</t>
  </si>
  <si>
    <t>VEREDA CAMPOBELLO</t>
  </si>
  <si>
    <t>APARTA -LOCALES</t>
  </si>
  <si>
    <t>SUM de SUM de TATAL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</si>
</sst>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3">
    <font>
      <sz val="10.0"/>
      <color rgb="FF0000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Font="1" applyNumberFormat="1"/>
    <xf borderId="1" fillId="0" fontId="2" numFmtId="164" xfId="0" applyAlignment="1" applyBorder="1" applyFont="1" applyNumberFormat="1">
      <alignment readingOrder="0"/>
    </xf>
    <xf borderId="0" fillId="0" fontId="2" numFmtId="164" xfId="0" applyFont="1" applyNumberFormat="1"/>
    <xf borderId="1" fillId="2" fontId="1" numFmtId="0" xfId="0" applyAlignment="1" applyBorder="1" applyFont="1">
      <alignment readingOrder="0"/>
    </xf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TATAL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abril'!$B$16</c:f>
            </c:strRef>
          </c:tx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 abril'!$A$17:$A$20</c:f>
            </c:strRef>
          </c:cat>
          <c:val>
            <c:numRef>
              <c:f>' abril'!$B$17:$B$20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estado vs Total MAYO</a:t>
            </a:r>
          </a:p>
        </c:rich>
      </c:tx>
      <c:layout>
        <c:manualLayout>
          <c:xMode val="edge"/>
          <c:yMode val="edge"/>
          <c:x val="0.03258333333333333"/>
          <c:y val="0.05269541778975741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MAYO!$B$24</c:f>
            </c:strRef>
          </c:tx>
          <c:dPt>
            <c:idx val="0"/>
            <c:spPr>
              <a:solidFill>
                <a:srgbClr val="4A86E8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MAYO!$A$25:$A$28</c:f>
            </c:strRef>
          </c:cat>
          <c:val>
            <c:numRef>
              <c:f>MAYO!$B$25:$B$28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ESTADO VS TOTAL DE JUIO</a:t>
            </a:r>
          </a:p>
        </c:rich>
      </c:tx>
      <c:layout>
        <c:manualLayout>
          <c:xMode val="edge"/>
          <c:yMode val="edge"/>
          <c:x val="0.032583333333333325"/>
          <c:y val="0.012264150943396218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junio!$B$25</c:f>
            </c:strRef>
          </c:tx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junio!$A$26:$A$29</c:f>
            </c:strRef>
          </c:cat>
          <c:val>
            <c:numRef>
              <c:f>junio!$B$26:$B$29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ESTADO VS TOTAL EL SEGUNDO TRIMESTRE</a:t>
            </a:r>
          </a:p>
        </c:rich>
      </c:tx>
      <c:layout>
        <c:manualLayout>
          <c:xMode val="edge"/>
          <c:yMode val="edge"/>
          <c:x val="0.02925"/>
          <c:y val="0.05269541778975741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'TRIMESTRE 2'!$B$15</c:f>
            </c:strRef>
          </c:tx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'TRIMESTRE 2'!$A$16:$A$19</c:f>
            </c:strRef>
          </c:cat>
          <c:val>
            <c:numRef>
              <c:f>'TRIMESTRE 2'!$B$16:$B$19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12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21</xdr:row>
      <xdr:rowOff>114300</xdr:rowOff>
    </xdr:from>
    <xdr:ext cx="4362450" cy="2695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21</xdr:row>
      <xdr:rowOff>133350</xdr:rowOff>
    </xdr:from>
    <xdr:ext cx="5038725" cy="31146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76200</xdr:rowOff>
    </xdr:from>
    <xdr:ext cx="4953000" cy="30670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11" sheet=" abril"/>
  </cacheSource>
  <cacheFields>
    <cacheField name="NOMBRE DEL PROYECTO" numFmtId="0">
      <sharedItems>
        <s v="LOCAL PAPIANO"/>
        <s v="WEST POINT"/>
        <s v="SANTA MONICA CONDOMINIO"/>
        <s v="SENTRAL PARK"/>
        <s v="PRADOS DEL ROSAL"/>
        <s v="G3100CLUB HOUSE"/>
        <s v="LLANOS DE CALIBIO TORRE D"/>
        <s v="CIUDADELA CIUDAD DE DIOS"/>
        <s v="PRADOS DEL CEREZO"/>
      </sharedItems>
    </cacheField>
    <cacheField name="ESTADO" numFmtId="0">
      <sharedItems>
        <s v="RECHAZADA"/>
        <s v="COMITE DE EVALUCION"/>
        <s v="ENVIADA"/>
        <s v="CONTRATADA"/>
      </sharedItems>
    </cacheField>
    <cacheField name="VALOR ANTES DEL IVA" numFmtId="3">
      <sharedItems containsSemiMixedTypes="0" containsString="0" containsNumber="1" containsInteger="1">
        <n v="2000000.0"/>
        <n v="6540000.0"/>
        <n v="2310000.0"/>
        <n v="2.685E7"/>
        <n v="1.626E7"/>
        <n v="5030000.0"/>
        <n v="8190000.0"/>
        <n v="1300000.0"/>
        <n v="1.171E7"/>
      </sharedItems>
    </cacheField>
    <cacheField name="VALOR DE IVA" numFmtId="3">
      <sharedItems containsSemiMixedTypes="0" containsString="0" containsNumber="1" containsInteger="1">
        <n v="380000.0"/>
        <n v="1242600.0"/>
        <n v="438900.0"/>
        <n v="5101500.0"/>
        <n v="3089400.0"/>
        <n v="955700.0"/>
        <n v="1556100.0"/>
        <n v="247000.0"/>
        <n v="2224900.0"/>
      </sharedItems>
    </cacheField>
    <cacheField name="TATAL" numFmtId="3">
      <sharedItems containsSemiMixedTypes="0" containsString="0" containsNumber="1" containsInteger="1">
        <n v="2380000.0"/>
        <n v="7782600.0"/>
        <n v="2748900.0"/>
        <n v="3.19515E7"/>
        <n v="1.93494E7"/>
        <n v="5985700.0"/>
        <n v="9746100.0"/>
        <n v="1547000.0"/>
        <n v="1.39349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21" sheet="junio"/>
  </cacheSource>
  <cacheFields>
    <cacheField name="NOMBRE DEL PROYECTO" numFmtId="164">
      <sharedItems>
        <s v="PTAP-PTAR"/>
        <s v="RURIN"/>
        <s v="LINEA DE 34,5KV"/>
        <s v="MADEIRA"/>
        <s v="CENTRO COMERCIAL PLAZA 70"/>
        <s v="ZONAVEREDAL MONTAÑITA"/>
        <s v="ZONAVEREDAL TRANSITORIA (CAQUETA)"/>
        <s v="EDIFISIO SANRA MONICA"/>
        <s v="OASIS DEL ESTE"/>
        <s v="CASA 61 LA MORADA"/>
        <s v="TORRES DEL CIELO ETAPA I"/>
        <s v="TORRES DEL CIELO ETAPA II"/>
        <s v="TORRES DEL CIELO II ETAPA III"/>
        <s v="UBANIZACION EL CASTILLO"/>
        <s v="UBANIZACUION NUEVO AMANECER"/>
        <s v="UBANIZACION POBLADO CAMPESTRE"/>
        <s v="VEREDA CAMPOBELLO"/>
        <s v="APARTA -LOCALES"/>
        <s v="OFISINA 502"/>
      </sharedItems>
    </cacheField>
    <cacheField name="ESTADO" numFmtId="164">
      <sharedItems>
        <s v="CONTRATADA"/>
        <s v="COMITE DE EVALUACION"/>
        <s v="RECHAZADA"/>
        <s v="ENVIADA"/>
      </sharedItems>
    </cacheField>
    <cacheField name="VALOR ANTES DE IVA" numFmtId="164">
      <sharedItems containsSemiMixedTypes="0" containsString="0" containsNumber="1" containsInteger="1">
        <n v="7000000.0"/>
        <n v="6680000.0"/>
        <n v="3796000.0"/>
        <n v="1730000.0"/>
        <n v="5000000.0"/>
        <n v="1.47E7"/>
        <n v="9600000.0"/>
        <n v="3000000.0"/>
        <n v="1.1892E7"/>
        <n v="900000.0"/>
        <n v="2.2689076E7"/>
        <n v="1.1344538E7"/>
        <n v="5450000.0"/>
        <n v="4610000.0"/>
        <n v="8900000.0"/>
        <n v="2165000.0"/>
        <n v="600000.0"/>
        <n v="800000.0"/>
      </sharedItems>
    </cacheField>
    <cacheField name="VALOR DE IVA" numFmtId="164">
      <sharedItems containsSemiMixedTypes="0" containsString="0" containsNumber="1">
        <n v="1330000.0"/>
        <n v="1269200.0"/>
        <n v="721240.0"/>
        <n v="328700.0"/>
        <n v="950000.0"/>
        <n v="2793000.0"/>
        <n v="1824000.0"/>
        <n v="570000.0"/>
        <n v="2259480.0"/>
        <n v="171000.0"/>
        <n v="4310924.44"/>
        <n v="2155462.22"/>
        <n v="1035500.0"/>
        <n v="875900.0"/>
        <n v="1691000.0"/>
        <n v="411350.0"/>
        <n v="114000.0"/>
        <n v="152000.0"/>
      </sharedItems>
    </cacheField>
    <cacheField name="TOTAL" numFmtId="164">
      <sharedItems containsSemiMixedTypes="0" containsString="0" containsNumber="1">
        <n v="8330000.0"/>
        <n v="7949200.0"/>
        <n v="4517240.0"/>
        <n v="2058700.0"/>
        <n v="5950000.0"/>
        <n v="1.7493E7"/>
        <n v="1.1424E7"/>
        <n v="3570000.0"/>
        <n v="1.415148E7"/>
        <n v="1071000.0"/>
        <n v="2.700000044E7"/>
        <n v="1.350000022E7"/>
        <n v="6485500.0"/>
        <n v="5485900.0"/>
        <n v="1.0591E7"/>
        <n v="2576350.0"/>
        <n v="714000.0"/>
        <n v="9520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3" sheet="TRIMESTRE 2"/>
  </cacheSource>
  <cacheFields>
    <cacheField name="ESTADO" numFmtId="164">
      <sharedItems>
        <s v="COMITE DE EVALUACION"/>
        <s v="CONTRATADA"/>
        <s v="ENVIADA"/>
        <s v="RECHAZADA"/>
      </sharedItems>
    </cacheField>
    <cacheField name="SUM de TATAL" numFmtId="3">
      <sharedItems containsSemiMixedTypes="0" containsString="0" containsNumber="1">
        <n v="2.98809E7"/>
        <n v="1.12931E7"/>
        <n v="1.99206E7"/>
        <n v="3.43315E7"/>
        <n v="1.2780939983E8"/>
        <n v="1.5946E7"/>
        <n v="6973400.0"/>
        <n v="4.022636016E7"/>
        <n v="1.0271137044E8"/>
        <n v="4.235100044E7"/>
        <n v="1.2257E7"/>
        <n v="1.350000022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 abril" cacheId="0" dataCaption="" compact="0" compactData="0">
  <location ref="A16:B21" firstHeaderRow="0" firstDataRow="1" firstDataCol="0"/>
  <pivotFields>
    <pivotField name="NOMBRE DEL PROYE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STADO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VALOR ANTES DEL IV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ALOR DE IV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dataFields>
    <dataField name="SUM of TATAL" fld="4" baseField="0"/>
  </dataFields>
</pivotTableDefinition>
</file>

<file path=xl/pivotTables/pivotTable2.xml><?xml version="1.0" encoding="utf-8"?>
<pivotTableDefinition xmlns="http://schemas.openxmlformats.org/spreadsheetml/2006/main" name="junio" cacheId="1" dataCaption="" compact="0" compactData="0">
  <location ref="A25:B30" firstHeaderRow="0" firstDataRow="1" firstDataCol="0"/>
  <pivotFields>
    <pivotField name="NOMBRE DEL PROYECT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STADO" axis="axisRow" compact="0" numFmtId="164" outline="0" multipleItemSelectionAllowed="1" showAll="0" sortType="ascending">
      <items>
        <item x="1"/>
        <item x="0"/>
        <item x="3"/>
        <item x="2"/>
        <item t="default"/>
      </items>
    </pivotField>
    <pivotField name="VALOR ANTES DE IV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ALOR DE IV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</rowFields>
  <dataFields>
    <dataField name="SUM of TOTAL" fld="4" baseField="0"/>
  </dataFields>
</pivotTableDefinition>
</file>

<file path=xl/pivotTables/pivotTable3.xml><?xml version="1.0" encoding="utf-8"?>
<pivotTableDefinition xmlns="http://schemas.openxmlformats.org/spreadsheetml/2006/main" name="TRIMESTRE 2" cacheId="2" dataCaption="" compact="0" compactData="0">
  <location ref="A15:B20" firstHeaderRow="0" firstDataRow="1" firstDataCol="0"/>
  <pivotFields>
    <pivotField name="ESTADO" axis="axisRow" compact="0" numFmtId="164" outline="0" multipleItemSelectionAllowed="1" showAll="0" sortType="ascending">
      <items>
        <item x="0"/>
        <item x="1"/>
        <item x="2"/>
        <item x="3"/>
        <item t="default"/>
      </items>
    </pivotField>
    <pivotField name="SUM de TA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</rowFields>
  <dataFields>
    <dataField name="SUM of SUM de TATAL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28.88"/>
    <col customWidth="1" min="3" max="3" width="23.0"/>
    <col customWidth="1" min="4" max="4" width="21.5"/>
    <col customWidth="1" min="5" max="5" width="22.0"/>
  </cols>
  <sheetData>
    <row r="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</row>
    <row r="3">
      <c r="A3" s="3" t="s">
        <v>5</v>
      </c>
      <c r="B3" s="3" t="s">
        <v>6</v>
      </c>
      <c r="C3" s="4">
        <v>2000000.0</v>
      </c>
      <c r="D3" s="4">
        <f t="shared" ref="D3:D11" si="1">C3*19%</f>
        <v>380000</v>
      </c>
      <c r="E3" s="4">
        <f t="shared" ref="E3:E11" si="2">C3+D3</f>
        <v>2380000</v>
      </c>
    </row>
    <row r="4">
      <c r="A4" s="3" t="s">
        <v>7</v>
      </c>
      <c r="B4" s="3" t="s">
        <v>8</v>
      </c>
      <c r="C4" s="4">
        <v>6540000.0</v>
      </c>
      <c r="D4" s="4">
        <f t="shared" si="1"/>
        <v>1242600</v>
      </c>
      <c r="E4" s="4">
        <f t="shared" si="2"/>
        <v>7782600</v>
      </c>
    </row>
    <row r="5">
      <c r="A5" s="3" t="s">
        <v>9</v>
      </c>
      <c r="B5" s="3" t="s">
        <v>8</v>
      </c>
      <c r="C5" s="4">
        <v>2310000.0</v>
      </c>
      <c r="D5" s="4">
        <f t="shared" si="1"/>
        <v>438900</v>
      </c>
      <c r="E5" s="4">
        <f t="shared" si="2"/>
        <v>2748900</v>
      </c>
    </row>
    <row r="6">
      <c r="A6" s="3" t="s">
        <v>10</v>
      </c>
      <c r="B6" s="3" t="s">
        <v>6</v>
      </c>
      <c r="C6" s="4">
        <v>2.685E7</v>
      </c>
      <c r="D6" s="4">
        <f t="shared" si="1"/>
        <v>5101500</v>
      </c>
      <c r="E6" s="4">
        <f t="shared" si="2"/>
        <v>31951500</v>
      </c>
      <c r="F6" s="5" t="s">
        <v>11</v>
      </c>
    </row>
    <row r="7">
      <c r="A7" s="3" t="s">
        <v>12</v>
      </c>
      <c r="B7" s="3" t="s">
        <v>8</v>
      </c>
      <c r="C7" s="4">
        <v>1.626E7</v>
      </c>
      <c r="D7" s="4">
        <f t="shared" si="1"/>
        <v>3089400</v>
      </c>
      <c r="E7" s="4">
        <f t="shared" si="2"/>
        <v>19349400</v>
      </c>
    </row>
    <row r="8">
      <c r="A8" s="3" t="s">
        <v>13</v>
      </c>
      <c r="B8" s="3" t="s">
        <v>14</v>
      </c>
      <c r="C8" s="4">
        <v>5030000.0</v>
      </c>
      <c r="D8" s="4">
        <f t="shared" si="1"/>
        <v>955700</v>
      </c>
      <c r="E8" s="4">
        <f t="shared" si="2"/>
        <v>5985700</v>
      </c>
    </row>
    <row r="9">
      <c r="A9" s="3" t="s">
        <v>15</v>
      </c>
      <c r="B9" s="3" t="s">
        <v>16</v>
      </c>
      <c r="C9" s="4">
        <v>8190000.0</v>
      </c>
      <c r="D9" s="4">
        <f t="shared" si="1"/>
        <v>1556100</v>
      </c>
      <c r="E9" s="4">
        <f t="shared" si="2"/>
        <v>9746100</v>
      </c>
    </row>
    <row r="10">
      <c r="A10" s="3" t="s">
        <v>17</v>
      </c>
      <c r="B10" s="3" t="s">
        <v>16</v>
      </c>
      <c r="C10" s="4">
        <v>1300000.0</v>
      </c>
      <c r="D10" s="4">
        <f t="shared" si="1"/>
        <v>247000</v>
      </c>
      <c r="E10" s="4">
        <f t="shared" si="2"/>
        <v>1547000</v>
      </c>
    </row>
    <row r="11">
      <c r="A11" s="3" t="s">
        <v>18</v>
      </c>
      <c r="B11" s="3" t="s">
        <v>14</v>
      </c>
      <c r="C11" s="4">
        <v>1.171E7</v>
      </c>
      <c r="D11" s="4">
        <f t="shared" si="1"/>
        <v>2224900</v>
      </c>
      <c r="E11" s="4">
        <f t="shared" si="2"/>
        <v>13934900</v>
      </c>
    </row>
    <row r="16"/>
    <row r="17"/>
    <row r="18"/>
    <row r="19"/>
    <row r="20"/>
    <row r="21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29.88"/>
    <col customWidth="1" min="3" max="3" width="20.75"/>
    <col customWidth="1" min="4" max="4" width="20.38"/>
    <col customWidth="1" min="5" max="5" width="22.75"/>
  </cols>
  <sheetData>
    <row r="2">
      <c r="A2" s="1" t="s">
        <v>0</v>
      </c>
      <c r="B2" s="1" t="s">
        <v>1</v>
      </c>
      <c r="C2" s="1" t="s">
        <v>21</v>
      </c>
      <c r="D2" s="1"/>
      <c r="E2" s="1" t="s">
        <v>22</v>
      </c>
    </row>
    <row r="3">
      <c r="A3" s="3" t="s">
        <v>23</v>
      </c>
      <c r="B3" s="3" t="s">
        <v>24</v>
      </c>
      <c r="C3" s="8">
        <v>9516000.0</v>
      </c>
      <c r="D3" s="8">
        <f t="shared" ref="D3:D21" si="1">C3*19%</f>
        <v>1808040</v>
      </c>
      <c r="E3" s="8">
        <f t="shared" ref="E3:E21" si="2">C3+D3</f>
        <v>11324040</v>
      </c>
    </row>
    <row r="4">
      <c r="A4" s="3" t="s">
        <v>25</v>
      </c>
      <c r="B4" s="3" t="s">
        <v>24</v>
      </c>
      <c r="C4" s="8">
        <v>800000.0</v>
      </c>
      <c r="D4" s="8">
        <f t="shared" si="1"/>
        <v>152000</v>
      </c>
      <c r="E4" s="8">
        <f t="shared" si="2"/>
        <v>952000</v>
      </c>
    </row>
    <row r="5">
      <c r="A5" s="3" t="s">
        <v>26</v>
      </c>
      <c r="B5" s="3" t="s">
        <v>24</v>
      </c>
      <c r="C5" s="8">
        <v>1.3E7</v>
      </c>
      <c r="D5" s="8">
        <f t="shared" si="1"/>
        <v>2470000</v>
      </c>
      <c r="E5" s="8">
        <f t="shared" si="2"/>
        <v>15470000</v>
      </c>
    </row>
    <row r="6">
      <c r="A6" s="3" t="s">
        <v>27</v>
      </c>
      <c r="B6" s="3" t="s">
        <v>24</v>
      </c>
      <c r="C6" s="8">
        <v>1.4E7</v>
      </c>
      <c r="D6" s="8">
        <f t="shared" si="1"/>
        <v>2660000</v>
      </c>
      <c r="E6" s="8">
        <f t="shared" si="2"/>
        <v>16660000</v>
      </c>
    </row>
    <row r="7">
      <c r="A7" s="3" t="s">
        <v>28</v>
      </c>
      <c r="B7" s="3" t="s">
        <v>6</v>
      </c>
      <c r="C7" s="8">
        <v>800000.0</v>
      </c>
      <c r="D7" s="8">
        <f t="shared" si="1"/>
        <v>152000</v>
      </c>
      <c r="E7" s="8">
        <f t="shared" si="2"/>
        <v>952000</v>
      </c>
    </row>
    <row r="8">
      <c r="A8" s="3" t="s">
        <v>29</v>
      </c>
      <c r="B8" s="3" t="s">
        <v>24</v>
      </c>
      <c r="C8" s="8">
        <v>800000.0</v>
      </c>
      <c r="D8" s="8">
        <f t="shared" si="1"/>
        <v>152000</v>
      </c>
      <c r="E8" s="8">
        <f t="shared" si="2"/>
        <v>952000</v>
      </c>
    </row>
    <row r="9">
      <c r="A9" s="3" t="s">
        <v>30</v>
      </c>
      <c r="B9" s="3" t="s">
        <v>24</v>
      </c>
      <c r="C9" s="8">
        <v>900000.0</v>
      </c>
      <c r="D9" s="8">
        <f t="shared" si="1"/>
        <v>171000</v>
      </c>
      <c r="E9" s="8">
        <f t="shared" si="2"/>
        <v>1071000</v>
      </c>
    </row>
    <row r="10">
      <c r="A10" s="3" t="s">
        <v>31</v>
      </c>
      <c r="B10" s="3" t="s">
        <v>24</v>
      </c>
      <c r="C10" s="8">
        <v>7566000.0</v>
      </c>
      <c r="D10" s="8">
        <f t="shared" si="1"/>
        <v>1437540</v>
      </c>
      <c r="E10" s="8">
        <f t="shared" si="2"/>
        <v>9003540</v>
      </c>
    </row>
    <row r="11">
      <c r="A11" s="3" t="s">
        <v>32</v>
      </c>
      <c r="B11" s="3" t="s">
        <v>6</v>
      </c>
      <c r="C11" s="8">
        <v>2.3144E7</v>
      </c>
      <c r="D11" s="8">
        <f t="shared" si="1"/>
        <v>4397360</v>
      </c>
      <c r="E11" s="8">
        <f t="shared" si="2"/>
        <v>27541360</v>
      </c>
    </row>
    <row r="12">
      <c r="A12" s="3" t="s">
        <v>33</v>
      </c>
      <c r="B12" s="3" t="s">
        <v>24</v>
      </c>
      <c r="C12" s="8">
        <v>2.359E7</v>
      </c>
      <c r="D12" s="8">
        <f t="shared" si="1"/>
        <v>4482100</v>
      </c>
      <c r="E12" s="8">
        <f t="shared" si="2"/>
        <v>28072100</v>
      </c>
    </row>
    <row r="13">
      <c r="A13" s="3" t="s">
        <v>34</v>
      </c>
      <c r="B13" s="3" t="s">
        <v>24</v>
      </c>
      <c r="C13" s="8">
        <v>2.5088E7</v>
      </c>
      <c r="D13" s="8">
        <f t="shared" si="1"/>
        <v>4766720</v>
      </c>
      <c r="E13" s="8">
        <f t="shared" si="2"/>
        <v>29854720</v>
      </c>
    </row>
    <row r="14">
      <c r="A14" s="3" t="s">
        <v>35</v>
      </c>
      <c r="B14" s="3" t="s">
        <v>24</v>
      </c>
      <c r="C14" s="8">
        <v>5000000.0</v>
      </c>
      <c r="D14" s="8">
        <f t="shared" si="1"/>
        <v>950000</v>
      </c>
      <c r="E14" s="8">
        <f t="shared" si="2"/>
        <v>5950000</v>
      </c>
    </row>
    <row r="15">
      <c r="A15" s="3" t="s">
        <v>36</v>
      </c>
      <c r="B15" s="3" t="s">
        <v>24</v>
      </c>
      <c r="C15" s="8">
        <v>7142857.0</v>
      </c>
      <c r="D15" s="8">
        <f t="shared" si="1"/>
        <v>1357142.83</v>
      </c>
      <c r="E15" s="8">
        <f t="shared" si="2"/>
        <v>8499999.83</v>
      </c>
    </row>
    <row r="16">
      <c r="A16" s="3" t="s">
        <v>37</v>
      </c>
      <c r="B16" s="3" t="s">
        <v>6</v>
      </c>
      <c r="C16" s="8">
        <v>5700000.0</v>
      </c>
      <c r="D16" s="8">
        <f t="shared" si="1"/>
        <v>1083000</v>
      </c>
      <c r="E16" s="8">
        <f t="shared" si="2"/>
        <v>6783000</v>
      </c>
    </row>
    <row r="17">
      <c r="A17" s="3" t="s">
        <v>38</v>
      </c>
      <c r="B17" s="3" t="s">
        <v>16</v>
      </c>
      <c r="C17" s="8">
        <v>1.26E7</v>
      </c>
      <c r="D17" s="8">
        <f t="shared" si="1"/>
        <v>2394000</v>
      </c>
      <c r="E17" s="8">
        <f t="shared" si="2"/>
        <v>14994000</v>
      </c>
    </row>
    <row r="18">
      <c r="A18" s="3" t="s">
        <v>39</v>
      </c>
      <c r="B18" s="3" t="s">
        <v>16</v>
      </c>
      <c r="C18" s="8">
        <v>800000.0</v>
      </c>
      <c r="D18" s="8">
        <f t="shared" si="1"/>
        <v>152000</v>
      </c>
      <c r="E18" s="8">
        <f t="shared" si="2"/>
        <v>952000</v>
      </c>
    </row>
    <row r="19">
      <c r="A19" s="3" t="s">
        <v>40</v>
      </c>
      <c r="B19" s="3" t="s">
        <v>6</v>
      </c>
      <c r="C19" s="4">
        <v>4159664.0</v>
      </c>
      <c r="D19" s="8">
        <f t="shared" si="1"/>
        <v>790336.16</v>
      </c>
      <c r="E19" s="8">
        <f t="shared" si="2"/>
        <v>4950000.16</v>
      </c>
    </row>
    <row r="20">
      <c r="A20" s="3" t="s">
        <v>41</v>
      </c>
      <c r="B20" s="3" t="s">
        <v>14</v>
      </c>
      <c r="C20" s="4">
        <v>800000.0</v>
      </c>
      <c r="D20" s="8">
        <f t="shared" si="1"/>
        <v>152000</v>
      </c>
      <c r="E20" s="8">
        <f t="shared" si="2"/>
        <v>952000</v>
      </c>
    </row>
    <row r="21">
      <c r="A21" s="3" t="s">
        <v>42</v>
      </c>
      <c r="B21" s="3" t="s">
        <v>14</v>
      </c>
      <c r="C21" s="4">
        <v>5060000.0</v>
      </c>
      <c r="D21" s="8">
        <f t="shared" si="1"/>
        <v>961400</v>
      </c>
      <c r="E21" s="8">
        <f t="shared" si="2"/>
        <v>6021400</v>
      </c>
    </row>
    <row r="24">
      <c r="A24" s="6" t="s">
        <v>1</v>
      </c>
      <c r="B24" s="6" t="s">
        <v>43</v>
      </c>
    </row>
    <row r="25">
      <c r="A25" s="6" t="s">
        <v>24</v>
      </c>
      <c r="B25" s="9">
        <v>1.2780939983E8</v>
      </c>
    </row>
    <row r="26">
      <c r="A26" s="6" t="s">
        <v>16</v>
      </c>
      <c r="B26" s="9">
        <v>1.5946E7</v>
      </c>
    </row>
    <row r="27">
      <c r="A27" s="6" t="s">
        <v>14</v>
      </c>
      <c r="B27" s="9">
        <v>6973400.0</v>
      </c>
    </row>
    <row r="28">
      <c r="A28" s="6" t="s">
        <v>6</v>
      </c>
      <c r="B28" s="9">
        <v>4.022636016E7</v>
      </c>
    </row>
    <row r="29">
      <c r="A29" s="6" t="s">
        <v>20</v>
      </c>
      <c r="B29" s="9">
        <v>1.9095515999E8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5.25"/>
    <col customWidth="1" min="3" max="3" width="20.38"/>
    <col customWidth="1" min="4" max="4" width="23.63"/>
    <col customWidth="1" min="5" max="5" width="19.38"/>
  </cols>
  <sheetData>
    <row r="1">
      <c r="C1" s="5"/>
    </row>
    <row r="2">
      <c r="A2" s="10" t="s">
        <v>0</v>
      </c>
      <c r="B2" s="10" t="s">
        <v>1</v>
      </c>
      <c r="C2" s="10" t="s">
        <v>21</v>
      </c>
      <c r="D2" s="10" t="s">
        <v>3</v>
      </c>
      <c r="E2" s="10" t="s">
        <v>22</v>
      </c>
    </row>
    <row r="3">
      <c r="A3" s="8" t="s">
        <v>44</v>
      </c>
      <c r="B3" s="8" t="s">
        <v>16</v>
      </c>
      <c r="C3" s="8">
        <v>7000000.0</v>
      </c>
      <c r="D3" s="11">
        <f t="shared" ref="D3:D21" si="1">C3*19%</f>
        <v>1330000</v>
      </c>
      <c r="E3" s="11">
        <f t="shared" ref="E3:E21" si="2">C3+D3</f>
        <v>8330000</v>
      </c>
    </row>
    <row r="4">
      <c r="A4" s="8" t="s">
        <v>45</v>
      </c>
      <c r="B4" s="8" t="s">
        <v>46</v>
      </c>
      <c r="C4" s="8">
        <v>6680000.0</v>
      </c>
      <c r="D4" s="11">
        <f t="shared" si="1"/>
        <v>1269200</v>
      </c>
      <c r="E4" s="11">
        <f t="shared" si="2"/>
        <v>7949200</v>
      </c>
    </row>
    <row r="5">
      <c r="A5" s="8" t="s">
        <v>47</v>
      </c>
      <c r="B5" s="8" t="s">
        <v>46</v>
      </c>
      <c r="C5" s="8">
        <v>3796000.0</v>
      </c>
      <c r="D5" s="11">
        <f t="shared" si="1"/>
        <v>721240</v>
      </c>
      <c r="E5" s="11">
        <f t="shared" si="2"/>
        <v>4517240</v>
      </c>
    </row>
    <row r="6">
      <c r="A6" s="8" t="s">
        <v>48</v>
      </c>
      <c r="B6" s="8" t="s">
        <v>46</v>
      </c>
      <c r="C6" s="8">
        <v>1730000.0</v>
      </c>
      <c r="D6" s="11">
        <f t="shared" si="1"/>
        <v>328700</v>
      </c>
      <c r="E6" s="11">
        <f t="shared" si="2"/>
        <v>2058700</v>
      </c>
    </row>
    <row r="7">
      <c r="A7" s="8" t="s">
        <v>35</v>
      </c>
      <c r="B7" s="8" t="s">
        <v>16</v>
      </c>
      <c r="C7" s="8">
        <v>5000000.0</v>
      </c>
      <c r="D7" s="11">
        <f t="shared" si="1"/>
        <v>950000</v>
      </c>
      <c r="E7" s="11">
        <f t="shared" si="2"/>
        <v>5950000</v>
      </c>
    </row>
    <row r="8">
      <c r="A8" s="8" t="s">
        <v>49</v>
      </c>
      <c r="B8" s="8" t="s">
        <v>46</v>
      </c>
      <c r="C8" s="8">
        <v>1.47E7</v>
      </c>
      <c r="D8" s="11">
        <f t="shared" si="1"/>
        <v>2793000</v>
      </c>
      <c r="E8" s="11">
        <f t="shared" si="2"/>
        <v>17493000</v>
      </c>
    </row>
    <row r="9">
      <c r="A9" s="8" t="s">
        <v>50</v>
      </c>
      <c r="B9" s="8" t="s">
        <v>46</v>
      </c>
      <c r="C9" s="8">
        <v>9600000.0</v>
      </c>
      <c r="D9" s="11">
        <f t="shared" si="1"/>
        <v>1824000</v>
      </c>
      <c r="E9" s="11">
        <f t="shared" si="2"/>
        <v>11424000</v>
      </c>
    </row>
    <row r="10">
      <c r="A10" s="8" t="s">
        <v>51</v>
      </c>
      <c r="B10" s="8" t="s">
        <v>46</v>
      </c>
      <c r="C10" s="8">
        <v>3000000.0</v>
      </c>
      <c r="D10" s="11">
        <f t="shared" si="1"/>
        <v>570000</v>
      </c>
      <c r="E10" s="11">
        <f t="shared" si="2"/>
        <v>3570000</v>
      </c>
    </row>
    <row r="11">
      <c r="A11" s="8" t="s">
        <v>52</v>
      </c>
      <c r="B11" s="8" t="s">
        <v>46</v>
      </c>
      <c r="C11" s="8">
        <v>1.1892E7</v>
      </c>
      <c r="D11" s="11">
        <f t="shared" si="1"/>
        <v>2259480</v>
      </c>
      <c r="E11" s="11">
        <f t="shared" si="2"/>
        <v>14151480</v>
      </c>
    </row>
    <row r="12">
      <c r="A12" s="8" t="s">
        <v>53</v>
      </c>
      <c r="B12" s="8" t="s">
        <v>16</v>
      </c>
      <c r="C12" s="8">
        <v>900000.0</v>
      </c>
      <c r="D12" s="11">
        <f t="shared" si="1"/>
        <v>171000</v>
      </c>
      <c r="E12" s="11">
        <f t="shared" si="2"/>
        <v>1071000</v>
      </c>
    </row>
    <row r="13">
      <c r="A13" s="8" t="s">
        <v>54</v>
      </c>
      <c r="B13" s="8" t="s">
        <v>16</v>
      </c>
      <c r="C13" s="8">
        <v>2.2689076E7</v>
      </c>
      <c r="D13" s="11">
        <f t="shared" si="1"/>
        <v>4310924.44</v>
      </c>
      <c r="E13" s="11">
        <f t="shared" si="2"/>
        <v>27000000.44</v>
      </c>
    </row>
    <row r="14">
      <c r="A14" s="8" t="s">
        <v>55</v>
      </c>
      <c r="B14" s="8" t="s">
        <v>46</v>
      </c>
      <c r="C14" s="8">
        <v>2.2689076E7</v>
      </c>
      <c r="D14" s="11">
        <f t="shared" si="1"/>
        <v>4310924.44</v>
      </c>
      <c r="E14" s="11">
        <f t="shared" si="2"/>
        <v>27000000.44</v>
      </c>
    </row>
    <row r="15">
      <c r="A15" s="8" t="s">
        <v>56</v>
      </c>
      <c r="B15" s="8" t="s">
        <v>6</v>
      </c>
      <c r="C15" s="8">
        <v>1.1344538E7</v>
      </c>
      <c r="D15" s="11">
        <f t="shared" si="1"/>
        <v>2155462.22</v>
      </c>
      <c r="E15" s="11">
        <f t="shared" si="2"/>
        <v>13500000.22</v>
      </c>
    </row>
    <row r="16">
      <c r="A16" s="8" t="s">
        <v>57</v>
      </c>
      <c r="B16" s="8" t="s">
        <v>46</v>
      </c>
      <c r="C16" s="8">
        <v>5450000.0</v>
      </c>
      <c r="D16" s="11">
        <f t="shared" si="1"/>
        <v>1035500</v>
      </c>
      <c r="E16" s="11">
        <f t="shared" si="2"/>
        <v>6485500</v>
      </c>
    </row>
    <row r="17">
      <c r="A17" s="8" t="s">
        <v>58</v>
      </c>
      <c r="B17" s="8" t="s">
        <v>46</v>
      </c>
      <c r="C17" s="8">
        <v>4610000.0</v>
      </c>
      <c r="D17" s="11">
        <f t="shared" si="1"/>
        <v>875900</v>
      </c>
      <c r="E17" s="11">
        <f t="shared" si="2"/>
        <v>5485900</v>
      </c>
    </row>
    <row r="18">
      <c r="A18" s="8" t="s">
        <v>59</v>
      </c>
      <c r="B18" s="8" t="s">
        <v>14</v>
      </c>
      <c r="C18" s="8">
        <v>8900000.0</v>
      </c>
      <c r="D18" s="11">
        <f t="shared" si="1"/>
        <v>1691000</v>
      </c>
      <c r="E18" s="11">
        <f t="shared" si="2"/>
        <v>10591000</v>
      </c>
    </row>
    <row r="19">
      <c r="A19" s="8" t="s">
        <v>60</v>
      </c>
      <c r="B19" s="8" t="s">
        <v>46</v>
      </c>
      <c r="C19" s="8">
        <v>2165000.0</v>
      </c>
      <c r="D19" s="11">
        <f t="shared" si="1"/>
        <v>411350</v>
      </c>
      <c r="E19" s="11">
        <f t="shared" si="2"/>
        <v>2576350</v>
      </c>
    </row>
    <row r="20">
      <c r="A20" s="8" t="s">
        <v>61</v>
      </c>
      <c r="B20" s="8" t="s">
        <v>14</v>
      </c>
      <c r="C20" s="8">
        <v>600000.0</v>
      </c>
      <c r="D20" s="11">
        <f t="shared" si="1"/>
        <v>114000</v>
      </c>
      <c r="E20" s="11">
        <f t="shared" si="2"/>
        <v>714000</v>
      </c>
    </row>
    <row r="21">
      <c r="A21" s="8" t="s">
        <v>29</v>
      </c>
      <c r="B21" s="8" t="s">
        <v>14</v>
      </c>
      <c r="C21" s="8">
        <v>800000.0</v>
      </c>
      <c r="D21" s="11">
        <f t="shared" si="1"/>
        <v>152000</v>
      </c>
      <c r="E21" s="11">
        <f t="shared" si="2"/>
        <v>952000</v>
      </c>
    </row>
    <row r="25"/>
    <row r="26"/>
    <row r="27"/>
    <row r="28"/>
    <row r="29"/>
    <row r="3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4" max="4" width="12.25"/>
  </cols>
  <sheetData>
    <row r="1">
      <c r="A1" s="6" t="s">
        <v>1</v>
      </c>
      <c r="B1" s="6" t="s">
        <v>19</v>
      </c>
    </row>
    <row r="2">
      <c r="A2" s="9" t="s">
        <v>46</v>
      </c>
      <c r="B2" s="7">
        <v>2.98809E7</v>
      </c>
    </row>
    <row r="3">
      <c r="A3" s="6" t="s">
        <v>16</v>
      </c>
      <c r="B3" s="7">
        <v>1.12931E7</v>
      </c>
    </row>
    <row r="4">
      <c r="A4" s="6" t="s">
        <v>14</v>
      </c>
      <c r="B4" s="7">
        <v>1.99206E7</v>
      </c>
    </row>
    <row r="5">
      <c r="A5" s="6" t="s">
        <v>6</v>
      </c>
      <c r="B5" s="7">
        <v>3.43315E7</v>
      </c>
    </row>
    <row r="6">
      <c r="A6" s="9" t="s">
        <v>46</v>
      </c>
      <c r="B6" s="9">
        <v>1.2780939983E8</v>
      </c>
    </row>
    <row r="7">
      <c r="A7" s="6" t="s">
        <v>16</v>
      </c>
      <c r="B7" s="9">
        <v>1.5946E7</v>
      </c>
    </row>
    <row r="8">
      <c r="A8" s="6" t="s">
        <v>14</v>
      </c>
      <c r="B8" s="9">
        <v>6973400.0</v>
      </c>
    </row>
    <row r="9">
      <c r="A9" s="6" t="s">
        <v>6</v>
      </c>
      <c r="B9" s="9">
        <v>4.022636016E7</v>
      </c>
    </row>
    <row r="10">
      <c r="A10" s="9" t="s">
        <v>46</v>
      </c>
      <c r="B10" s="9">
        <v>1.0271137044E8</v>
      </c>
    </row>
    <row r="11">
      <c r="A11" s="9" t="s">
        <v>16</v>
      </c>
      <c r="B11" s="9">
        <v>4.235100044E7</v>
      </c>
    </row>
    <row r="12">
      <c r="A12" s="9" t="s">
        <v>14</v>
      </c>
      <c r="B12" s="9">
        <v>1.2257E7</v>
      </c>
    </row>
    <row r="13">
      <c r="A13" s="9" t="s">
        <v>6</v>
      </c>
      <c r="B13" s="9">
        <v>1.350000022E7</v>
      </c>
    </row>
    <row r="14">
      <c r="A14" s="9"/>
      <c r="B14" s="9"/>
    </row>
    <row r="15"/>
    <row r="16"/>
    <row r="17"/>
    <row r="18"/>
    <row r="19"/>
    <row r="20"/>
  </sheetData>
  <drawing r:id="rId2"/>
</worksheet>
</file>