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Senior\AI\"/>
    </mc:Choice>
  </mc:AlternateContent>
  <bookViews>
    <workbookView xWindow="0" yWindow="0" windowWidth="27870" windowHeight="127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79" i="1" l="1"/>
  <c r="E78" i="1"/>
  <c r="E77" i="1"/>
  <c r="C23" i="1" s="1" a="1"/>
  <c r="E23" i="1" s="1"/>
  <c r="E76" i="1"/>
  <c r="E75" i="1"/>
  <c r="E71" i="1"/>
  <c r="E70" i="1"/>
  <c r="E69" i="1"/>
  <c r="E68" i="1"/>
  <c r="E67" i="1"/>
  <c r="E63" i="1"/>
  <c r="E62" i="1"/>
  <c r="E61" i="1"/>
  <c r="E60" i="1"/>
  <c r="E59" i="1"/>
  <c r="E55" i="1"/>
  <c r="E54" i="1"/>
  <c r="E53" i="1"/>
  <c r="E52" i="1"/>
  <c r="E51" i="1"/>
  <c r="E48" i="1"/>
  <c r="E47" i="1"/>
  <c r="E46" i="1"/>
  <c r="E45" i="1"/>
  <c r="E44" i="1"/>
  <c r="E40" i="1"/>
  <c r="E39" i="1"/>
  <c r="E38" i="1"/>
  <c r="E37" i="1"/>
  <c r="E36" i="1"/>
  <c r="J22" i="1"/>
  <c r="J21" i="1"/>
  <c r="J20" i="1"/>
  <c r="J19" i="1"/>
  <c r="C20" i="1" l="1" a="1"/>
  <c r="G20" i="1" s="1"/>
  <c r="C21" i="1" a="1"/>
  <c r="G21" i="1" s="1"/>
  <c r="C19" i="1" a="1"/>
  <c r="G19" i="1" s="1"/>
  <c r="C18" i="1" a="1"/>
  <c r="C18" i="1" s="1"/>
  <c r="C22" i="1" a="1"/>
  <c r="F22" i="1" s="1"/>
  <c r="F23" i="1"/>
  <c r="G23" i="1"/>
  <c r="C23" i="1"/>
  <c r="D23" i="1"/>
  <c r="F21" i="1" l="1"/>
  <c r="E21" i="1"/>
  <c r="B21" i="1" s="1"/>
  <c r="C21" i="1"/>
  <c r="F20" i="1"/>
  <c r="D20" i="1"/>
  <c r="D21" i="1"/>
  <c r="E20" i="1"/>
  <c r="C20" i="1"/>
  <c r="B20" i="1" s="1"/>
  <c r="C19" i="1"/>
  <c r="B19" i="1" s="1"/>
  <c r="E19" i="1"/>
  <c r="F19" i="1"/>
  <c r="D19" i="1"/>
  <c r="F18" i="1"/>
  <c r="D18" i="1"/>
  <c r="G18" i="1"/>
  <c r="E18" i="1"/>
  <c r="B18" i="1" s="1"/>
  <c r="G22" i="1"/>
  <c r="E22" i="1"/>
  <c r="D22" i="1"/>
  <c r="C22" i="1"/>
  <c r="B23" i="1"/>
  <c r="B22" i="1" l="1"/>
  <c r="I22" i="1" s="1"/>
  <c r="I20" i="1"/>
  <c r="I19" i="1"/>
  <c r="I21" i="1"/>
</calcChain>
</file>

<file path=xl/sharedStrings.xml><?xml version="1.0" encoding="utf-8"?>
<sst xmlns="http://schemas.openxmlformats.org/spreadsheetml/2006/main" count="98" uniqueCount="42">
  <si>
    <t>CS4341: A1 Analysis.</t>
  </si>
  <si>
    <t>Search Complexity: O(b^d)</t>
  </si>
  <si>
    <t>Thus, effective branching factor can be approximated as: b ≈ #nodes^(1/d)</t>
  </si>
  <si>
    <t>How do the 5 heuristics vary in effectiveness?  How much gain is there to using any heuristic (#1 vs. #2)?  Is #5 noticeably more effective than the other heuristics?</t>
  </si>
  <si>
    <t>For heuristic #6: how does its solution quality compare with #5? Is it performing noticeably worse? How much more efficient is it?</t>
  </si>
  <si>
    <t>Heuristic #6, as a non-admissible heuristic, does not always find the optimal solution (path), but is complete, and is nearly always much faster than the admissible heuristics.</t>
  </si>
  <si>
    <t>Heuristic</t>
  </si>
  <si>
    <t>Effective Branching Factor</t>
  </si>
  <si>
    <t>Average decrease in branching factor</t>
  </si>
  <si>
    <t>Average decrease in expanded nodes</t>
  </si>
  <si>
    <t>h1</t>
  </si>
  <si>
    <t>h2</t>
  </si>
  <si>
    <t>h3</t>
  </si>
  <si>
    <t>h4</t>
  </si>
  <si>
    <t>h5</t>
  </si>
  <si>
    <t>h6</t>
  </si>
  <si>
    <t/>
  </si>
  <si>
    <t>Nodes expanded</t>
  </si>
  <si>
    <t>Heuristic 1</t>
  </si>
  <si>
    <t>Number of actions</t>
  </si>
  <si>
    <t>Score</t>
  </si>
  <si>
    <t>Branching Factor</t>
  </si>
  <si>
    <t>Heuristic 2</t>
  </si>
  <si>
    <t>Heuristic 3</t>
  </si>
  <si>
    <t>Heuristic 4</t>
  </si>
  <si>
    <t>Heuristic 5</t>
  </si>
  <si>
    <t>Heuristic 6</t>
  </si>
  <si>
    <t>Map 1: random</t>
  </si>
  <si>
    <t>Map 2: jumpToGoal</t>
  </si>
  <si>
    <t>Map 3: weBuiltAWall</t>
  </si>
  <si>
    <t>Map 4: xLarge</t>
  </si>
  <si>
    <t>Map 5: bigPit</t>
  </si>
  <si>
    <t>Map 1</t>
  </si>
  <si>
    <t>Map 2</t>
  </si>
  <si>
    <t>Map 3</t>
  </si>
  <si>
    <t>Map 4</t>
  </si>
  <si>
    <t>Map 5</t>
  </si>
  <si>
    <t>With each heuristic, the average decrease in nodes expanded is around 5-20%. That is, each heuristic is more than 5-20% faster than the previous one.</t>
  </si>
  <si>
    <t>While not massive, this increase in time is definitely noticable, with #5 being usually twice as fast as #1</t>
  </si>
  <si>
    <t>It is much, much more efficient than any of the other heuristics, though not always optimal.</t>
  </si>
  <si>
    <t>Heuristic #6 displays the properties of non-admissibility very well: it is not always optimal, but finds a (nearly) optimal solution significantly faster.</t>
  </si>
  <si>
    <t>*Map 5, the "Big Pit" is different in that there are very few nodes that AREN'T "#", so the available branching options are limited regardless of the heuristic.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</si>
</sst>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  <font>
      <i/>
      <sz val="10"/>
      <name val="Arial"/>
    </font>
    <font>
      <b/>
      <i/>
      <sz val="10"/>
      <name val="Arial"/>
    </font>
    <font>
      <sz val="8"/>
      <name val="Arial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1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US"/>
              <a:t>Branching factors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Sheet1!$A$18</c:f>
              <c:strCache>
                <c:ptCount val="1"/>
                <c:pt idx="0">
                  <c:v>h1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Sheet1!$C$17:$G$17</c:f>
              <c:strCache>
                <c:ptCount val="5"/>
                <c:pt idx="0">
                  <c:v>Map 1: random</c:v>
                </c:pt>
                <c:pt idx="1">
                  <c:v>Map 2: jumpToGoal</c:v>
                </c:pt>
                <c:pt idx="2">
                  <c:v>Map 3: weBuiltAWall</c:v>
                </c:pt>
                <c:pt idx="3">
                  <c:v>Map 4: xLarge</c:v>
                </c:pt>
                <c:pt idx="4">
                  <c:v>Map 5: bigPit</c:v>
                </c:pt>
              </c:strCache>
            </c:strRef>
          </c:cat>
          <c:val>
            <c:numRef>
              <c:f>Sheet1!$C$18:$G$18</c:f>
              <c:numCache>
                <c:formatCode>General</c:formatCode>
                <c:ptCount val="5"/>
                <c:pt idx="0">
                  <c:v>1.5162652658843017</c:v>
                </c:pt>
                <c:pt idx="1">
                  <c:v>1.4255856392391402</c:v>
                </c:pt>
                <c:pt idx="2">
                  <c:v>1.210924332956208</c:v>
                </c:pt>
                <c:pt idx="3">
                  <c:v>1.2405895090079495</c:v>
                </c:pt>
                <c:pt idx="4">
                  <c:v>1.1350887892484753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9-4E85-930C-24EF1EE66CF0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h2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Sheet1!$C$17:$G$17</c:f>
              <c:strCache>
                <c:ptCount val="5"/>
                <c:pt idx="0">
                  <c:v>Map 1: random</c:v>
                </c:pt>
                <c:pt idx="1">
                  <c:v>Map 2: jumpToGoal</c:v>
                </c:pt>
                <c:pt idx="2">
                  <c:v>Map 3: weBuiltAWall</c:v>
                </c:pt>
                <c:pt idx="3">
                  <c:v>Map 4: xLarge</c:v>
                </c:pt>
                <c:pt idx="4">
                  <c:v>Map 5: bigPit</c:v>
                </c:pt>
              </c:strCache>
            </c:strRef>
          </c:cat>
          <c:val>
            <c:numRef>
              <c:f>Sheet1!$C$19:$G$19</c:f>
              <c:numCache>
                <c:formatCode>General</c:formatCode>
                <c:ptCount val="5"/>
                <c:pt idx="0">
                  <c:v>1.505116304169501</c:v>
                </c:pt>
                <c:pt idx="1">
                  <c:v>1.4172708902798752</c:v>
                </c:pt>
                <c:pt idx="2">
                  <c:v>1.1938869120873277</c:v>
                </c:pt>
                <c:pt idx="3">
                  <c:v>1.2332876684653515</c:v>
                </c:pt>
                <c:pt idx="4">
                  <c:v>1.1337752507732752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9-4E85-930C-24EF1EE66CF0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h3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Sheet1!$C$17:$G$17</c:f>
              <c:strCache>
                <c:ptCount val="5"/>
                <c:pt idx="0">
                  <c:v>Map 1: random</c:v>
                </c:pt>
                <c:pt idx="1">
                  <c:v>Map 2: jumpToGoal</c:v>
                </c:pt>
                <c:pt idx="2">
                  <c:v>Map 3: weBuiltAWall</c:v>
                </c:pt>
                <c:pt idx="3">
                  <c:v>Map 4: xLarge</c:v>
                </c:pt>
                <c:pt idx="4">
                  <c:v>Map 5: bigPit</c:v>
                </c:pt>
              </c:strCache>
            </c:strRef>
          </c:cat>
          <c:val>
            <c:numRef>
              <c:f>Sheet1!$C$20:$G$20</c:f>
              <c:numCache>
                <c:formatCode>General</c:formatCode>
                <c:ptCount val="5"/>
                <c:pt idx="0">
                  <c:v>1.4659468362427932</c:v>
                </c:pt>
                <c:pt idx="1">
                  <c:v>1.4121188506346776</c:v>
                </c:pt>
                <c:pt idx="2">
                  <c:v>1.1932813640853872</c:v>
                </c:pt>
                <c:pt idx="3">
                  <c:v>1.2333662679882353</c:v>
                </c:pt>
                <c:pt idx="4">
                  <c:v>1.1333351180309024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9-4E85-930C-24EF1EE66CF0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h4</c:v>
                </c:pt>
              </c:strCache>
            </c:strRef>
          </c:tx>
          <c:spPr>
            <a:ln w="25400"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Sheet1!$C$17:$G$17</c:f>
              <c:strCache>
                <c:ptCount val="5"/>
                <c:pt idx="0">
                  <c:v>Map 1: random</c:v>
                </c:pt>
                <c:pt idx="1">
                  <c:v>Map 2: jumpToGoal</c:v>
                </c:pt>
                <c:pt idx="2">
                  <c:v>Map 3: weBuiltAWall</c:v>
                </c:pt>
                <c:pt idx="3">
                  <c:v>Map 4: xLarge</c:v>
                </c:pt>
                <c:pt idx="4">
                  <c:v>Map 5: bigPit</c:v>
                </c:pt>
              </c:strCache>
            </c:strRef>
          </c:cat>
          <c:val>
            <c:numRef>
              <c:f>Sheet1!$C$21:$G$21</c:f>
              <c:numCache>
                <c:formatCode>General</c:formatCode>
                <c:ptCount val="5"/>
                <c:pt idx="0">
                  <c:v>1.4434391719807522</c:v>
                </c:pt>
                <c:pt idx="1">
                  <c:v>1.3938579047670017</c:v>
                </c:pt>
                <c:pt idx="2">
                  <c:v>1.1838448686952454</c:v>
                </c:pt>
                <c:pt idx="3">
                  <c:v>1.2274672937550379</c:v>
                </c:pt>
                <c:pt idx="4">
                  <c:v>1.3637660981614455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39-4E85-930C-24EF1EE66CF0}"/>
            </c:ext>
          </c:extLst>
        </c:ser>
        <c:ser>
          <c:idx val="4"/>
          <c:order val="4"/>
          <c:tx>
            <c:strRef>
              <c:f>Sheet1!$A$22</c:f>
              <c:strCache>
                <c:ptCount val="1"/>
                <c:pt idx="0">
                  <c:v>h5</c:v>
                </c:pt>
              </c:strCache>
            </c:strRef>
          </c:tx>
          <c:spPr>
            <a:ln w="25400" cmpd="sng">
              <a:solidFill>
                <a:srgbClr val="666666"/>
              </a:solidFill>
            </a:ln>
          </c:spPr>
          <c:marker>
            <c:symbol val="none"/>
          </c:marker>
          <c:cat>
            <c:strRef>
              <c:f>Sheet1!$C$17:$G$17</c:f>
              <c:strCache>
                <c:ptCount val="5"/>
                <c:pt idx="0">
                  <c:v>Map 1: random</c:v>
                </c:pt>
                <c:pt idx="1">
                  <c:v>Map 2: jumpToGoal</c:v>
                </c:pt>
                <c:pt idx="2">
                  <c:v>Map 3: weBuiltAWall</c:v>
                </c:pt>
                <c:pt idx="3">
                  <c:v>Map 4: xLarge</c:v>
                </c:pt>
                <c:pt idx="4">
                  <c:v>Map 5: bigPit</c:v>
                </c:pt>
              </c:strCache>
            </c:strRef>
          </c:cat>
          <c:val>
            <c:numRef>
              <c:f>Sheet1!$C$22:$G$22</c:f>
              <c:numCache>
                <c:formatCode>General</c:formatCode>
                <c:ptCount val="5"/>
                <c:pt idx="0">
                  <c:v>1.4396521281707542</c:v>
                </c:pt>
                <c:pt idx="1">
                  <c:v>1.3885597921637223</c:v>
                </c:pt>
                <c:pt idx="2">
                  <c:v>1.183414456258385</c:v>
                </c:pt>
                <c:pt idx="3">
                  <c:v>1.2261978378915395</c:v>
                </c:pt>
                <c:pt idx="4">
                  <c:v>1.136672820090594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39-4E85-930C-24EF1EE66CF0}"/>
            </c:ext>
          </c:extLst>
        </c:ser>
        <c:ser>
          <c:idx val="5"/>
          <c:order val="5"/>
          <c:tx>
            <c:strRef>
              <c:f>Sheet1!$A$23</c:f>
              <c:strCache>
                <c:ptCount val="1"/>
                <c:pt idx="0">
                  <c:v>h6</c:v>
                </c:pt>
              </c:strCache>
            </c:strRef>
          </c:tx>
          <c:spPr>
            <a:ln w="25400" cmpd="sng">
              <a:solidFill>
                <a:srgbClr val="4942CC"/>
              </a:solidFill>
            </a:ln>
          </c:spPr>
          <c:marker>
            <c:symbol val="none"/>
          </c:marker>
          <c:cat>
            <c:strRef>
              <c:f>Sheet1!$C$17:$G$17</c:f>
              <c:strCache>
                <c:ptCount val="5"/>
                <c:pt idx="0">
                  <c:v>Map 1: random</c:v>
                </c:pt>
                <c:pt idx="1">
                  <c:v>Map 2: jumpToGoal</c:v>
                </c:pt>
                <c:pt idx="2">
                  <c:v>Map 3: weBuiltAWall</c:v>
                </c:pt>
                <c:pt idx="3">
                  <c:v>Map 4: xLarge</c:v>
                </c:pt>
                <c:pt idx="4">
                  <c:v>Map 5: bigPit</c:v>
                </c:pt>
              </c:strCache>
            </c:strRef>
          </c:cat>
          <c:val>
            <c:numRef>
              <c:f>Sheet1!$C$23:$G$23</c:f>
              <c:numCache>
                <c:formatCode>General</c:formatCode>
                <c:ptCount val="5"/>
                <c:pt idx="0">
                  <c:v>1.3250188849684925</c:v>
                </c:pt>
                <c:pt idx="1">
                  <c:v>1.3229095969052957</c:v>
                </c:pt>
                <c:pt idx="2">
                  <c:v>1.1562755592243352</c:v>
                </c:pt>
                <c:pt idx="3">
                  <c:v>1.1630515317677188</c:v>
                </c:pt>
                <c:pt idx="4">
                  <c:v>1.1400149992541739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39-4E85-930C-24EF1EE66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5595712"/>
        <c:axId val="-935587552"/>
      </c:lineChart>
      <c:catAx>
        <c:axId val="-93559571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n-US"/>
          </a:p>
        </c:txPr>
        <c:crossAx val="-935587552"/>
        <c:crosses val="autoZero"/>
        <c:auto val="1"/>
        <c:lblAlgn val="ctr"/>
        <c:lblOffset val="100"/>
        <c:noMultiLvlLbl val="1"/>
      </c:catAx>
      <c:valAx>
        <c:axId val="-935587552"/>
        <c:scaling>
          <c:orientation val="minMax"/>
          <c:min val="1.100000000000000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-93559571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US"/>
              <a:t>Expanded nodes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Sheet1!$B$27</c:f>
              <c:strCache>
                <c:ptCount val="1"/>
                <c:pt idx="0">
                  <c:v>h1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Sheet1!$A$28:$A$32</c:f>
              <c:strCache>
                <c:ptCount val="5"/>
                <c:pt idx="0">
                  <c:v>Map 1</c:v>
                </c:pt>
                <c:pt idx="1">
                  <c:v>Map 2</c:v>
                </c:pt>
                <c:pt idx="2">
                  <c:v>Map 3</c:v>
                </c:pt>
                <c:pt idx="3">
                  <c:v>Map 4</c:v>
                </c:pt>
                <c:pt idx="4">
                  <c:v>Map 5</c:v>
                </c:pt>
              </c:strCache>
            </c:strRef>
          </c:cat>
          <c:val>
            <c:numRef>
              <c:f>Sheet1!$B$28:$B$32</c:f>
              <c:numCache>
                <c:formatCode>General</c:formatCode>
                <c:ptCount val="5"/>
                <c:pt idx="0">
                  <c:v>2721</c:v>
                </c:pt>
                <c:pt idx="1">
                  <c:v>291</c:v>
                </c:pt>
                <c:pt idx="2">
                  <c:v>3750</c:v>
                </c:pt>
                <c:pt idx="3">
                  <c:v>3613</c:v>
                </c:pt>
                <c:pt idx="4">
                  <c:v>1555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4F-4E88-B47B-7CB3D5ED1EB2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h2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Sheet1!$A$28:$A$32</c:f>
              <c:strCache>
                <c:ptCount val="5"/>
                <c:pt idx="0">
                  <c:v>Map 1</c:v>
                </c:pt>
                <c:pt idx="1">
                  <c:v>Map 2</c:v>
                </c:pt>
                <c:pt idx="2">
                  <c:v>Map 3</c:v>
                </c:pt>
                <c:pt idx="3">
                  <c:v>Map 4</c:v>
                </c:pt>
                <c:pt idx="4">
                  <c:v>Map 5</c:v>
                </c:pt>
              </c:strCache>
            </c:strRef>
          </c:cat>
          <c:val>
            <c:numRef>
              <c:f>Sheet1!$C$28:$C$32</c:f>
              <c:numCache>
                <c:formatCode>General</c:formatCode>
                <c:ptCount val="5"/>
                <c:pt idx="0">
                  <c:v>2365</c:v>
                </c:pt>
                <c:pt idx="1">
                  <c:v>265</c:v>
                </c:pt>
                <c:pt idx="2">
                  <c:v>2039</c:v>
                </c:pt>
                <c:pt idx="3">
                  <c:v>2887</c:v>
                </c:pt>
                <c:pt idx="4">
                  <c:v>1454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4F-4E88-B47B-7CB3D5ED1EB2}"/>
            </c:ext>
          </c:extLst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h3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Sheet1!$A$28:$A$32</c:f>
              <c:strCache>
                <c:ptCount val="5"/>
                <c:pt idx="0">
                  <c:v>Map 1</c:v>
                </c:pt>
                <c:pt idx="1">
                  <c:v>Map 2</c:v>
                </c:pt>
                <c:pt idx="2">
                  <c:v>Map 3</c:v>
                </c:pt>
                <c:pt idx="3">
                  <c:v>Map 4</c:v>
                </c:pt>
                <c:pt idx="4">
                  <c:v>Map 5</c:v>
                </c:pt>
              </c:strCache>
            </c:strRef>
          </c:cat>
          <c:val>
            <c:numRef>
              <c:f>Sheet1!$D$28:$D$32</c:f>
              <c:numCache>
                <c:formatCode>General</c:formatCode>
                <c:ptCount val="5"/>
                <c:pt idx="0">
                  <c:v>1433</c:v>
                </c:pt>
                <c:pt idx="1">
                  <c:v>250</c:v>
                </c:pt>
                <c:pt idx="2">
                  <c:v>1995</c:v>
                </c:pt>
                <c:pt idx="3">
                  <c:v>2894</c:v>
                </c:pt>
                <c:pt idx="4">
                  <c:v>1826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4F-4E88-B47B-7CB3D5ED1EB2}"/>
            </c:ext>
          </c:extLst>
        </c:ser>
        <c:ser>
          <c:idx val="3"/>
          <c:order val="3"/>
          <c:tx>
            <c:strRef>
              <c:f>Sheet1!$E$27</c:f>
              <c:strCache>
                <c:ptCount val="1"/>
                <c:pt idx="0">
                  <c:v>h4</c:v>
                </c:pt>
              </c:strCache>
            </c:strRef>
          </c:tx>
          <c:spPr>
            <a:ln w="25400"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Sheet1!$A$28:$A$32</c:f>
              <c:strCache>
                <c:ptCount val="5"/>
                <c:pt idx="0">
                  <c:v>Map 1</c:v>
                </c:pt>
                <c:pt idx="1">
                  <c:v>Map 2</c:v>
                </c:pt>
                <c:pt idx="2">
                  <c:v>Map 3</c:v>
                </c:pt>
                <c:pt idx="3">
                  <c:v>Map 4</c:v>
                </c:pt>
                <c:pt idx="4">
                  <c:v>Map 5</c:v>
                </c:pt>
              </c:strCache>
            </c:strRef>
          </c:cat>
          <c:val>
            <c:numRef>
              <c:f>Sheet1!$E$28:$E$32</c:f>
              <c:numCache>
                <c:formatCode>General</c:formatCode>
                <c:ptCount val="5"/>
                <c:pt idx="0">
                  <c:v>1068</c:v>
                </c:pt>
                <c:pt idx="1">
                  <c:v>203</c:v>
                </c:pt>
                <c:pt idx="2">
                  <c:v>1418</c:v>
                </c:pt>
                <c:pt idx="3">
                  <c:v>2412</c:v>
                </c:pt>
                <c:pt idx="4">
                  <c:v>1713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4F-4E88-B47B-7CB3D5ED1EB2}"/>
            </c:ext>
          </c:extLst>
        </c:ser>
        <c:ser>
          <c:idx val="4"/>
          <c:order val="4"/>
          <c:tx>
            <c:strRef>
              <c:f>Sheet1!$F$27</c:f>
              <c:strCache>
                <c:ptCount val="1"/>
                <c:pt idx="0">
                  <c:v>h5</c:v>
                </c:pt>
              </c:strCache>
            </c:strRef>
          </c:tx>
          <c:spPr>
            <a:ln w="25400" cmpd="sng">
              <a:solidFill>
                <a:srgbClr val="666666"/>
              </a:solidFill>
            </a:ln>
          </c:spPr>
          <c:marker>
            <c:symbol val="none"/>
          </c:marker>
          <c:cat>
            <c:strRef>
              <c:f>Sheet1!$A$28:$A$32</c:f>
              <c:strCache>
                <c:ptCount val="5"/>
                <c:pt idx="0">
                  <c:v>Map 1</c:v>
                </c:pt>
                <c:pt idx="1">
                  <c:v>Map 2</c:v>
                </c:pt>
                <c:pt idx="2">
                  <c:v>Map 3</c:v>
                </c:pt>
                <c:pt idx="3">
                  <c:v>Map 4</c:v>
                </c:pt>
                <c:pt idx="4">
                  <c:v>Map 5</c:v>
                </c:pt>
              </c:strCache>
            </c:strRef>
          </c:cat>
          <c:val>
            <c:numRef>
              <c:f>Sheet1!$F$28:$F$32</c:f>
              <c:numCache>
                <c:formatCode>General</c:formatCode>
                <c:ptCount val="5"/>
                <c:pt idx="0">
                  <c:v>1016</c:v>
                </c:pt>
                <c:pt idx="1">
                  <c:v>191</c:v>
                </c:pt>
                <c:pt idx="2">
                  <c:v>1396</c:v>
                </c:pt>
                <c:pt idx="3">
                  <c:v>2319</c:v>
                </c:pt>
                <c:pt idx="4">
                  <c:v>1686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4F-4E88-B47B-7CB3D5ED1EB2}"/>
            </c:ext>
          </c:extLst>
        </c:ser>
        <c:ser>
          <c:idx val="5"/>
          <c:order val="5"/>
          <c:tx>
            <c:strRef>
              <c:f>Sheet1!$G$27</c:f>
              <c:strCache>
                <c:ptCount val="1"/>
                <c:pt idx="0">
                  <c:v>h6</c:v>
                </c:pt>
              </c:strCache>
            </c:strRef>
          </c:tx>
          <c:spPr>
            <a:ln w="25400" cmpd="sng">
              <a:solidFill>
                <a:srgbClr val="4942CC"/>
              </a:solidFill>
            </a:ln>
          </c:spPr>
          <c:marker>
            <c:symbol val="none"/>
          </c:marker>
          <c:cat>
            <c:strRef>
              <c:f>Sheet1!$A$28:$A$32</c:f>
              <c:strCache>
                <c:ptCount val="5"/>
                <c:pt idx="0">
                  <c:v>Map 1</c:v>
                </c:pt>
                <c:pt idx="1">
                  <c:v>Map 2</c:v>
                </c:pt>
                <c:pt idx="2">
                  <c:v>Map 3</c:v>
                </c:pt>
                <c:pt idx="3">
                  <c:v>Map 4</c:v>
                </c:pt>
                <c:pt idx="4">
                  <c:v>Map 5</c:v>
                </c:pt>
              </c:strCache>
            </c:strRef>
          </c:cat>
          <c:val>
            <c:numRef>
              <c:f>Sheet1!$G$28:$G$32</c:f>
              <c:numCache>
                <c:formatCode>General</c:formatCode>
                <c:ptCount val="5"/>
                <c:pt idx="0">
                  <c:v>210</c:v>
                </c:pt>
                <c:pt idx="1">
                  <c:v>88</c:v>
                </c:pt>
                <c:pt idx="2">
                  <c:v>288</c:v>
                </c:pt>
                <c:pt idx="3">
                  <c:v>311</c:v>
                </c:pt>
                <c:pt idx="4">
                  <c:v>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4F-4E88-B47B-7CB3D5ED1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5594624"/>
        <c:axId val="-935587008"/>
      </c:lineChart>
      <c:catAx>
        <c:axId val="-93559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n-US"/>
          </a:p>
        </c:txPr>
        <c:crossAx val="-935587008"/>
        <c:crosses val="autoZero"/>
        <c:auto val="1"/>
        <c:lblAlgn val="ctr"/>
        <c:lblOffset val="100"/>
        <c:noMultiLvlLbl val="1"/>
      </c:catAx>
      <c:valAx>
        <c:axId val="-935587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-93559462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23</xdr:row>
      <xdr:rowOff>123825</xdr:rowOff>
    </xdr:from>
    <xdr:to>
      <xdr:col>13</xdr:col>
      <xdr:colOff>171450</xdr:colOff>
      <xdr:row>41</xdr:row>
      <xdr:rowOff>190500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8</xdr:col>
      <xdr:colOff>180975</xdr:colOff>
      <xdr:row>41</xdr:row>
      <xdr:rowOff>180975</xdr:rowOff>
    </xdr:from>
    <xdr:to>
      <xdr:col>13</xdr:col>
      <xdr:colOff>352425</xdr:colOff>
      <xdr:row>59</xdr:row>
      <xdr:rowOff>114300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1" max="1" width="19" customWidth="1"/>
    <col min="2" max="2" width="25.28515625" customWidth="1"/>
    <col min="3" max="3" width="16.140625" customWidth="1"/>
    <col min="4" max="4" width="19.42578125" customWidth="1"/>
    <col min="5" max="5" width="23" customWidth="1"/>
    <col min="9" max="9" width="31.42578125" customWidth="1"/>
  </cols>
  <sheetData>
    <row r="1" spans="1:9" ht="15.75" customHeight="1" x14ac:dyDescent="0.2">
      <c r="A1" s="1" t="s">
        <v>0</v>
      </c>
      <c r="B1" s="2"/>
      <c r="C1" s="1"/>
      <c r="D1" s="2"/>
      <c r="E1" s="2"/>
      <c r="F1" s="2"/>
    </row>
    <row r="3" spans="1:9" ht="15.75" customHeight="1" x14ac:dyDescent="0.2">
      <c r="A3" s="3" t="s">
        <v>1</v>
      </c>
    </row>
    <row r="4" spans="1:9" ht="15.75" customHeight="1" x14ac:dyDescent="0.2">
      <c r="A4" s="3" t="s">
        <v>2</v>
      </c>
    </row>
    <row r="5" spans="1:9" ht="15.75" customHeight="1" x14ac:dyDescent="0.2">
      <c r="A5" s="3"/>
      <c r="B5" s="3"/>
      <c r="C5" s="3"/>
      <c r="D5" s="3"/>
      <c r="E5" s="3"/>
      <c r="F5" s="3"/>
      <c r="G5" s="3"/>
    </row>
    <row r="6" spans="1:9" ht="15.75" customHeight="1" x14ac:dyDescent="0.2">
      <c r="A6" s="4" t="s">
        <v>3</v>
      </c>
      <c r="B6" s="5"/>
      <c r="C6" s="5"/>
      <c r="D6" s="5"/>
      <c r="E6" s="5"/>
      <c r="F6" s="5"/>
      <c r="G6" s="5"/>
      <c r="H6" s="6"/>
      <c r="I6" s="6"/>
    </row>
    <row r="7" spans="1:9" ht="15.75" customHeight="1" x14ac:dyDescent="0.2">
      <c r="A7" s="3" t="s">
        <v>37</v>
      </c>
      <c r="B7" s="3"/>
      <c r="C7" s="3"/>
      <c r="D7" s="3"/>
      <c r="E7" s="3"/>
      <c r="F7" s="3"/>
      <c r="G7" s="3"/>
    </row>
    <row r="8" spans="1:9" ht="15.75" customHeight="1" x14ac:dyDescent="0.2">
      <c r="A8" s="3" t="s">
        <v>38</v>
      </c>
      <c r="B8" s="3"/>
      <c r="C8" s="3"/>
      <c r="D8" s="3"/>
      <c r="E8" s="3"/>
      <c r="F8" s="3"/>
      <c r="G8" s="3"/>
    </row>
    <row r="9" spans="1:9" ht="15.75" customHeight="1" x14ac:dyDescent="0.2">
      <c r="A9" s="3"/>
      <c r="B9" s="3"/>
      <c r="C9" s="3"/>
      <c r="D9" s="3"/>
      <c r="E9" s="3"/>
      <c r="F9" s="3"/>
      <c r="G9" s="3"/>
    </row>
    <row r="10" spans="1:9" ht="15.75" customHeight="1" x14ac:dyDescent="0.2">
      <c r="A10" s="7" t="s">
        <v>4</v>
      </c>
      <c r="B10" s="3"/>
      <c r="C10" s="3"/>
      <c r="D10" s="3"/>
      <c r="E10" s="3"/>
      <c r="F10" s="3"/>
      <c r="G10" s="3"/>
    </row>
    <row r="11" spans="1:9" ht="15.75" customHeight="1" x14ac:dyDescent="0.2">
      <c r="A11" s="3" t="s">
        <v>5</v>
      </c>
      <c r="B11" s="3"/>
      <c r="C11" s="3"/>
      <c r="D11" s="3"/>
      <c r="E11" s="3"/>
      <c r="F11" s="3"/>
      <c r="G11" s="3"/>
    </row>
    <row r="12" spans="1:9" ht="15.75" customHeight="1" x14ac:dyDescent="0.2">
      <c r="A12" s="3" t="s">
        <v>39</v>
      </c>
      <c r="B12" s="3"/>
      <c r="C12" s="3"/>
      <c r="D12" s="3"/>
      <c r="E12" s="3"/>
      <c r="F12" s="3"/>
      <c r="G12" s="3"/>
    </row>
    <row r="13" spans="1:9" ht="15.75" customHeight="1" x14ac:dyDescent="0.2">
      <c r="A13" s="3" t="s">
        <v>40</v>
      </c>
      <c r="B13" s="3"/>
      <c r="C13" s="3"/>
      <c r="D13" s="3"/>
      <c r="E13" s="3"/>
      <c r="F13" s="3"/>
      <c r="G13" s="3"/>
    </row>
    <row r="14" spans="1:9" ht="15.75" customHeight="1" x14ac:dyDescent="0.2">
      <c r="A14" s="3"/>
      <c r="B14" s="3"/>
      <c r="C14" s="3"/>
      <c r="D14" s="3"/>
      <c r="E14" s="3"/>
      <c r="F14" s="3"/>
      <c r="G14" s="3"/>
    </row>
    <row r="15" spans="1:9" ht="15.75" customHeight="1" x14ac:dyDescent="0.2">
      <c r="A15" s="14" t="s">
        <v>41</v>
      </c>
      <c r="B15" s="3"/>
      <c r="C15" s="3"/>
      <c r="D15" s="3"/>
      <c r="E15" s="3"/>
      <c r="F15" s="3"/>
      <c r="G15" s="3"/>
    </row>
    <row r="16" spans="1:9" ht="15.75" customHeight="1" x14ac:dyDescent="0.2">
      <c r="A16" s="3"/>
      <c r="B16" s="3"/>
      <c r="C16" s="3"/>
      <c r="D16" s="3"/>
      <c r="E16" s="3"/>
      <c r="F16" s="3"/>
      <c r="G16" s="3"/>
    </row>
    <row r="17" spans="1:11" ht="15.75" customHeight="1" x14ac:dyDescent="0.2">
      <c r="A17" s="8" t="s">
        <v>6</v>
      </c>
      <c r="B17" s="8" t="s">
        <v>7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I17" s="3" t="s">
        <v>8</v>
      </c>
      <c r="J17" s="3" t="s">
        <v>9</v>
      </c>
    </row>
    <row r="18" spans="1:11" ht="15.75" customHeight="1" x14ac:dyDescent="0.2">
      <c r="A18" s="10" t="s">
        <v>10</v>
      </c>
      <c r="B18" s="11">
        <f t="shared" ref="B18:B23" si="0">AVERAGE(C18:G18)</f>
        <v>1.3056907072672148</v>
      </c>
      <c r="C18">
        <f t="array" ref="C18:G18">TRANSPOSE(E36:E40)</f>
        <v>1.5162652658843017</v>
      </c>
      <c r="D18">
        <v>1.4255856392391402</v>
      </c>
      <c r="E18">
        <v>1.210924332956208</v>
      </c>
      <c r="F18">
        <v>1.2405895090079495</v>
      </c>
      <c r="G18">
        <v>1.1350887892484753</v>
      </c>
    </row>
    <row r="19" spans="1:11" ht="15.75" customHeight="1" x14ac:dyDescent="0.2">
      <c r="A19" s="10" t="s">
        <v>11</v>
      </c>
      <c r="B19" s="11">
        <f t="shared" si="0"/>
        <v>1.296667405155066</v>
      </c>
      <c r="C19">
        <f t="array" ref="C19:G19">TRANSPOSE(E44:E48)</f>
        <v>1.505116304169501</v>
      </c>
      <c r="D19">
        <v>1.4172708902798752</v>
      </c>
      <c r="E19">
        <v>1.1938869120873277</v>
      </c>
      <c r="F19">
        <v>1.2332876684653515</v>
      </c>
      <c r="G19">
        <v>1.1337752507732752</v>
      </c>
      <c r="I19">
        <f t="shared" ref="I19:I22" si="1">(1-(B19/B18))</f>
        <v>6.910750043579994E-3</v>
      </c>
      <c r="J19">
        <f>1-AVERAGE(B44/B36, B45/B37, B45/B38,B47/B39, B48/B40)</f>
        <v>0.28308149583900999</v>
      </c>
    </row>
    <row r="20" spans="1:11" ht="15.75" customHeight="1" x14ac:dyDescent="0.2">
      <c r="A20" s="10" t="s">
        <v>12</v>
      </c>
      <c r="B20" s="11">
        <f t="shared" si="0"/>
        <v>1.2876096873963991</v>
      </c>
      <c r="C20">
        <f t="array" ref="C20:G20">TRANSPOSE(E51:E55)</f>
        <v>1.4659468362427932</v>
      </c>
      <c r="D20">
        <v>1.4121188506346776</v>
      </c>
      <c r="E20">
        <v>1.1932813640853872</v>
      </c>
      <c r="F20">
        <v>1.2333662679882353</v>
      </c>
      <c r="G20">
        <v>1.1333351180309024</v>
      </c>
      <c r="I20">
        <f t="shared" si="1"/>
        <v>6.9853824678993703E-3</v>
      </c>
      <c r="J20">
        <f>1-AVERAGE(B51/B44, B52/B45, B53/B46,B54/B47, B55/B48)</f>
        <v>4.2798542567332176E-2</v>
      </c>
    </row>
    <row r="21" spans="1:11" ht="15.75" customHeight="1" x14ac:dyDescent="0.2">
      <c r="A21" s="10" t="s">
        <v>13</v>
      </c>
      <c r="B21" s="11">
        <f t="shared" si="0"/>
        <v>1.3224750674718966</v>
      </c>
      <c r="C21">
        <f t="array" ref="C21:G21">TRANSPOSE(E59:E63)</f>
        <v>1.4434391719807522</v>
      </c>
      <c r="D21">
        <v>1.3938579047670017</v>
      </c>
      <c r="E21">
        <v>1.1838448686952454</v>
      </c>
      <c r="F21">
        <v>1.2274672937550379</v>
      </c>
      <c r="G21">
        <v>1.3637660981614455</v>
      </c>
      <c r="I21">
        <f t="shared" si="1"/>
        <v>-2.7077600003147406E-2</v>
      </c>
      <c r="J21">
        <f>1-AVERAGE(B59/B51, B60/B52, B61/B53, B62/B54, B63/B55)</f>
        <v>0.19207376809541743</v>
      </c>
      <c r="K21" s="3"/>
    </row>
    <row r="22" spans="1:11" ht="15.75" customHeight="1" x14ac:dyDescent="0.2">
      <c r="A22" s="10" t="s">
        <v>14</v>
      </c>
      <c r="B22" s="11">
        <f t="shared" si="0"/>
        <v>1.274899406914999</v>
      </c>
      <c r="C22">
        <f t="array" ref="C22:G22">TRANSPOSE(E67:E71)</f>
        <v>1.4396521281707542</v>
      </c>
      <c r="D22">
        <v>1.3885597921637223</v>
      </c>
      <c r="E22">
        <v>1.183414456258385</v>
      </c>
      <c r="F22">
        <v>1.2261978378915395</v>
      </c>
      <c r="G22">
        <v>1.136672820090594</v>
      </c>
      <c r="I22">
        <f t="shared" si="1"/>
        <v>3.5974712663464636E-2</v>
      </c>
      <c r="J22">
        <f>1-AVERAGE(B67/B59, B68/B60, B69/B61,B69/B62, B70/B63)</f>
        <v>3.8155824402793748E-2</v>
      </c>
    </row>
    <row r="23" spans="1:11" ht="15.75" customHeight="1" x14ac:dyDescent="0.2">
      <c r="A23" s="10" t="s">
        <v>15</v>
      </c>
      <c r="B23" s="11">
        <f t="shared" si="0"/>
        <v>1.2214541144240034</v>
      </c>
      <c r="C23">
        <f t="array" ref="C23:G23">TRANSPOSE(E75:E79)</f>
        <v>1.3250188849684925</v>
      </c>
      <c r="D23">
        <v>1.3229095969052957</v>
      </c>
      <c r="E23">
        <v>1.1562755592243352</v>
      </c>
      <c r="F23">
        <v>1.1630515317677188</v>
      </c>
      <c r="G23">
        <v>1.1400149992541739</v>
      </c>
    </row>
    <row r="25" spans="1:11" ht="15.75" customHeight="1" x14ac:dyDescent="0.2">
      <c r="A25" s="3"/>
    </row>
    <row r="26" spans="1:11" ht="15.75" customHeight="1" x14ac:dyDescent="0.2">
      <c r="A26" s="9" t="s">
        <v>16</v>
      </c>
    </row>
    <row r="27" spans="1:11" ht="15.75" customHeight="1" x14ac:dyDescent="0.2">
      <c r="A27" s="9" t="s">
        <v>17</v>
      </c>
      <c r="B27" s="9" t="s">
        <v>10</v>
      </c>
      <c r="C27" s="9" t="s">
        <v>11</v>
      </c>
      <c r="D27" s="9" t="s">
        <v>12</v>
      </c>
      <c r="E27" s="9" t="s">
        <v>13</v>
      </c>
      <c r="F27" s="9" t="s">
        <v>14</v>
      </c>
      <c r="G27" s="9" t="s">
        <v>15</v>
      </c>
    </row>
    <row r="28" spans="1:11" ht="15.75" customHeight="1" x14ac:dyDescent="0.2">
      <c r="A28" s="13" t="s">
        <v>32</v>
      </c>
      <c r="B28" s="3">
        <v>2721</v>
      </c>
      <c r="C28" s="3">
        <v>2365</v>
      </c>
      <c r="D28" s="3">
        <v>1433</v>
      </c>
      <c r="E28" s="3">
        <v>1068</v>
      </c>
      <c r="F28" s="3">
        <v>1016</v>
      </c>
      <c r="G28" s="3">
        <v>210</v>
      </c>
    </row>
    <row r="29" spans="1:11" ht="15.75" customHeight="1" x14ac:dyDescent="0.2">
      <c r="A29" s="3" t="s">
        <v>33</v>
      </c>
      <c r="B29" s="3">
        <v>291</v>
      </c>
      <c r="C29" s="3">
        <v>265</v>
      </c>
      <c r="D29" s="3">
        <v>250</v>
      </c>
      <c r="E29" s="3">
        <v>203</v>
      </c>
      <c r="F29" s="3">
        <v>191</v>
      </c>
      <c r="G29" s="3">
        <v>88</v>
      </c>
    </row>
    <row r="30" spans="1:11" ht="15.75" customHeight="1" x14ac:dyDescent="0.2">
      <c r="A30" s="3" t="s">
        <v>34</v>
      </c>
      <c r="B30" s="3">
        <v>3750</v>
      </c>
      <c r="C30" s="3">
        <v>2039</v>
      </c>
      <c r="D30" s="3">
        <v>1995</v>
      </c>
      <c r="E30" s="3">
        <v>1418</v>
      </c>
      <c r="F30" s="3">
        <v>1396</v>
      </c>
      <c r="G30" s="3">
        <v>288</v>
      </c>
    </row>
    <row r="31" spans="1:11" ht="15.75" customHeight="1" x14ac:dyDescent="0.2">
      <c r="A31" s="3" t="s">
        <v>35</v>
      </c>
      <c r="B31" s="3">
        <v>3613</v>
      </c>
      <c r="C31" s="3">
        <v>2887</v>
      </c>
      <c r="D31" s="3">
        <v>2894</v>
      </c>
      <c r="E31" s="3">
        <v>2412</v>
      </c>
      <c r="F31" s="3">
        <v>2319</v>
      </c>
      <c r="G31" s="3">
        <v>311</v>
      </c>
    </row>
    <row r="32" spans="1:11" ht="15.75" customHeight="1" x14ac:dyDescent="0.2">
      <c r="A32" s="3" t="s">
        <v>36</v>
      </c>
      <c r="B32" s="3">
        <v>1555</v>
      </c>
      <c r="C32" s="3">
        <v>1454</v>
      </c>
      <c r="D32" s="3">
        <v>1826</v>
      </c>
      <c r="E32" s="3">
        <v>1713</v>
      </c>
      <c r="F32" s="3">
        <v>1686</v>
      </c>
      <c r="G32" s="3">
        <v>1999</v>
      </c>
    </row>
    <row r="33" spans="1:7" ht="15.75" customHeight="1" x14ac:dyDescent="0.2">
      <c r="A33" s="3"/>
    </row>
    <row r="34" spans="1:7" ht="15.75" customHeight="1" x14ac:dyDescent="0.2">
      <c r="A34" s="3"/>
    </row>
    <row r="35" spans="1:7" ht="15.75" customHeight="1" x14ac:dyDescent="0.2">
      <c r="A35" s="9" t="s">
        <v>18</v>
      </c>
      <c r="B35" s="3" t="s">
        <v>17</v>
      </c>
      <c r="C35" s="3" t="s">
        <v>19</v>
      </c>
      <c r="D35" s="3" t="s">
        <v>20</v>
      </c>
      <c r="E35" s="3" t="s">
        <v>21</v>
      </c>
    </row>
    <row r="36" spans="1:7" ht="15.75" customHeight="1" x14ac:dyDescent="0.2">
      <c r="A36" s="13" t="s">
        <v>32</v>
      </c>
      <c r="B36" s="3">
        <v>2721</v>
      </c>
      <c r="C36" s="3">
        <v>19</v>
      </c>
      <c r="D36" s="3">
        <v>415</v>
      </c>
      <c r="E36">
        <f t="shared" ref="E36:E40" si="2">B36^(1/C36)</f>
        <v>1.5162652658843017</v>
      </c>
    </row>
    <row r="37" spans="1:7" ht="12.75" x14ac:dyDescent="0.2">
      <c r="A37" s="13" t="s">
        <v>33</v>
      </c>
      <c r="B37" s="3">
        <v>291</v>
      </c>
      <c r="C37" s="3">
        <v>16</v>
      </c>
      <c r="D37" s="3">
        <v>437</v>
      </c>
      <c r="E37">
        <f t="shared" si="2"/>
        <v>1.4255856392391402</v>
      </c>
      <c r="G37" s="12"/>
    </row>
    <row r="38" spans="1:7" ht="12.75" x14ac:dyDescent="0.2">
      <c r="A38" s="13" t="s">
        <v>34</v>
      </c>
      <c r="B38" s="3">
        <v>3750</v>
      </c>
      <c r="C38" s="3">
        <v>43</v>
      </c>
      <c r="D38" s="3">
        <v>389</v>
      </c>
      <c r="E38">
        <f t="shared" si="2"/>
        <v>1.210924332956208</v>
      </c>
      <c r="G38" s="12"/>
    </row>
    <row r="39" spans="1:7" ht="12.75" x14ac:dyDescent="0.2">
      <c r="A39" s="13" t="s">
        <v>35</v>
      </c>
      <c r="B39" s="3">
        <v>3613</v>
      </c>
      <c r="C39" s="3">
        <v>38</v>
      </c>
      <c r="D39" s="3">
        <v>393</v>
      </c>
      <c r="E39">
        <f t="shared" si="2"/>
        <v>1.2405895090079495</v>
      </c>
      <c r="G39" s="12"/>
    </row>
    <row r="40" spans="1:7" ht="12.75" x14ac:dyDescent="0.2">
      <c r="A40" s="13" t="s">
        <v>36</v>
      </c>
      <c r="B40" s="3">
        <v>1555</v>
      </c>
      <c r="C40" s="3">
        <v>58</v>
      </c>
      <c r="D40" s="3">
        <v>266</v>
      </c>
      <c r="E40">
        <f t="shared" si="2"/>
        <v>1.1350887892484753</v>
      </c>
    </row>
    <row r="41" spans="1:7" ht="12.75" x14ac:dyDescent="0.2">
      <c r="A41" s="3"/>
    </row>
    <row r="42" spans="1:7" ht="12.75" x14ac:dyDescent="0.2">
      <c r="A42" s="9"/>
      <c r="B42" s="3"/>
      <c r="C42" s="3"/>
      <c r="D42" s="3"/>
    </row>
    <row r="43" spans="1:7" ht="12.75" x14ac:dyDescent="0.2">
      <c r="A43" s="9" t="s">
        <v>22</v>
      </c>
      <c r="B43" s="3" t="s">
        <v>17</v>
      </c>
      <c r="C43" s="3" t="s">
        <v>19</v>
      </c>
      <c r="D43" s="3" t="s">
        <v>20</v>
      </c>
    </row>
    <row r="44" spans="1:7" ht="12.75" x14ac:dyDescent="0.2">
      <c r="A44" s="3" t="s">
        <v>32</v>
      </c>
      <c r="B44" s="3">
        <v>2365</v>
      </c>
      <c r="C44" s="3">
        <v>19</v>
      </c>
      <c r="D44" s="3">
        <v>415</v>
      </c>
      <c r="E44">
        <f t="shared" ref="E44:E48" si="3">B44^(1/C44)</f>
        <v>1.505116304169501</v>
      </c>
    </row>
    <row r="45" spans="1:7" ht="12.75" x14ac:dyDescent="0.2">
      <c r="A45" s="3" t="s">
        <v>33</v>
      </c>
      <c r="B45" s="3">
        <v>265</v>
      </c>
      <c r="C45" s="3">
        <v>16</v>
      </c>
      <c r="D45" s="3">
        <v>437</v>
      </c>
      <c r="E45">
        <f t="shared" si="3"/>
        <v>1.4172708902798752</v>
      </c>
    </row>
    <row r="46" spans="1:7" ht="12.75" x14ac:dyDescent="0.2">
      <c r="A46" s="3" t="s">
        <v>34</v>
      </c>
      <c r="B46" s="3">
        <v>2039</v>
      </c>
      <c r="C46" s="3">
        <v>43</v>
      </c>
      <c r="D46" s="3">
        <v>389</v>
      </c>
      <c r="E46">
        <f t="shared" si="3"/>
        <v>1.1938869120873277</v>
      </c>
    </row>
    <row r="47" spans="1:7" ht="12.75" x14ac:dyDescent="0.2">
      <c r="A47" s="3" t="s">
        <v>35</v>
      </c>
      <c r="B47" s="3">
        <v>2887</v>
      </c>
      <c r="C47" s="3">
        <v>38</v>
      </c>
      <c r="D47" s="3">
        <v>393</v>
      </c>
      <c r="E47">
        <f t="shared" si="3"/>
        <v>1.2332876684653515</v>
      </c>
    </row>
    <row r="48" spans="1:7" ht="12.75" x14ac:dyDescent="0.2">
      <c r="A48" s="3" t="s">
        <v>36</v>
      </c>
      <c r="B48" s="3">
        <v>1454</v>
      </c>
      <c r="C48" s="3">
        <v>58</v>
      </c>
      <c r="D48" s="3">
        <v>266</v>
      </c>
      <c r="E48">
        <f t="shared" si="3"/>
        <v>1.1337752507732752</v>
      </c>
    </row>
    <row r="49" spans="1:13" ht="12.75" x14ac:dyDescent="0.2">
      <c r="A49" s="3"/>
    </row>
    <row r="50" spans="1:13" ht="12.75" x14ac:dyDescent="0.2">
      <c r="A50" s="9" t="s">
        <v>23</v>
      </c>
      <c r="B50" s="3" t="s">
        <v>17</v>
      </c>
      <c r="C50" s="3" t="s">
        <v>19</v>
      </c>
      <c r="D50" s="3" t="s">
        <v>20</v>
      </c>
      <c r="E50" s="3" t="s">
        <v>21</v>
      </c>
    </row>
    <row r="51" spans="1:13" ht="12.75" x14ac:dyDescent="0.2">
      <c r="A51" s="3" t="s">
        <v>32</v>
      </c>
      <c r="B51" s="3">
        <v>1433</v>
      </c>
      <c r="C51" s="3">
        <v>19</v>
      </c>
      <c r="D51" s="3">
        <v>415</v>
      </c>
      <c r="E51">
        <f t="shared" ref="E51:E55" si="4">B51^(1/C51)</f>
        <v>1.4659468362427932</v>
      </c>
    </row>
    <row r="52" spans="1:13" ht="12.75" x14ac:dyDescent="0.2">
      <c r="A52" s="3" t="s">
        <v>33</v>
      </c>
      <c r="B52" s="3">
        <v>250</v>
      </c>
      <c r="C52" s="3">
        <v>16</v>
      </c>
      <c r="D52" s="3">
        <v>437</v>
      </c>
      <c r="E52">
        <f t="shared" si="4"/>
        <v>1.4121188506346776</v>
      </c>
    </row>
    <row r="53" spans="1:13" ht="12.75" x14ac:dyDescent="0.2">
      <c r="A53" s="3" t="s">
        <v>34</v>
      </c>
      <c r="B53" s="3">
        <v>1995</v>
      </c>
      <c r="C53" s="3">
        <v>43</v>
      </c>
      <c r="D53" s="3">
        <v>389</v>
      </c>
      <c r="E53">
        <f t="shared" si="4"/>
        <v>1.1932813640853872</v>
      </c>
    </row>
    <row r="54" spans="1:13" ht="12.75" x14ac:dyDescent="0.2">
      <c r="A54" s="3" t="s">
        <v>35</v>
      </c>
      <c r="B54" s="3">
        <v>2894</v>
      </c>
      <c r="C54" s="3">
        <v>38</v>
      </c>
      <c r="D54" s="3">
        <v>393</v>
      </c>
      <c r="E54">
        <f t="shared" si="4"/>
        <v>1.2333662679882353</v>
      </c>
    </row>
    <row r="55" spans="1:13" ht="12.75" x14ac:dyDescent="0.2">
      <c r="A55" s="3" t="s">
        <v>36</v>
      </c>
      <c r="B55" s="3">
        <v>1826</v>
      </c>
      <c r="C55" s="3">
        <v>60</v>
      </c>
      <c r="D55" s="3">
        <v>266</v>
      </c>
      <c r="E55">
        <f t="shared" si="4"/>
        <v>1.1333351180309024</v>
      </c>
    </row>
    <row r="56" spans="1:13" ht="12.75" x14ac:dyDescent="0.2">
      <c r="A56" s="3"/>
    </row>
    <row r="57" spans="1:13" ht="12.75" x14ac:dyDescent="0.2">
      <c r="A57" s="9"/>
      <c r="B57" s="3"/>
      <c r="C57" s="3"/>
      <c r="D57" s="3"/>
      <c r="E57" s="3"/>
    </row>
    <row r="58" spans="1:13" ht="12.75" x14ac:dyDescent="0.2">
      <c r="A58" s="9" t="s">
        <v>24</v>
      </c>
      <c r="B58" s="3" t="s">
        <v>17</v>
      </c>
      <c r="C58" s="3" t="s">
        <v>19</v>
      </c>
      <c r="D58" s="3" t="s">
        <v>20</v>
      </c>
      <c r="E58" s="3" t="s">
        <v>21</v>
      </c>
    </row>
    <row r="59" spans="1:13" ht="12.75" x14ac:dyDescent="0.2">
      <c r="A59" s="3" t="s">
        <v>32</v>
      </c>
      <c r="B59" s="3">
        <v>1068</v>
      </c>
      <c r="C59" s="3">
        <v>19</v>
      </c>
      <c r="D59" s="3">
        <v>415</v>
      </c>
      <c r="E59">
        <f t="shared" ref="E59:E63" si="5">B59^(1/C59)</f>
        <v>1.4434391719807522</v>
      </c>
    </row>
    <row r="60" spans="1:13" ht="12.75" x14ac:dyDescent="0.2">
      <c r="A60" s="3" t="s">
        <v>33</v>
      </c>
      <c r="B60" s="3">
        <v>203</v>
      </c>
      <c r="C60" s="3">
        <v>16</v>
      </c>
      <c r="D60" s="3">
        <v>437</v>
      </c>
      <c r="E60">
        <f t="shared" si="5"/>
        <v>1.3938579047670017</v>
      </c>
      <c r="G60" s="3"/>
    </row>
    <row r="61" spans="1:13" ht="12.75" x14ac:dyDescent="0.2">
      <c r="A61" s="3" t="s">
        <v>34</v>
      </c>
      <c r="B61" s="3">
        <v>1418</v>
      </c>
      <c r="C61" s="3">
        <v>43</v>
      </c>
      <c r="D61" s="3">
        <v>389</v>
      </c>
      <c r="E61">
        <f t="shared" si="5"/>
        <v>1.1838448686952454</v>
      </c>
      <c r="G61" s="3"/>
      <c r="H61" s="3"/>
      <c r="I61" s="3"/>
      <c r="J61" s="3"/>
      <c r="K61" s="3"/>
      <c r="L61" s="3"/>
      <c r="M61" s="3"/>
    </row>
    <row r="62" spans="1:13" ht="12.75" x14ac:dyDescent="0.2">
      <c r="A62" s="3" t="s">
        <v>35</v>
      </c>
      <c r="B62" s="3">
        <v>2412</v>
      </c>
      <c r="C62" s="3">
        <v>38</v>
      </c>
      <c r="D62" s="3">
        <v>393</v>
      </c>
      <c r="E62">
        <f t="shared" si="5"/>
        <v>1.2274672937550379</v>
      </c>
      <c r="G62" s="3"/>
      <c r="H62" s="3"/>
      <c r="I62" s="3"/>
      <c r="J62" s="3"/>
      <c r="K62" s="3"/>
      <c r="L62" s="3"/>
    </row>
    <row r="63" spans="1:13" ht="12.75" x14ac:dyDescent="0.2">
      <c r="A63" s="3" t="s">
        <v>36</v>
      </c>
      <c r="B63" s="3">
        <v>1713</v>
      </c>
      <c r="C63" s="3">
        <v>24</v>
      </c>
      <c r="D63" s="3">
        <v>266</v>
      </c>
      <c r="E63">
        <f t="shared" si="5"/>
        <v>1.3637660981614455</v>
      </c>
      <c r="G63" s="3"/>
      <c r="H63" s="3"/>
      <c r="I63" s="3"/>
      <c r="J63" s="3"/>
      <c r="K63" s="3"/>
      <c r="L63" s="3"/>
    </row>
    <row r="64" spans="1:13" ht="12.75" x14ac:dyDescent="0.2">
      <c r="A64" s="3"/>
      <c r="G64" s="3"/>
      <c r="H64" s="3"/>
      <c r="I64" s="3"/>
      <c r="J64" s="3"/>
      <c r="K64" s="3"/>
      <c r="L64" s="3"/>
    </row>
    <row r="65" spans="1:12" ht="12.75" x14ac:dyDescent="0.2">
      <c r="A65" s="9"/>
      <c r="B65" s="3"/>
      <c r="C65" s="3"/>
      <c r="D65" s="3"/>
      <c r="E65" s="3"/>
      <c r="G65" s="3"/>
      <c r="H65" s="3"/>
      <c r="I65" s="3"/>
      <c r="J65" s="3"/>
      <c r="K65" s="3"/>
      <c r="L65" s="3"/>
    </row>
    <row r="66" spans="1:12" ht="12.75" x14ac:dyDescent="0.2">
      <c r="A66" s="9" t="s">
        <v>25</v>
      </c>
      <c r="B66" s="3" t="s">
        <v>17</v>
      </c>
      <c r="C66" s="3" t="s">
        <v>19</v>
      </c>
      <c r="D66" s="3" t="s">
        <v>20</v>
      </c>
      <c r="E66" s="3" t="s">
        <v>21</v>
      </c>
      <c r="G66" s="3"/>
      <c r="H66" s="3"/>
      <c r="I66" s="3"/>
      <c r="J66" s="3"/>
      <c r="K66" s="3"/>
      <c r="L66" s="3"/>
    </row>
    <row r="67" spans="1:12" ht="12.75" x14ac:dyDescent="0.2">
      <c r="A67" s="3" t="s">
        <v>32</v>
      </c>
      <c r="B67" s="3">
        <v>1016</v>
      </c>
      <c r="C67" s="3">
        <v>19</v>
      </c>
      <c r="D67" s="3">
        <v>415</v>
      </c>
      <c r="E67">
        <f t="shared" ref="E67:E71" si="6">B67^(1/C67)</f>
        <v>1.4396521281707542</v>
      </c>
    </row>
    <row r="68" spans="1:12" ht="12.75" x14ac:dyDescent="0.2">
      <c r="A68" s="3" t="s">
        <v>33</v>
      </c>
      <c r="B68" s="3">
        <v>191</v>
      </c>
      <c r="C68" s="3">
        <v>16</v>
      </c>
      <c r="D68" s="3">
        <v>437</v>
      </c>
      <c r="E68">
        <f t="shared" si="6"/>
        <v>1.3885597921637223</v>
      </c>
    </row>
    <row r="69" spans="1:12" ht="12.75" x14ac:dyDescent="0.2">
      <c r="A69" s="3" t="s">
        <v>34</v>
      </c>
      <c r="B69" s="3">
        <v>1396</v>
      </c>
      <c r="C69" s="3">
        <v>43</v>
      </c>
      <c r="D69" s="3">
        <v>389</v>
      </c>
      <c r="E69">
        <f t="shared" si="6"/>
        <v>1.183414456258385</v>
      </c>
    </row>
    <row r="70" spans="1:12" ht="12.75" x14ac:dyDescent="0.2">
      <c r="A70" s="3" t="s">
        <v>35</v>
      </c>
      <c r="B70" s="3">
        <v>2319</v>
      </c>
      <c r="C70" s="3">
        <v>38</v>
      </c>
      <c r="D70" s="3">
        <v>393</v>
      </c>
      <c r="E70">
        <f t="shared" si="6"/>
        <v>1.2261978378915395</v>
      </c>
    </row>
    <row r="71" spans="1:12" ht="12.75" x14ac:dyDescent="0.2">
      <c r="A71" s="3" t="s">
        <v>36</v>
      </c>
      <c r="B71" s="3">
        <v>1686</v>
      </c>
      <c r="C71" s="3">
        <v>58</v>
      </c>
      <c r="D71" s="3">
        <v>266</v>
      </c>
      <c r="E71">
        <f t="shared" si="6"/>
        <v>1.136672820090594</v>
      </c>
    </row>
    <row r="72" spans="1:12" ht="12.75" x14ac:dyDescent="0.2">
      <c r="A72" s="3"/>
    </row>
    <row r="74" spans="1:12" ht="12.75" x14ac:dyDescent="0.2">
      <c r="A74" s="9" t="s">
        <v>26</v>
      </c>
      <c r="B74" s="3" t="s">
        <v>17</v>
      </c>
      <c r="C74" s="3" t="s">
        <v>19</v>
      </c>
      <c r="D74" s="3" t="s">
        <v>20</v>
      </c>
      <c r="E74" s="3" t="s">
        <v>21</v>
      </c>
    </row>
    <row r="75" spans="1:12" ht="12.75" x14ac:dyDescent="0.2">
      <c r="A75" s="3" t="s">
        <v>32</v>
      </c>
      <c r="B75" s="3">
        <v>210</v>
      </c>
      <c r="C75" s="3">
        <v>19</v>
      </c>
      <c r="D75" s="3">
        <v>415</v>
      </c>
      <c r="E75">
        <f t="shared" ref="E75:E79" si="7">B75^(1/C75)</f>
        <v>1.3250188849684925</v>
      </c>
    </row>
    <row r="76" spans="1:12" ht="12.75" x14ac:dyDescent="0.2">
      <c r="A76" s="3" t="s">
        <v>33</v>
      </c>
      <c r="B76" s="3">
        <v>88</v>
      </c>
      <c r="C76" s="3">
        <v>16</v>
      </c>
      <c r="D76" s="3">
        <v>437</v>
      </c>
      <c r="E76">
        <f t="shared" si="7"/>
        <v>1.3229095969052957</v>
      </c>
    </row>
    <row r="77" spans="1:12" ht="12.75" x14ac:dyDescent="0.2">
      <c r="A77" s="3" t="s">
        <v>34</v>
      </c>
      <c r="B77" s="3">
        <v>288</v>
      </c>
      <c r="C77" s="3">
        <v>39</v>
      </c>
      <c r="D77" s="3">
        <v>387</v>
      </c>
      <c r="E77">
        <f t="shared" si="7"/>
        <v>1.1562755592243352</v>
      </c>
    </row>
    <row r="78" spans="1:12" ht="12.75" x14ac:dyDescent="0.2">
      <c r="A78" s="3" t="s">
        <v>35</v>
      </c>
      <c r="B78" s="3">
        <v>311</v>
      </c>
      <c r="C78" s="3">
        <v>38</v>
      </c>
      <c r="D78" s="3">
        <v>393</v>
      </c>
      <c r="E78">
        <f t="shared" si="7"/>
        <v>1.1630515317677188</v>
      </c>
    </row>
    <row r="79" spans="1:12" ht="12.75" x14ac:dyDescent="0.2">
      <c r="A79" s="3" t="s">
        <v>36</v>
      </c>
      <c r="B79" s="3">
        <v>1999</v>
      </c>
      <c r="C79" s="3">
        <v>58</v>
      </c>
      <c r="D79" s="3">
        <v>266</v>
      </c>
      <c r="E79">
        <f t="shared" si="7"/>
        <v>1.1400149992541739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Seaman</dc:creator>
  <cp:lastModifiedBy>Dan</cp:lastModifiedBy>
  <dcterms:created xsi:type="dcterms:W3CDTF">2017-01-27T23:35:19Z</dcterms:created>
  <dcterms:modified xsi:type="dcterms:W3CDTF">2017-01-27T23:38:49Z</dcterms:modified>
</cp:coreProperties>
</file>