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els" sheetId="1" r:id="rId4"/>
    <sheet state="visible" name="Paytable3" sheetId="2" r:id="rId5"/>
    <sheet state="visible" name="Paylines9" sheetId="3" r:id="rId6"/>
    <sheet state="visible" name="Paytable5" sheetId="4" r:id="rId7"/>
    <sheet state="visible" name="Copy of Paylines" sheetId="5" r:id="rId8"/>
    <sheet state="visible" name="Paytable" sheetId="6" r:id="rId9"/>
    <sheet state="visible" name="Paylines" sheetId="7" r:id="rId10"/>
    <sheet state="visible" name="WaysPays" sheetId="8" r:id="rId11"/>
    <sheet state="visible" name="Symbol Count" sheetId="9" r:id="rId12"/>
    <sheet state="visible" name="Volatility Index" sheetId="10" r:id="rId13"/>
    <sheet state="visible" name="High VI" sheetId="11" r:id="rId14"/>
    <sheet state="visible" name="Medium VI" sheetId="12" r:id="rId15"/>
    <sheet state="visible" name="Low VI" sheetId="13" r:id="rId16"/>
  </sheets>
  <definedNames/>
  <calcPr/>
</workbook>
</file>

<file path=xl/sharedStrings.xml><?xml version="1.0" encoding="utf-8"?>
<sst xmlns="http://schemas.openxmlformats.org/spreadsheetml/2006/main" count="682" uniqueCount="85">
  <si>
    <t>Reel 1</t>
  </si>
  <si>
    <t>Reel 2</t>
  </si>
  <si>
    <t>Reel 3</t>
  </si>
  <si>
    <t>Reel 4</t>
  </si>
  <si>
    <t>Reel 5</t>
  </si>
  <si>
    <t>1B</t>
  </si>
  <si>
    <t>gh</t>
  </si>
  <si>
    <t>W</t>
  </si>
  <si>
    <t>2B</t>
  </si>
  <si>
    <t>B7</t>
  </si>
  <si>
    <t>R7</t>
  </si>
  <si>
    <t>3B</t>
  </si>
  <si>
    <t>reel1</t>
  </si>
  <si>
    <t>reel 2</t>
  </si>
  <si>
    <t>reel 3</t>
  </si>
  <si>
    <t>win</t>
  </si>
  <si>
    <t>W = wild</t>
  </si>
  <si>
    <t>*7</t>
  </si>
  <si>
    <t>note: means any 7's</t>
  </si>
  <si>
    <t>*B</t>
  </si>
  <si>
    <t>note: means any bars</t>
  </si>
  <si>
    <t>(0,0)</t>
  </si>
  <si>
    <t>(1,0)</t>
  </si>
  <si>
    <t>(2,0)</t>
  </si>
  <si>
    <t>(0,1)</t>
  </si>
  <si>
    <t>(1,1)</t>
  </si>
  <si>
    <t>(2,1)</t>
  </si>
  <si>
    <t>(0,2)</t>
  </si>
  <si>
    <t>(1,2)</t>
  </si>
  <si>
    <t>(2,2)</t>
  </si>
  <si>
    <t>reel4</t>
  </si>
  <si>
    <t>reel5</t>
  </si>
  <si>
    <t>1 Payline</t>
  </si>
  <si>
    <t>R1 Position</t>
  </si>
  <si>
    <t>R2 Position</t>
  </si>
  <si>
    <t>R3 Position</t>
  </si>
  <si>
    <t>3 Paylines</t>
  </si>
  <si>
    <t>5 Paylines</t>
  </si>
  <si>
    <t>9 Paylines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</si>
  <si>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</si>
  <si>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</si>
  <si>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</si>
  <si>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</si>
  <si>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</si>
  <si>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</si>
  <si>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</si>
  <si>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</si>
  <si>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</si>
  <si>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Paylines</t>
  </si>
  <si>
    <t>Wins</t>
  </si>
  <si>
    <t>W W W</t>
  </si>
  <si>
    <t>B7 B7 B7</t>
  </si>
  <si>
    <t>R7 R7 R7</t>
  </si>
  <si>
    <t>*7 *7 *7</t>
  </si>
  <si>
    <t>3B 3B 3B</t>
  </si>
  <si>
    <t xml:space="preserve">2B 2B 2B </t>
  </si>
  <si>
    <t>1B 1B 1B</t>
  </si>
  <si>
    <t>*B *B *B</t>
  </si>
  <si>
    <t>Reel window</t>
  </si>
  <si>
    <t>Paying Combinations</t>
  </si>
  <si>
    <t>Ways</t>
  </si>
  <si>
    <t>Pays</t>
  </si>
  <si>
    <t>Total Pays</t>
  </si>
  <si>
    <t>Game RTP</t>
  </si>
  <si>
    <t>VI</t>
  </si>
  <si>
    <t>Any 3 7's</t>
  </si>
  <si>
    <t>Any 3 Bar's</t>
  </si>
  <si>
    <t>Symbols</t>
  </si>
  <si>
    <t>Wild (W)</t>
  </si>
  <si>
    <t>Symbols Per Reel</t>
  </si>
  <si>
    <t>Black 7 (B7)</t>
  </si>
  <si>
    <t>Red 7 (R7)</t>
  </si>
  <si>
    <t>Total Combinations</t>
  </si>
  <si>
    <t>Triple Bar (3B)</t>
  </si>
  <si>
    <t>Double Bar (2B)</t>
  </si>
  <si>
    <t>Single Bar (1B)</t>
  </si>
  <si>
    <t>Blank Space (gh)</t>
  </si>
  <si>
    <t>Mean Pay</t>
  </si>
  <si>
    <t>Deviation</t>
  </si>
  <si>
    <t>(Deviation)^2</t>
  </si>
  <si>
    <t>Probability</t>
  </si>
  <si>
    <t>Variance</t>
  </si>
  <si>
    <t>Combined Variance</t>
  </si>
  <si>
    <t>Standard Deviation</t>
  </si>
  <si>
    <t>Volatility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</si>
</sst>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%"/>
    <numFmt numFmtId="165" formatCode="0.00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</fills>
  <borders count="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4" fillId="0" fontId="2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4" fillId="3" fontId="2" numFmtId="0" xfId="0" applyAlignment="1" applyBorder="1" applyFill="1" applyFont="1">
      <alignment horizontal="center" vertical="bottom"/>
    </xf>
    <xf borderId="0" fillId="3" fontId="2" numFmtId="0" xfId="0" applyAlignment="1" applyFont="1">
      <alignment horizontal="center"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4" fillId="3" fontId="2" numFmtId="0" xfId="0" applyAlignment="1" applyBorder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4" fillId="2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4" fontId="2" numFmtId="0" xfId="0" applyAlignment="1" applyBorder="1" applyFill="1" applyFont="1">
      <alignment vertical="bottom"/>
    </xf>
    <xf borderId="4" fillId="3" fontId="2" numFmtId="0" xfId="0" applyAlignment="1" applyBorder="1" applyFont="1">
      <alignment vertical="bottom"/>
    </xf>
    <xf borderId="4" fillId="5" fontId="2" numFmtId="0" xfId="0" applyAlignment="1" applyBorder="1" applyFill="1" applyFont="1">
      <alignment vertical="bottom"/>
    </xf>
    <xf borderId="4" fillId="6" fontId="2" numFmtId="0" xfId="0" applyAlignment="1" applyBorder="1" applyFill="1" applyFont="1">
      <alignment vertical="bottom"/>
    </xf>
    <xf borderId="4" fillId="7" fontId="2" numFmtId="0" xfId="0" applyAlignment="1" applyBorder="1" applyFill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5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4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  <xf borderId="4" fillId="0" fontId="2" numFmtId="0" xfId="0" applyBorder="1" applyFont="1"/>
    <xf borderId="4" fillId="8" fontId="1" numFmtId="0" xfId="0" applyAlignment="1" applyBorder="1" applyFill="1" applyFont="1">
      <alignment horizontal="center"/>
    </xf>
    <xf borderId="0" fillId="2" fontId="1" numFmtId="0" xfId="0" applyAlignment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0" fillId="8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3.88"/>
    <col customWidth="1" min="4" max="5" width="12.63"/>
    <col customWidth="1" min="6" max="6" width="11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3" t="s">
        <v>5</v>
      </c>
      <c r="B2" s="3" t="s">
        <v>5</v>
      </c>
      <c r="C2" s="3" t="s">
        <v>5</v>
      </c>
      <c r="D2" s="3"/>
      <c r="E2" s="3"/>
    </row>
    <row r="3" ht="15.75" customHeight="1">
      <c r="A3" s="4" t="s">
        <v>6</v>
      </c>
      <c r="B3" s="4" t="s">
        <v>6</v>
      </c>
      <c r="C3" s="4" t="s">
        <v>6</v>
      </c>
      <c r="D3" s="4"/>
      <c r="E3" s="4"/>
    </row>
    <row r="4" ht="15.75" customHeight="1">
      <c r="A4" s="4" t="s">
        <v>7</v>
      </c>
      <c r="B4" s="4" t="s">
        <v>7</v>
      </c>
      <c r="C4" s="4" t="s">
        <v>7</v>
      </c>
      <c r="D4" s="4"/>
      <c r="E4" s="4"/>
    </row>
    <row r="5" ht="15.75" customHeight="1">
      <c r="A5" s="4" t="s">
        <v>6</v>
      </c>
      <c r="B5" s="4" t="s">
        <v>6</v>
      </c>
      <c r="C5" s="4" t="s">
        <v>6</v>
      </c>
      <c r="D5" s="4"/>
      <c r="E5" s="4"/>
    </row>
    <row r="6" ht="15.75" customHeight="1">
      <c r="A6" s="4" t="s">
        <v>8</v>
      </c>
      <c r="B6" s="4" t="s">
        <v>8</v>
      </c>
      <c r="C6" s="4" t="s">
        <v>8</v>
      </c>
      <c r="D6" s="4"/>
      <c r="E6" s="4"/>
    </row>
    <row r="7" ht="15.75" customHeight="1">
      <c r="A7" s="4" t="s">
        <v>6</v>
      </c>
      <c r="B7" s="4" t="s">
        <v>6</v>
      </c>
      <c r="C7" s="4" t="s">
        <v>6</v>
      </c>
      <c r="D7" s="4"/>
      <c r="E7" s="4"/>
    </row>
    <row r="8" ht="15.75" customHeight="1">
      <c r="A8" s="4" t="s">
        <v>9</v>
      </c>
      <c r="B8" s="4" t="s">
        <v>9</v>
      </c>
      <c r="C8" s="4" t="s">
        <v>9</v>
      </c>
      <c r="D8" s="4"/>
      <c r="E8" s="4"/>
    </row>
    <row r="9" ht="15.75" customHeight="1">
      <c r="A9" s="4" t="s">
        <v>6</v>
      </c>
      <c r="B9" s="4" t="s">
        <v>6</v>
      </c>
      <c r="C9" s="4" t="s">
        <v>6</v>
      </c>
      <c r="D9" s="4"/>
      <c r="E9" s="4"/>
    </row>
    <row r="10" ht="15.75" customHeight="1">
      <c r="A10" s="4" t="s">
        <v>5</v>
      </c>
      <c r="B10" s="4" t="s">
        <v>5</v>
      </c>
      <c r="C10" s="4" t="s">
        <v>5</v>
      </c>
      <c r="D10" s="4"/>
      <c r="E10" s="4"/>
    </row>
    <row r="11" ht="15.75" customHeight="1">
      <c r="A11" s="4" t="s">
        <v>6</v>
      </c>
      <c r="B11" s="4" t="s">
        <v>6</v>
      </c>
      <c r="C11" s="4" t="s">
        <v>6</v>
      </c>
      <c r="D11" s="4"/>
      <c r="E11" s="4"/>
    </row>
    <row r="12" ht="15.75" customHeight="1">
      <c r="A12" s="4" t="s">
        <v>10</v>
      </c>
      <c r="B12" s="4" t="s">
        <v>10</v>
      </c>
      <c r="C12" s="4" t="s">
        <v>10</v>
      </c>
      <c r="D12" s="4"/>
      <c r="E12" s="4"/>
    </row>
    <row r="13" ht="15.75" customHeight="1">
      <c r="A13" s="4" t="s">
        <v>6</v>
      </c>
      <c r="B13" s="4" t="s">
        <v>6</v>
      </c>
      <c r="C13" s="4" t="s">
        <v>6</v>
      </c>
      <c r="D13" s="4"/>
      <c r="E13" s="4"/>
    </row>
    <row r="14" ht="15.75" customHeight="1">
      <c r="A14" s="4" t="s">
        <v>8</v>
      </c>
      <c r="B14" s="4" t="s">
        <v>8</v>
      </c>
      <c r="C14" s="4" t="s">
        <v>8</v>
      </c>
      <c r="D14" s="4"/>
      <c r="E14" s="4"/>
    </row>
    <row r="15" ht="15.75" customHeight="1">
      <c r="A15" s="4" t="s">
        <v>6</v>
      </c>
      <c r="B15" s="4" t="s">
        <v>6</v>
      </c>
      <c r="C15" s="4" t="s">
        <v>6</v>
      </c>
      <c r="D15" s="4"/>
      <c r="E15" s="4"/>
    </row>
    <row r="16" ht="15.75" customHeight="1">
      <c r="A16" s="4" t="s">
        <v>11</v>
      </c>
      <c r="B16" s="4" t="s">
        <v>11</v>
      </c>
      <c r="C16" s="4" t="s">
        <v>11</v>
      </c>
      <c r="D16" s="4"/>
      <c r="E16" s="4"/>
    </row>
    <row r="17" ht="15.75" customHeight="1">
      <c r="A17" s="4" t="s">
        <v>6</v>
      </c>
      <c r="B17" s="4" t="s">
        <v>6</v>
      </c>
      <c r="C17" s="4" t="s">
        <v>6</v>
      </c>
      <c r="D17" s="4"/>
      <c r="E17" s="4"/>
    </row>
    <row r="18" ht="15.75" customHeight="1">
      <c r="A18" s="4" t="s">
        <v>11</v>
      </c>
      <c r="B18" s="4" t="s">
        <v>11</v>
      </c>
      <c r="C18" s="4" t="s">
        <v>11</v>
      </c>
      <c r="D18" s="4"/>
      <c r="E18" s="4"/>
    </row>
    <row r="19" ht="15.75" customHeight="1">
      <c r="A19" s="4" t="s">
        <v>6</v>
      </c>
      <c r="B19" s="4" t="s">
        <v>6</v>
      </c>
      <c r="C19" s="4" t="s">
        <v>6</v>
      </c>
      <c r="D19" s="4"/>
      <c r="E19" s="4"/>
    </row>
    <row r="20" ht="15.75" customHeight="1">
      <c r="A20" s="4" t="s">
        <v>8</v>
      </c>
      <c r="B20" s="4" t="s">
        <v>8</v>
      </c>
      <c r="C20" s="4" t="s">
        <v>8</v>
      </c>
      <c r="D20" s="4"/>
      <c r="E20" s="4"/>
    </row>
    <row r="21" ht="15.75" customHeight="1">
      <c r="A21" s="4" t="s">
        <v>6</v>
      </c>
      <c r="B21" s="4" t="s">
        <v>6</v>
      </c>
      <c r="C21" s="4" t="s">
        <v>6</v>
      </c>
      <c r="D21" s="4"/>
      <c r="E21" s="4"/>
    </row>
    <row r="22" ht="15.75" customHeight="1">
      <c r="A22" s="4" t="s">
        <v>5</v>
      </c>
      <c r="B22" s="4" t="s">
        <v>5</v>
      </c>
      <c r="C22" s="4" t="s">
        <v>5</v>
      </c>
      <c r="D22" s="4"/>
      <c r="E22" s="4"/>
    </row>
    <row r="23" ht="15.75" customHeight="1">
      <c r="A23" s="4" t="s">
        <v>6</v>
      </c>
      <c r="B23" s="4" t="s">
        <v>6</v>
      </c>
      <c r="C23" s="4" t="s">
        <v>6</v>
      </c>
      <c r="D23" s="4"/>
      <c r="E23" s="4"/>
    </row>
    <row r="24" ht="15.75" customHeight="1">
      <c r="A24" s="4"/>
      <c r="B24" s="4"/>
      <c r="C24" s="4"/>
      <c r="D24" s="4"/>
      <c r="E24" s="4"/>
    </row>
    <row r="25" ht="15.75" customHeight="1">
      <c r="A25" s="4"/>
      <c r="B25" s="4"/>
      <c r="C25" s="4"/>
      <c r="D25" s="4"/>
      <c r="E25" s="4"/>
    </row>
    <row r="26" ht="15.75" customHeight="1">
      <c r="A26" s="4"/>
      <c r="B26" s="4"/>
      <c r="C26" s="4"/>
      <c r="D26" s="4"/>
      <c r="E26" s="4"/>
    </row>
    <row r="27" ht="15.7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2" max="6" width="12.63"/>
    <col customWidth="1" min="8" max="8" width="16.38"/>
    <col customWidth="1" min="9" max="9" width="16.5"/>
  </cols>
  <sheetData>
    <row r="1" ht="15.75" customHeight="1">
      <c r="A1" s="42" t="s">
        <v>59</v>
      </c>
      <c r="B1" s="54" t="s">
        <v>61</v>
      </c>
      <c r="C1" s="42" t="s">
        <v>77</v>
      </c>
      <c r="D1" s="42" t="s">
        <v>78</v>
      </c>
      <c r="E1" s="42" t="s">
        <v>79</v>
      </c>
      <c r="F1" s="42" t="s">
        <v>80</v>
      </c>
      <c r="G1" s="42" t="s">
        <v>81</v>
      </c>
      <c r="H1" s="42" t="s">
        <v>82</v>
      </c>
      <c r="I1" s="42" t="s">
        <v>83</v>
      </c>
      <c r="J1" s="42" t="s">
        <v>84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5.75" customHeight="1">
      <c r="A2" s="10" t="s">
        <v>50</v>
      </c>
      <c r="B2" s="10">
        <f>WaysPays!D2</f>
        <v>100</v>
      </c>
      <c r="C2" s="4">
        <f t="shared" ref="C2:C9" si="1">AVERAGE($B$2:$B$9)</f>
        <v>19.925</v>
      </c>
      <c r="D2" s="4">
        <f t="shared" ref="D2:D9" si="2">B2-C2</f>
        <v>80.075</v>
      </c>
      <c r="E2" s="46">
        <f t="shared" ref="E2:E9" si="3">D2^2</f>
        <v>6412.005625</v>
      </c>
      <c r="F2" s="46">
        <f>WaysPays!$C2/'Symbol Count'!$I$4</f>
        <v>0.000845229151</v>
      </c>
      <c r="G2" s="46">
        <f t="shared" ref="G2:G9" si="4">E2*F2</f>
        <v>5.419614071</v>
      </c>
      <c r="H2" s="46">
        <f>SUM(G2:G9)</f>
        <v>232.4614436</v>
      </c>
      <c r="I2" s="46">
        <f>SQRT(H2)</f>
        <v>15.24668632</v>
      </c>
      <c r="J2" s="46">
        <f>1.96*I2</f>
        <v>29.88350518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ht="15.75" customHeight="1">
      <c r="A3" s="10" t="s">
        <v>51</v>
      </c>
      <c r="B3" s="10">
        <f>WaysPays!D3</f>
        <v>20</v>
      </c>
      <c r="C3" s="4">
        <f t="shared" si="1"/>
        <v>19.925</v>
      </c>
      <c r="D3" s="4">
        <f t="shared" si="2"/>
        <v>0.075</v>
      </c>
      <c r="E3" s="46">
        <f t="shared" si="3"/>
        <v>0.005625</v>
      </c>
      <c r="F3" s="46">
        <f>WaysPays!$C3/'Symbol Count'!$I$4</f>
        <v>0.005916604057</v>
      </c>
      <c r="G3" s="46">
        <f t="shared" si="4"/>
        <v>0.00003328089782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ht="15.75" customHeight="1">
      <c r="A4" s="10" t="s">
        <v>52</v>
      </c>
      <c r="B4" s="10">
        <f>WaysPays!D4</f>
        <v>20</v>
      </c>
      <c r="C4" s="4">
        <f t="shared" si="1"/>
        <v>19.925</v>
      </c>
      <c r="D4" s="4">
        <f t="shared" si="2"/>
        <v>0.075</v>
      </c>
      <c r="E4" s="46">
        <f t="shared" si="3"/>
        <v>0.005625</v>
      </c>
      <c r="F4" s="46">
        <f>WaysPays!$C4/'Symbol Count'!$I$4</f>
        <v>0.005916604057</v>
      </c>
      <c r="G4" s="46">
        <f t="shared" si="4"/>
        <v>0.00003328089782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ht="15.75" customHeight="1">
      <c r="A5" s="10" t="s">
        <v>65</v>
      </c>
      <c r="B5" s="10">
        <f>WaysPays!D5</f>
        <v>10</v>
      </c>
      <c r="C5" s="4">
        <f t="shared" si="1"/>
        <v>19.925</v>
      </c>
      <c r="D5" s="4">
        <f t="shared" si="2"/>
        <v>-9.925</v>
      </c>
      <c r="E5" s="46">
        <f t="shared" si="3"/>
        <v>98.505625</v>
      </c>
      <c r="F5" s="46">
        <f>WaysPays!$C5/'Symbol Count'!$I$4</f>
        <v>0.01014274981</v>
      </c>
      <c r="G5" s="46">
        <f t="shared" si="4"/>
        <v>0.9991179095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</row>
    <row r="6" ht="15.75" customHeight="1">
      <c r="A6" s="10" t="s">
        <v>54</v>
      </c>
      <c r="B6" s="10">
        <f>WaysPays!D6</f>
        <v>6</v>
      </c>
      <c r="C6" s="4">
        <f t="shared" si="1"/>
        <v>19.925</v>
      </c>
      <c r="D6" s="4">
        <f t="shared" si="2"/>
        <v>-13.925</v>
      </c>
      <c r="E6" s="46">
        <f t="shared" si="3"/>
        <v>193.905625</v>
      </c>
      <c r="F6" s="46">
        <f>WaysPays!$C6/'Symbol Count'!$I$4</f>
        <v>0.02197595793</v>
      </c>
      <c r="G6" s="46">
        <f t="shared" si="4"/>
        <v>4.261261857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ht="15.75" customHeight="1">
      <c r="A7" s="10" t="s">
        <v>55</v>
      </c>
      <c r="B7" s="10">
        <f>WaysPays!D7</f>
        <v>2</v>
      </c>
      <c r="C7" s="4">
        <f t="shared" si="1"/>
        <v>19.925</v>
      </c>
      <c r="D7" s="4">
        <f t="shared" si="2"/>
        <v>-17.925</v>
      </c>
      <c r="E7" s="46">
        <f t="shared" si="3"/>
        <v>321.305625</v>
      </c>
      <c r="F7" s="46">
        <f>WaysPays!$C7/'Symbol Count'!$I$4</f>
        <v>0.05324943651</v>
      </c>
      <c r="G7" s="46">
        <f t="shared" si="4"/>
        <v>17.10934348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ht="15.75" customHeight="1">
      <c r="A8" s="10" t="s">
        <v>56</v>
      </c>
      <c r="B8" s="10">
        <f>WaysPays!D8</f>
        <v>1</v>
      </c>
      <c r="C8" s="4">
        <f t="shared" si="1"/>
        <v>19.925</v>
      </c>
      <c r="D8" s="4">
        <f t="shared" si="2"/>
        <v>-18.925</v>
      </c>
      <c r="E8" s="46">
        <f t="shared" si="3"/>
        <v>358.155625</v>
      </c>
      <c r="F8" s="46">
        <f>WaysPays!$C8/'Symbol Count'!$I$4</f>
        <v>0.05324943651</v>
      </c>
      <c r="G8" s="46">
        <f t="shared" si="4"/>
        <v>19.07158522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ht="15.75" customHeight="1">
      <c r="A9" s="10" t="s">
        <v>66</v>
      </c>
      <c r="B9" s="10">
        <f>WaysPays!D9</f>
        <v>0.4</v>
      </c>
      <c r="C9" s="4">
        <f t="shared" si="1"/>
        <v>19.925</v>
      </c>
      <c r="D9" s="4">
        <f t="shared" si="2"/>
        <v>-19.525</v>
      </c>
      <c r="E9" s="46">
        <f t="shared" si="3"/>
        <v>381.225625</v>
      </c>
      <c r="F9" s="46">
        <f>WaysPays!$C9/'Symbol Count'!$I$4</f>
        <v>0.486851991</v>
      </c>
      <c r="G9" s="46">
        <f t="shared" si="4"/>
        <v>185.6004545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8.63"/>
    <col customWidth="1" min="6" max="6" width="12.63"/>
  </cols>
  <sheetData>
    <row r="1" ht="15.75" customHeight="1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ht="15.75" customHeight="1">
      <c r="A2" s="10" t="s">
        <v>5</v>
      </c>
      <c r="B2" s="10" t="s">
        <v>5</v>
      </c>
      <c r="C2" s="10" t="s">
        <v>5</v>
      </c>
      <c r="E2" s="10" t="s">
        <v>50</v>
      </c>
      <c r="F2" s="10">
        <v>100.0</v>
      </c>
    </row>
    <row r="3" ht="15.75" customHeight="1">
      <c r="A3" s="10" t="s">
        <v>6</v>
      </c>
      <c r="B3" s="10" t="s">
        <v>6</v>
      </c>
      <c r="C3" s="10" t="s">
        <v>6</v>
      </c>
      <c r="E3" s="10" t="s">
        <v>51</v>
      </c>
      <c r="F3" s="10">
        <v>20.0</v>
      </c>
    </row>
    <row r="4" ht="15.75" customHeight="1">
      <c r="A4" s="10" t="s">
        <v>7</v>
      </c>
      <c r="B4" s="10" t="s">
        <v>7</v>
      </c>
      <c r="C4" s="10" t="s">
        <v>7</v>
      </c>
      <c r="E4" s="10" t="s">
        <v>52</v>
      </c>
      <c r="F4" s="10">
        <v>20.0</v>
      </c>
    </row>
    <row r="5" ht="15.75" customHeight="1">
      <c r="A5" s="10" t="s">
        <v>6</v>
      </c>
      <c r="B5" s="10" t="s">
        <v>6</v>
      </c>
      <c r="C5" s="10" t="s">
        <v>6</v>
      </c>
      <c r="E5" s="10" t="s">
        <v>65</v>
      </c>
      <c r="F5" s="10">
        <v>10.0</v>
      </c>
    </row>
    <row r="6" ht="15.75" customHeight="1">
      <c r="A6" s="10" t="s">
        <v>8</v>
      </c>
      <c r="B6" s="10" t="s">
        <v>8</v>
      </c>
      <c r="C6" s="10" t="s">
        <v>8</v>
      </c>
      <c r="E6" s="10" t="s">
        <v>54</v>
      </c>
      <c r="F6" s="10">
        <v>6.0</v>
      </c>
    </row>
    <row r="7" ht="15.75" customHeight="1">
      <c r="A7" s="10" t="s">
        <v>6</v>
      </c>
      <c r="B7" s="10" t="s">
        <v>6</v>
      </c>
      <c r="C7" s="10" t="s">
        <v>6</v>
      </c>
      <c r="E7" s="10" t="s">
        <v>55</v>
      </c>
      <c r="F7" s="10">
        <v>2.0</v>
      </c>
    </row>
    <row r="8" ht="15.75" customHeight="1">
      <c r="A8" s="10" t="s">
        <v>9</v>
      </c>
      <c r="B8" s="10" t="s">
        <v>9</v>
      </c>
      <c r="C8" s="10" t="s">
        <v>9</v>
      </c>
      <c r="E8" s="10" t="s">
        <v>56</v>
      </c>
      <c r="F8" s="10">
        <v>1.0</v>
      </c>
    </row>
    <row r="9" ht="15.75" customHeight="1">
      <c r="A9" s="10" t="s">
        <v>6</v>
      </c>
      <c r="B9" s="10" t="s">
        <v>6</v>
      </c>
      <c r="C9" s="10" t="s">
        <v>6</v>
      </c>
      <c r="E9" s="10" t="s">
        <v>66</v>
      </c>
      <c r="F9" s="10">
        <v>0.4</v>
      </c>
    </row>
    <row r="10" ht="15.75" customHeight="1">
      <c r="A10" s="10" t="s">
        <v>5</v>
      </c>
      <c r="B10" s="10" t="s">
        <v>5</v>
      </c>
      <c r="C10" s="10" t="s">
        <v>5</v>
      </c>
    </row>
    <row r="11" ht="15.75" customHeight="1">
      <c r="A11" s="10" t="s">
        <v>6</v>
      </c>
      <c r="B11" s="10" t="s">
        <v>6</v>
      </c>
      <c r="C11" s="10" t="s">
        <v>6</v>
      </c>
    </row>
    <row r="12" ht="15.75" customHeight="1">
      <c r="A12" s="10" t="s">
        <v>10</v>
      </c>
      <c r="B12" s="10" t="s">
        <v>10</v>
      </c>
      <c r="C12" s="10" t="s">
        <v>10</v>
      </c>
    </row>
    <row r="13" ht="15.75" customHeight="1">
      <c r="A13" s="10" t="s">
        <v>6</v>
      </c>
      <c r="B13" s="10" t="s">
        <v>6</v>
      </c>
      <c r="C13" s="10" t="s">
        <v>6</v>
      </c>
    </row>
    <row r="14" ht="15.75" customHeight="1">
      <c r="A14" s="10" t="s">
        <v>8</v>
      </c>
      <c r="B14" s="10" t="s">
        <v>8</v>
      </c>
      <c r="C14" s="10" t="s">
        <v>8</v>
      </c>
    </row>
    <row r="15" ht="15.75" customHeight="1">
      <c r="A15" s="10" t="s">
        <v>6</v>
      </c>
      <c r="B15" s="10" t="s">
        <v>6</v>
      </c>
      <c r="C15" s="10" t="s">
        <v>6</v>
      </c>
    </row>
    <row r="16" ht="15.75" customHeight="1">
      <c r="A16" s="10" t="s">
        <v>11</v>
      </c>
      <c r="B16" s="10" t="s">
        <v>11</v>
      </c>
      <c r="C16" s="10" t="s">
        <v>11</v>
      </c>
    </row>
    <row r="17" ht="15.75" customHeight="1">
      <c r="A17" s="10" t="s">
        <v>6</v>
      </c>
      <c r="B17" s="10" t="s">
        <v>6</v>
      </c>
      <c r="C17" s="10" t="s">
        <v>6</v>
      </c>
    </row>
    <row r="18" ht="15.75" customHeight="1">
      <c r="A18" s="10" t="s">
        <v>11</v>
      </c>
      <c r="B18" s="10" t="s">
        <v>11</v>
      </c>
      <c r="C18" s="10" t="s">
        <v>11</v>
      </c>
    </row>
    <row r="19" ht="15.75" customHeight="1">
      <c r="A19" s="10" t="s">
        <v>6</v>
      </c>
      <c r="B19" s="10" t="s">
        <v>6</v>
      </c>
      <c r="C19" s="10" t="s">
        <v>6</v>
      </c>
    </row>
    <row r="20" ht="15.75" customHeight="1">
      <c r="A20" s="10" t="s">
        <v>8</v>
      </c>
      <c r="B20" s="10" t="s">
        <v>8</v>
      </c>
      <c r="C20" s="10" t="s">
        <v>8</v>
      </c>
    </row>
    <row r="21" ht="15.75" customHeight="1">
      <c r="A21" s="10" t="s">
        <v>6</v>
      </c>
      <c r="B21" s="10" t="s">
        <v>6</v>
      </c>
      <c r="C21" s="10" t="s">
        <v>6</v>
      </c>
    </row>
    <row r="22" ht="15.75" customHeight="1">
      <c r="A22" s="10" t="s">
        <v>5</v>
      </c>
      <c r="B22" s="10" t="s">
        <v>5</v>
      </c>
      <c r="C22" s="10" t="s">
        <v>5</v>
      </c>
    </row>
    <row r="23" ht="15.75" customHeight="1">
      <c r="A23" s="10" t="s">
        <v>6</v>
      </c>
      <c r="B23" s="10" t="s">
        <v>6</v>
      </c>
      <c r="C23" s="10" t="s">
        <v>6</v>
      </c>
    </row>
    <row r="24" ht="15.75" customHeight="1">
      <c r="A24" s="12"/>
      <c r="B24" s="12"/>
      <c r="C24" s="12"/>
    </row>
    <row r="25" ht="15.75" customHeight="1">
      <c r="A25" s="12"/>
      <c r="B25" s="12"/>
      <c r="C25" s="12"/>
    </row>
    <row r="26" ht="15.75" customHeight="1">
      <c r="A26" s="12"/>
      <c r="B26" s="12"/>
      <c r="C26" s="12"/>
    </row>
    <row r="27" ht="15.75" customHeight="1">
      <c r="A27" s="12"/>
      <c r="B27" s="12"/>
      <c r="C27" s="12"/>
    </row>
    <row r="28" ht="15.75" customHeight="1">
      <c r="A28" s="12"/>
      <c r="B28" s="12"/>
      <c r="C28" s="12"/>
    </row>
    <row r="29" ht="15.75" customHeight="1">
      <c r="A29" s="12"/>
      <c r="B29" s="12"/>
      <c r="C29" s="12"/>
    </row>
    <row r="30" ht="15.75" customHeight="1">
      <c r="A30" s="12"/>
      <c r="B30" s="12"/>
      <c r="C30" s="12"/>
    </row>
    <row r="31" ht="15.75" customHeight="1">
      <c r="A31" s="12"/>
      <c r="B31" s="12"/>
      <c r="C31" s="1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8.38"/>
    <col customWidth="1" min="6" max="6" width="12.63"/>
  </cols>
  <sheetData>
    <row r="1" ht="15.75" customHeight="1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ht="15.75" customHeight="1">
      <c r="A2" s="10" t="s">
        <v>5</v>
      </c>
      <c r="B2" s="10" t="s">
        <v>6</v>
      </c>
      <c r="C2" s="10" t="s">
        <v>5</v>
      </c>
      <c r="E2" s="10" t="s">
        <v>50</v>
      </c>
      <c r="F2" s="10">
        <v>50.0</v>
      </c>
    </row>
    <row r="3" ht="15.75" customHeight="1">
      <c r="A3" s="10" t="s">
        <v>6</v>
      </c>
      <c r="B3" s="10" t="s">
        <v>6</v>
      </c>
      <c r="C3" s="10" t="s">
        <v>6</v>
      </c>
      <c r="E3" s="10" t="s">
        <v>51</v>
      </c>
      <c r="F3" s="10">
        <v>10.0</v>
      </c>
    </row>
    <row r="4" ht="15.75" customHeight="1">
      <c r="A4" s="10" t="s">
        <v>7</v>
      </c>
      <c r="B4" s="10" t="s">
        <v>7</v>
      </c>
      <c r="C4" s="10" t="s">
        <v>7</v>
      </c>
      <c r="E4" s="10" t="s">
        <v>52</v>
      </c>
      <c r="F4" s="10">
        <v>10.0</v>
      </c>
    </row>
    <row r="5" ht="15.75" customHeight="1">
      <c r="A5" s="10" t="s">
        <v>6</v>
      </c>
      <c r="B5" s="10" t="s">
        <v>6</v>
      </c>
      <c r="C5" s="10" t="s">
        <v>6</v>
      </c>
      <c r="E5" s="10" t="s">
        <v>65</v>
      </c>
      <c r="F5" s="10">
        <v>4.0</v>
      </c>
    </row>
    <row r="6" ht="15.75" customHeight="1">
      <c r="A6" s="10" t="s">
        <v>8</v>
      </c>
      <c r="B6" s="10" t="s">
        <v>8</v>
      </c>
      <c r="C6" s="10" t="s">
        <v>8</v>
      </c>
      <c r="E6" s="10" t="s">
        <v>54</v>
      </c>
      <c r="F6" s="10">
        <v>8.0</v>
      </c>
    </row>
    <row r="7" ht="15.75" customHeight="1">
      <c r="A7" s="10" t="s">
        <v>6</v>
      </c>
      <c r="B7" s="10" t="s">
        <v>6</v>
      </c>
      <c r="C7" s="10" t="s">
        <v>6</v>
      </c>
      <c r="E7" s="10" t="s">
        <v>55</v>
      </c>
      <c r="F7" s="10">
        <v>4.0</v>
      </c>
    </row>
    <row r="8" ht="15.75" customHeight="1">
      <c r="A8" s="10" t="s">
        <v>9</v>
      </c>
      <c r="B8" s="10" t="s">
        <v>9</v>
      </c>
      <c r="C8" s="10" t="s">
        <v>9</v>
      </c>
      <c r="E8" s="10" t="s">
        <v>56</v>
      </c>
      <c r="F8" s="10">
        <v>4.0</v>
      </c>
    </row>
    <row r="9" ht="15.75" customHeight="1">
      <c r="A9" s="10" t="s">
        <v>6</v>
      </c>
      <c r="B9" s="10" t="s">
        <v>6</v>
      </c>
      <c r="C9" s="10" t="s">
        <v>6</v>
      </c>
      <c r="E9" s="10" t="s">
        <v>66</v>
      </c>
      <c r="F9" s="10">
        <v>1.0</v>
      </c>
    </row>
    <row r="10" ht="15.75" customHeight="1">
      <c r="A10" s="10" t="s">
        <v>5</v>
      </c>
      <c r="B10" s="10" t="s">
        <v>5</v>
      </c>
      <c r="C10" s="10" t="s">
        <v>5</v>
      </c>
    </row>
    <row r="11" ht="15.75" customHeight="1">
      <c r="A11" s="10" t="s">
        <v>6</v>
      </c>
      <c r="B11" s="10" t="s">
        <v>6</v>
      </c>
      <c r="C11" s="10" t="s">
        <v>6</v>
      </c>
    </row>
    <row r="12" ht="15.75" customHeight="1">
      <c r="A12" s="10" t="s">
        <v>10</v>
      </c>
      <c r="B12" s="10" t="s">
        <v>10</v>
      </c>
      <c r="C12" s="10" t="s">
        <v>10</v>
      </c>
    </row>
    <row r="13" ht="15.75" customHeight="1">
      <c r="A13" s="10" t="s">
        <v>6</v>
      </c>
      <c r="B13" s="10" t="s">
        <v>6</v>
      </c>
      <c r="C13" s="10" t="s">
        <v>6</v>
      </c>
    </row>
    <row r="14" ht="15.75" customHeight="1">
      <c r="A14" s="10" t="s">
        <v>8</v>
      </c>
      <c r="B14" s="10" t="s">
        <v>9</v>
      </c>
      <c r="C14" s="10" t="s">
        <v>8</v>
      </c>
    </row>
    <row r="15" ht="15.75" customHeight="1">
      <c r="A15" s="10" t="s">
        <v>6</v>
      </c>
      <c r="B15" s="10" t="s">
        <v>6</v>
      </c>
      <c r="C15" s="10" t="s">
        <v>6</v>
      </c>
    </row>
    <row r="16" ht="15.75" customHeight="1">
      <c r="A16" s="10" t="s">
        <v>11</v>
      </c>
      <c r="B16" s="10" t="s">
        <v>5</v>
      </c>
      <c r="C16" s="10" t="s">
        <v>10</v>
      </c>
    </row>
    <row r="17" ht="15.75" customHeight="1">
      <c r="A17" s="10" t="s">
        <v>6</v>
      </c>
      <c r="B17" s="10" t="s">
        <v>6</v>
      </c>
      <c r="C17" s="10" t="s">
        <v>6</v>
      </c>
    </row>
    <row r="18" ht="15.75" customHeight="1">
      <c r="A18" s="10" t="s">
        <v>11</v>
      </c>
      <c r="B18" s="10" t="s">
        <v>11</v>
      </c>
      <c r="C18" s="10" t="s">
        <v>11</v>
      </c>
    </row>
    <row r="19" ht="15.75" customHeight="1">
      <c r="A19" s="10" t="s">
        <v>6</v>
      </c>
      <c r="B19" s="10" t="s">
        <v>6</v>
      </c>
      <c r="C19" s="10" t="s">
        <v>6</v>
      </c>
    </row>
    <row r="20" ht="15.75" customHeight="1">
      <c r="A20" s="10" t="s">
        <v>6</v>
      </c>
      <c r="B20" s="10" t="s">
        <v>8</v>
      </c>
      <c r="C20" s="10" t="s">
        <v>8</v>
      </c>
    </row>
    <row r="21" ht="15.75" customHeight="1">
      <c r="A21" s="10" t="s">
        <v>6</v>
      </c>
      <c r="B21" s="10" t="s">
        <v>6</v>
      </c>
      <c r="C21" s="10" t="s">
        <v>6</v>
      </c>
    </row>
    <row r="22" ht="15.75" customHeight="1">
      <c r="A22" s="10" t="s">
        <v>5</v>
      </c>
      <c r="B22" s="10" t="s">
        <v>5</v>
      </c>
      <c r="C22" s="10" t="s">
        <v>6</v>
      </c>
    </row>
    <row r="23" ht="15.75" customHeight="1">
      <c r="A23" s="10" t="s">
        <v>6</v>
      </c>
      <c r="B23" s="10" t="s">
        <v>6</v>
      </c>
      <c r="C23" s="10" t="s">
        <v>6</v>
      </c>
    </row>
    <row r="24" ht="15.75" customHeight="1">
      <c r="A24" s="10"/>
      <c r="B24" s="12"/>
      <c r="C24" s="12"/>
    </row>
    <row r="25" ht="15.75" customHeight="1">
      <c r="A25" s="10"/>
      <c r="B25" s="10"/>
      <c r="C25" s="12"/>
    </row>
    <row r="26" ht="15.75" customHeight="1">
      <c r="A26" s="10"/>
      <c r="B26" s="12"/>
      <c r="C26" s="10"/>
    </row>
    <row r="27" ht="15.75" customHeight="1">
      <c r="A27" s="12"/>
      <c r="B27" s="10"/>
      <c r="C27" s="12"/>
    </row>
    <row r="28" ht="15.75" customHeight="1">
      <c r="A28" s="12"/>
      <c r="B28" s="12"/>
      <c r="C28" s="10"/>
    </row>
    <row r="29" ht="15.75" customHeight="1">
      <c r="A29" s="12"/>
      <c r="B29" s="12"/>
      <c r="C29" s="12"/>
    </row>
    <row r="30" ht="15.75" customHeight="1">
      <c r="A30" s="12"/>
      <c r="B30" s="12"/>
      <c r="C30" s="12"/>
    </row>
    <row r="31" ht="15.75" customHeight="1">
      <c r="A31" s="12"/>
      <c r="B31" s="12"/>
      <c r="C31" s="1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8.5"/>
    <col customWidth="1" min="6" max="6" width="12.63"/>
  </cols>
  <sheetData>
    <row r="1" ht="15.75" customHeight="1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ht="15.75" customHeight="1">
      <c r="A2" s="10" t="s">
        <v>5</v>
      </c>
      <c r="B2" s="10" t="s">
        <v>6</v>
      </c>
      <c r="C2" s="10" t="s">
        <v>10</v>
      </c>
      <c r="E2" s="10" t="s">
        <v>50</v>
      </c>
      <c r="F2" s="10">
        <v>15.0</v>
      </c>
    </row>
    <row r="3" ht="15.75" customHeight="1">
      <c r="A3" s="10" t="s">
        <v>6</v>
      </c>
      <c r="B3" s="10" t="s">
        <v>6</v>
      </c>
      <c r="C3" s="10" t="s">
        <v>6</v>
      </c>
      <c r="E3" s="10" t="s">
        <v>51</v>
      </c>
      <c r="F3" s="10">
        <v>10.0</v>
      </c>
    </row>
    <row r="4" ht="15.75" customHeight="1">
      <c r="A4" s="10" t="s">
        <v>7</v>
      </c>
      <c r="B4" s="10" t="s">
        <v>7</v>
      </c>
      <c r="C4" s="10" t="s">
        <v>7</v>
      </c>
      <c r="E4" s="10" t="s">
        <v>52</v>
      </c>
      <c r="F4" s="10">
        <v>10.0</v>
      </c>
    </row>
    <row r="5" ht="15.75" customHeight="1">
      <c r="A5" s="10" t="s">
        <v>6</v>
      </c>
      <c r="B5" s="10" t="s">
        <v>6</v>
      </c>
      <c r="C5" s="10" t="s">
        <v>6</v>
      </c>
      <c r="E5" s="10" t="s">
        <v>65</v>
      </c>
      <c r="F5" s="10">
        <v>5.0</v>
      </c>
    </row>
    <row r="6" ht="15.75" customHeight="1">
      <c r="A6" s="10" t="s">
        <v>10</v>
      </c>
      <c r="B6" s="10" t="s">
        <v>9</v>
      </c>
      <c r="C6" s="10" t="s">
        <v>8</v>
      </c>
      <c r="E6" s="10" t="s">
        <v>54</v>
      </c>
      <c r="F6" s="10">
        <v>3.0</v>
      </c>
    </row>
    <row r="7" ht="15.75" customHeight="1">
      <c r="A7" s="10" t="s">
        <v>6</v>
      </c>
      <c r="B7" s="10" t="s">
        <v>6</v>
      </c>
      <c r="C7" s="10" t="s">
        <v>6</v>
      </c>
      <c r="E7" s="10" t="s">
        <v>55</v>
      </c>
      <c r="F7" s="10">
        <v>2.0</v>
      </c>
    </row>
    <row r="8" ht="15.75" customHeight="1">
      <c r="A8" s="10" t="s">
        <v>9</v>
      </c>
      <c r="B8" s="10" t="s">
        <v>9</v>
      </c>
      <c r="C8" s="10" t="s">
        <v>9</v>
      </c>
      <c r="E8" s="10" t="s">
        <v>56</v>
      </c>
      <c r="F8" s="10">
        <v>1.0</v>
      </c>
    </row>
    <row r="9" ht="15.75" customHeight="1">
      <c r="A9" s="10" t="s">
        <v>6</v>
      </c>
      <c r="B9" s="10" t="s">
        <v>6</v>
      </c>
      <c r="C9" s="10" t="s">
        <v>6</v>
      </c>
      <c r="E9" s="10" t="s">
        <v>66</v>
      </c>
      <c r="F9" s="10">
        <v>0.5</v>
      </c>
    </row>
    <row r="10" ht="15.75" customHeight="1">
      <c r="A10" s="10" t="s">
        <v>5</v>
      </c>
      <c r="B10" s="10" t="s">
        <v>5</v>
      </c>
      <c r="C10" s="10" t="s">
        <v>5</v>
      </c>
      <c r="E10" s="57"/>
    </row>
    <row r="11" ht="15.75" customHeight="1">
      <c r="A11" s="10" t="s">
        <v>6</v>
      </c>
      <c r="B11" s="10" t="s">
        <v>6</v>
      </c>
      <c r="C11" s="10" t="s">
        <v>6</v>
      </c>
      <c r="E11" s="57"/>
    </row>
    <row r="12" ht="15.75" customHeight="1">
      <c r="A12" s="10" t="s">
        <v>10</v>
      </c>
      <c r="B12" s="10" t="s">
        <v>10</v>
      </c>
      <c r="C12" s="10" t="s">
        <v>10</v>
      </c>
      <c r="E12" s="57"/>
    </row>
    <row r="13" ht="15.75" customHeight="1">
      <c r="A13" s="10" t="s">
        <v>6</v>
      </c>
      <c r="B13" s="10" t="s">
        <v>6</v>
      </c>
      <c r="C13" s="10" t="s">
        <v>6</v>
      </c>
      <c r="E13" s="57"/>
    </row>
    <row r="14" ht="15.75" customHeight="1">
      <c r="A14" s="10" t="s">
        <v>8</v>
      </c>
      <c r="B14" s="10" t="s">
        <v>5</v>
      </c>
      <c r="C14" s="10" t="s">
        <v>8</v>
      </c>
      <c r="E14" s="57"/>
    </row>
    <row r="15" ht="15.75" customHeight="1">
      <c r="A15" s="10" t="s">
        <v>6</v>
      </c>
      <c r="B15" s="10" t="s">
        <v>6</v>
      </c>
      <c r="C15" s="10" t="s">
        <v>6</v>
      </c>
      <c r="E15" s="57"/>
    </row>
    <row r="16" ht="15.75" customHeight="1">
      <c r="A16" s="10" t="s">
        <v>11</v>
      </c>
      <c r="B16" s="10" t="s">
        <v>11</v>
      </c>
      <c r="C16" s="10" t="s">
        <v>10</v>
      </c>
      <c r="E16" s="57"/>
    </row>
    <row r="17" ht="15.75" customHeight="1">
      <c r="A17" s="10" t="s">
        <v>6</v>
      </c>
      <c r="B17" s="10" t="s">
        <v>6</v>
      </c>
      <c r="C17" s="10" t="s">
        <v>6</v>
      </c>
      <c r="E17" s="57"/>
    </row>
    <row r="18" ht="15.75" customHeight="1">
      <c r="A18" s="10" t="s">
        <v>11</v>
      </c>
      <c r="B18" s="10" t="s">
        <v>11</v>
      </c>
      <c r="C18" s="10" t="s">
        <v>11</v>
      </c>
      <c r="E18" s="57"/>
    </row>
    <row r="19" ht="15.75" customHeight="1">
      <c r="A19" s="10" t="s">
        <v>6</v>
      </c>
      <c r="B19" s="10" t="s">
        <v>6</v>
      </c>
      <c r="C19" s="10" t="s">
        <v>6</v>
      </c>
      <c r="E19" s="57"/>
    </row>
    <row r="20" ht="15.75" customHeight="1">
      <c r="A20" s="10" t="s">
        <v>6</v>
      </c>
      <c r="B20" s="10" t="s">
        <v>8</v>
      </c>
      <c r="C20" s="10" t="s">
        <v>8</v>
      </c>
      <c r="E20" s="57"/>
    </row>
    <row r="21" ht="15.75" customHeight="1">
      <c r="A21" s="10" t="s">
        <v>6</v>
      </c>
      <c r="B21" s="10" t="s">
        <v>6</v>
      </c>
      <c r="C21" s="10" t="s">
        <v>6</v>
      </c>
      <c r="E21" s="57"/>
    </row>
    <row r="22" ht="15.75" customHeight="1">
      <c r="A22" s="10" t="s">
        <v>9</v>
      </c>
      <c r="B22" s="10" t="s">
        <v>10</v>
      </c>
      <c r="C22" s="10" t="s">
        <v>6</v>
      </c>
      <c r="E22" s="57"/>
    </row>
    <row r="23" ht="15.75" customHeight="1">
      <c r="A23" s="10" t="s">
        <v>6</v>
      </c>
      <c r="B23" s="10" t="s">
        <v>6</v>
      </c>
      <c r="C23" s="10" t="s">
        <v>6</v>
      </c>
      <c r="E23" s="57"/>
    </row>
    <row r="24" ht="15.75" customHeight="1">
      <c r="A24" s="10"/>
      <c r="B24" s="12"/>
      <c r="C24" s="12"/>
      <c r="E24" s="57"/>
    </row>
    <row r="25" ht="15.75" customHeight="1">
      <c r="A25" s="10"/>
      <c r="B25" s="10"/>
      <c r="C25" s="12"/>
      <c r="E25" s="57"/>
    </row>
    <row r="26" ht="15.75" customHeight="1">
      <c r="A26" s="10"/>
      <c r="B26" s="12"/>
      <c r="C26" s="10"/>
      <c r="E26" s="57"/>
    </row>
    <row r="27" ht="15.75" customHeight="1">
      <c r="A27" s="12"/>
      <c r="B27" s="10"/>
      <c r="C27" s="12"/>
      <c r="E27" s="57"/>
    </row>
    <row r="28" ht="15.75" customHeight="1">
      <c r="A28" s="12"/>
      <c r="B28" s="12"/>
      <c r="C28" s="10"/>
      <c r="E28" s="57"/>
    </row>
    <row r="29" ht="15.75" customHeight="1">
      <c r="A29" s="12"/>
      <c r="B29" s="12"/>
      <c r="C29" s="12"/>
      <c r="E29" s="57"/>
    </row>
    <row r="30" ht="15.75" customHeight="1">
      <c r="A30" s="12"/>
      <c r="B30" s="12"/>
      <c r="C30" s="12"/>
      <c r="E30" s="57"/>
    </row>
    <row r="31" ht="15.75" customHeight="1">
      <c r="A31" s="12"/>
      <c r="B31" s="12"/>
      <c r="C31" s="12"/>
      <c r="E31" s="57"/>
    </row>
    <row r="32" ht="15.75" customHeight="1">
      <c r="A32" s="53"/>
      <c r="B32" s="53"/>
      <c r="C32" s="53"/>
      <c r="E32" s="57"/>
    </row>
    <row r="33" ht="15.75" customHeight="1">
      <c r="A33" s="53"/>
      <c r="B33" s="53"/>
      <c r="C33" s="53"/>
      <c r="E33" s="57"/>
    </row>
    <row r="34" ht="15.75" customHeight="1">
      <c r="A34" s="53"/>
      <c r="B34" s="53"/>
      <c r="C34" s="53"/>
      <c r="E34" s="57"/>
    </row>
    <row r="35" ht="15.75" customHeight="1">
      <c r="A35" s="53"/>
      <c r="B35" s="53"/>
      <c r="C35" s="53"/>
      <c r="E35" s="57"/>
    </row>
    <row r="36" ht="15.75" customHeight="1">
      <c r="A36" s="53"/>
      <c r="B36" s="53"/>
      <c r="C36" s="53"/>
      <c r="E36" s="57"/>
    </row>
    <row r="37" ht="15.75" customHeight="1">
      <c r="A37" s="53"/>
      <c r="B37" s="53"/>
      <c r="C37" s="53"/>
      <c r="E37" s="57"/>
    </row>
    <row r="38" ht="15.75" customHeight="1">
      <c r="A38" s="53"/>
      <c r="B38" s="53"/>
      <c r="C38" s="53"/>
      <c r="E38" s="57"/>
    </row>
    <row r="39" ht="15.75" customHeight="1">
      <c r="A39" s="53"/>
      <c r="B39" s="53"/>
      <c r="C39" s="53"/>
      <c r="E39" s="57"/>
    </row>
    <row r="40" ht="15.75" customHeight="1">
      <c r="A40" s="53"/>
      <c r="B40" s="53"/>
      <c r="C40" s="53"/>
      <c r="E40" s="57"/>
    </row>
    <row r="41" ht="15.75" customHeight="1">
      <c r="A41" s="53"/>
      <c r="B41" s="53"/>
      <c r="C41" s="53"/>
      <c r="E41" s="57"/>
    </row>
    <row r="42" ht="15.75" customHeight="1">
      <c r="A42" s="53"/>
      <c r="B42" s="53"/>
      <c r="C42" s="53"/>
      <c r="E42" s="57"/>
    </row>
    <row r="43" ht="15.75" customHeight="1">
      <c r="A43" s="53"/>
      <c r="B43" s="53"/>
      <c r="C43" s="53"/>
      <c r="E43" s="57"/>
    </row>
    <row r="44" ht="15.75" customHeight="1">
      <c r="A44" s="53"/>
      <c r="B44" s="53"/>
      <c r="C44" s="53"/>
      <c r="E44" s="57"/>
    </row>
    <row r="45" ht="15.75" customHeight="1">
      <c r="A45" s="53"/>
      <c r="B45" s="53"/>
      <c r="C45" s="53"/>
      <c r="E45" s="57"/>
    </row>
    <row r="46" ht="15.75" customHeight="1">
      <c r="A46" s="53"/>
      <c r="B46" s="53"/>
      <c r="C46" s="53"/>
      <c r="E46" s="57"/>
    </row>
    <row r="47" ht="15.75" customHeight="1">
      <c r="A47" s="53"/>
      <c r="B47" s="53"/>
      <c r="C47" s="53"/>
      <c r="E47" s="57"/>
    </row>
    <row r="48" ht="15.75" customHeight="1">
      <c r="A48" s="53"/>
      <c r="B48" s="53"/>
      <c r="C48" s="53"/>
      <c r="E48" s="57"/>
    </row>
    <row r="49" ht="15.75" customHeight="1">
      <c r="A49" s="53"/>
      <c r="B49" s="53"/>
      <c r="C49" s="53"/>
      <c r="E49" s="57"/>
    </row>
    <row r="50" ht="15.75" customHeight="1">
      <c r="A50" s="53"/>
      <c r="B50" s="53"/>
      <c r="C50" s="53"/>
      <c r="E50" s="57"/>
    </row>
    <row r="51" ht="15.75" customHeight="1">
      <c r="A51" s="53"/>
      <c r="B51" s="53"/>
      <c r="C51" s="53"/>
      <c r="E51" s="57"/>
    </row>
    <row r="52" ht="15.75" customHeight="1">
      <c r="A52" s="53"/>
      <c r="B52" s="53"/>
      <c r="C52" s="53"/>
      <c r="E52" s="57"/>
    </row>
    <row r="53" ht="15.75" customHeight="1">
      <c r="A53" s="53"/>
      <c r="B53" s="53"/>
      <c r="C53" s="53"/>
      <c r="E53" s="57"/>
    </row>
    <row r="54" ht="15.75" customHeight="1">
      <c r="A54" s="53"/>
      <c r="B54" s="53"/>
      <c r="C54" s="53"/>
      <c r="E54" s="57"/>
    </row>
    <row r="55" ht="15.75" customHeight="1">
      <c r="A55" s="53"/>
      <c r="B55" s="53"/>
      <c r="C55" s="53"/>
      <c r="E55" s="57"/>
    </row>
    <row r="56" ht="15.75" customHeight="1">
      <c r="A56" s="53"/>
      <c r="B56" s="53"/>
      <c r="C56" s="53"/>
      <c r="E56" s="57"/>
    </row>
    <row r="57" ht="15.75" customHeight="1">
      <c r="A57" s="53"/>
      <c r="B57" s="53"/>
      <c r="C57" s="53"/>
      <c r="E57" s="57"/>
    </row>
    <row r="58" ht="15.75" customHeight="1">
      <c r="A58" s="53"/>
      <c r="B58" s="53"/>
      <c r="C58" s="53"/>
      <c r="E58" s="57"/>
    </row>
    <row r="59" ht="15.75" customHeight="1">
      <c r="A59" s="53"/>
      <c r="B59" s="53"/>
      <c r="C59" s="53"/>
      <c r="E59" s="57"/>
    </row>
    <row r="60" ht="15.75" customHeight="1">
      <c r="A60" s="53"/>
      <c r="B60" s="53"/>
      <c r="C60" s="53"/>
      <c r="E60" s="57"/>
    </row>
    <row r="61" ht="15.75" customHeight="1">
      <c r="A61" s="53"/>
      <c r="B61" s="53"/>
      <c r="C61" s="53"/>
      <c r="E61" s="57"/>
    </row>
    <row r="62" ht="15.75" customHeight="1">
      <c r="A62" s="53"/>
      <c r="B62" s="53"/>
      <c r="C62" s="53"/>
      <c r="E62" s="57"/>
    </row>
    <row r="63" ht="15.75" customHeight="1">
      <c r="A63" s="53"/>
      <c r="B63" s="53"/>
      <c r="C63" s="53"/>
      <c r="E63" s="57"/>
    </row>
    <row r="64" ht="15.75" customHeight="1">
      <c r="A64" s="53"/>
      <c r="B64" s="53"/>
      <c r="C64" s="53"/>
      <c r="E64" s="57"/>
    </row>
    <row r="65" ht="15.75" customHeight="1">
      <c r="A65" s="53"/>
      <c r="B65" s="53"/>
      <c r="C65" s="53"/>
      <c r="E65" s="57"/>
    </row>
    <row r="66" ht="15.75" customHeight="1">
      <c r="A66" s="53"/>
      <c r="B66" s="53"/>
      <c r="C66" s="53"/>
      <c r="E66" s="57"/>
    </row>
    <row r="67" ht="15.75" customHeight="1">
      <c r="A67" s="53"/>
      <c r="B67" s="53"/>
      <c r="C67" s="53"/>
      <c r="E67" s="57"/>
    </row>
    <row r="68" ht="15.75" customHeight="1">
      <c r="A68" s="53"/>
      <c r="B68" s="53"/>
      <c r="C68" s="53"/>
      <c r="E68" s="57"/>
    </row>
    <row r="69" ht="15.75" customHeight="1">
      <c r="A69" s="53"/>
      <c r="B69" s="53"/>
      <c r="C69" s="53"/>
      <c r="E69" s="57"/>
    </row>
    <row r="70" ht="15.75" customHeight="1">
      <c r="A70" s="53"/>
      <c r="B70" s="53"/>
      <c r="C70" s="53"/>
      <c r="E70" s="57"/>
    </row>
    <row r="71" ht="15.75" customHeight="1">
      <c r="A71" s="53"/>
      <c r="B71" s="53"/>
      <c r="C71" s="53"/>
      <c r="E71" s="57"/>
    </row>
    <row r="72" ht="15.75" customHeight="1">
      <c r="A72" s="53"/>
      <c r="B72" s="53"/>
      <c r="C72" s="53"/>
      <c r="E72" s="57"/>
    </row>
    <row r="73" ht="15.75" customHeight="1">
      <c r="A73" s="53"/>
      <c r="B73" s="53"/>
      <c r="C73" s="53"/>
      <c r="E73" s="57"/>
    </row>
    <row r="74" ht="15.75" customHeight="1">
      <c r="A74" s="53"/>
      <c r="B74" s="53"/>
      <c r="C74" s="53"/>
      <c r="E74" s="57"/>
    </row>
    <row r="75" ht="15.75" customHeight="1">
      <c r="A75" s="53"/>
      <c r="B75" s="53"/>
      <c r="C75" s="53"/>
      <c r="E75" s="57"/>
    </row>
    <row r="76" ht="15.75" customHeight="1">
      <c r="A76" s="53"/>
      <c r="B76" s="53"/>
      <c r="C76" s="53"/>
      <c r="E76" s="57"/>
    </row>
    <row r="77" ht="15.75" customHeight="1">
      <c r="A77" s="53"/>
      <c r="B77" s="53"/>
      <c r="C77" s="53"/>
      <c r="E77" s="57"/>
    </row>
    <row r="78" ht="15.75" customHeight="1">
      <c r="A78" s="53"/>
      <c r="B78" s="53"/>
      <c r="C78" s="53"/>
      <c r="E78" s="57"/>
    </row>
    <row r="79" ht="15.75" customHeight="1">
      <c r="A79" s="53"/>
      <c r="B79" s="53"/>
      <c r="C79" s="53"/>
      <c r="E79" s="57"/>
    </row>
    <row r="80" ht="15.75" customHeight="1">
      <c r="A80" s="53"/>
      <c r="B80" s="53"/>
      <c r="C80" s="53"/>
      <c r="E80" s="57"/>
    </row>
    <row r="81" ht="15.75" customHeight="1">
      <c r="A81" s="53"/>
      <c r="B81" s="53"/>
      <c r="C81" s="53"/>
      <c r="E81" s="57"/>
    </row>
    <row r="82" ht="15.75" customHeight="1">
      <c r="A82" s="53"/>
      <c r="B82" s="53"/>
      <c r="C82" s="53"/>
      <c r="E82" s="57"/>
    </row>
    <row r="83" ht="15.75" customHeight="1">
      <c r="A83" s="53"/>
      <c r="B83" s="53"/>
      <c r="C83" s="53"/>
      <c r="E83" s="57"/>
    </row>
    <row r="84" ht="15.75" customHeight="1">
      <c r="A84" s="53"/>
      <c r="B84" s="53"/>
      <c r="C84" s="53"/>
      <c r="E84" s="57"/>
    </row>
    <row r="85" ht="15.75" customHeight="1">
      <c r="A85" s="53"/>
      <c r="B85" s="53"/>
      <c r="C85" s="53"/>
      <c r="E85" s="57"/>
    </row>
    <row r="86" ht="15.75" customHeight="1">
      <c r="A86" s="53"/>
      <c r="B86" s="53"/>
      <c r="C86" s="53"/>
      <c r="E86" s="57"/>
    </row>
    <row r="87" ht="15.75" customHeight="1">
      <c r="A87" s="53"/>
      <c r="B87" s="53"/>
      <c r="C87" s="53"/>
      <c r="E87" s="57"/>
    </row>
    <row r="88" ht="15.75" customHeight="1">
      <c r="A88" s="53"/>
      <c r="B88" s="53"/>
      <c r="C88" s="53"/>
      <c r="E88" s="57"/>
    </row>
    <row r="89" ht="15.75" customHeight="1">
      <c r="A89" s="53"/>
      <c r="B89" s="53"/>
      <c r="C89" s="53"/>
      <c r="E89" s="57"/>
    </row>
    <row r="90" ht="15.75" customHeight="1">
      <c r="A90" s="53"/>
      <c r="B90" s="53"/>
      <c r="C90" s="53"/>
      <c r="E90" s="57"/>
    </row>
    <row r="91" ht="15.75" customHeight="1">
      <c r="A91" s="53"/>
      <c r="B91" s="53"/>
      <c r="C91" s="53"/>
      <c r="E91" s="57"/>
    </row>
    <row r="92" ht="15.75" customHeight="1">
      <c r="A92" s="53"/>
      <c r="B92" s="53"/>
      <c r="C92" s="53"/>
      <c r="E92" s="57"/>
    </row>
    <row r="93" ht="15.75" customHeight="1">
      <c r="A93" s="53"/>
      <c r="B93" s="53"/>
      <c r="C93" s="53"/>
      <c r="E93" s="57"/>
    </row>
    <row r="94" ht="15.75" customHeight="1">
      <c r="A94" s="53"/>
      <c r="B94" s="53"/>
      <c r="C94" s="53"/>
      <c r="E94" s="57"/>
    </row>
    <row r="95" ht="15.75" customHeight="1">
      <c r="A95" s="53"/>
      <c r="B95" s="53"/>
      <c r="C95" s="53"/>
      <c r="E95" s="57"/>
    </row>
    <row r="96" ht="15.75" customHeight="1">
      <c r="A96" s="53"/>
      <c r="B96" s="53"/>
      <c r="C96" s="53"/>
      <c r="E96" s="57"/>
    </row>
    <row r="97" ht="15.75" customHeight="1">
      <c r="A97" s="53"/>
      <c r="B97" s="53"/>
      <c r="C97" s="53"/>
      <c r="E97" s="57"/>
    </row>
    <row r="98" ht="15.75" customHeight="1">
      <c r="A98" s="53"/>
      <c r="B98" s="53"/>
      <c r="C98" s="53"/>
      <c r="E98" s="57"/>
    </row>
    <row r="99" ht="15.75" customHeight="1">
      <c r="A99" s="53"/>
      <c r="B99" s="53"/>
      <c r="C99" s="53"/>
      <c r="E99" s="57"/>
    </row>
    <row r="100" ht="15.75" customHeight="1">
      <c r="A100" s="53"/>
      <c r="B100" s="53"/>
      <c r="C100" s="53"/>
      <c r="E100" s="57"/>
    </row>
    <row r="101" ht="15.75" customHeight="1">
      <c r="A101" s="53"/>
      <c r="B101" s="53"/>
      <c r="C101" s="53"/>
      <c r="E101" s="57"/>
    </row>
    <row r="102" ht="15.75" customHeight="1">
      <c r="E102" s="57"/>
    </row>
    <row r="103" ht="15.75" customHeight="1">
      <c r="E103" s="57"/>
    </row>
    <row r="104" ht="15.75" customHeight="1">
      <c r="E104" s="57"/>
    </row>
    <row r="105" ht="15.75" customHeight="1">
      <c r="E105" s="57"/>
    </row>
    <row r="106" ht="15.75" customHeight="1">
      <c r="E106" s="57"/>
    </row>
    <row r="107" ht="15.75" customHeight="1">
      <c r="E107" s="57"/>
    </row>
    <row r="108" ht="15.75" customHeight="1">
      <c r="E108" s="57"/>
    </row>
    <row r="109" ht="15.75" customHeight="1">
      <c r="E109" s="57"/>
    </row>
    <row r="110" ht="15.75" customHeight="1">
      <c r="E110" s="57"/>
    </row>
    <row r="111" ht="15.75" customHeight="1">
      <c r="E111" s="57"/>
    </row>
    <row r="112" ht="15.75" customHeight="1">
      <c r="E112" s="57"/>
    </row>
    <row r="113" ht="15.75" customHeight="1">
      <c r="E113" s="57"/>
    </row>
    <row r="114" ht="15.75" customHeight="1">
      <c r="E114" s="57"/>
    </row>
    <row r="115" ht="15.75" customHeight="1">
      <c r="E115" s="57"/>
    </row>
    <row r="116" ht="15.75" customHeight="1">
      <c r="E116" s="57"/>
    </row>
    <row r="117" ht="15.75" customHeight="1">
      <c r="E117" s="57"/>
    </row>
    <row r="118" ht="15.75" customHeight="1">
      <c r="E118" s="57"/>
    </row>
    <row r="119" ht="15.75" customHeight="1">
      <c r="E119" s="57"/>
    </row>
    <row r="120" ht="15.75" customHeight="1">
      <c r="E120" s="57"/>
    </row>
    <row r="121" ht="15.75" customHeight="1">
      <c r="E121" s="57"/>
    </row>
    <row r="122" ht="15.75" customHeight="1">
      <c r="E122" s="57"/>
    </row>
    <row r="123" ht="15.75" customHeight="1">
      <c r="E123" s="57"/>
    </row>
    <row r="124" ht="15.75" customHeight="1">
      <c r="E124" s="57"/>
    </row>
    <row r="125" ht="15.75" customHeight="1">
      <c r="E125" s="57"/>
    </row>
    <row r="126" ht="15.75" customHeight="1">
      <c r="E126" s="57"/>
    </row>
    <row r="127" ht="15.75" customHeight="1">
      <c r="E127" s="57"/>
    </row>
    <row r="128" ht="15.75" customHeight="1">
      <c r="E128" s="57"/>
    </row>
    <row r="129" ht="15.75" customHeight="1">
      <c r="E129" s="57"/>
    </row>
    <row r="130" ht="15.75" customHeight="1">
      <c r="E130" s="57"/>
    </row>
    <row r="131" ht="15.75" customHeight="1">
      <c r="E131" s="57"/>
    </row>
    <row r="132" ht="15.75" customHeight="1">
      <c r="E132" s="57"/>
    </row>
    <row r="133" ht="15.75" customHeight="1">
      <c r="E133" s="57"/>
    </row>
    <row r="134" ht="15.75" customHeight="1">
      <c r="E134" s="57"/>
    </row>
    <row r="135" ht="15.75" customHeight="1">
      <c r="E135" s="57"/>
    </row>
    <row r="136" ht="15.75" customHeight="1">
      <c r="E136" s="57"/>
    </row>
    <row r="137" ht="15.75" customHeight="1">
      <c r="E137" s="57"/>
    </row>
    <row r="138" ht="15.75" customHeight="1">
      <c r="E138" s="57"/>
    </row>
    <row r="139" ht="15.75" customHeight="1">
      <c r="E139" s="57"/>
    </row>
    <row r="140" ht="15.75" customHeight="1">
      <c r="E140" s="57"/>
    </row>
    <row r="141" ht="15.75" customHeight="1">
      <c r="E141" s="57"/>
    </row>
    <row r="142" ht="15.75" customHeight="1">
      <c r="E142" s="57"/>
    </row>
    <row r="143" ht="15.75" customHeight="1">
      <c r="E143" s="57"/>
    </row>
    <row r="144" ht="15.75" customHeight="1">
      <c r="E144" s="57"/>
    </row>
    <row r="145" ht="15.75" customHeight="1">
      <c r="E145" s="57"/>
    </row>
    <row r="146" ht="15.75" customHeight="1">
      <c r="E146" s="57"/>
    </row>
    <row r="147" ht="15.75" customHeight="1">
      <c r="E147" s="57"/>
    </row>
    <row r="148" ht="15.75" customHeight="1">
      <c r="E148" s="57"/>
    </row>
    <row r="149" ht="15.75" customHeight="1">
      <c r="E149" s="57"/>
    </row>
    <row r="150" ht="15.75" customHeight="1">
      <c r="E150" s="57"/>
    </row>
    <row r="151" ht="15.75" customHeight="1">
      <c r="E151" s="57"/>
    </row>
    <row r="152" ht="15.75" customHeight="1">
      <c r="E152" s="57"/>
    </row>
    <row r="153" ht="15.75" customHeight="1">
      <c r="E153" s="57"/>
    </row>
    <row r="154" ht="15.75" customHeight="1">
      <c r="E154" s="57"/>
    </row>
    <row r="155" ht="15.75" customHeight="1">
      <c r="E155" s="57"/>
    </row>
    <row r="156" ht="15.75" customHeight="1">
      <c r="E156" s="57"/>
    </row>
    <row r="157" ht="15.75" customHeight="1">
      <c r="E157" s="57"/>
    </row>
    <row r="158" ht="15.75" customHeight="1">
      <c r="E158" s="57"/>
    </row>
    <row r="159" ht="15.75" customHeight="1">
      <c r="E159" s="57"/>
    </row>
    <row r="160" ht="15.75" customHeight="1">
      <c r="E160" s="57"/>
    </row>
    <row r="161" ht="15.75" customHeight="1">
      <c r="E161" s="57"/>
    </row>
    <row r="162" ht="15.75" customHeight="1">
      <c r="E162" s="57"/>
    </row>
    <row r="163" ht="15.75" customHeight="1">
      <c r="E163" s="57"/>
    </row>
    <row r="164" ht="15.75" customHeight="1">
      <c r="E164" s="57"/>
    </row>
    <row r="165" ht="15.75" customHeight="1">
      <c r="E165" s="57"/>
    </row>
    <row r="166" ht="15.75" customHeight="1">
      <c r="E166" s="57"/>
    </row>
    <row r="167" ht="15.75" customHeight="1">
      <c r="E167" s="57"/>
    </row>
    <row r="168" ht="15.75" customHeight="1">
      <c r="E168" s="57"/>
    </row>
    <row r="169" ht="15.75" customHeight="1">
      <c r="E169" s="57"/>
    </row>
    <row r="170" ht="15.75" customHeight="1">
      <c r="E170" s="57"/>
    </row>
    <row r="171" ht="15.75" customHeight="1">
      <c r="E171" s="57"/>
    </row>
    <row r="172" ht="15.75" customHeight="1">
      <c r="E172" s="57"/>
    </row>
    <row r="173" ht="15.75" customHeight="1">
      <c r="E173" s="57"/>
    </row>
    <row r="174" ht="15.75" customHeight="1">
      <c r="E174" s="57"/>
    </row>
    <row r="175" ht="15.75" customHeight="1">
      <c r="E175" s="57"/>
    </row>
    <row r="176" ht="15.75" customHeight="1">
      <c r="E176" s="57"/>
    </row>
    <row r="177" ht="15.75" customHeight="1">
      <c r="E177" s="57"/>
    </row>
    <row r="178" ht="15.75" customHeight="1">
      <c r="E178" s="57"/>
    </row>
    <row r="179" ht="15.75" customHeight="1">
      <c r="E179" s="57"/>
    </row>
    <row r="180" ht="15.75" customHeight="1">
      <c r="E180" s="57"/>
    </row>
    <row r="181" ht="15.75" customHeight="1">
      <c r="E181" s="57"/>
    </row>
    <row r="182" ht="15.75" customHeight="1">
      <c r="E182" s="57"/>
    </row>
    <row r="183" ht="15.75" customHeight="1">
      <c r="E183" s="57"/>
    </row>
    <row r="184" ht="15.75" customHeight="1">
      <c r="E184" s="57"/>
    </row>
    <row r="185" ht="15.75" customHeight="1">
      <c r="E185" s="57"/>
    </row>
    <row r="186" ht="15.75" customHeight="1">
      <c r="E186" s="57"/>
    </row>
    <row r="187" ht="15.75" customHeight="1">
      <c r="E187" s="57"/>
    </row>
    <row r="188" ht="15.75" customHeight="1">
      <c r="E188" s="57"/>
    </row>
    <row r="189" ht="15.75" customHeight="1">
      <c r="E189" s="57"/>
    </row>
    <row r="190" ht="15.75" customHeight="1">
      <c r="E190" s="57"/>
    </row>
    <row r="191" ht="15.75" customHeight="1">
      <c r="E191" s="57"/>
    </row>
    <row r="192" ht="15.75" customHeight="1">
      <c r="E192" s="57"/>
    </row>
    <row r="193" ht="15.75" customHeight="1">
      <c r="E193" s="57"/>
    </row>
    <row r="194" ht="15.75" customHeight="1">
      <c r="E194" s="57"/>
    </row>
    <row r="195" ht="15.75" customHeight="1">
      <c r="E195" s="57"/>
    </row>
    <row r="196" ht="15.75" customHeight="1">
      <c r="E196" s="57"/>
    </row>
    <row r="197" ht="15.75" customHeight="1">
      <c r="E197" s="57"/>
    </row>
    <row r="198" ht="15.75" customHeight="1">
      <c r="E198" s="57"/>
    </row>
    <row r="199" ht="15.75" customHeight="1">
      <c r="E199" s="57"/>
    </row>
    <row r="200" ht="15.75" customHeight="1">
      <c r="E200" s="57"/>
    </row>
    <row r="201" ht="15.75" customHeight="1">
      <c r="E201" s="57"/>
    </row>
    <row r="202" ht="15.75" customHeight="1">
      <c r="E202" s="57"/>
    </row>
    <row r="203" ht="15.75" customHeight="1">
      <c r="E203" s="57"/>
    </row>
    <row r="204" ht="15.75" customHeight="1">
      <c r="E204" s="57"/>
    </row>
    <row r="205" ht="15.75" customHeight="1">
      <c r="E205" s="57"/>
    </row>
    <row r="206" ht="15.75" customHeight="1">
      <c r="E206" s="57"/>
    </row>
    <row r="207" ht="15.75" customHeight="1">
      <c r="E207" s="57"/>
    </row>
    <row r="208" ht="15.75" customHeight="1">
      <c r="E208" s="57"/>
    </row>
    <row r="209" ht="15.75" customHeight="1">
      <c r="E209" s="57"/>
    </row>
    <row r="210" ht="15.75" customHeight="1">
      <c r="E210" s="57"/>
    </row>
    <row r="211" ht="15.75" customHeight="1">
      <c r="E211" s="57"/>
    </row>
    <row r="212" ht="15.75" customHeight="1">
      <c r="E212" s="57"/>
    </row>
    <row r="213" ht="15.75" customHeight="1">
      <c r="E213" s="57"/>
    </row>
    <row r="214" ht="15.75" customHeight="1">
      <c r="E214" s="57"/>
    </row>
    <row r="215" ht="15.75" customHeight="1">
      <c r="E215" s="57"/>
    </row>
    <row r="216" ht="15.75" customHeight="1">
      <c r="E216" s="57"/>
    </row>
    <row r="217" ht="15.75" customHeight="1">
      <c r="E217" s="57"/>
    </row>
    <row r="218" ht="15.75" customHeight="1">
      <c r="E218" s="57"/>
    </row>
    <row r="219" ht="15.75" customHeight="1">
      <c r="E219" s="57"/>
    </row>
    <row r="220" ht="15.75" customHeight="1">
      <c r="E220" s="57"/>
    </row>
    <row r="221" ht="15.75" customHeight="1">
      <c r="E221" s="57"/>
    </row>
    <row r="222" ht="15.75" customHeight="1">
      <c r="E222" s="57"/>
    </row>
    <row r="223" ht="15.75" customHeight="1">
      <c r="E223" s="5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6" max="6" width="19.25"/>
  </cols>
  <sheetData>
    <row r="1">
      <c r="A1" s="5" t="s">
        <v>12</v>
      </c>
      <c r="B1" s="6" t="s">
        <v>13</v>
      </c>
      <c r="C1" s="6" t="s">
        <v>14</v>
      </c>
      <c r="D1" s="6" t="s">
        <v>15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7</v>
      </c>
      <c r="B2" s="9" t="s">
        <v>7</v>
      </c>
      <c r="C2" s="9" t="s">
        <v>7</v>
      </c>
      <c r="D2" s="10">
        <v>100.0</v>
      </c>
      <c r="E2" s="11"/>
      <c r="F2" s="7" t="s">
        <v>16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9</v>
      </c>
      <c r="B3" s="9" t="s">
        <v>9</v>
      </c>
      <c r="C3" s="9" t="s">
        <v>9</v>
      </c>
      <c r="D3" s="10">
        <v>20.0</v>
      </c>
      <c r="E3" s="1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10</v>
      </c>
      <c r="B4" s="9" t="s">
        <v>9</v>
      </c>
      <c r="C4" s="9" t="s">
        <v>9</v>
      </c>
      <c r="D4" s="10">
        <v>20.0</v>
      </c>
      <c r="E4" s="11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17</v>
      </c>
      <c r="B5" s="9" t="s">
        <v>17</v>
      </c>
      <c r="C5" s="9" t="s">
        <v>17</v>
      </c>
      <c r="D5" s="10">
        <v>10.0</v>
      </c>
      <c r="E5" s="11"/>
      <c r="F5" s="7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11</v>
      </c>
      <c r="B6" s="9" t="s">
        <v>11</v>
      </c>
      <c r="C6" s="9" t="s">
        <v>11</v>
      </c>
      <c r="D6" s="10">
        <v>6.0</v>
      </c>
      <c r="E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8</v>
      </c>
      <c r="B7" s="9" t="s">
        <v>8</v>
      </c>
      <c r="C7" s="9" t="s">
        <v>8</v>
      </c>
      <c r="D7" s="10">
        <v>2.0</v>
      </c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5</v>
      </c>
      <c r="B8" s="9" t="s">
        <v>5</v>
      </c>
      <c r="C8" s="9" t="s">
        <v>5</v>
      </c>
      <c r="D8" s="10">
        <v>1.0</v>
      </c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19</v>
      </c>
      <c r="B9" s="9" t="s">
        <v>19</v>
      </c>
      <c r="C9" s="9" t="s">
        <v>19</v>
      </c>
      <c r="D9" s="10">
        <v>0.4</v>
      </c>
      <c r="E9" s="11"/>
      <c r="F9" s="7" t="s">
        <v>20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5"/>
    <col customWidth="1" min="3" max="3" width="10.25"/>
    <col customWidth="1" min="4" max="4" width="3.5"/>
    <col customWidth="1" min="5" max="5" width="12.63"/>
    <col customWidth="1" min="6" max="6" width="11.88"/>
    <col customWidth="1" min="7" max="7" width="10.25"/>
    <col customWidth="1" min="8" max="8" width="11.75"/>
    <col customWidth="1" min="9" max="9" width="2.75"/>
    <col customWidth="1" min="10" max="10" width="10.75"/>
    <col customWidth="1" min="11" max="12" width="7.63"/>
    <col customWidth="1" min="14" max="14" width="2.0"/>
    <col customWidth="1" min="15" max="15" width="9.75"/>
    <col customWidth="1" min="16" max="18" width="7.63"/>
    <col customWidth="1" min="19" max="19" width="4.25"/>
    <col customWidth="1" min="20" max="20" width="9.38"/>
    <col customWidth="1" min="21" max="23" width="7.63"/>
  </cols>
  <sheetData>
    <row r="1" ht="15.75" customHeight="1">
      <c r="A1" s="10" t="s">
        <v>21</v>
      </c>
      <c r="B1" s="10" t="s">
        <v>22</v>
      </c>
      <c r="C1" s="10" t="s">
        <v>23</v>
      </c>
      <c r="D1" s="12"/>
      <c r="E1" s="13"/>
      <c r="F1" s="13"/>
      <c r="G1" s="13"/>
      <c r="H1" s="13"/>
      <c r="I1" s="14"/>
      <c r="J1" s="13"/>
      <c r="K1" s="13"/>
      <c r="L1" s="13"/>
      <c r="M1" s="13"/>
      <c r="N1" s="15"/>
      <c r="O1" s="13"/>
      <c r="P1" s="13"/>
      <c r="Q1" s="13"/>
      <c r="R1" s="13"/>
      <c r="S1" s="16"/>
      <c r="T1" s="13"/>
      <c r="U1" s="13"/>
      <c r="V1" s="13"/>
      <c r="W1" s="13"/>
    </row>
    <row r="2" ht="15.75" customHeight="1">
      <c r="A2" s="17" t="s">
        <v>24</v>
      </c>
      <c r="B2" s="17" t="s">
        <v>25</v>
      </c>
      <c r="C2" s="17" t="s">
        <v>26</v>
      </c>
      <c r="D2" s="12"/>
      <c r="E2" s="10"/>
      <c r="F2" s="17"/>
      <c r="G2" s="17"/>
      <c r="H2" s="17"/>
      <c r="I2" s="14"/>
      <c r="J2" s="10"/>
      <c r="K2" s="10"/>
      <c r="L2" s="10"/>
      <c r="M2" s="10"/>
      <c r="N2" s="15"/>
      <c r="O2" s="10"/>
      <c r="P2" s="10"/>
      <c r="Q2" s="10"/>
      <c r="R2" s="10"/>
      <c r="S2" s="11"/>
      <c r="T2" s="10"/>
      <c r="U2" s="10"/>
      <c r="V2" s="10"/>
      <c r="W2" s="10"/>
    </row>
    <row r="3" ht="15.75" customHeight="1">
      <c r="A3" s="10" t="s">
        <v>27</v>
      </c>
      <c r="B3" s="10" t="s">
        <v>28</v>
      </c>
      <c r="C3" s="10" t="s">
        <v>29</v>
      </c>
      <c r="D3" s="14"/>
      <c r="E3" s="12"/>
      <c r="F3" s="12"/>
      <c r="G3" s="12"/>
      <c r="H3" s="12"/>
      <c r="I3" s="14"/>
      <c r="J3" s="10"/>
      <c r="K3" s="17"/>
      <c r="L3" s="17"/>
      <c r="M3" s="17"/>
      <c r="N3" s="15"/>
      <c r="O3" s="10"/>
      <c r="P3" s="17"/>
      <c r="Q3" s="17"/>
      <c r="R3" s="17"/>
      <c r="S3" s="18"/>
      <c r="T3" s="10"/>
      <c r="U3" s="17"/>
      <c r="V3" s="17"/>
      <c r="W3" s="17"/>
    </row>
    <row r="4" ht="15.75" customHeight="1">
      <c r="A4" s="10" t="s">
        <v>21</v>
      </c>
      <c r="B4" s="17" t="s">
        <v>25</v>
      </c>
      <c r="C4" s="10" t="s">
        <v>29</v>
      </c>
      <c r="D4" s="19"/>
      <c r="I4" s="14"/>
      <c r="J4" s="10"/>
      <c r="K4" s="10"/>
      <c r="L4" s="10"/>
      <c r="M4" s="10"/>
      <c r="N4" s="15"/>
      <c r="O4" s="20"/>
      <c r="P4" s="20"/>
      <c r="Q4" s="20"/>
      <c r="R4" s="20"/>
      <c r="S4" s="21"/>
      <c r="T4" s="10"/>
      <c r="U4" s="10"/>
      <c r="V4" s="10"/>
      <c r="W4" s="10"/>
    </row>
    <row r="5" ht="15.75" customHeight="1">
      <c r="A5" s="10" t="s">
        <v>27</v>
      </c>
      <c r="C5" s="10" t="s">
        <v>23</v>
      </c>
      <c r="D5" s="14"/>
      <c r="I5" s="14"/>
      <c r="J5" s="14"/>
      <c r="K5" s="15"/>
      <c r="L5" s="15"/>
      <c r="M5" s="15"/>
      <c r="N5" s="15"/>
      <c r="O5" s="10"/>
      <c r="P5" s="10"/>
      <c r="Q5" s="17"/>
      <c r="R5" s="10"/>
      <c r="S5" s="11"/>
      <c r="T5" s="10"/>
      <c r="U5" s="10"/>
      <c r="V5" s="17"/>
      <c r="W5" s="10"/>
    </row>
    <row r="6" ht="15.75" customHeight="1">
      <c r="A6" s="20" t="s">
        <v>21</v>
      </c>
      <c r="B6" s="22" t="s">
        <v>25</v>
      </c>
      <c r="C6" s="20" t="s">
        <v>23</v>
      </c>
      <c r="D6" s="14"/>
      <c r="I6" s="14"/>
      <c r="J6" s="14"/>
      <c r="K6" s="15"/>
      <c r="L6" s="15"/>
      <c r="M6" s="15"/>
      <c r="N6" s="15"/>
      <c r="O6" s="10"/>
      <c r="P6" s="10"/>
      <c r="Q6" s="17"/>
      <c r="R6" s="10"/>
      <c r="S6" s="11"/>
      <c r="T6" s="10"/>
      <c r="U6" s="10"/>
      <c r="V6" s="17"/>
      <c r="W6" s="10"/>
    </row>
    <row r="7" ht="15.75" customHeight="1">
      <c r="A7" s="22" t="s">
        <v>24</v>
      </c>
      <c r="B7" s="20" t="s">
        <v>28</v>
      </c>
      <c r="C7" s="22" t="s">
        <v>26</v>
      </c>
      <c r="D7" s="23"/>
      <c r="I7" s="14"/>
      <c r="J7" s="14"/>
      <c r="K7" s="15"/>
      <c r="L7" s="15"/>
      <c r="M7" s="15"/>
      <c r="N7" s="15"/>
      <c r="O7" s="15"/>
      <c r="P7" s="15"/>
      <c r="Q7" s="15"/>
      <c r="R7" s="15"/>
      <c r="S7" s="15"/>
      <c r="T7" s="20"/>
      <c r="U7" s="20"/>
      <c r="V7" s="22"/>
      <c r="W7" s="20"/>
    </row>
    <row r="8" ht="15.75" customHeight="1">
      <c r="A8" s="22" t="s">
        <v>24</v>
      </c>
      <c r="B8" s="20" t="s">
        <v>22</v>
      </c>
      <c r="C8" s="22" t="s">
        <v>26</v>
      </c>
      <c r="D8" s="23"/>
      <c r="E8" s="14"/>
      <c r="F8" s="14"/>
      <c r="G8" s="14"/>
      <c r="H8" s="14"/>
      <c r="I8" s="14"/>
      <c r="J8" s="14"/>
      <c r="K8" s="15"/>
      <c r="L8" s="15"/>
      <c r="M8" s="15"/>
      <c r="N8" s="15"/>
      <c r="O8" s="15"/>
      <c r="P8" s="15"/>
      <c r="Q8" s="15"/>
      <c r="R8" s="15"/>
      <c r="S8" s="15"/>
      <c r="T8" s="20"/>
      <c r="U8" s="22"/>
      <c r="V8" s="20"/>
      <c r="W8" s="22"/>
    </row>
    <row r="9" ht="15.75" customHeight="1">
      <c r="A9" s="20" t="s">
        <v>27</v>
      </c>
      <c r="B9" s="22" t="s">
        <v>25</v>
      </c>
      <c r="C9" s="20" t="s">
        <v>29</v>
      </c>
      <c r="D9" s="23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20"/>
      <c r="U9" s="22"/>
      <c r="V9" s="20"/>
      <c r="W9" s="22"/>
    </row>
    <row r="10" ht="15.75" customHeight="1">
      <c r="A10" s="23"/>
      <c r="B10" s="23"/>
      <c r="C10" s="23"/>
      <c r="D10" s="23"/>
      <c r="I10" s="14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20"/>
      <c r="U10" s="20"/>
      <c r="V10" s="22"/>
      <c r="W10" s="20"/>
    </row>
    <row r="11" ht="15.75" customHeight="1">
      <c r="A11" s="23"/>
      <c r="B11" s="23"/>
      <c r="C11" s="23"/>
      <c r="D11" s="23"/>
      <c r="I11" s="14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ht="15.75" customHeight="1">
      <c r="A12" s="15"/>
      <c r="B12" s="15"/>
      <c r="C12" s="15"/>
      <c r="D12" s="15"/>
      <c r="I12" s="14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ht="15.75" customHeight="1">
      <c r="A13" s="14"/>
      <c r="B13" s="14"/>
      <c r="C13" s="14"/>
      <c r="D13" s="14"/>
      <c r="I13" s="14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ht="15.75" customHeight="1">
      <c r="A14" s="14"/>
      <c r="B14" s="14"/>
      <c r="C14" s="14"/>
      <c r="D14" s="14"/>
      <c r="I14" s="1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ht="15.75" customHeight="1">
      <c r="A16" s="14"/>
      <c r="B16" s="14"/>
      <c r="C16" s="14"/>
      <c r="D16" s="14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15.75" customHeight="1">
      <c r="A17" s="14"/>
      <c r="B17" s="14"/>
      <c r="C17" s="14"/>
      <c r="D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15.75" customHeight="1">
      <c r="A18" s="14"/>
      <c r="B18" s="14"/>
      <c r="C18" s="14"/>
      <c r="D18" s="14"/>
      <c r="I18" s="14"/>
      <c r="J18" s="14"/>
      <c r="K18" s="15"/>
      <c r="L18" s="15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14"/>
      <c r="B19" s="14"/>
      <c r="C19" s="14"/>
      <c r="D19" s="14"/>
      <c r="I19" s="14"/>
      <c r="J19" s="14"/>
      <c r="K19" s="14"/>
      <c r="L19" s="14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14"/>
      <c r="B20" s="14"/>
      <c r="C20" s="14"/>
      <c r="D20" s="14"/>
      <c r="I20" s="14"/>
      <c r="J20" s="14"/>
      <c r="K20" s="14"/>
      <c r="L20" s="14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14"/>
      <c r="B21" s="14"/>
      <c r="C21" s="14"/>
      <c r="D21" s="14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15"/>
      <c r="B22" s="15"/>
      <c r="C22" s="15"/>
      <c r="D22" s="15"/>
      <c r="I22" s="23"/>
      <c r="J22" s="23"/>
      <c r="K22" s="23"/>
      <c r="L22" s="2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ht="15.75" customHeight="1">
      <c r="A23" s="15"/>
      <c r="B23" s="15"/>
      <c r="C23" s="15"/>
      <c r="D23" s="15"/>
      <c r="I23" s="24"/>
      <c r="J23" s="24"/>
      <c r="K23" s="24"/>
      <c r="L23" s="2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15.75" customHeight="1">
      <c r="A24" s="15"/>
      <c r="B24" s="15"/>
      <c r="C24" s="15"/>
      <c r="D24" s="15"/>
      <c r="I24" s="24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15.75" customHeight="1">
      <c r="A25" s="15"/>
      <c r="B25" s="15"/>
      <c r="C25" s="15"/>
      <c r="D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8" max="8" width="19.25"/>
  </cols>
  <sheetData>
    <row r="1">
      <c r="A1" s="5" t="s">
        <v>12</v>
      </c>
      <c r="B1" s="6" t="s">
        <v>13</v>
      </c>
      <c r="C1" s="6" t="s">
        <v>14</v>
      </c>
      <c r="D1" s="6" t="s">
        <v>30</v>
      </c>
      <c r="E1" s="6" t="s">
        <v>31</v>
      </c>
      <c r="F1" s="6" t="s">
        <v>15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7</v>
      </c>
      <c r="B2" s="9" t="s">
        <v>7</v>
      </c>
      <c r="C2" s="9" t="s">
        <v>7</v>
      </c>
      <c r="D2" s="10"/>
      <c r="E2" s="10"/>
      <c r="F2" s="10">
        <v>100.0</v>
      </c>
      <c r="G2" s="11"/>
      <c r="H2" s="7" t="s">
        <v>16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9" t="s">
        <v>9</v>
      </c>
      <c r="B3" s="9" t="s">
        <v>9</v>
      </c>
      <c r="C3" s="9" t="s">
        <v>9</v>
      </c>
      <c r="D3" s="10"/>
      <c r="E3" s="10"/>
      <c r="F3" s="10">
        <v>20.0</v>
      </c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9" t="s">
        <v>10</v>
      </c>
      <c r="B4" s="9" t="s">
        <v>9</v>
      </c>
      <c r="C4" s="9" t="s">
        <v>9</v>
      </c>
      <c r="D4" s="10"/>
      <c r="E4" s="10"/>
      <c r="F4" s="10">
        <v>20.0</v>
      </c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 t="s">
        <v>17</v>
      </c>
      <c r="B5" s="9" t="s">
        <v>17</v>
      </c>
      <c r="C5" s="9" t="s">
        <v>17</v>
      </c>
      <c r="D5" s="10"/>
      <c r="E5" s="10"/>
      <c r="F5" s="10">
        <v>10.0</v>
      </c>
      <c r="G5" s="11"/>
      <c r="H5" s="7" t="s">
        <v>18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9" t="s">
        <v>11</v>
      </c>
      <c r="B6" s="9" t="s">
        <v>11</v>
      </c>
      <c r="C6" s="9" t="s">
        <v>11</v>
      </c>
      <c r="D6" s="10"/>
      <c r="E6" s="10"/>
      <c r="F6" s="10">
        <v>6.0</v>
      </c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9" t="s">
        <v>8</v>
      </c>
      <c r="B7" s="9" t="s">
        <v>8</v>
      </c>
      <c r="C7" s="9" t="s">
        <v>8</v>
      </c>
      <c r="D7" s="10"/>
      <c r="E7" s="10"/>
      <c r="F7" s="10">
        <v>2.0</v>
      </c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9" t="s">
        <v>5</v>
      </c>
      <c r="B8" s="9" t="s">
        <v>5</v>
      </c>
      <c r="C8" s="9" t="s">
        <v>5</v>
      </c>
      <c r="D8" s="10"/>
      <c r="E8" s="10"/>
      <c r="F8" s="10">
        <v>1.0</v>
      </c>
      <c r="G8" s="11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9" t="s">
        <v>19</v>
      </c>
      <c r="B9" s="9" t="s">
        <v>19</v>
      </c>
      <c r="C9" s="9" t="s">
        <v>19</v>
      </c>
      <c r="D9" s="10"/>
      <c r="E9" s="10"/>
      <c r="F9" s="10">
        <v>0.4</v>
      </c>
      <c r="G9" s="11"/>
      <c r="H9" s="7" t="s">
        <v>20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7.63"/>
    <col customWidth="1" min="4" max="4" width="3.5"/>
    <col customWidth="1" min="5" max="5" width="12.63"/>
    <col customWidth="1" min="6" max="6" width="11.88"/>
    <col customWidth="1" min="7" max="7" width="10.25"/>
    <col customWidth="1" min="8" max="8" width="11.75"/>
    <col customWidth="1" min="9" max="9" width="2.75"/>
    <col customWidth="1" min="10" max="10" width="10.75"/>
    <col customWidth="1" min="11" max="12" width="7.63"/>
    <col customWidth="1" min="14" max="14" width="2.0"/>
    <col customWidth="1" min="15" max="15" width="9.75"/>
    <col customWidth="1" min="16" max="18" width="7.63"/>
    <col customWidth="1" min="19" max="19" width="4.25"/>
    <col customWidth="1" min="20" max="20" width="9.38"/>
    <col customWidth="1" min="21" max="23" width="7.63"/>
  </cols>
  <sheetData>
    <row r="1" ht="15.75" customHeight="1">
      <c r="A1" s="13" t="s">
        <v>0</v>
      </c>
      <c r="B1" s="13" t="s">
        <v>1</v>
      </c>
      <c r="C1" s="13" t="s">
        <v>2</v>
      </c>
      <c r="D1" s="12"/>
      <c r="E1" s="13" t="s">
        <v>32</v>
      </c>
      <c r="F1" s="13" t="s">
        <v>33</v>
      </c>
      <c r="G1" s="13" t="s">
        <v>34</v>
      </c>
      <c r="H1" s="13" t="s">
        <v>35</v>
      </c>
      <c r="I1" s="14"/>
      <c r="J1" s="13" t="s">
        <v>36</v>
      </c>
      <c r="K1" s="13" t="s">
        <v>33</v>
      </c>
      <c r="L1" s="13" t="s">
        <v>34</v>
      </c>
      <c r="M1" s="13" t="s">
        <v>35</v>
      </c>
      <c r="N1" s="15"/>
      <c r="O1" s="13" t="s">
        <v>37</v>
      </c>
      <c r="P1" s="13" t="s">
        <v>33</v>
      </c>
      <c r="Q1" s="13" t="s">
        <v>34</v>
      </c>
      <c r="R1" s="13" t="s">
        <v>35</v>
      </c>
      <c r="S1" s="16"/>
      <c r="T1" s="13" t="s">
        <v>38</v>
      </c>
      <c r="U1" s="13" t="s">
        <v>33</v>
      </c>
      <c r="V1" s="13" t="s">
        <v>34</v>
      </c>
      <c r="W1" s="13" t="s">
        <v>35</v>
      </c>
    </row>
    <row r="2" ht="15.75" customHeight="1">
      <c r="A2" s="10" t="s">
        <v>21</v>
      </c>
      <c r="B2" s="10" t="s">
        <v>22</v>
      </c>
      <c r="C2" s="10" t="s">
        <v>23</v>
      </c>
      <c r="D2" s="12"/>
      <c r="E2" s="10" t="s">
        <v>39</v>
      </c>
      <c r="F2" s="17" t="s">
        <v>24</v>
      </c>
      <c r="G2" s="17" t="s">
        <v>25</v>
      </c>
      <c r="H2" s="17" t="s">
        <v>26</v>
      </c>
      <c r="I2" s="14"/>
      <c r="J2" s="10" t="s">
        <v>39</v>
      </c>
      <c r="K2" s="10" t="s">
        <v>21</v>
      </c>
      <c r="L2" s="10" t="s">
        <v>22</v>
      </c>
      <c r="M2" s="10" t="s">
        <v>23</v>
      </c>
      <c r="N2" s="15"/>
      <c r="O2" s="10" t="s">
        <v>39</v>
      </c>
      <c r="P2" s="10" t="s">
        <v>21</v>
      </c>
      <c r="Q2" s="10" t="s">
        <v>22</v>
      </c>
      <c r="R2" s="10" t="s">
        <v>23</v>
      </c>
      <c r="S2" s="11"/>
      <c r="T2" s="10" t="s">
        <v>39</v>
      </c>
      <c r="U2" s="10" t="s">
        <v>21</v>
      </c>
      <c r="V2" s="10" t="s">
        <v>22</v>
      </c>
      <c r="W2" s="10" t="s">
        <v>23</v>
      </c>
    </row>
    <row r="3" ht="15.75" customHeight="1">
      <c r="A3" s="17" t="s">
        <v>24</v>
      </c>
      <c r="B3" s="17" t="s">
        <v>25</v>
      </c>
      <c r="C3" s="17" t="s">
        <v>26</v>
      </c>
      <c r="D3" s="14"/>
      <c r="E3" s="12"/>
      <c r="F3" s="12"/>
      <c r="G3" s="12"/>
      <c r="H3" s="12"/>
      <c r="I3" s="14"/>
      <c r="J3" s="10" t="s">
        <v>40</v>
      </c>
      <c r="K3" s="17" t="s">
        <v>24</v>
      </c>
      <c r="L3" s="17" t="s">
        <v>25</v>
      </c>
      <c r="M3" s="17" t="s">
        <v>26</v>
      </c>
      <c r="N3" s="15"/>
      <c r="O3" s="10" t="s">
        <v>40</v>
      </c>
      <c r="P3" s="17" t="s">
        <v>24</v>
      </c>
      <c r="Q3" s="17" t="s">
        <v>25</v>
      </c>
      <c r="R3" s="17" t="s">
        <v>26</v>
      </c>
      <c r="S3" s="18"/>
      <c r="T3" s="10" t="s">
        <v>40</v>
      </c>
      <c r="U3" s="17" t="s">
        <v>24</v>
      </c>
      <c r="V3" s="17" t="s">
        <v>25</v>
      </c>
      <c r="W3" s="17" t="s">
        <v>26</v>
      </c>
    </row>
    <row r="4" ht="15.75" customHeight="1">
      <c r="A4" s="10" t="s">
        <v>27</v>
      </c>
      <c r="B4" s="10" t="s">
        <v>28</v>
      </c>
      <c r="C4" s="10" t="s">
        <v>29</v>
      </c>
      <c r="D4" s="19"/>
      <c r="I4" s="14"/>
      <c r="J4" s="10" t="s">
        <v>41</v>
      </c>
      <c r="K4" s="10" t="s">
        <v>27</v>
      </c>
      <c r="L4" s="10" t="s">
        <v>28</v>
      </c>
      <c r="M4" s="10" t="s">
        <v>29</v>
      </c>
      <c r="N4" s="15"/>
      <c r="O4" s="20" t="s">
        <v>41</v>
      </c>
      <c r="P4" s="20" t="s">
        <v>27</v>
      </c>
      <c r="Q4" s="20" t="s">
        <v>28</v>
      </c>
      <c r="R4" s="20" t="s">
        <v>29</v>
      </c>
      <c r="S4" s="21"/>
      <c r="T4" s="10" t="s">
        <v>41</v>
      </c>
      <c r="U4" s="10" t="s">
        <v>27</v>
      </c>
      <c r="V4" s="10" t="s">
        <v>28</v>
      </c>
      <c r="W4" s="10" t="s">
        <v>29</v>
      </c>
    </row>
    <row r="5" ht="15.75" customHeight="1">
      <c r="A5" s="14"/>
      <c r="B5" s="14"/>
      <c r="C5" s="14"/>
      <c r="D5" s="14"/>
      <c r="I5" s="14"/>
      <c r="J5" s="14"/>
      <c r="K5" s="15"/>
      <c r="L5" s="15"/>
      <c r="M5" s="15"/>
      <c r="N5" s="15"/>
      <c r="O5" s="10" t="s">
        <v>42</v>
      </c>
      <c r="P5" s="10" t="s">
        <v>21</v>
      </c>
      <c r="Q5" s="17" t="s">
        <v>25</v>
      </c>
      <c r="R5" s="10" t="s">
        <v>29</v>
      </c>
      <c r="S5" s="11"/>
      <c r="T5" s="10" t="s">
        <v>42</v>
      </c>
      <c r="U5" s="10" t="s">
        <v>21</v>
      </c>
      <c r="V5" s="17" t="s">
        <v>25</v>
      </c>
      <c r="W5" s="10" t="s">
        <v>29</v>
      </c>
    </row>
    <row r="6" ht="15.75" customHeight="1">
      <c r="A6" s="14"/>
      <c r="B6" s="14"/>
      <c r="C6" s="11"/>
      <c r="D6" s="14"/>
      <c r="I6" s="14"/>
      <c r="J6" s="14"/>
      <c r="K6" s="15"/>
      <c r="L6" s="15"/>
      <c r="M6" s="15"/>
      <c r="N6" s="15"/>
      <c r="O6" s="10" t="s">
        <v>43</v>
      </c>
      <c r="P6" s="10" t="s">
        <v>27</v>
      </c>
      <c r="Q6" s="17" t="s">
        <v>25</v>
      </c>
      <c r="R6" s="10" t="s">
        <v>23</v>
      </c>
      <c r="S6" s="11"/>
      <c r="T6" s="10" t="s">
        <v>43</v>
      </c>
      <c r="U6" s="10" t="s">
        <v>27</v>
      </c>
      <c r="V6" s="17" t="s">
        <v>25</v>
      </c>
      <c r="W6" s="10" t="s">
        <v>23</v>
      </c>
    </row>
    <row r="7" ht="15.75" customHeight="1">
      <c r="A7" s="23"/>
      <c r="B7" s="23"/>
      <c r="C7" s="23"/>
      <c r="D7" s="23"/>
      <c r="I7" s="14"/>
      <c r="J7" s="14"/>
      <c r="K7" s="15"/>
      <c r="L7" s="15"/>
      <c r="M7" s="15"/>
      <c r="N7" s="15"/>
      <c r="O7" s="15"/>
      <c r="P7" s="15"/>
      <c r="Q7" s="15"/>
      <c r="R7" s="15"/>
      <c r="S7" s="15"/>
      <c r="T7" s="20" t="s">
        <v>44</v>
      </c>
      <c r="U7" s="20" t="s">
        <v>21</v>
      </c>
      <c r="V7" s="22" t="s">
        <v>25</v>
      </c>
      <c r="W7" s="20" t="s">
        <v>23</v>
      </c>
    </row>
    <row r="8" ht="15.75" customHeight="1">
      <c r="A8" s="23"/>
      <c r="B8" s="23"/>
      <c r="C8" s="23"/>
      <c r="D8" s="23"/>
      <c r="E8" s="14"/>
      <c r="F8" s="14"/>
      <c r="G8" s="14"/>
      <c r="H8" s="14"/>
      <c r="I8" s="14"/>
      <c r="J8" s="14"/>
      <c r="K8" s="15"/>
      <c r="L8" s="15"/>
      <c r="M8" s="15"/>
      <c r="N8" s="15"/>
      <c r="O8" s="15"/>
      <c r="P8" s="15"/>
      <c r="Q8" s="15"/>
      <c r="R8" s="15"/>
      <c r="S8" s="15"/>
      <c r="T8" s="20" t="s">
        <v>45</v>
      </c>
      <c r="U8" s="22" t="s">
        <v>24</v>
      </c>
      <c r="V8" s="20" t="s">
        <v>28</v>
      </c>
      <c r="W8" s="22" t="s">
        <v>26</v>
      </c>
    </row>
    <row r="9" ht="15.75" customHeight="1">
      <c r="A9" s="23"/>
      <c r="B9" s="23"/>
      <c r="C9" s="23"/>
      <c r="D9" s="23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20" t="s">
        <v>46</v>
      </c>
      <c r="U9" s="22" t="s">
        <v>24</v>
      </c>
      <c r="V9" s="20" t="s">
        <v>22</v>
      </c>
      <c r="W9" s="22" t="s">
        <v>26</v>
      </c>
    </row>
    <row r="10" ht="15.75" customHeight="1">
      <c r="A10" s="23"/>
      <c r="B10" s="23"/>
      <c r="C10" s="23"/>
      <c r="D10" s="23"/>
      <c r="I10" s="14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20" t="s">
        <v>47</v>
      </c>
      <c r="U10" s="20" t="s">
        <v>27</v>
      </c>
      <c r="V10" s="22" t="s">
        <v>25</v>
      </c>
      <c r="W10" s="20" t="s">
        <v>29</v>
      </c>
    </row>
    <row r="11" ht="15.75" customHeight="1">
      <c r="A11" s="23"/>
      <c r="B11" s="23"/>
      <c r="C11" s="23"/>
      <c r="D11" s="23"/>
      <c r="I11" s="14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ht="15.75" customHeight="1">
      <c r="A12" s="15"/>
      <c r="B12" s="15"/>
      <c r="C12" s="15"/>
      <c r="D12" s="15"/>
      <c r="I12" s="14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ht="15.75" customHeight="1">
      <c r="A13" s="14"/>
      <c r="B13" s="14"/>
      <c r="C13" s="14"/>
      <c r="D13" s="14"/>
      <c r="I13" s="14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ht="15.75" customHeight="1">
      <c r="A14" s="14"/>
      <c r="B14" s="14"/>
      <c r="C14" s="14"/>
      <c r="D14" s="14"/>
      <c r="I14" s="1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ht="15.75" customHeight="1">
      <c r="A16" s="14"/>
      <c r="B16" s="14"/>
      <c r="C16" s="14"/>
      <c r="D16" s="14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15.75" customHeight="1">
      <c r="A17" s="14"/>
      <c r="B17" s="14"/>
      <c r="C17" s="14"/>
      <c r="D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15.75" customHeight="1">
      <c r="A18" s="14"/>
      <c r="B18" s="14"/>
      <c r="C18" s="14"/>
      <c r="D18" s="14"/>
      <c r="I18" s="14"/>
      <c r="J18" s="14"/>
      <c r="K18" s="15"/>
      <c r="L18" s="15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14"/>
      <c r="B19" s="14"/>
      <c r="C19" s="14"/>
      <c r="D19" s="14"/>
      <c r="I19" s="14"/>
      <c r="J19" s="14"/>
      <c r="K19" s="14"/>
      <c r="L19" s="14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14"/>
      <c r="B20" s="14"/>
      <c r="C20" s="14"/>
      <c r="D20" s="14"/>
      <c r="I20" s="14"/>
      <c r="J20" s="14"/>
      <c r="K20" s="14"/>
      <c r="L20" s="14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14"/>
      <c r="B21" s="14"/>
      <c r="C21" s="14"/>
      <c r="D21" s="14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15"/>
      <c r="B22" s="15"/>
      <c r="C22" s="15"/>
      <c r="D22" s="15"/>
      <c r="I22" s="23"/>
      <c r="J22" s="23"/>
      <c r="K22" s="23"/>
      <c r="L22" s="2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ht="15.75" customHeight="1">
      <c r="A23" s="15"/>
      <c r="B23" s="15"/>
      <c r="C23" s="15"/>
      <c r="D23" s="15"/>
      <c r="I23" s="24"/>
      <c r="J23" s="24"/>
      <c r="K23" s="24"/>
      <c r="L23" s="2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15.75" customHeight="1">
      <c r="A24" s="15"/>
      <c r="B24" s="15"/>
      <c r="C24" s="15"/>
      <c r="D24" s="15"/>
      <c r="I24" s="24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15.75" customHeight="1">
      <c r="A25" s="15"/>
      <c r="B25" s="15"/>
      <c r="C25" s="15"/>
      <c r="D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0"/>
  </cols>
  <sheetData>
    <row r="1">
      <c r="A1" s="25" t="s">
        <v>48</v>
      </c>
      <c r="B1" s="5" t="s">
        <v>49</v>
      </c>
    </row>
    <row r="2">
      <c r="A2" s="10">
        <v>9.0</v>
      </c>
      <c r="B2" s="10" t="s">
        <v>50</v>
      </c>
    </row>
    <row r="3">
      <c r="A3" s="11"/>
      <c r="B3" s="10" t="s">
        <v>51</v>
      </c>
    </row>
    <row r="4">
      <c r="A4" s="11"/>
      <c r="B4" s="10" t="s">
        <v>52</v>
      </c>
    </row>
    <row r="5">
      <c r="A5" s="11"/>
      <c r="B5" s="9" t="s">
        <v>53</v>
      </c>
      <c r="D5" s="26" t="s">
        <v>18</v>
      </c>
    </row>
    <row r="6">
      <c r="A6" s="11"/>
      <c r="B6" s="10" t="s">
        <v>54</v>
      </c>
    </row>
    <row r="7">
      <c r="A7" s="11"/>
      <c r="B7" s="10" t="s">
        <v>55</v>
      </c>
    </row>
    <row r="8">
      <c r="A8" s="11"/>
      <c r="B8" s="10" t="s">
        <v>56</v>
      </c>
    </row>
    <row r="9">
      <c r="A9" s="11"/>
      <c r="B9" s="9" t="s">
        <v>57</v>
      </c>
      <c r="D9" s="26" t="s">
        <v>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5" width="7.63"/>
    <col customWidth="1" min="6" max="6" width="12.63"/>
    <col customWidth="1" min="7" max="7" width="11.88"/>
    <col customWidth="1" min="8" max="8" width="10.25"/>
    <col customWidth="1" min="9" max="9" width="11.75"/>
    <col customWidth="1" min="11" max="13" width="7.63"/>
    <col customWidth="1" min="15" max="17" width="7.63"/>
    <col customWidth="1" min="19" max="21" width="7.63"/>
    <col customWidth="1" min="23" max="25" width="7.63"/>
    <col customWidth="1" min="27" max="29" width="7.63"/>
  </cols>
  <sheetData>
    <row r="1" ht="15.75" customHeight="1">
      <c r="A1" s="12"/>
      <c r="B1" s="12"/>
      <c r="C1" s="12"/>
      <c r="D1" s="12"/>
      <c r="E1" s="14"/>
      <c r="F1" s="12"/>
      <c r="G1" s="12"/>
      <c r="H1" s="12"/>
      <c r="I1" s="12"/>
      <c r="J1" s="14"/>
      <c r="K1" s="12"/>
      <c r="L1" s="12"/>
      <c r="M1" s="12"/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  <c r="Y1" s="15"/>
      <c r="Z1" s="15"/>
      <c r="AA1" s="15"/>
      <c r="AB1" s="15"/>
      <c r="AC1" s="15"/>
    </row>
    <row r="2" ht="15.75" customHeight="1">
      <c r="A2" s="13" t="s">
        <v>58</v>
      </c>
      <c r="B2" s="13" t="s">
        <v>0</v>
      </c>
      <c r="C2" s="13" t="s">
        <v>1</v>
      </c>
      <c r="D2" s="13" t="s">
        <v>2</v>
      </c>
      <c r="E2" s="12"/>
      <c r="F2" s="13" t="s">
        <v>32</v>
      </c>
      <c r="G2" s="13" t="s">
        <v>33</v>
      </c>
      <c r="H2" s="13" t="s">
        <v>34</v>
      </c>
      <c r="I2" s="13" t="s">
        <v>35</v>
      </c>
      <c r="J2" s="12"/>
      <c r="K2" s="12"/>
      <c r="L2" s="12"/>
      <c r="M2" s="12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5"/>
      <c r="Z2" s="15"/>
      <c r="AA2" s="15"/>
      <c r="AB2" s="15"/>
      <c r="AC2" s="15"/>
    </row>
    <row r="3" ht="15.75" customHeight="1">
      <c r="A3" s="12"/>
      <c r="B3" s="10" t="s">
        <v>21</v>
      </c>
      <c r="C3" s="10" t="s">
        <v>22</v>
      </c>
      <c r="D3" s="10" t="s">
        <v>23</v>
      </c>
      <c r="E3" s="12"/>
      <c r="F3" s="10" t="s">
        <v>39</v>
      </c>
      <c r="G3" s="17" t="s">
        <v>24</v>
      </c>
      <c r="H3" s="17" t="s">
        <v>25</v>
      </c>
      <c r="I3" s="17" t="s">
        <v>26</v>
      </c>
      <c r="J3" s="27" t="s">
        <v>39</v>
      </c>
      <c r="K3" s="28"/>
      <c r="L3" s="28"/>
      <c r="M3" s="28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15"/>
      <c r="Z3" s="15"/>
      <c r="AA3" s="15"/>
      <c r="AB3" s="15"/>
      <c r="AC3" s="15"/>
    </row>
    <row r="4" ht="15.75" customHeight="1">
      <c r="A4" s="12"/>
      <c r="B4" s="17" t="s">
        <v>24</v>
      </c>
      <c r="C4" s="17" t="s">
        <v>25</v>
      </c>
      <c r="D4" s="17" t="s">
        <v>26</v>
      </c>
      <c r="E4" s="14"/>
      <c r="F4" s="12"/>
      <c r="G4" s="12"/>
      <c r="H4" s="12"/>
      <c r="I4" s="12"/>
      <c r="J4" s="12"/>
      <c r="K4" s="12"/>
      <c r="L4" s="12"/>
      <c r="M4" s="12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5"/>
      <c r="Z4" s="15"/>
      <c r="AA4" s="15"/>
      <c r="AB4" s="15"/>
      <c r="AC4" s="15"/>
    </row>
    <row r="5" ht="15.75" customHeight="1">
      <c r="A5" s="12"/>
      <c r="B5" s="10" t="s">
        <v>27</v>
      </c>
      <c r="C5" s="10" t="s">
        <v>28</v>
      </c>
      <c r="D5" s="10" t="s">
        <v>29</v>
      </c>
      <c r="E5" s="12"/>
      <c r="F5" s="13" t="s">
        <v>36</v>
      </c>
      <c r="G5" s="13" t="s">
        <v>33</v>
      </c>
      <c r="H5" s="13" t="s">
        <v>34</v>
      </c>
      <c r="I5" s="13" t="s">
        <v>35</v>
      </c>
      <c r="J5" s="14"/>
      <c r="K5" s="12"/>
      <c r="L5" s="12"/>
      <c r="M5" s="12"/>
      <c r="N5" s="14"/>
      <c r="O5" s="12"/>
      <c r="P5" s="12"/>
      <c r="Q5" s="12"/>
      <c r="R5" s="14"/>
      <c r="S5" s="12"/>
      <c r="T5" s="12"/>
      <c r="U5" s="12"/>
      <c r="V5" s="14"/>
      <c r="W5" s="14"/>
      <c r="X5" s="15"/>
      <c r="Y5" s="15"/>
      <c r="Z5" s="15"/>
      <c r="AA5" s="15"/>
      <c r="AB5" s="15"/>
      <c r="AC5" s="15"/>
    </row>
    <row r="6" ht="15.75" customHeight="1">
      <c r="A6" s="14"/>
      <c r="B6" s="14"/>
      <c r="C6" s="14"/>
      <c r="D6" s="12"/>
      <c r="E6" s="12"/>
      <c r="F6" s="10" t="s">
        <v>39</v>
      </c>
      <c r="G6" s="10" t="s">
        <v>21</v>
      </c>
      <c r="H6" s="10" t="s">
        <v>22</v>
      </c>
      <c r="I6" s="10" t="s">
        <v>23</v>
      </c>
      <c r="J6" s="27" t="s">
        <v>39</v>
      </c>
      <c r="K6" s="28"/>
      <c r="L6" s="28"/>
      <c r="M6" s="28"/>
      <c r="N6" s="12"/>
      <c r="O6" s="12"/>
      <c r="P6" s="12"/>
      <c r="Q6" s="12"/>
      <c r="R6" s="12"/>
      <c r="S6" s="12"/>
      <c r="T6" s="12"/>
      <c r="U6" s="12"/>
      <c r="V6" s="14"/>
      <c r="W6" s="14"/>
      <c r="X6" s="15"/>
      <c r="Y6" s="15"/>
      <c r="Z6" s="15"/>
      <c r="AA6" s="15"/>
      <c r="AB6" s="15"/>
      <c r="AC6" s="15"/>
    </row>
    <row r="7" ht="15.75" customHeight="1">
      <c r="A7" s="14"/>
      <c r="B7" s="14"/>
      <c r="C7" s="12"/>
      <c r="D7" s="10"/>
      <c r="E7" s="12"/>
      <c r="F7" s="10" t="s">
        <v>40</v>
      </c>
      <c r="G7" s="17" t="s">
        <v>24</v>
      </c>
      <c r="H7" s="17" t="s">
        <v>25</v>
      </c>
      <c r="I7" s="17" t="s">
        <v>26</v>
      </c>
      <c r="J7" s="12"/>
      <c r="K7" s="12"/>
      <c r="L7" s="12"/>
      <c r="M7" s="12"/>
      <c r="N7" s="27" t="s">
        <v>40</v>
      </c>
      <c r="O7" s="29"/>
      <c r="P7" s="29"/>
      <c r="Q7" s="29"/>
      <c r="R7" s="12"/>
      <c r="S7" s="12"/>
      <c r="T7" s="12"/>
      <c r="U7" s="12"/>
      <c r="V7" s="14"/>
      <c r="W7" s="14"/>
      <c r="X7" s="15"/>
      <c r="Y7" s="15"/>
      <c r="Z7" s="15"/>
      <c r="AA7" s="15"/>
      <c r="AB7" s="15"/>
      <c r="AC7" s="15"/>
    </row>
    <row r="8" ht="15.75" customHeight="1">
      <c r="A8" s="23"/>
      <c r="B8" s="23"/>
      <c r="C8" s="23"/>
      <c r="D8" s="23"/>
      <c r="E8" s="30"/>
      <c r="F8" s="10" t="s">
        <v>41</v>
      </c>
      <c r="G8" s="10" t="s">
        <v>27</v>
      </c>
      <c r="H8" s="10" t="s">
        <v>28</v>
      </c>
      <c r="I8" s="10" t="s">
        <v>29</v>
      </c>
      <c r="J8" s="12"/>
      <c r="K8" s="12"/>
      <c r="L8" s="12"/>
      <c r="M8" s="12"/>
      <c r="N8" s="12"/>
      <c r="O8" s="12"/>
      <c r="P8" s="12"/>
      <c r="Q8" s="12"/>
      <c r="R8" s="27" t="s">
        <v>41</v>
      </c>
      <c r="S8" s="31"/>
      <c r="T8" s="31"/>
      <c r="U8" s="31"/>
      <c r="V8" s="14"/>
      <c r="W8" s="14"/>
      <c r="X8" s="15"/>
      <c r="Y8" s="15"/>
      <c r="Z8" s="15"/>
      <c r="AA8" s="15"/>
      <c r="AB8" s="15"/>
      <c r="AC8" s="15"/>
    </row>
    <row r="9" ht="15.75" customHeight="1">
      <c r="A9" s="23"/>
      <c r="B9" s="23"/>
      <c r="C9" s="23"/>
      <c r="D9" s="23"/>
      <c r="E9" s="23"/>
      <c r="F9" s="12"/>
      <c r="G9" s="12"/>
      <c r="H9" s="12"/>
      <c r="I9" s="12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  <c r="Y9" s="15"/>
      <c r="Z9" s="15"/>
      <c r="AA9" s="15"/>
      <c r="AB9" s="15"/>
      <c r="AC9" s="15"/>
    </row>
    <row r="10" ht="15.75" customHeight="1">
      <c r="A10" s="23"/>
      <c r="B10" s="23"/>
      <c r="C10" s="23"/>
      <c r="D10" s="23"/>
      <c r="E10" s="30"/>
      <c r="F10" s="13" t="s">
        <v>37</v>
      </c>
      <c r="G10" s="13" t="s">
        <v>33</v>
      </c>
      <c r="H10" s="13" t="s">
        <v>34</v>
      </c>
      <c r="I10" s="13" t="s">
        <v>35</v>
      </c>
      <c r="J10" s="14"/>
      <c r="K10" s="12"/>
      <c r="L10" s="12"/>
      <c r="M10" s="12"/>
      <c r="N10" s="14"/>
      <c r="O10" s="12"/>
      <c r="P10" s="12"/>
      <c r="Q10" s="12"/>
      <c r="R10" s="14"/>
      <c r="S10" s="12"/>
      <c r="T10" s="12"/>
      <c r="U10" s="12"/>
      <c r="V10" s="14"/>
      <c r="W10" s="14"/>
      <c r="X10" s="15"/>
      <c r="Y10" s="15"/>
      <c r="Z10" s="15"/>
      <c r="AA10" s="15"/>
      <c r="AB10" s="15"/>
      <c r="AC10" s="15"/>
    </row>
    <row r="11" ht="15.75" customHeight="1">
      <c r="A11" s="23"/>
      <c r="B11" s="23"/>
      <c r="C11" s="23"/>
      <c r="D11" s="23"/>
      <c r="E11" s="30"/>
      <c r="F11" s="10" t="s">
        <v>39</v>
      </c>
      <c r="G11" s="10" t="s">
        <v>21</v>
      </c>
      <c r="H11" s="10" t="s">
        <v>22</v>
      </c>
      <c r="I11" s="10" t="s">
        <v>23</v>
      </c>
      <c r="J11" s="27" t="s">
        <v>39</v>
      </c>
      <c r="K11" s="28"/>
      <c r="L11" s="28"/>
      <c r="M11" s="28"/>
      <c r="N11" s="27" t="s">
        <v>42</v>
      </c>
      <c r="O11" s="32"/>
      <c r="P11" s="30"/>
      <c r="Q11" s="30"/>
      <c r="R11" s="12"/>
      <c r="S11" s="30"/>
      <c r="T11" s="30"/>
      <c r="U11" s="33"/>
      <c r="V11" s="14"/>
      <c r="W11" s="14"/>
      <c r="X11" s="15"/>
      <c r="Y11" s="15"/>
      <c r="Z11" s="15"/>
      <c r="AA11" s="15"/>
      <c r="AB11" s="15"/>
      <c r="AC11" s="15"/>
    </row>
    <row r="12" ht="15.75" customHeight="1">
      <c r="A12" s="23"/>
      <c r="B12" s="23"/>
      <c r="C12" s="23"/>
      <c r="D12" s="23"/>
      <c r="E12" s="30"/>
      <c r="F12" s="10" t="s">
        <v>40</v>
      </c>
      <c r="G12" s="17" t="s">
        <v>24</v>
      </c>
      <c r="H12" s="17" t="s">
        <v>25</v>
      </c>
      <c r="I12" s="17" t="s">
        <v>26</v>
      </c>
      <c r="J12" s="27" t="s">
        <v>40</v>
      </c>
      <c r="K12" s="29"/>
      <c r="L12" s="29"/>
      <c r="M12" s="29"/>
      <c r="N12" s="12"/>
      <c r="O12" s="30"/>
      <c r="P12" s="32"/>
      <c r="Q12" s="30"/>
      <c r="R12" s="12"/>
      <c r="S12" s="30"/>
      <c r="T12" s="33"/>
      <c r="U12" s="30"/>
      <c r="V12" s="14"/>
      <c r="W12" s="14"/>
      <c r="X12" s="15"/>
      <c r="Y12" s="15"/>
      <c r="Z12" s="15"/>
      <c r="AA12" s="15"/>
      <c r="AB12" s="15"/>
      <c r="AC12" s="15"/>
    </row>
    <row r="13" ht="15.75" customHeight="1">
      <c r="A13" s="14"/>
      <c r="B13" s="15"/>
      <c r="C13" s="15"/>
      <c r="D13" s="15"/>
      <c r="E13" s="34"/>
      <c r="F13" s="20" t="s">
        <v>41</v>
      </c>
      <c r="G13" s="20" t="s">
        <v>27</v>
      </c>
      <c r="H13" s="20" t="s">
        <v>28</v>
      </c>
      <c r="I13" s="20" t="s">
        <v>29</v>
      </c>
      <c r="J13" s="35" t="s">
        <v>41</v>
      </c>
      <c r="K13" s="36"/>
      <c r="L13" s="36"/>
      <c r="M13" s="36"/>
      <c r="N13" s="34"/>
      <c r="O13" s="37"/>
      <c r="P13" s="37"/>
      <c r="Q13" s="38"/>
      <c r="R13" s="35" t="s">
        <v>43</v>
      </c>
      <c r="S13" s="39"/>
      <c r="T13" s="37"/>
      <c r="U13" s="37"/>
      <c r="V13" s="14"/>
      <c r="W13" s="14"/>
      <c r="X13" s="15"/>
      <c r="Y13" s="15"/>
      <c r="Z13" s="15"/>
      <c r="AA13" s="15"/>
      <c r="AB13" s="15"/>
      <c r="AC13" s="15"/>
    </row>
    <row r="14" ht="15.75" customHeight="1">
      <c r="A14" s="14"/>
      <c r="B14" s="14"/>
      <c r="C14" s="14"/>
      <c r="D14" s="14"/>
      <c r="E14" s="12"/>
      <c r="F14" s="10" t="s">
        <v>42</v>
      </c>
      <c r="G14" s="10" t="s">
        <v>21</v>
      </c>
      <c r="H14" s="17" t="s">
        <v>25</v>
      </c>
      <c r="I14" s="10" t="s">
        <v>29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  <c r="Y14" s="15"/>
      <c r="Z14" s="15"/>
      <c r="AA14" s="15"/>
      <c r="AB14" s="15"/>
      <c r="AC14" s="15"/>
    </row>
    <row r="15" ht="15.75" customHeight="1">
      <c r="A15" s="14"/>
      <c r="B15" s="14"/>
      <c r="C15" s="14"/>
      <c r="D15" s="14"/>
      <c r="E15" s="12"/>
      <c r="F15" s="10" t="s">
        <v>43</v>
      </c>
      <c r="G15" s="10" t="s">
        <v>27</v>
      </c>
      <c r="H15" s="17" t="s">
        <v>25</v>
      </c>
      <c r="I15" s="10" t="s">
        <v>23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5"/>
      <c r="Y15" s="15"/>
      <c r="Z15" s="15"/>
      <c r="AA15" s="15"/>
      <c r="AB15" s="15"/>
      <c r="AC15" s="15"/>
    </row>
    <row r="16" ht="15.75" customHeight="1">
      <c r="A16" s="14"/>
      <c r="B16" s="14"/>
      <c r="C16" s="14"/>
      <c r="D16" s="14"/>
      <c r="E16" s="14"/>
      <c r="F16" s="12"/>
      <c r="G16" s="12"/>
      <c r="H16" s="12"/>
      <c r="I16" s="12"/>
      <c r="J16" s="14"/>
      <c r="K16" s="12"/>
      <c r="L16" s="12"/>
      <c r="M16" s="12"/>
      <c r="N16" s="14"/>
      <c r="O16" s="12"/>
      <c r="P16" s="12"/>
      <c r="Q16" s="12"/>
      <c r="R16" s="14"/>
      <c r="S16" s="12"/>
      <c r="T16" s="12"/>
      <c r="U16" s="12"/>
      <c r="V16" s="14"/>
      <c r="W16" s="14"/>
      <c r="X16" s="15"/>
      <c r="Y16" s="15"/>
      <c r="Z16" s="15"/>
      <c r="AA16" s="15"/>
      <c r="AB16" s="15"/>
      <c r="AC16" s="15"/>
    </row>
    <row r="17" ht="15.75" customHeight="1">
      <c r="A17" s="14"/>
      <c r="B17" s="14"/>
      <c r="C17" s="14"/>
      <c r="D17" s="14"/>
      <c r="E17" s="12"/>
      <c r="F17" s="13" t="s">
        <v>38</v>
      </c>
      <c r="G17" s="13" t="s">
        <v>33</v>
      </c>
      <c r="H17" s="13" t="s">
        <v>34</v>
      </c>
      <c r="I17" s="13" t="s">
        <v>35</v>
      </c>
      <c r="J17" s="27" t="s">
        <v>39</v>
      </c>
      <c r="K17" s="28"/>
      <c r="L17" s="28"/>
      <c r="M17" s="28"/>
      <c r="N17" s="12"/>
      <c r="O17" s="30"/>
      <c r="P17" s="30"/>
      <c r="Q17" s="33"/>
      <c r="R17" s="12"/>
      <c r="S17" s="12"/>
      <c r="T17" s="31"/>
      <c r="U17" s="12"/>
      <c r="V17" s="14"/>
      <c r="W17" s="14"/>
      <c r="X17" s="15"/>
      <c r="Y17" s="15"/>
      <c r="Z17" s="15"/>
      <c r="AA17" s="15"/>
      <c r="AB17" s="15"/>
      <c r="AC17" s="15"/>
    </row>
    <row r="18" ht="15.75" customHeight="1">
      <c r="A18" s="15"/>
      <c r="B18" s="14"/>
      <c r="C18" s="14"/>
      <c r="D18" s="14"/>
      <c r="E18" s="12"/>
      <c r="F18" s="10" t="s">
        <v>39</v>
      </c>
      <c r="G18" s="10" t="s">
        <v>21</v>
      </c>
      <c r="H18" s="10" t="s">
        <v>22</v>
      </c>
      <c r="I18" s="10" t="s">
        <v>23</v>
      </c>
      <c r="J18" s="27" t="s">
        <v>40</v>
      </c>
      <c r="K18" s="29"/>
      <c r="L18" s="29"/>
      <c r="M18" s="29"/>
      <c r="N18" s="12"/>
      <c r="O18" s="30"/>
      <c r="P18" s="33"/>
      <c r="Q18" s="30"/>
      <c r="R18" s="27" t="s">
        <v>46</v>
      </c>
      <c r="S18" s="31"/>
      <c r="T18" s="32"/>
      <c r="U18" s="31"/>
      <c r="V18" s="14"/>
      <c r="W18" s="14"/>
      <c r="X18" s="15"/>
      <c r="Y18" s="15"/>
      <c r="Z18" s="15"/>
      <c r="AA18" s="15"/>
      <c r="AB18" s="15"/>
      <c r="AC18" s="15"/>
    </row>
    <row r="19" ht="15.75" customHeight="1">
      <c r="A19" s="14"/>
      <c r="B19" s="14"/>
      <c r="C19" s="14"/>
      <c r="D19" s="14"/>
      <c r="E19" s="12"/>
      <c r="F19" s="10" t="s">
        <v>40</v>
      </c>
      <c r="G19" s="17" t="s">
        <v>24</v>
      </c>
      <c r="H19" s="17" t="s">
        <v>25</v>
      </c>
      <c r="I19" s="17" t="s">
        <v>26</v>
      </c>
      <c r="J19" s="27" t="s">
        <v>41</v>
      </c>
      <c r="K19" s="31"/>
      <c r="L19" s="31"/>
      <c r="M19" s="31"/>
      <c r="N19" s="27" t="s">
        <v>43</v>
      </c>
      <c r="O19" s="33"/>
      <c r="P19" s="30"/>
      <c r="Q19" s="30"/>
      <c r="R19" s="27" t="s">
        <v>47</v>
      </c>
      <c r="S19" s="32"/>
      <c r="T19" s="12"/>
      <c r="U19" s="32"/>
      <c r="V19" s="14"/>
      <c r="W19" s="14"/>
      <c r="X19" s="15"/>
      <c r="Y19" s="15"/>
      <c r="Z19" s="24"/>
      <c r="AA19" s="24"/>
      <c r="AB19" s="24"/>
      <c r="AC19" s="24"/>
    </row>
    <row r="20" ht="15.75" customHeight="1">
      <c r="A20" s="14"/>
      <c r="B20" s="14"/>
      <c r="C20" s="14"/>
      <c r="D20" s="14"/>
      <c r="E20" s="12"/>
      <c r="F20" s="10" t="s">
        <v>41</v>
      </c>
      <c r="G20" s="10" t="s">
        <v>27</v>
      </c>
      <c r="H20" s="10" t="s">
        <v>28</v>
      </c>
      <c r="I20" s="10" t="s">
        <v>29</v>
      </c>
      <c r="J20" s="14"/>
      <c r="K20" s="14"/>
      <c r="L20" s="14"/>
      <c r="M20" s="14"/>
      <c r="N20" s="14"/>
      <c r="O20" s="14"/>
      <c r="P20" s="14"/>
      <c r="Q20" s="14"/>
      <c r="R20" s="15"/>
      <c r="S20" s="14"/>
      <c r="T20" s="14"/>
      <c r="U20" s="14"/>
      <c r="V20" s="14"/>
      <c r="W20" s="14"/>
      <c r="X20" s="14"/>
      <c r="Y20" s="14"/>
      <c r="Z20" s="23"/>
      <c r="AA20" s="23"/>
      <c r="AB20" s="23"/>
      <c r="AC20" s="23"/>
    </row>
    <row r="21" ht="15.75" customHeight="1">
      <c r="A21" s="14"/>
      <c r="B21" s="14"/>
      <c r="C21" s="14"/>
      <c r="D21" s="14"/>
      <c r="E21" s="12"/>
      <c r="F21" s="10" t="s">
        <v>42</v>
      </c>
      <c r="G21" s="10" t="s">
        <v>21</v>
      </c>
      <c r="H21" s="17" t="s">
        <v>25</v>
      </c>
      <c r="I21" s="10" t="s">
        <v>29</v>
      </c>
      <c r="J21" s="14"/>
      <c r="K21" s="12"/>
      <c r="L21" s="12"/>
      <c r="M21" s="12"/>
      <c r="N21" s="14"/>
      <c r="O21" s="12"/>
      <c r="P21" s="12"/>
      <c r="Q21" s="12"/>
      <c r="R21" s="14"/>
      <c r="S21" s="14"/>
      <c r="T21" s="14"/>
      <c r="U21" s="14"/>
      <c r="V21" s="14"/>
      <c r="W21" s="14"/>
      <c r="X21" s="14"/>
      <c r="Y21" s="14"/>
      <c r="Z21" s="23"/>
      <c r="AA21" s="23"/>
      <c r="AB21" s="23"/>
      <c r="AC21" s="23"/>
    </row>
    <row r="22" ht="15.75" customHeight="1">
      <c r="A22" s="14"/>
      <c r="B22" s="14"/>
      <c r="C22" s="14"/>
      <c r="D22" s="14"/>
      <c r="E22" s="12"/>
      <c r="F22" s="10" t="s">
        <v>43</v>
      </c>
      <c r="G22" s="10" t="s">
        <v>27</v>
      </c>
      <c r="H22" s="17" t="s">
        <v>25</v>
      </c>
      <c r="I22" s="10" t="s">
        <v>23</v>
      </c>
      <c r="J22" s="27" t="s">
        <v>42</v>
      </c>
      <c r="K22" s="32"/>
      <c r="L22" s="30"/>
      <c r="M22" s="30"/>
      <c r="N22" s="35" t="s">
        <v>44</v>
      </c>
      <c r="O22" s="28"/>
      <c r="P22" s="12"/>
      <c r="Q22" s="28"/>
      <c r="R22" s="14"/>
      <c r="S22" s="14"/>
      <c r="T22" s="14"/>
      <c r="U22" s="14"/>
      <c r="V22" s="23"/>
      <c r="W22" s="23"/>
      <c r="X22" s="23"/>
      <c r="Y22" s="23"/>
      <c r="Z22" s="23"/>
      <c r="AA22" s="23"/>
      <c r="AB22" s="23"/>
      <c r="AC22" s="23"/>
    </row>
    <row r="23" ht="15.75" customHeight="1">
      <c r="A23" s="14"/>
      <c r="B23" s="15"/>
      <c r="C23" s="15"/>
      <c r="D23" s="15"/>
      <c r="E23" s="34"/>
      <c r="F23" s="20" t="s">
        <v>44</v>
      </c>
      <c r="G23" s="20" t="s">
        <v>21</v>
      </c>
      <c r="H23" s="22" t="s">
        <v>25</v>
      </c>
      <c r="I23" s="20" t="s">
        <v>23</v>
      </c>
      <c r="J23" s="34"/>
      <c r="K23" s="37"/>
      <c r="L23" s="38"/>
      <c r="M23" s="37"/>
      <c r="N23" s="35" t="s">
        <v>45</v>
      </c>
      <c r="O23" s="40"/>
      <c r="P23" s="41"/>
      <c r="Q23" s="40"/>
      <c r="R23" s="15"/>
      <c r="S23" s="15"/>
      <c r="T23" s="15"/>
      <c r="U23" s="15"/>
      <c r="V23" s="23"/>
      <c r="W23" s="23"/>
      <c r="X23" s="23"/>
      <c r="Y23" s="23"/>
      <c r="Z23" s="14"/>
      <c r="AA23" s="14"/>
      <c r="AB23" s="14"/>
      <c r="AC23" s="14"/>
    </row>
    <row r="24" ht="15.75" customHeight="1">
      <c r="A24" s="14"/>
      <c r="B24" s="15"/>
      <c r="C24" s="15"/>
      <c r="D24" s="15"/>
      <c r="E24" s="34"/>
      <c r="F24" s="20" t="s">
        <v>45</v>
      </c>
      <c r="G24" s="22" t="s">
        <v>24</v>
      </c>
      <c r="H24" s="20" t="s">
        <v>28</v>
      </c>
      <c r="I24" s="22" t="s">
        <v>26</v>
      </c>
      <c r="J24" s="34"/>
      <c r="K24" s="37"/>
      <c r="L24" s="37"/>
      <c r="M24" s="38"/>
      <c r="N24" s="34"/>
      <c r="O24" s="34"/>
      <c r="P24" s="40"/>
      <c r="Q24" s="34"/>
      <c r="R24" s="15"/>
      <c r="S24" s="15"/>
      <c r="T24" s="15"/>
      <c r="U24" s="15"/>
      <c r="V24" s="24"/>
      <c r="W24" s="24"/>
      <c r="X24" s="24"/>
      <c r="Y24" s="24"/>
      <c r="Z24" s="15"/>
      <c r="AA24" s="15"/>
      <c r="AB24" s="15"/>
      <c r="AC24" s="15"/>
    </row>
    <row r="25" ht="15.75" customHeight="1">
      <c r="A25" s="14"/>
      <c r="B25" s="15"/>
      <c r="C25" s="15"/>
      <c r="D25" s="15"/>
      <c r="E25" s="34"/>
      <c r="F25" s="20" t="s">
        <v>46</v>
      </c>
      <c r="G25" s="22" t="s">
        <v>24</v>
      </c>
      <c r="H25" s="20" t="s">
        <v>22</v>
      </c>
      <c r="I25" s="22" t="s">
        <v>26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24"/>
      <c r="W25" s="24"/>
      <c r="X25" s="24"/>
      <c r="Y25" s="24"/>
      <c r="Z25" s="15"/>
      <c r="AA25" s="15"/>
      <c r="AB25" s="15"/>
      <c r="AC25" s="15"/>
    </row>
    <row r="26" ht="15.75" customHeight="1">
      <c r="A26" s="14"/>
      <c r="B26" s="15"/>
      <c r="C26" s="15"/>
      <c r="D26" s="15"/>
      <c r="E26" s="34"/>
      <c r="F26" s="20" t="s">
        <v>47</v>
      </c>
      <c r="G26" s="20" t="s">
        <v>27</v>
      </c>
      <c r="H26" s="22" t="s">
        <v>25</v>
      </c>
      <c r="I26" s="20" t="s">
        <v>29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15.7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15.75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15.75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15.75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15.75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 ht="15.7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7.63"/>
    <col customWidth="1" min="3" max="6" width="12.63"/>
  </cols>
  <sheetData>
    <row r="1" ht="15.75" customHeight="1">
      <c r="A1" s="25" t="s">
        <v>48</v>
      </c>
      <c r="B1" s="42" t="s">
        <v>59</v>
      </c>
      <c r="C1" s="42" t="s">
        <v>60</v>
      </c>
      <c r="D1" s="25" t="s">
        <v>61</v>
      </c>
      <c r="E1" s="43" t="s">
        <v>62</v>
      </c>
      <c r="F1" s="42" t="s">
        <v>63</v>
      </c>
      <c r="G1" s="42" t="s">
        <v>64</v>
      </c>
    </row>
    <row r="2" ht="15.75" customHeight="1">
      <c r="A2" s="10">
        <v>9.0</v>
      </c>
      <c r="B2" s="10" t="s">
        <v>50</v>
      </c>
      <c r="C2" s="4">
        <f>(A2*'Symbol Count'!B2*'Symbol Count'!C2*'Symbol Count'!D2)</f>
        <v>9</v>
      </c>
      <c r="D2" s="10">
        <v>100.0</v>
      </c>
      <c r="E2" s="44">
        <f t="shared" ref="E2:E9" si="1">C2*D2</f>
        <v>900</v>
      </c>
      <c r="F2" s="45">
        <f>(SUM(E2:E9)/'Symbol Count'!I4)</f>
        <v>0.908959429</v>
      </c>
      <c r="G2" s="46">
        <f>'Volatility Index'!J2</f>
        <v>29.88350518</v>
      </c>
    </row>
    <row r="3" ht="15.75" customHeight="1">
      <c r="A3" s="11"/>
      <c r="B3" s="10" t="s">
        <v>51</v>
      </c>
      <c r="C3" s="4">
        <f>($A$2*SUM('Symbol Count'!$B$2,'Symbol Count'!B3)*SUM('Symbol Count'!$C$2,'Symbol Count'!C3)*SUM('Symbol Count'!$D$2,'Symbol Count'!D3))-$C$2</f>
        <v>63</v>
      </c>
      <c r="D3" s="10">
        <v>20.0</v>
      </c>
      <c r="E3" s="44">
        <f t="shared" si="1"/>
        <v>1260</v>
      </c>
      <c r="F3" s="47"/>
      <c r="G3" s="48"/>
    </row>
    <row r="4" ht="15.75" customHeight="1">
      <c r="A4" s="11"/>
      <c r="B4" s="10" t="s">
        <v>52</v>
      </c>
      <c r="C4" s="4">
        <f>($A$2*SUM('Symbol Count'!$B$2,'Symbol Count'!B4)*SUM('Symbol Count'!$C$2,'Symbol Count'!C4)*SUM('Symbol Count'!$D$2,'Symbol Count'!D4))-$C$2</f>
        <v>63</v>
      </c>
      <c r="D4" s="10">
        <v>20.0</v>
      </c>
      <c r="E4" s="44">
        <f t="shared" si="1"/>
        <v>1260</v>
      </c>
      <c r="F4" s="47"/>
      <c r="G4" s="48"/>
    </row>
    <row r="5" ht="15.75" customHeight="1">
      <c r="A5" s="11"/>
      <c r="B5" s="10" t="s">
        <v>65</v>
      </c>
      <c r="C5" s="4">
        <f>(A2*SUM('Symbol Count'!B2:B4)*SUM('Symbol Count'!C2:C4)*SUM('Symbol Count'!D2:D4))-SUM(C2:C4)</f>
        <v>108</v>
      </c>
      <c r="D5" s="10">
        <v>10.0</v>
      </c>
      <c r="E5" s="44">
        <f t="shared" si="1"/>
        <v>1080</v>
      </c>
      <c r="F5" s="47"/>
      <c r="G5" s="48"/>
    </row>
    <row r="6" ht="15.75" customHeight="1">
      <c r="A6" s="11"/>
      <c r="B6" s="10" t="s">
        <v>54</v>
      </c>
      <c r="C6" s="4">
        <f>($A$2*SUM('Symbol Count'!$B$2,'Symbol Count'!B5)*SUM('Symbol Count'!$C$2,'Symbol Count'!C5)*SUM('Symbol Count'!$D$2,'Symbol Count'!D5))-$C$2</f>
        <v>234</v>
      </c>
      <c r="D6" s="10">
        <v>6.0</v>
      </c>
      <c r="E6" s="44">
        <f t="shared" si="1"/>
        <v>1404</v>
      </c>
      <c r="F6" s="47"/>
      <c r="G6" s="48"/>
    </row>
    <row r="7" ht="15.75" customHeight="1">
      <c r="A7" s="11"/>
      <c r="B7" s="10" t="s">
        <v>55</v>
      </c>
      <c r="C7" s="4">
        <f>($A$2*SUM('Symbol Count'!$B$2,'Symbol Count'!B6)*SUM('Symbol Count'!$C$2,'Symbol Count'!C6)*SUM('Symbol Count'!$D$2,'Symbol Count'!D6))-$C$2</f>
        <v>567</v>
      </c>
      <c r="D7" s="10">
        <v>2.0</v>
      </c>
      <c r="E7" s="44">
        <f t="shared" si="1"/>
        <v>1134</v>
      </c>
      <c r="F7" s="47"/>
      <c r="G7" s="48"/>
    </row>
    <row r="8" ht="15.75" customHeight="1">
      <c r="A8" s="11"/>
      <c r="B8" s="10" t="s">
        <v>56</v>
      </c>
      <c r="C8" s="4">
        <f>($A$2*SUM('Symbol Count'!$B$2,'Symbol Count'!B7)*SUM('Symbol Count'!$C$2,'Symbol Count'!C7)*SUM('Symbol Count'!$D$2,'Symbol Count'!D7))-$C$2</f>
        <v>567</v>
      </c>
      <c r="D8" s="10">
        <v>1.0</v>
      </c>
      <c r="E8" s="44">
        <f t="shared" si="1"/>
        <v>567</v>
      </c>
      <c r="F8" s="47"/>
      <c r="G8" s="48"/>
    </row>
    <row r="9" ht="15.75" customHeight="1">
      <c r="A9" s="11"/>
      <c r="B9" s="10" t="s">
        <v>66</v>
      </c>
      <c r="C9" s="4">
        <f>(A2*SUM('Symbol Count'!B2,'Symbol Count'!B5:B7)*SUM('Symbol Count'!C2,'Symbol Count'!C5:C7)*SUM('Symbol Count'!D2,'Symbol Count'!D5:D7))-SUM(C2,C6:C8)</f>
        <v>5184</v>
      </c>
      <c r="D9" s="10">
        <v>0.4</v>
      </c>
      <c r="E9" s="44">
        <f t="shared" si="1"/>
        <v>2073.6</v>
      </c>
      <c r="F9" s="47"/>
      <c r="G9" s="48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6" width="12.63"/>
    <col customWidth="1" min="8" max="8" width="16.25"/>
  </cols>
  <sheetData>
    <row r="1" ht="15.75" customHeight="1">
      <c r="A1" s="49" t="s">
        <v>67</v>
      </c>
      <c r="B1" s="50" t="s">
        <v>0</v>
      </c>
      <c r="C1" s="49" t="s">
        <v>1</v>
      </c>
      <c r="D1" s="51" t="s">
        <v>2</v>
      </c>
      <c r="E1" s="49" t="s">
        <v>3</v>
      </c>
      <c r="F1" s="49" t="s">
        <v>4</v>
      </c>
      <c r="H1" s="4"/>
      <c r="I1" s="42" t="s">
        <v>0</v>
      </c>
      <c r="J1" s="42" t="s">
        <v>1</v>
      </c>
      <c r="K1" s="42" t="s">
        <v>2</v>
      </c>
      <c r="L1" s="42" t="s">
        <v>3</v>
      </c>
      <c r="M1" s="42" t="s">
        <v>4</v>
      </c>
    </row>
    <row r="2" ht="15.75" customHeight="1">
      <c r="A2" s="3" t="s">
        <v>68</v>
      </c>
      <c r="B2" s="3">
        <f>COUNTIF(Reels!A2:A101, "W")</f>
        <v>1</v>
      </c>
      <c r="C2" s="3">
        <f>COUNTIF(Reels!B2:B101, "W")</f>
        <v>1</v>
      </c>
      <c r="D2" s="3">
        <f>COUNTIF(Reels!$C$2:$C$101, "W")</f>
        <v>1</v>
      </c>
      <c r="E2" s="3"/>
      <c r="F2" s="3"/>
      <c r="H2" s="42" t="s">
        <v>69</v>
      </c>
      <c r="I2" s="4">
        <f t="shared" ref="I2:M2" si="1">SUM(B2:B26)</f>
        <v>22</v>
      </c>
      <c r="J2" s="4">
        <f t="shared" si="1"/>
        <v>22</v>
      </c>
      <c r="K2" s="4">
        <f t="shared" si="1"/>
        <v>22</v>
      </c>
      <c r="L2" s="4">
        <f t="shared" si="1"/>
        <v>0</v>
      </c>
      <c r="M2" s="4">
        <f t="shared" si="1"/>
        <v>0</v>
      </c>
    </row>
    <row r="3" ht="15.75" customHeight="1">
      <c r="A3" s="4" t="s">
        <v>70</v>
      </c>
      <c r="B3" s="52">
        <f>COUNTIF(Reels!A2:A101, "B7")</f>
        <v>1</v>
      </c>
      <c r="C3" s="52">
        <f>COUNTIF(Reels!$B$2:$B$101, "B7")</f>
        <v>1</v>
      </c>
      <c r="D3" s="3">
        <f>COUNTIF(Reels!$C$2:$C$101, "B7")</f>
        <v>1</v>
      </c>
      <c r="E3" s="4"/>
      <c r="F3" s="4"/>
    </row>
    <row r="4" ht="15.75" customHeight="1">
      <c r="A4" s="4" t="s">
        <v>71</v>
      </c>
      <c r="B4" s="52">
        <f>COUNTIF(Reels!A2:A101, "R7")</f>
        <v>1</v>
      </c>
      <c r="C4" s="52">
        <f>COUNTIF(Reels!$B$2:$B$101, "R7")</f>
        <v>1</v>
      </c>
      <c r="D4" s="3">
        <f>COUNTIF(Reels!$C$2:$C$101, "R7")</f>
        <v>1</v>
      </c>
      <c r="E4" s="4"/>
      <c r="F4" s="4"/>
      <c r="H4" s="42" t="s">
        <v>72</v>
      </c>
      <c r="I4" s="4">
        <f>I2*J2*K2</f>
        <v>10648</v>
      </c>
    </row>
    <row r="5" ht="15.75" customHeight="1">
      <c r="A5" s="4" t="s">
        <v>73</v>
      </c>
      <c r="B5" s="52">
        <f>COUNTIF(Reels!A2:A101, "3B")</f>
        <v>2</v>
      </c>
      <c r="C5" s="52">
        <f>COUNTIF(Reels!$B$2:$B$101, "3B")</f>
        <v>2</v>
      </c>
      <c r="D5" s="3">
        <f>COUNTIF(Reels!$C$2:$C$101, "3B")</f>
        <v>2</v>
      </c>
      <c r="E5" s="4"/>
      <c r="F5" s="4"/>
    </row>
    <row r="6" ht="15.75" customHeight="1">
      <c r="A6" s="4" t="s">
        <v>74</v>
      </c>
      <c r="B6" s="52">
        <f>COUNTIF(Reels!A2:A101,"2B")</f>
        <v>3</v>
      </c>
      <c r="C6" s="52">
        <f>COUNTIF(Reels!$B$2:$B$101,"2B")</f>
        <v>3</v>
      </c>
      <c r="D6" s="3">
        <f>COUNTIF(Reels!$C$2:$C$101,"2B")</f>
        <v>3</v>
      </c>
      <c r="E6" s="4"/>
      <c r="F6" s="4"/>
    </row>
    <row r="7" ht="15.75" customHeight="1">
      <c r="A7" s="4" t="s">
        <v>75</v>
      </c>
      <c r="B7" s="52">
        <f>COUNTIF(Reels!A2:A101,"1B")</f>
        <v>3</v>
      </c>
      <c r="C7" s="52">
        <f>COUNTIF(Reels!$B$2:$B$101,"1B")</f>
        <v>3</v>
      </c>
      <c r="D7" s="3">
        <f>COUNTIF(Reels!$C$2:$C$101,"1B")</f>
        <v>3</v>
      </c>
      <c r="E7" s="4"/>
      <c r="F7" s="4"/>
    </row>
    <row r="8" ht="15.75" customHeight="1">
      <c r="A8" s="4" t="s">
        <v>76</v>
      </c>
      <c r="B8" s="52">
        <f>COUNTIF(Reels!A2:A101,"gh")</f>
        <v>11</v>
      </c>
      <c r="C8" s="52">
        <f>COUNTIF(Reels!$B$2:$B$101,"gh")</f>
        <v>11</v>
      </c>
      <c r="D8" s="3">
        <f>COUNTIF(Reels!$C$2:$C$101,"gh")</f>
        <v>11</v>
      </c>
      <c r="E8" s="4"/>
      <c r="F8" s="4"/>
    </row>
    <row r="9" ht="15.75" customHeight="1">
      <c r="A9" s="53"/>
      <c r="B9" s="53"/>
      <c r="C9" s="53"/>
      <c r="D9" s="53"/>
      <c r="E9" s="53"/>
      <c r="F9" s="53"/>
    </row>
    <row r="10" ht="15.75" customHeight="1">
      <c r="A10" s="53"/>
      <c r="B10" s="53"/>
      <c r="C10" s="53"/>
      <c r="D10" s="53"/>
      <c r="E10" s="53"/>
      <c r="F10" s="53"/>
    </row>
    <row r="11" ht="15.75" customHeight="1">
      <c r="A11" s="53"/>
      <c r="B11" s="53"/>
      <c r="C11" s="53"/>
      <c r="D11" s="53"/>
      <c r="E11" s="53"/>
      <c r="F11" s="53"/>
    </row>
    <row r="12" ht="15.75" customHeight="1">
      <c r="A12" s="53"/>
      <c r="B12" s="53"/>
      <c r="C12" s="53"/>
      <c r="D12" s="53"/>
      <c r="E12" s="53"/>
      <c r="F12" s="53"/>
    </row>
    <row r="13" ht="15.75" customHeight="1">
      <c r="A13" s="53"/>
      <c r="B13" s="53"/>
      <c r="C13" s="53"/>
      <c r="D13" s="53"/>
      <c r="E13" s="53"/>
      <c r="F13" s="53"/>
    </row>
    <row r="14" ht="15.75" customHeight="1">
      <c r="A14" s="53"/>
      <c r="B14" s="53"/>
      <c r="C14" s="53"/>
      <c r="D14" s="53"/>
      <c r="E14" s="53"/>
      <c r="F14" s="53"/>
    </row>
    <row r="15" ht="15.75" customHeight="1">
      <c r="A15" s="53"/>
      <c r="B15" s="53"/>
      <c r="C15" s="53"/>
      <c r="D15" s="53"/>
      <c r="E15" s="53"/>
      <c r="F15" s="53"/>
    </row>
    <row r="16" ht="15.75" customHeight="1">
      <c r="A16" s="53"/>
      <c r="B16" s="53"/>
      <c r="C16" s="53"/>
      <c r="D16" s="53"/>
      <c r="E16" s="53"/>
      <c r="F16" s="53"/>
    </row>
    <row r="17" ht="15.75" customHeight="1">
      <c r="A17" s="53"/>
      <c r="B17" s="53"/>
      <c r="C17" s="53"/>
      <c r="D17" s="53"/>
      <c r="E17" s="53"/>
      <c r="F17" s="53"/>
    </row>
    <row r="18" ht="15.75" customHeight="1">
      <c r="A18" s="53"/>
      <c r="B18" s="53"/>
      <c r="C18" s="53"/>
      <c r="D18" s="53"/>
      <c r="E18" s="53"/>
      <c r="F18" s="53"/>
    </row>
    <row r="19" ht="15.75" customHeight="1">
      <c r="A19" s="53"/>
      <c r="B19" s="53"/>
      <c r="C19" s="53"/>
      <c r="D19" s="53"/>
      <c r="E19" s="53"/>
      <c r="F19" s="53"/>
    </row>
    <row r="20" ht="15.75" customHeight="1">
      <c r="A20" s="53"/>
      <c r="B20" s="53"/>
      <c r="C20" s="53"/>
      <c r="D20" s="53"/>
      <c r="E20" s="53"/>
      <c r="F20" s="53"/>
    </row>
    <row r="21" ht="15.75" customHeight="1">
      <c r="A21" s="53"/>
      <c r="B21" s="53"/>
      <c r="C21" s="53"/>
      <c r="D21" s="53"/>
      <c r="E21" s="53"/>
      <c r="F21" s="53"/>
    </row>
    <row r="22" ht="15.75" customHeight="1">
      <c r="A22" s="53"/>
      <c r="B22" s="53"/>
      <c r="C22" s="53"/>
      <c r="D22" s="53"/>
      <c r="E22" s="53"/>
      <c r="F22" s="53"/>
    </row>
    <row r="23" ht="15.75" customHeight="1">
      <c r="A23" s="53"/>
      <c r="B23" s="53"/>
      <c r="C23" s="53"/>
      <c r="D23" s="53"/>
      <c r="E23" s="53"/>
      <c r="F23" s="53"/>
    </row>
    <row r="24" ht="15.75" customHeight="1">
      <c r="A24" s="53"/>
      <c r="B24" s="53"/>
      <c r="C24" s="53"/>
      <c r="D24" s="53"/>
      <c r="E24" s="53"/>
      <c r="F24" s="53"/>
    </row>
    <row r="25" ht="15.75" customHeight="1">
      <c r="A25" s="53"/>
      <c r="B25" s="53"/>
      <c r="C25" s="53"/>
      <c r="D25" s="53"/>
      <c r="E25" s="53"/>
      <c r="F25" s="53"/>
    </row>
    <row r="26" ht="15.75" customHeight="1">
      <c r="A26" s="53"/>
      <c r="B26" s="53"/>
      <c r="C26" s="53"/>
      <c r="D26" s="53"/>
      <c r="E26" s="53"/>
      <c r="F26" s="5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