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lines" sheetId="1" r:id="rId4"/>
    <sheet state="visible" name="Reels" sheetId="2" r:id="rId5"/>
    <sheet state="visible" name="Symbol Count" sheetId="3" r:id="rId6"/>
    <sheet state="visible" name="WaysPays" sheetId="4" r:id="rId7"/>
    <sheet state="visible" name="Volatility Index" sheetId="5" r:id="rId8"/>
    <sheet state="visible" name="High VI" sheetId="6" r:id="rId9"/>
    <sheet state="visible" name="Medium VI" sheetId="7" r:id="rId10"/>
    <sheet state="visible" name="Low VI" sheetId="8" r:id="rId11"/>
  </sheets>
  <definedNames/>
  <calcPr/>
</workbook>
</file>

<file path=xl/sharedStrings.xml><?xml version="1.0" encoding="utf-8"?>
<sst xmlns="http://schemas.openxmlformats.org/spreadsheetml/2006/main" count="383" uniqueCount="58">
  <si>
    <t>Single Payline</t>
  </si>
  <si>
    <t>1st</t>
  </si>
  <si>
    <t>Triple Paylines</t>
  </si>
  <si>
    <t>2nd</t>
  </si>
  <si>
    <t>3rd</t>
  </si>
  <si>
    <t>5 Paylines</t>
  </si>
  <si>
    <t>4th</t>
  </si>
  <si>
    <t>5th</t>
  </si>
  <si>
    <t>9 Paylines</t>
  </si>
  <si>
    <t>6th</t>
  </si>
  <si>
    <t>7th</t>
  </si>
  <si>
    <t>8th</t>
  </si>
  <si>
    <t>9th</t>
  </si>
  <si>
    <t>Reel 1</t>
  </si>
  <si>
    <t>Reel 2</t>
  </si>
  <si>
    <t>Reel 3</t>
  </si>
  <si>
    <t>Reel 4</t>
  </si>
  <si>
    <t>Reel 5</t>
  </si>
  <si>
    <t>1B</t>
  </si>
  <si>
    <t>gh</t>
  </si>
  <si>
    <t>W</t>
  </si>
  <si>
    <t>2B</t>
  </si>
  <si>
    <t>B7</t>
  </si>
  <si>
    <t>R7</t>
  </si>
  <si>
    <t>3B</t>
  </si>
  <si>
    <t>Symbols</t>
  </si>
  <si>
    <t>Wild (W)</t>
  </si>
  <si>
    <t>Symbols Per Reel</t>
  </si>
  <si>
    <t>Black 7 (B7)</t>
  </si>
  <si>
    <t>Red 7 (R7)</t>
  </si>
  <si>
    <t>Total Combinations</t>
  </si>
  <si>
    <t>Triple Bar (3B)</t>
  </si>
  <si>
    <t>Double Bar (2B)</t>
  </si>
  <si>
    <t>Single Bar (1B)</t>
  </si>
  <si>
    <t>Blank Space (gh)</t>
  </si>
  <si>
    <t>Paylines</t>
  </si>
  <si>
    <t>Paying Combinations</t>
  </si>
  <si>
    <t>Ways</t>
  </si>
  <si>
    <t>Pays</t>
  </si>
  <si>
    <t>Total Pays</t>
  </si>
  <si>
    <t>Game RTP</t>
  </si>
  <si>
    <t>VI</t>
  </si>
  <si>
    <t>W W W</t>
  </si>
  <si>
    <t>B7 B7 B7</t>
  </si>
  <si>
    <t>R7 R7 R7</t>
  </si>
  <si>
    <t>Any 3 7's</t>
  </si>
  <si>
    <t>3B 3B 3B</t>
  </si>
  <si>
    <t xml:space="preserve">2B 2B 2B </t>
  </si>
  <si>
    <t>1B 1B 1B</t>
  </si>
  <si>
    <t>Any 3 Bar's</t>
  </si>
  <si>
    <t>Mean Pay</t>
  </si>
  <si>
    <t>Deviation</t>
  </si>
  <si>
    <t>(Deviation)^2</t>
  </si>
  <si>
    <t>Probability</t>
  </si>
  <si>
    <t>Variance</t>
  </si>
  <si>
    <t>Combined Variance</t>
  </si>
  <si>
    <t>Standard Deviation</t>
  </si>
  <si>
    <t>Volatility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</si>
</sst>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%"/>
    <numFmt numFmtId="165" formatCode="0.0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right" readingOrder="0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1" fillId="7" fontId="2" numFmtId="0" xfId="0" applyAlignment="1" applyBorder="1" applyFill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4" fontId="2" numFmtId="0" xfId="0" applyBorder="1" applyFont="1"/>
    <xf borderId="0" fillId="6" fontId="2" numFmtId="0" xfId="0" applyFont="1"/>
    <xf borderId="1" fillId="3" fontId="2" numFmtId="0" xfId="0" applyBorder="1" applyFont="1"/>
    <xf borderId="0" fillId="2" fontId="2" numFmtId="0" xfId="0" applyFont="1"/>
    <xf borderId="1" fillId="5" fontId="2" numFmtId="0" xfId="0" applyBorder="1" applyFont="1"/>
    <xf borderId="0" fillId="6" fontId="2" numFmtId="0" xfId="0" applyAlignment="1" applyFont="1">
      <alignment horizontal="right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4" numFmtId="0" xfId="0" applyAlignment="1" applyFont="1">
      <alignment horizontal="center" vertical="bottom"/>
    </xf>
    <xf borderId="7" fillId="0" fontId="2" numFmtId="0" xfId="0" applyAlignment="1" applyBorder="1" applyFont="1">
      <alignment horizontal="center"/>
    </xf>
    <xf borderId="1" fillId="6" fontId="1" numFmtId="0" xfId="0" applyAlignment="1" applyBorder="1" applyFont="1">
      <alignment horizontal="center" readingOrder="0"/>
    </xf>
    <xf borderId="0" fillId="2" fontId="5" numFmtId="0" xfId="0" applyAlignment="1" applyFon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7.63"/>
    <col customWidth="1" min="7" max="9" width="7.63"/>
    <col customWidth="1" min="11" max="13" width="7.63"/>
    <col customWidth="1" min="15" max="17" width="7.63"/>
    <col customWidth="1" min="19" max="21" width="7.63"/>
    <col customWidth="1" min="23" max="25" width="7.63"/>
    <col customWidth="1" min="27" max="29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1.0</v>
      </c>
      <c r="B2" s="2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"/>
      <c r="B3" s="5" t="s">
        <v>1</v>
      </c>
      <c r="C3" s="6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2"/>
      <c r="B4" s="2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>
        <v>3.0</v>
      </c>
      <c r="B8" s="5" t="s">
        <v>1</v>
      </c>
      <c r="C8" s="6"/>
      <c r="D8" s="6"/>
      <c r="E8" s="6"/>
      <c r="F8" s="2"/>
      <c r="G8" s="4"/>
      <c r="H8" s="4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2"/>
      <c r="B9" s="2"/>
      <c r="C9" s="4"/>
      <c r="D9" s="4"/>
      <c r="E9" s="4"/>
      <c r="F9" s="5" t="s">
        <v>3</v>
      </c>
      <c r="G9" s="7"/>
      <c r="H9" s="7"/>
      <c r="I9" s="7"/>
      <c r="J9" s="2"/>
      <c r="K9" s="4"/>
      <c r="L9" s="4"/>
      <c r="M9" s="4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2"/>
      <c r="B10" s="2"/>
      <c r="C10" s="4"/>
      <c r="D10" s="4"/>
      <c r="E10" s="4"/>
      <c r="F10" s="2"/>
      <c r="G10" s="4"/>
      <c r="H10" s="4"/>
      <c r="I10" s="4"/>
      <c r="J10" s="5" t="s">
        <v>4</v>
      </c>
      <c r="K10" s="8"/>
      <c r="L10" s="8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" t="s">
        <v>5</v>
      </c>
      <c r="V13" s="2"/>
      <c r="W13" s="2"/>
    </row>
    <row r="14">
      <c r="A14" s="3">
        <v>5.0</v>
      </c>
      <c r="B14" s="5" t="s">
        <v>1</v>
      </c>
      <c r="C14" s="6"/>
      <c r="D14" s="6"/>
      <c r="E14" s="6"/>
      <c r="F14" s="2"/>
      <c r="G14" s="4"/>
      <c r="H14" s="4"/>
      <c r="I14" s="4"/>
      <c r="J14" s="2"/>
      <c r="K14" s="4"/>
      <c r="L14" s="4"/>
      <c r="M14" s="4"/>
      <c r="N14" s="5" t="s">
        <v>6</v>
      </c>
      <c r="O14" s="9"/>
      <c r="P14" s="10"/>
      <c r="Q14" s="10"/>
      <c r="R14" s="2"/>
      <c r="S14" s="10"/>
      <c r="T14" s="10"/>
      <c r="U14" s="11"/>
      <c r="V14" s="2"/>
      <c r="W14" s="2"/>
    </row>
    <row r="15">
      <c r="A15" s="2"/>
      <c r="B15" s="2"/>
      <c r="C15" s="4"/>
      <c r="D15" s="4"/>
      <c r="E15" s="4"/>
      <c r="F15" s="5" t="s">
        <v>3</v>
      </c>
      <c r="G15" s="7"/>
      <c r="H15" s="7"/>
      <c r="I15" s="7"/>
      <c r="J15" s="2"/>
      <c r="K15" s="4"/>
      <c r="L15" s="4"/>
      <c r="M15" s="4"/>
      <c r="N15" s="2"/>
      <c r="O15" s="10"/>
      <c r="P15" s="9"/>
      <c r="Q15" s="10"/>
      <c r="R15" s="2"/>
      <c r="S15" s="10"/>
      <c r="T15" s="11"/>
      <c r="U15" s="10"/>
      <c r="V15" s="2"/>
      <c r="W15" s="2"/>
    </row>
    <row r="16">
      <c r="A16" s="2"/>
      <c r="B16" s="2"/>
      <c r="C16" s="4"/>
      <c r="D16" s="4"/>
      <c r="E16" s="4"/>
      <c r="F16" s="2"/>
      <c r="G16" s="4"/>
      <c r="H16" s="4"/>
      <c r="I16" s="4"/>
      <c r="J16" s="5" t="s">
        <v>4</v>
      </c>
      <c r="K16" s="8"/>
      <c r="L16" s="8"/>
      <c r="M16" s="8"/>
      <c r="N16" s="2"/>
      <c r="O16" s="10"/>
      <c r="P16" s="10"/>
      <c r="Q16" s="9"/>
      <c r="R16" s="5" t="s">
        <v>7</v>
      </c>
      <c r="S16" s="11"/>
      <c r="T16" s="10"/>
      <c r="U16" s="10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" t="s">
        <v>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>
        <v>9.0</v>
      </c>
      <c r="B20" s="5" t="s">
        <v>1</v>
      </c>
      <c r="C20" s="6"/>
      <c r="D20" s="6"/>
      <c r="E20" s="6"/>
      <c r="F20" s="5" t="s">
        <v>6</v>
      </c>
      <c r="G20" s="9"/>
      <c r="H20" s="10"/>
      <c r="I20" s="10"/>
      <c r="J20" s="2"/>
      <c r="K20" s="10"/>
      <c r="L20" s="10"/>
      <c r="M20" s="11"/>
      <c r="N20" s="5" t="s">
        <v>9</v>
      </c>
      <c r="O20" s="12"/>
      <c r="P20" s="13"/>
      <c r="Q20" s="12"/>
      <c r="S20" s="13"/>
      <c r="T20" s="14"/>
      <c r="U20" s="13"/>
      <c r="V20" s="15"/>
      <c r="W20" s="15"/>
      <c r="X20" s="15"/>
      <c r="Y20" s="15"/>
      <c r="Z20" s="15"/>
      <c r="AA20" s="15"/>
      <c r="AB20" s="15"/>
      <c r="AC20" s="15"/>
    </row>
    <row r="21">
      <c r="A21" s="2"/>
      <c r="B21" s="5" t="s">
        <v>3</v>
      </c>
      <c r="C21" s="7"/>
      <c r="D21" s="7"/>
      <c r="E21" s="7"/>
      <c r="F21" s="2"/>
      <c r="G21" s="10"/>
      <c r="H21" s="9"/>
      <c r="I21" s="10"/>
      <c r="J21" s="2"/>
      <c r="K21" s="10"/>
      <c r="L21" s="11"/>
      <c r="M21" s="10"/>
      <c r="N21" s="5" t="s">
        <v>10</v>
      </c>
      <c r="O21" s="16"/>
      <c r="P21" s="17"/>
      <c r="Q21" s="16"/>
      <c r="R21" s="5" t="s">
        <v>11</v>
      </c>
      <c r="S21" s="14"/>
      <c r="T21" s="18"/>
      <c r="U21" s="14"/>
      <c r="V21" s="19"/>
      <c r="W21" s="15"/>
      <c r="X21" s="15"/>
      <c r="Y21" s="15"/>
      <c r="Z21" s="19"/>
      <c r="AA21" s="15"/>
      <c r="AB21" s="15"/>
      <c r="AC21" s="15"/>
    </row>
    <row r="22">
      <c r="A22" s="2"/>
      <c r="B22" s="5" t="s">
        <v>4</v>
      </c>
      <c r="C22" s="8"/>
      <c r="D22" s="8"/>
      <c r="E22" s="8"/>
      <c r="F22" s="2"/>
      <c r="G22" s="10"/>
      <c r="H22" s="10"/>
      <c r="I22" s="9"/>
      <c r="J22" s="5" t="s">
        <v>7</v>
      </c>
      <c r="K22" s="11"/>
      <c r="L22" s="10"/>
      <c r="M22" s="10"/>
      <c r="O22" s="13"/>
      <c r="P22" s="16"/>
      <c r="Q22" s="13"/>
      <c r="R22" s="5" t="s">
        <v>12</v>
      </c>
      <c r="S22" s="18"/>
      <c r="T22" s="13"/>
      <c r="U22" s="18"/>
      <c r="V22" s="15"/>
      <c r="W22" s="15"/>
      <c r="X22" s="15"/>
      <c r="Y22" s="15"/>
      <c r="Z22" s="15"/>
      <c r="AA22" s="15"/>
      <c r="AB22" s="15"/>
      <c r="AC22" s="15"/>
    </row>
    <row r="23">
      <c r="A23" s="2"/>
      <c r="V23" s="15"/>
      <c r="W23" s="15"/>
      <c r="X23" s="15"/>
      <c r="Y23" s="15"/>
      <c r="Z23" s="15"/>
      <c r="AA23" s="15"/>
      <c r="AB23" s="15"/>
      <c r="AC23" s="15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6" max="6" width="11.88"/>
    <col customWidth="1" min="7" max="7" width="14.13"/>
  </cols>
  <sheetData>
    <row r="1">
      <c r="A1" s="20" t="s">
        <v>13</v>
      </c>
      <c r="B1" s="21" t="s">
        <v>14</v>
      </c>
      <c r="C1" s="20" t="s">
        <v>15</v>
      </c>
      <c r="D1" s="20" t="s">
        <v>16</v>
      </c>
      <c r="E1" s="20" t="s">
        <v>17</v>
      </c>
    </row>
    <row r="2">
      <c r="A2" s="22" t="s">
        <v>18</v>
      </c>
      <c r="B2" s="22" t="s">
        <v>18</v>
      </c>
      <c r="C2" s="22" t="s">
        <v>18</v>
      </c>
      <c r="D2" s="23"/>
      <c r="E2" s="23"/>
    </row>
    <row r="3">
      <c r="A3" s="24" t="s">
        <v>19</v>
      </c>
      <c r="B3" s="24" t="s">
        <v>19</v>
      </c>
      <c r="C3" s="24" t="s">
        <v>19</v>
      </c>
      <c r="D3" s="4"/>
      <c r="E3" s="4"/>
    </row>
    <row r="4">
      <c r="A4" s="24" t="s">
        <v>20</v>
      </c>
      <c r="B4" s="24" t="s">
        <v>20</v>
      </c>
      <c r="C4" s="24" t="s">
        <v>20</v>
      </c>
      <c r="D4" s="4"/>
      <c r="E4" s="4"/>
    </row>
    <row r="5">
      <c r="A5" s="24" t="s">
        <v>19</v>
      </c>
      <c r="B5" s="24" t="s">
        <v>19</v>
      </c>
      <c r="C5" s="24" t="s">
        <v>19</v>
      </c>
      <c r="D5" s="4"/>
      <c r="E5" s="4"/>
    </row>
    <row r="6">
      <c r="A6" s="24" t="s">
        <v>21</v>
      </c>
      <c r="B6" s="24" t="s">
        <v>21</v>
      </c>
      <c r="C6" s="24" t="s">
        <v>21</v>
      </c>
      <c r="D6" s="4"/>
      <c r="E6" s="4"/>
    </row>
    <row r="7">
      <c r="A7" s="24" t="s">
        <v>19</v>
      </c>
      <c r="B7" s="24" t="s">
        <v>19</v>
      </c>
      <c r="C7" s="24" t="s">
        <v>19</v>
      </c>
      <c r="D7" s="4"/>
      <c r="E7" s="4"/>
    </row>
    <row r="8">
      <c r="A8" s="24" t="s">
        <v>22</v>
      </c>
      <c r="B8" s="24" t="s">
        <v>22</v>
      </c>
      <c r="C8" s="24" t="s">
        <v>22</v>
      </c>
      <c r="D8" s="4"/>
      <c r="E8" s="4"/>
    </row>
    <row r="9">
      <c r="A9" s="24" t="s">
        <v>19</v>
      </c>
      <c r="B9" s="24" t="s">
        <v>19</v>
      </c>
      <c r="C9" s="24" t="s">
        <v>19</v>
      </c>
      <c r="D9" s="4"/>
      <c r="E9" s="4"/>
    </row>
    <row r="10">
      <c r="A10" s="24" t="s">
        <v>18</v>
      </c>
      <c r="B10" s="24" t="s">
        <v>18</v>
      </c>
      <c r="C10" s="24" t="s">
        <v>18</v>
      </c>
      <c r="D10" s="4"/>
      <c r="E10" s="4"/>
    </row>
    <row r="11">
      <c r="A11" s="24" t="s">
        <v>19</v>
      </c>
      <c r="B11" s="24" t="s">
        <v>19</v>
      </c>
      <c r="C11" s="24" t="s">
        <v>19</v>
      </c>
      <c r="D11" s="4"/>
      <c r="E11" s="4"/>
    </row>
    <row r="12">
      <c r="A12" s="24" t="s">
        <v>23</v>
      </c>
      <c r="B12" s="24" t="s">
        <v>23</v>
      </c>
      <c r="C12" s="24" t="s">
        <v>23</v>
      </c>
      <c r="D12" s="4"/>
      <c r="E12" s="4"/>
    </row>
    <row r="13">
      <c r="A13" s="24" t="s">
        <v>19</v>
      </c>
      <c r="B13" s="24" t="s">
        <v>19</v>
      </c>
      <c r="C13" s="24" t="s">
        <v>19</v>
      </c>
      <c r="D13" s="4"/>
      <c r="E13" s="4"/>
    </row>
    <row r="14">
      <c r="A14" s="24" t="s">
        <v>21</v>
      </c>
      <c r="B14" s="24" t="s">
        <v>21</v>
      </c>
      <c r="C14" s="24" t="s">
        <v>21</v>
      </c>
      <c r="D14" s="4"/>
      <c r="E14" s="4"/>
    </row>
    <row r="15">
      <c r="A15" s="24" t="s">
        <v>19</v>
      </c>
      <c r="B15" s="24" t="s">
        <v>19</v>
      </c>
      <c r="C15" s="24" t="s">
        <v>19</v>
      </c>
      <c r="D15" s="4"/>
      <c r="E15" s="4"/>
    </row>
    <row r="16">
      <c r="A16" s="24" t="s">
        <v>24</v>
      </c>
      <c r="B16" s="24" t="s">
        <v>24</v>
      </c>
      <c r="C16" s="24" t="s">
        <v>24</v>
      </c>
      <c r="D16" s="4"/>
      <c r="E16" s="4"/>
    </row>
    <row r="17">
      <c r="A17" s="24" t="s">
        <v>19</v>
      </c>
      <c r="B17" s="24" t="s">
        <v>19</v>
      </c>
      <c r="C17" s="24" t="s">
        <v>19</v>
      </c>
      <c r="D17" s="4"/>
      <c r="E17" s="4"/>
    </row>
    <row r="18">
      <c r="A18" s="24" t="s">
        <v>24</v>
      </c>
      <c r="B18" s="24" t="s">
        <v>24</v>
      </c>
      <c r="C18" s="24" t="s">
        <v>24</v>
      </c>
      <c r="D18" s="4"/>
      <c r="E18" s="4"/>
    </row>
    <row r="19">
      <c r="A19" s="24" t="s">
        <v>19</v>
      </c>
      <c r="B19" s="24" t="s">
        <v>19</v>
      </c>
      <c r="C19" s="24" t="s">
        <v>19</v>
      </c>
      <c r="D19" s="4"/>
      <c r="E19" s="4"/>
    </row>
    <row r="20">
      <c r="A20" s="24" t="s">
        <v>21</v>
      </c>
      <c r="B20" s="24" t="s">
        <v>21</v>
      </c>
      <c r="C20" s="24" t="s">
        <v>21</v>
      </c>
      <c r="D20" s="4"/>
      <c r="E20" s="4"/>
    </row>
    <row r="21">
      <c r="A21" s="24" t="s">
        <v>19</v>
      </c>
      <c r="B21" s="24" t="s">
        <v>19</v>
      </c>
      <c r="C21" s="24" t="s">
        <v>19</v>
      </c>
      <c r="D21" s="4"/>
      <c r="E21" s="4"/>
    </row>
    <row r="22">
      <c r="A22" s="24" t="s">
        <v>18</v>
      </c>
      <c r="B22" s="24" t="s">
        <v>18</v>
      </c>
      <c r="C22" s="24" t="s">
        <v>18</v>
      </c>
      <c r="D22" s="4"/>
      <c r="E22" s="4"/>
    </row>
    <row r="23">
      <c r="A23" s="24" t="s">
        <v>19</v>
      </c>
      <c r="B23" s="24" t="s">
        <v>19</v>
      </c>
      <c r="C23" s="24" t="s">
        <v>19</v>
      </c>
      <c r="D23" s="4"/>
      <c r="E23" s="4"/>
    </row>
    <row r="24">
      <c r="A24" s="24"/>
      <c r="B24" s="4"/>
      <c r="C24" s="4"/>
      <c r="D24" s="4"/>
      <c r="E24" s="4"/>
    </row>
    <row r="25">
      <c r="A25" s="24"/>
      <c r="B25" s="24"/>
      <c r="C25" s="4"/>
      <c r="D25" s="4"/>
      <c r="E25" s="4"/>
    </row>
    <row r="26">
      <c r="A26" s="24"/>
      <c r="B26" s="4"/>
      <c r="C26" s="24"/>
      <c r="D26" s="4"/>
      <c r="E26" s="4"/>
    </row>
    <row r="27">
      <c r="A27" s="4"/>
      <c r="B27" s="24"/>
      <c r="C27" s="4"/>
      <c r="D27" s="4"/>
      <c r="E27" s="4"/>
    </row>
    <row r="28">
      <c r="A28" s="4"/>
      <c r="B28" s="4"/>
      <c r="C28" s="2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8" max="8" width="16.25"/>
  </cols>
  <sheetData>
    <row r="1">
      <c r="A1" s="25" t="s">
        <v>25</v>
      </c>
      <c r="B1" s="26" t="s">
        <v>13</v>
      </c>
      <c r="C1" s="25" t="s">
        <v>14</v>
      </c>
      <c r="D1" s="27" t="s">
        <v>15</v>
      </c>
      <c r="E1" s="25" t="s">
        <v>16</v>
      </c>
      <c r="F1" s="25" t="s">
        <v>17</v>
      </c>
      <c r="H1" s="4"/>
      <c r="I1" s="28" t="s">
        <v>13</v>
      </c>
      <c r="J1" s="28" t="s">
        <v>14</v>
      </c>
      <c r="K1" s="28" t="s">
        <v>15</v>
      </c>
      <c r="L1" s="28" t="s">
        <v>16</v>
      </c>
      <c r="M1" s="28" t="s">
        <v>17</v>
      </c>
    </row>
    <row r="2">
      <c r="A2" s="22" t="s">
        <v>26</v>
      </c>
      <c r="B2" s="22">
        <f>COUNTIF(Reels!A2:A101, "W")</f>
        <v>1</v>
      </c>
      <c r="C2" s="22">
        <f>COUNTIF(Reels!B2:B101, "W")</f>
        <v>1</v>
      </c>
      <c r="D2" s="22">
        <f>COUNTIF(Reels!$C$2:$C$101, "W")</f>
        <v>1</v>
      </c>
      <c r="E2" s="23"/>
      <c r="F2" s="23"/>
      <c r="H2" s="28" t="s">
        <v>27</v>
      </c>
      <c r="I2" s="4">
        <f t="shared" ref="I2:M2" si="1">SUM(B2:B26)</f>
        <v>22</v>
      </c>
      <c r="J2" s="4">
        <f t="shared" si="1"/>
        <v>22</v>
      </c>
      <c r="K2" s="4">
        <f t="shared" si="1"/>
        <v>22</v>
      </c>
      <c r="L2" s="4">
        <f t="shared" si="1"/>
        <v>0</v>
      </c>
      <c r="M2" s="4">
        <f t="shared" si="1"/>
        <v>0</v>
      </c>
    </row>
    <row r="3">
      <c r="A3" s="24" t="s">
        <v>28</v>
      </c>
      <c r="B3" s="29">
        <f>COUNTIF(Reels!A2:A101, "B7")</f>
        <v>1</v>
      </c>
      <c r="C3" s="29">
        <f>COUNTIF(Reels!$B$2:$B$101, "B7")</f>
        <v>1</v>
      </c>
      <c r="D3" s="22">
        <f>COUNTIF(Reels!$C$2:$C$101, "B7")</f>
        <v>1</v>
      </c>
      <c r="E3" s="4"/>
      <c r="F3" s="4"/>
    </row>
    <row r="4">
      <c r="A4" s="24" t="s">
        <v>29</v>
      </c>
      <c r="B4" s="29">
        <f>COUNTIF(Reels!A2:A101, "R7")</f>
        <v>1</v>
      </c>
      <c r="C4" s="29">
        <f>COUNTIF(Reels!$B$2:$B$101, "R7")</f>
        <v>1</v>
      </c>
      <c r="D4" s="22">
        <f>COUNTIF(Reels!$C$2:$C$101, "R7")</f>
        <v>1</v>
      </c>
      <c r="E4" s="4"/>
      <c r="F4" s="4"/>
      <c r="H4" s="28" t="s">
        <v>30</v>
      </c>
      <c r="I4" s="4">
        <f>I2*J2*K2</f>
        <v>10648</v>
      </c>
    </row>
    <row r="5">
      <c r="A5" s="24" t="s">
        <v>31</v>
      </c>
      <c r="B5" s="29">
        <f>COUNTIF(Reels!A2:A101, "3B")</f>
        <v>2</v>
      </c>
      <c r="C5" s="29">
        <f>COUNTIF(Reels!$B$2:$B$101, "3B")</f>
        <v>2</v>
      </c>
      <c r="D5" s="22">
        <f>COUNTIF(Reels!$C$2:$C$101, "3B")</f>
        <v>2</v>
      </c>
      <c r="E5" s="4"/>
      <c r="F5" s="4"/>
    </row>
    <row r="6">
      <c r="A6" s="24" t="s">
        <v>32</v>
      </c>
      <c r="B6" s="29">
        <f>COUNTIF(Reels!A2:A101,"2B")</f>
        <v>3</v>
      </c>
      <c r="C6" s="29">
        <f>COUNTIF(Reels!$B$2:$B$101,"2B")</f>
        <v>3</v>
      </c>
      <c r="D6" s="22">
        <f>COUNTIF(Reels!$C$2:$C$101,"2B")</f>
        <v>3</v>
      </c>
      <c r="E6" s="4"/>
      <c r="F6" s="4"/>
    </row>
    <row r="7">
      <c r="A7" s="24" t="s">
        <v>33</v>
      </c>
      <c r="B7" s="29">
        <f>COUNTIF(Reels!A2:A101,"1B")</f>
        <v>3</v>
      </c>
      <c r="C7" s="29">
        <f>COUNTIF(Reels!$B$2:$B$101,"1B")</f>
        <v>3</v>
      </c>
      <c r="D7" s="22">
        <f>COUNTIF(Reels!$C$2:$C$101,"1B")</f>
        <v>3</v>
      </c>
      <c r="E7" s="4"/>
      <c r="F7" s="4"/>
    </row>
    <row r="8">
      <c r="A8" s="24" t="s">
        <v>34</v>
      </c>
      <c r="B8" s="29">
        <f>COUNTIF(Reels!A2:A101,"gh")</f>
        <v>11</v>
      </c>
      <c r="C8" s="29">
        <f>COUNTIF(Reels!$B$2:$B$101,"gh")</f>
        <v>11</v>
      </c>
      <c r="D8" s="22">
        <f>COUNTIF(Reels!$C$2:$C$101,"gh")</f>
        <v>11</v>
      </c>
      <c r="E8" s="4"/>
      <c r="F8" s="4"/>
    </row>
    <row r="9">
      <c r="A9" s="13"/>
      <c r="B9" s="13"/>
      <c r="C9" s="13"/>
      <c r="D9" s="13"/>
      <c r="E9" s="13"/>
      <c r="F9" s="13"/>
    </row>
    <row r="10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  <row r="21">
      <c r="A21" s="13"/>
      <c r="B21" s="13"/>
      <c r="C21" s="13"/>
      <c r="D21" s="13"/>
      <c r="E21" s="13"/>
      <c r="F21" s="13"/>
    </row>
    <row r="22">
      <c r="A22" s="13"/>
      <c r="B22" s="13"/>
      <c r="C22" s="13"/>
      <c r="D22" s="13"/>
      <c r="E22" s="13"/>
      <c r="F22" s="13"/>
    </row>
    <row r="23">
      <c r="A23" s="13"/>
      <c r="B23" s="13"/>
      <c r="C23" s="13"/>
      <c r="D23" s="13"/>
      <c r="E23" s="13"/>
      <c r="F23" s="13"/>
    </row>
    <row r="24">
      <c r="A24" s="13"/>
      <c r="B24" s="13"/>
      <c r="C24" s="13"/>
      <c r="D24" s="13"/>
      <c r="E24" s="13"/>
      <c r="F24" s="13"/>
    </row>
    <row r="25">
      <c r="A25" s="13"/>
      <c r="B25" s="13"/>
      <c r="C25" s="13"/>
      <c r="D25" s="13"/>
      <c r="E25" s="13"/>
      <c r="F25" s="13"/>
    </row>
    <row r="26">
      <c r="A26" s="13"/>
      <c r="B26" s="13"/>
      <c r="C26" s="13"/>
      <c r="D26" s="13"/>
      <c r="E26" s="13"/>
      <c r="F2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63"/>
  </cols>
  <sheetData>
    <row r="1">
      <c r="A1" s="30" t="s">
        <v>35</v>
      </c>
      <c r="B1" s="28" t="s">
        <v>36</v>
      </c>
      <c r="C1" s="28" t="s">
        <v>37</v>
      </c>
      <c r="D1" s="30" t="s">
        <v>38</v>
      </c>
      <c r="E1" s="31" t="s">
        <v>39</v>
      </c>
      <c r="F1" s="28" t="s">
        <v>40</v>
      </c>
      <c r="G1" s="28" t="s">
        <v>41</v>
      </c>
    </row>
    <row r="2">
      <c r="A2" s="32">
        <v>9.0</v>
      </c>
      <c r="B2" s="33" t="s">
        <v>42</v>
      </c>
      <c r="C2" s="4">
        <f>(A2*'Symbol Count'!B2*'Symbol Count'!C2*'Symbol Count'!D2)</f>
        <v>9</v>
      </c>
      <c r="D2" s="33">
        <v>100.0</v>
      </c>
      <c r="E2" s="34">
        <f t="shared" ref="E2:E9" si="1">C2*D2</f>
        <v>900</v>
      </c>
      <c r="F2" s="35">
        <f>(SUM(E2:E9)/'Symbol Count'!I4)</f>
        <v>0.908959429</v>
      </c>
      <c r="G2" s="36">
        <f>'Volatility Index'!J2</f>
        <v>29.88350518</v>
      </c>
    </row>
    <row r="3">
      <c r="A3" s="37"/>
      <c r="B3" s="33" t="s">
        <v>43</v>
      </c>
      <c r="C3" s="4">
        <f>($A$2*SUM('Symbol Count'!$B$2,'Symbol Count'!B3)*SUM('Symbol Count'!$C$2,'Symbol Count'!C3)*SUM('Symbol Count'!$D$2,'Symbol Count'!D3))-$C$2</f>
        <v>63</v>
      </c>
      <c r="D3" s="33">
        <v>20.0</v>
      </c>
      <c r="E3" s="34">
        <f t="shared" si="1"/>
        <v>1260</v>
      </c>
      <c r="F3" s="38"/>
      <c r="G3" s="2"/>
    </row>
    <row r="4">
      <c r="A4" s="37"/>
      <c r="B4" s="33" t="s">
        <v>44</v>
      </c>
      <c r="C4" s="4">
        <f>($A$2*SUM('Symbol Count'!$B$2,'Symbol Count'!B4)*SUM('Symbol Count'!$C$2,'Symbol Count'!C4)*SUM('Symbol Count'!$D$2,'Symbol Count'!D4))-$C$2</f>
        <v>63</v>
      </c>
      <c r="D4" s="33">
        <v>20.0</v>
      </c>
      <c r="E4" s="34">
        <f t="shared" si="1"/>
        <v>1260</v>
      </c>
      <c r="F4" s="38"/>
      <c r="G4" s="2"/>
    </row>
    <row r="5">
      <c r="A5" s="37"/>
      <c r="B5" s="33" t="s">
        <v>45</v>
      </c>
      <c r="C5" s="4">
        <f>(A2*SUM('Symbol Count'!B2:B4)*SUM('Symbol Count'!C2:C4)*SUM('Symbol Count'!D2:D4))-SUM(C2:C4)</f>
        <v>108</v>
      </c>
      <c r="D5" s="33">
        <v>10.0</v>
      </c>
      <c r="E5" s="34">
        <f t="shared" si="1"/>
        <v>1080</v>
      </c>
      <c r="F5" s="38"/>
      <c r="G5" s="2"/>
    </row>
    <row r="6">
      <c r="A6" s="37"/>
      <c r="B6" s="33" t="s">
        <v>46</v>
      </c>
      <c r="C6" s="4">
        <f>($A$2*SUM('Symbol Count'!$B$2,'Symbol Count'!B5)*SUM('Symbol Count'!$C$2,'Symbol Count'!C5)*SUM('Symbol Count'!$D$2,'Symbol Count'!D5))-$C$2</f>
        <v>234</v>
      </c>
      <c r="D6" s="33">
        <v>6.0</v>
      </c>
      <c r="E6" s="34">
        <f t="shared" si="1"/>
        <v>1404</v>
      </c>
      <c r="F6" s="38"/>
      <c r="G6" s="2"/>
    </row>
    <row r="7">
      <c r="A7" s="37"/>
      <c r="B7" s="33" t="s">
        <v>47</v>
      </c>
      <c r="C7" s="4">
        <f>($A$2*SUM('Symbol Count'!$B$2,'Symbol Count'!B6)*SUM('Symbol Count'!$C$2,'Symbol Count'!C6)*SUM('Symbol Count'!$D$2,'Symbol Count'!D6))-$C$2</f>
        <v>567</v>
      </c>
      <c r="D7" s="33">
        <v>2.0</v>
      </c>
      <c r="E7" s="34">
        <f t="shared" si="1"/>
        <v>1134</v>
      </c>
      <c r="F7" s="38"/>
      <c r="G7" s="2"/>
    </row>
    <row r="8">
      <c r="A8" s="37"/>
      <c r="B8" s="33" t="s">
        <v>48</v>
      </c>
      <c r="C8" s="4">
        <f>($A$2*SUM('Symbol Count'!$B$2,'Symbol Count'!B7)*SUM('Symbol Count'!$C$2,'Symbol Count'!C7)*SUM('Symbol Count'!$D$2,'Symbol Count'!D7))-$C$2</f>
        <v>567</v>
      </c>
      <c r="D8" s="33">
        <v>1.0</v>
      </c>
      <c r="E8" s="34">
        <f t="shared" si="1"/>
        <v>567</v>
      </c>
      <c r="F8" s="38"/>
      <c r="G8" s="2"/>
    </row>
    <row r="9">
      <c r="A9" s="37"/>
      <c r="B9" s="33" t="s">
        <v>49</v>
      </c>
      <c r="C9" s="4">
        <f>(A2*SUM('Symbol Count'!B2,'Symbol Count'!B5:B7)*SUM('Symbol Count'!C2,'Symbol Count'!C5:C7)*SUM('Symbol Count'!D2,'Symbol Count'!D5:D7))-SUM(C2,C6:C8)</f>
        <v>5184</v>
      </c>
      <c r="D9" s="33">
        <v>0.4</v>
      </c>
      <c r="E9" s="34">
        <f t="shared" si="1"/>
        <v>2073.6</v>
      </c>
      <c r="F9" s="38"/>
      <c r="G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8" max="8" width="16.38"/>
    <col customWidth="1" min="9" max="9" width="16.5"/>
  </cols>
  <sheetData>
    <row r="1">
      <c r="A1" s="28" t="s">
        <v>36</v>
      </c>
      <c r="B1" s="39" t="s">
        <v>38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54</v>
      </c>
      <c r="H1" s="28" t="s">
        <v>55</v>
      </c>
      <c r="I1" s="28" t="s">
        <v>56</v>
      </c>
      <c r="J1" s="28" t="s">
        <v>57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3" t="s">
        <v>42</v>
      </c>
      <c r="B2" s="33">
        <f>WaysPays!D2</f>
        <v>100</v>
      </c>
      <c r="C2" s="4">
        <f t="shared" ref="C2:C9" si="1">AVERAGE($B$2:$B$9)</f>
        <v>19.925</v>
      </c>
      <c r="D2" s="4">
        <f t="shared" ref="D2:D9" si="2">B2-C2</f>
        <v>80.075</v>
      </c>
      <c r="E2" s="36">
        <f t="shared" ref="E2:E9" si="3">D2^2</f>
        <v>6412.005625</v>
      </c>
      <c r="F2" s="36">
        <f>WaysPays!$C2/'Symbol Count'!$I$4</f>
        <v>0.000845229151</v>
      </c>
      <c r="G2" s="36">
        <f t="shared" ref="G2:G9" si="4">E2*F2</f>
        <v>5.419614071</v>
      </c>
      <c r="H2" s="36">
        <f>SUM(G2:G9)</f>
        <v>232.4614436</v>
      </c>
      <c r="I2" s="36">
        <f>SQRT(H2)</f>
        <v>15.24668632</v>
      </c>
      <c r="J2" s="36">
        <f>1.96*I2</f>
        <v>29.88350518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3" t="s">
        <v>43</v>
      </c>
      <c r="B3" s="33">
        <f>WaysPays!D3</f>
        <v>20</v>
      </c>
      <c r="C3" s="4">
        <f t="shared" si="1"/>
        <v>19.925</v>
      </c>
      <c r="D3" s="4">
        <f t="shared" si="2"/>
        <v>0.075</v>
      </c>
      <c r="E3" s="36">
        <f t="shared" si="3"/>
        <v>0.005625</v>
      </c>
      <c r="F3" s="36">
        <f>WaysPays!$C3/'Symbol Count'!$I$4</f>
        <v>0.005916604057</v>
      </c>
      <c r="G3" s="36">
        <f t="shared" si="4"/>
        <v>0.00003328089782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3" t="s">
        <v>44</v>
      </c>
      <c r="B4" s="33">
        <f>WaysPays!D4</f>
        <v>20</v>
      </c>
      <c r="C4" s="4">
        <f t="shared" si="1"/>
        <v>19.925</v>
      </c>
      <c r="D4" s="4">
        <f t="shared" si="2"/>
        <v>0.075</v>
      </c>
      <c r="E4" s="36">
        <f t="shared" si="3"/>
        <v>0.005625</v>
      </c>
      <c r="F4" s="36">
        <f>WaysPays!$C4/'Symbol Count'!$I$4</f>
        <v>0.005916604057</v>
      </c>
      <c r="G4" s="36">
        <f t="shared" si="4"/>
        <v>0.00003328089782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3" t="s">
        <v>45</v>
      </c>
      <c r="B5" s="33">
        <f>WaysPays!D5</f>
        <v>10</v>
      </c>
      <c r="C5" s="4">
        <f t="shared" si="1"/>
        <v>19.925</v>
      </c>
      <c r="D5" s="4">
        <f t="shared" si="2"/>
        <v>-9.925</v>
      </c>
      <c r="E5" s="36">
        <f t="shared" si="3"/>
        <v>98.505625</v>
      </c>
      <c r="F5" s="36">
        <f>WaysPays!$C5/'Symbol Count'!$I$4</f>
        <v>0.01014274981</v>
      </c>
      <c r="G5" s="36">
        <f t="shared" si="4"/>
        <v>0.9991179095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3" t="s">
        <v>46</v>
      </c>
      <c r="B6" s="33">
        <f>WaysPays!D6</f>
        <v>6</v>
      </c>
      <c r="C6" s="4">
        <f t="shared" si="1"/>
        <v>19.925</v>
      </c>
      <c r="D6" s="4">
        <f t="shared" si="2"/>
        <v>-13.925</v>
      </c>
      <c r="E6" s="36">
        <f t="shared" si="3"/>
        <v>193.905625</v>
      </c>
      <c r="F6" s="36">
        <f>WaysPays!$C6/'Symbol Count'!$I$4</f>
        <v>0.02197595793</v>
      </c>
      <c r="G6" s="36">
        <f t="shared" si="4"/>
        <v>4.261261857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3" t="s">
        <v>47</v>
      </c>
      <c r="B7" s="33">
        <f>WaysPays!D7</f>
        <v>2</v>
      </c>
      <c r="C7" s="4">
        <f t="shared" si="1"/>
        <v>19.925</v>
      </c>
      <c r="D7" s="4">
        <f t="shared" si="2"/>
        <v>-17.925</v>
      </c>
      <c r="E7" s="36">
        <f t="shared" si="3"/>
        <v>321.305625</v>
      </c>
      <c r="F7" s="36">
        <f>WaysPays!$C7/'Symbol Count'!$I$4</f>
        <v>0.05324943651</v>
      </c>
      <c r="G7" s="36">
        <f t="shared" si="4"/>
        <v>17.10934348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3" t="s">
        <v>48</v>
      </c>
      <c r="B8" s="33">
        <f>WaysPays!D8</f>
        <v>1</v>
      </c>
      <c r="C8" s="4">
        <f t="shared" si="1"/>
        <v>19.925</v>
      </c>
      <c r="D8" s="4">
        <f t="shared" si="2"/>
        <v>-18.925</v>
      </c>
      <c r="E8" s="36">
        <f t="shared" si="3"/>
        <v>358.155625</v>
      </c>
      <c r="F8" s="36">
        <f>WaysPays!$C8/'Symbol Count'!$I$4</f>
        <v>0.05324943651</v>
      </c>
      <c r="G8" s="36">
        <f t="shared" si="4"/>
        <v>19.07158522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33" t="s">
        <v>49</v>
      </c>
      <c r="B9" s="33">
        <f>WaysPays!D9</f>
        <v>0.4</v>
      </c>
      <c r="C9" s="4">
        <f t="shared" si="1"/>
        <v>19.925</v>
      </c>
      <c r="D9" s="4">
        <f t="shared" si="2"/>
        <v>-19.525</v>
      </c>
      <c r="E9" s="36">
        <f t="shared" si="3"/>
        <v>381.225625</v>
      </c>
      <c r="F9" s="36">
        <f>WaysPays!$C9/'Symbol Count'!$I$4</f>
        <v>0.486851991</v>
      </c>
      <c r="G9" s="36">
        <f t="shared" si="4"/>
        <v>185.6004545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63"/>
  </cols>
  <sheetData>
    <row r="1">
      <c r="A1" s="40" t="s">
        <v>13</v>
      </c>
      <c r="B1" s="41" t="s">
        <v>14</v>
      </c>
      <c r="C1" s="41" t="s">
        <v>15</v>
      </c>
      <c r="E1" s="28" t="s">
        <v>36</v>
      </c>
      <c r="F1" s="40" t="s">
        <v>38</v>
      </c>
    </row>
    <row r="2">
      <c r="A2" s="33" t="s">
        <v>18</v>
      </c>
      <c r="B2" s="33" t="s">
        <v>18</v>
      </c>
      <c r="C2" s="33" t="s">
        <v>18</v>
      </c>
      <c r="E2" s="33" t="s">
        <v>42</v>
      </c>
      <c r="F2" s="33">
        <v>100.0</v>
      </c>
    </row>
    <row r="3">
      <c r="A3" s="33" t="s">
        <v>19</v>
      </c>
      <c r="B3" s="33" t="s">
        <v>19</v>
      </c>
      <c r="C3" s="33" t="s">
        <v>19</v>
      </c>
      <c r="E3" s="33" t="s">
        <v>43</v>
      </c>
      <c r="F3" s="33">
        <v>20.0</v>
      </c>
    </row>
    <row r="4">
      <c r="A4" s="33" t="s">
        <v>20</v>
      </c>
      <c r="B4" s="33" t="s">
        <v>20</v>
      </c>
      <c r="C4" s="33" t="s">
        <v>20</v>
      </c>
      <c r="E4" s="33" t="s">
        <v>44</v>
      </c>
      <c r="F4" s="33">
        <v>20.0</v>
      </c>
    </row>
    <row r="5">
      <c r="A5" s="33" t="s">
        <v>19</v>
      </c>
      <c r="B5" s="33" t="s">
        <v>19</v>
      </c>
      <c r="C5" s="33" t="s">
        <v>19</v>
      </c>
      <c r="E5" s="33" t="s">
        <v>45</v>
      </c>
      <c r="F5" s="33">
        <v>10.0</v>
      </c>
    </row>
    <row r="6">
      <c r="A6" s="33" t="s">
        <v>21</v>
      </c>
      <c r="B6" s="33" t="s">
        <v>21</v>
      </c>
      <c r="C6" s="33" t="s">
        <v>21</v>
      </c>
      <c r="E6" s="33" t="s">
        <v>46</v>
      </c>
      <c r="F6" s="33">
        <v>6.0</v>
      </c>
    </row>
    <row r="7">
      <c r="A7" s="33" t="s">
        <v>19</v>
      </c>
      <c r="B7" s="33" t="s">
        <v>19</v>
      </c>
      <c r="C7" s="33" t="s">
        <v>19</v>
      </c>
      <c r="E7" s="33" t="s">
        <v>47</v>
      </c>
      <c r="F7" s="33">
        <v>2.0</v>
      </c>
    </row>
    <row r="8">
      <c r="A8" s="33" t="s">
        <v>22</v>
      </c>
      <c r="B8" s="33" t="s">
        <v>22</v>
      </c>
      <c r="C8" s="33" t="s">
        <v>22</v>
      </c>
      <c r="E8" s="33" t="s">
        <v>48</v>
      </c>
      <c r="F8" s="33">
        <v>1.0</v>
      </c>
    </row>
    <row r="9">
      <c r="A9" s="33" t="s">
        <v>19</v>
      </c>
      <c r="B9" s="33" t="s">
        <v>19</v>
      </c>
      <c r="C9" s="33" t="s">
        <v>19</v>
      </c>
      <c r="E9" s="33" t="s">
        <v>49</v>
      </c>
      <c r="F9" s="33">
        <v>0.4</v>
      </c>
    </row>
    <row r="10">
      <c r="A10" s="33" t="s">
        <v>18</v>
      </c>
      <c r="B10" s="33" t="s">
        <v>18</v>
      </c>
      <c r="C10" s="33" t="s">
        <v>18</v>
      </c>
    </row>
    <row r="11">
      <c r="A11" s="33" t="s">
        <v>19</v>
      </c>
      <c r="B11" s="33" t="s">
        <v>19</v>
      </c>
      <c r="C11" s="33" t="s">
        <v>19</v>
      </c>
    </row>
    <row r="12">
      <c r="A12" s="33" t="s">
        <v>23</v>
      </c>
      <c r="B12" s="33" t="s">
        <v>23</v>
      </c>
      <c r="C12" s="33" t="s">
        <v>23</v>
      </c>
    </row>
    <row r="13">
      <c r="A13" s="33" t="s">
        <v>19</v>
      </c>
      <c r="B13" s="33" t="s">
        <v>19</v>
      </c>
      <c r="C13" s="33" t="s">
        <v>19</v>
      </c>
    </row>
    <row r="14">
      <c r="A14" s="33" t="s">
        <v>21</v>
      </c>
      <c r="B14" s="33" t="s">
        <v>21</v>
      </c>
      <c r="C14" s="33" t="s">
        <v>21</v>
      </c>
    </row>
    <row r="15">
      <c r="A15" s="33" t="s">
        <v>19</v>
      </c>
      <c r="B15" s="33" t="s">
        <v>19</v>
      </c>
      <c r="C15" s="33" t="s">
        <v>19</v>
      </c>
    </row>
    <row r="16">
      <c r="A16" s="33" t="s">
        <v>24</v>
      </c>
      <c r="B16" s="33" t="s">
        <v>24</v>
      </c>
      <c r="C16" s="33" t="s">
        <v>24</v>
      </c>
    </row>
    <row r="17">
      <c r="A17" s="33" t="s">
        <v>19</v>
      </c>
      <c r="B17" s="33" t="s">
        <v>19</v>
      </c>
      <c r="C17" s="33" t="s">
        <v>19</v>
      </c>
    </row>
    <row r="18">
      <c r="A18" s="33" t="s">
        <v>24</v>
      </c>
      <c r="B18" s="33" t="s">
        <v>24</v>
      </c>
      <c r="C18" s="33" t="s">
        <v>24</v>
      </c>
    </row>
    <row r="19">
      <c r="A19" s="33" t="s">
        <v>19</v>
      </c>
      <c r="B19" s="33" t="s">
        <v>19</v>
      </c>
      <c r="C19" s="33" t="s">
        <v>19</v>
      </c>
    </row>
    <row r="20">
      <c r="A20" s="33" t="s">
        <v>21</v>
      </c>
      <c r="B20" s="33" t="s">
        <v>21</v>
      </c>
      <c r="C20" s="33" t="s">
        <v>21</v>
      </c>
    </row>
    <row r="21">
      <c r="A21" s="33" t="s">
        <v>19</v>
      </c>
      <c r="B21" s="33" t="s">
        <v>19</v>
      </c>
      <c r="C21" s="33" t="s">
        <v>19</v>
      </c>
    </row>
    <row r="22">
      <c r="A22" s="33" t="s">
        <v>18</v>
      </c>
      <c r="B22" s="33" t="s">
        <v>18</v>
      </c>
      <c r="C22" s="33" t="s">
        <v>18</v>
      </c>
    </row>
    <row r="23">
      <c r="A23" s="33" t="s">
        <v>19</v>
      </c>
      <c r="B23" s="33" t="s">
        <v>19</v>
      </c>
      <c r="C23" s="33" t="s">
        <v>19</v>
      </c>
    </row>
    <row r="24">
      <c r="A24" s="42"/>
      <c r="B24" s="42"/>
      <c r="C24" s="42"/>
    </row>
    <row r="25">
      <c r="A25" s="42"/>
      <c r="B25" s="42"/>
      <c r="C25" s="42"/>
    </row>
    <row r="26">
      <c r="A26" s="42"/>
      <c r="B26" s="42"/>
      <c r="C26" s="42"/>
    </row>
    <row r="27">
      <c r="A27" s="42"/>
      <c r="B27" s="42"/>
      <c r="C27" s="42"/>
    </row>
    <row r="28">
      <c r="A28" s="42"/>
      <c r="B28" s="42"/>
      <c r="C28" s="42"/>
    </row>
    <row r="29">
      <c r="A29" s="42"/>
      <c r="B29" s="42"/>
      <c r="C29" s="42"/>
    </row>
    <row r="30">
      <c r="A30" s="42"/>
      <c r="B30" s="42"/>
      <c r="C30" s="42"/>
    </row>
    <row r="31">
      <c r="A31" s="42"/>
      <c r="B31" s="42"/>
      <c r="C31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38"/>
  </cols>
  <sheetData>
    <row r="1">
      <c r="A1" s="40" t="s">
        <v>13</v>
      </c>
      <c r="B1" s="41" t="s">
        <v>14</v>
      </c>
      <c r="C1" s="41" t="s">
        <v>15</v>
      </c>
      <c r="E1" s="28" t="s">
        <v>36</v>
      </c>
      <c r="F1" s="40" t="s">
        <v>38</v>
      </c>
    </row>
    <row r="2">
      <c r="A2" s="33" t="s">
        <v>18</v>
      </c>
      <c r="B2" s="33" t="s">
        <v>19</v>
      </c>
      <c r="C2" s="33" t="s">
        <v>18</v>
      </c>
      <c r="E2" s="33" t="s">
        <v>42</v>
      </c>
      <c r="F2" s="33">
        <v>50.0</v>
      </c>
    </row>
    <row r="3">
      <c r="A3" s="33" t="s">
        <v>19</v>
      </c>
      <c r="B3" s="33" t="s">
        <v>19</v>
      </c>
      <c r="C3" s="33" t="s">
        <v>19</v>
      </c>
      <c r="E3" s="33" t="s">
        <v>43</v>
      </c>
      <c r="F3" s="33">
        <v>10.0</v>
      </c>
    </row>
    <row r="4">
      <c r="A4" s="33" t="s">
        <v>20</v>
      </c>
      <c r="B4" s="33" t="s">
        <v>20</v>
      </c>
      <c r="C4" s="33" t="s">
        <v>20</v>
      </c>
      <c r="E4" s="33" t="s">
        <v>44</v>
      </c>
      <c r="F4" s="33">
        <v>10.0</v>
      </c>
    </row>
    <row r="5">
      <c r="A5" s="33" t="s">
        <v>19</v>
      </c>
      <c r="B5" s="33" t="s">
        <v>19</v>
      </c>
      <c r="C5" s="33" t="s">
        <v>19</v>
      </c>
      <c r="E5" s="33" t="s">
        <v>45</v>
      </c>
      <c r="F5" s="33">
        <v>4.0</v>
      </c>
    </row>
    <row r="6">
      <c r="A6" s="33" t="s">
        <v>21</v>
      </c>
      <c r="B6" s="33" t="s">
        <v>21</v>
      </c>
      <c r="C6" s="33" t="s">
        <v>21</v>
      </c>
      <c r="E6" s="33" t="s">
        <v>46</v>
      </c>
      <c r="F6" s="33">
        <v>8.0</v>
      </c>
    </row>
    <row r="7">
      <c r="A7" s="33" t="s">
        <v>19</v>
      </c>
      <c r="B7" s="33" t="s">
        <v>19</v>
      </c>
      <c r="C7" s="33" t="s">
        <v>19</v>
      </c>
      <c r="E7" s="33" t="s">
        <v>47</v>
      </c>
      <c r="F7" s="33">
        <v>4.0</v>
      </c>
    </row>
    <row r="8">
      <c r="A8" s="33" t="s">
        <v>22</v>
      </c>
      <c r="B8" s="33" t="s">
        <v>22</v>
      </c>
      <c r="C8" s="33" t="s">
        <v>22</v>
      </c>
      <c r="E8" s="33" t="s">
        <v>48</v>
      </c>
      <c r="F8" s="33">
        <v>4.0</v>
      </c>
    </row>
    <row r="9">
      <c r="A9" s="33" t="s">
        <v>19</v>
      </c>
      <c r="B9" s="33" t="s">
        <v>19</v>
      </c>
      <c r="C9" s="33" t="s">
        <v>19</v>
      </c>
      <c r="E9" s="33" t="s">
        <v>49</v>
      </c>
      <c r="F9" s="33">
        <v>1.0</v>
      </c>
    </row>
    <row r="10">
      <c r="A10" s="33" t="s">
        <v>18</v>
      </c>
      <c r="B10" s="33" t="s">
        <v>18</v>
      </c>
      <c r="C10" s="33" t="s">
        <v>18</v>
      </c>
    </row>
    <row r="11">
      <c r="A11" s="33" t="s">
        <v>19</v>
      </c>
      <c r="B11" s="33" t="s">
        <v>19</v>
      </c>
      <c r="C11" s="33" t="s">
        <v>19</v>
      </c>
    </row>
    <row r="12">
      <c r="A12" s="33" t="s">
        <v>23</v>
      </c>
      <c r="B12" s="33" t="s">
        <v>23</v>
      </c>
      <c r="C12" s="33" t="s">
        <v>23</v>
      </c>
    </row>
    <row r="13">
      <c r="A13" s="33" t="s">
        <v>19</v>
      </c>
      <c r="B13" s="33" t="s">
        <v>19</v>
      </c>
      <c r="C13" s="33" t="s">
        <v>19</v>
      </c>
    </row>
    <row r="14">
      <c r="A14" s="33" t="s">
        <v>21</v>
      </c>
      <c r="B14" s="33" t="s">
        <v>22</v>
      </c>
      <c r="C14" s="33" t="s">
        <v>21</v>
      </c>
    </row>
    <row r="15">
      <c r="A15" s="33" t="s">
        <v>19</v>
      </c>
      <c r="B15" s="33" t="s">
        <v>19</v>
      </c>
      <c r="C15" s="33" t="s">
        <v>19</v>
      </c>
    </row>
    <row r="16">
      <c r="A16" s="33" t="s">
        <v>24</v>
      </c>
      <c r="B16" s="33" t="s">
        <v>18</v>
      </c>
      <c r="C16" s="33" t="s">
        <v>23</v>
      </c>
    </row>
    <row r="17">
      <c r="A17" s="33" t="s">
        <v>19</v>
      </c>
      <c r="B17" s="33" t="s">
        <v>19</v>
      </c>
      <c r="C17" s="33" t="s">
        <v>19</v>
      </c>
    </row>
    <row r="18">
      <c r="A18" s="33" t="s">
        <v>24</v>
      </c>
      <c r="B18" s="33" t="s">
        <v>24</v>
      </c>
      <c r="C18" s="33" t="s">
        <v>24</v>
      </c>
    </row>
    <row r="19">
      <c r="A19" s="33" t="s">
        <v>19</v>
      </c>
      <c r="B19" s="33" t="s">
        <v>19</v>
      </c>
      <c r="C19" s="33" t="s">
        <v>19</v>
      </c>
    </row>
    <row r="20">
      <c r="A20" s="33" t="s">
        <v>19</v>
      </c>
      <c r="B20" s="33" t="s">
        <v>21</v>
      </c>
      <c r="C20" s="33" t="s">
        <v>21</v>
      </c>
    </row>
    <row r="21">
      <c r="A21" s="33" t="s">
        <v>19</v>
      </c>
      <c r="B21" s="33" t="s">
        <v>19</v>
      </c>
      <c r="C21" s="33" t="s">
        <v>19</v>
      </c>
    </row>
    <row r="22">
      <c r="A22" s="33" t="s">
        <v>18</v>
      </c>
      <c r="B22" s="33" t="s">
        <v>18</v>
      </c>
      <c r="C22" s="33" t="s">
        <v>19</v>
      </c>
    </row>
    <row r="23">
      <c r="A23" s="33" t="s">
        <v>19</v>
      </c>
      <c r="B23" s="33" t="s">
        <v>19</v>
      </c>
      <c r="C23" s="33" t="s">
        <v>19</v>
      </c>
    </row>
    <row r="24">
      <c r="A24" s="33"/>
      <c r="B24" s="42"/>
      <c r="C24" s="42"/>
    </row>
    <row r="25">
      <c r="A25" s="33"/>
      <c r="B25" s="33"/>
      <c r="C25" s="42"/>
    </row>
    <row r="26">
      <c r="A26" s="33"/>
      <c r="B26" s="42"/>
      <c r="C26" s="33"/>
    </row>
    <row r="27">
      <c r="A27" s="42"/>
      <c r="B27" s="33"/>
      <c r="C27" s="42"/>
    </row>
    <row r="28">
      <c r="A28" s="42"/>
      <c r="B28" s="42"/>
      <c r="C28" s="33"/>
    </row>
    <row r="29">
      <c r="A29" s="42"/>
      <c r="B29" s="42"/>
      <c r="C29" s="42"/>
    </row>
    <row r="30">
      <c r="A30" s="42"/>
      <c r="B30" s="42"/>
      <c r="C30" s="42"/>
    </row>
    <row r="31">
      <c r="A31" s="42"/>
      <c r="B31" s="42"/>
      <c r="C31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</cols>
  <sheetData>
    <row r="1">
      <c r="A1" s="40" t="s">
        <v>13</v>
      </c>
      <c r="B1" s="41" t="s">
        <v>14</v>
      </c>
      <c r="C1" s="41" t="s">
        <v>15</v>
      </c>
      <c r="E1" s="28" t="s">
        <v>36</v>
      </c>
      <c r="F1" s="40" t="s">
        <v>38</v>
      </c>
    </row>
    <row r="2">
      <c r="A2" s="33" t="s">
        <v>18</v>
      </c>
      <c r="B2" s="33" t="s">
        <v>19</v>
      </c>
      <c r="C2" s="33" t="s">
        <v>23</v>
      </c>
      <c r="E2" s="33" t="s">
        <v>42</v>
      </c>
      <c r="F2" s="33">
        <v>15.0</v>
      </c>
    </row>
    <row r="3">
      <c r="A3" s="33" t="s">
        <v>19</v>
      </c>
      <c r="B3" s="33" t="s">
        <v>19</v>
      </c>
      <c r="C3" s="33" t="s">
        <v>19</v>
      </c>
      <c r="E3" s="33" t="s">
        <v>43</v>
      </c>
      <c r="F3" s="33">
        <v>10.0</v>
      </c>
    </row>
    <row r="4">
      <c r="A4" s="33" t="s">
        <v>20</v>
      </c>
      <c r="B4" s="33" t="s">
        <v>20</v>
      </c>
      <c r="C4" s="33" t="s">
        <v>20</v>
      </c>
      <c r="E4" s="33" t="s">
        <v>44</v>
      </c>
      <c r="F4" s="33">
        <v>10.0</v>
      </c>
    </row>
    <row r="5">
      <c r="A5" s="33" t="s">
        <v>19</v>
      </c>
      <c r="B5" s="33" t="s">
        <v>19</v>
      </c>
      <c r="C5" s="33" t="s">
        <v>19</v>
      </c>
      <c r="E5" s="33" t="s">
        <v>45</v>
      </c>
      <c r="F5" s="33">
        <v>5.0</v>
      </c>
    </row>
    <row r="6">
      <c r="A6" s="33" t="s">
        <v>23</v>
      </c>
      <c r="B6" s="33" t="s">
        <v>22</v>
      </c>
      <c r="C6" s="33" t="s">
        <v>21</v>
      </c>
      <c r="E6" s="33" t="s">
        <v>46</v>
      </c>
      <c r="F6" s="33">
        <v>3.0</v>
      </c>
    </row>
    <row r="7">
      <c r="A7" s="33" t="s">
        <v>19</v>
      </c>
      <c r="B7" s="33" t="s">
        <v>19</v>
      </c>
      <c r="C7" s="33" t="s">
        <v>19</v>
      </c>
      <c r="E7" s="33" t="s">
        <v>47</v>
      </c>
      <c r="F7" s="33">
        <v>2.0</v>
      </c>
    </row>
    <row r="8">
      <c r="A8" s="33" t="s">
        <v>22</v>
      </c>
      <c r="B8" s="33" t="s">
        <v>22</v>
      </c>
      <c r="C8" s="33" t="s">
        <v>22</v>
      </c>
      <c r="E8" s="33" t="s">
        <v>48</v>
      </c>
      <c r="F8" s="33">
        <v>1.0</v>
      </c>
    </row>
    <row r="9">
      <c r="A9" s="33" t="s">
        <v>19</v>
      </c>
      <c r="B9" s="33" t="s">
        <v>19</v>
      </c>
      <c r="C9" s="33" t="s">
        <v>19</v>
      </c>
      <c r="E9" s="33" t="s">
        <v>49</v>
      </c>
      <c r="F9" s="33">
        <v>0.5</v>
      </c>
    </row>
    <row r="10">
      <c r="A10" s="33" t="s">
        <v>18</v>
      </c>
      <c r="B10" s="33" t="s">
        <v>18</v>
      </c>
      <c r="C10" s="33" t="s">
        <v>18</v>
      </c>
      <c r="E10" s="15"/>
    </row>
    <row r="11">
      <c r="A11" s="33" t="s">
        <v>19</v>
      </c>
      <c r="B11" s="33" t="s">
        <v>19</v>
      </c>
      <c r="C11" s="33" t="s">
        <v>19</v>
      </c>
      <c r="E11" s="15"/>
    </row>
    <row r="12">
      <c r="A12" s="33" t="s">
        <v>23</v>
      </c>
      <c r="B12" s="33" t="s">
        <v>23</v>
      </c>
      <c r="C12" s="33" t="s">
        <v>23</v>
      </c>
      <c r="E12" s="15"/>
    </row>
    <row r="13">
      <c r="A13" s="33" t="s">
        <v>19</v>
      </c>
      <c r="B13" s="33" t="s">
        <v>19</v>
      </c>
      <c r="C13" s="33" t="s">
        <v>19</v>
      </c>
      <c r="E13" s="15"/>
    </row>
    <row r="14">
      <c r="A14" s="33" t="s">
        <v>21</v>
      </c>
      <c r="B14" s="33" t="s">
        <v>18</v>
      </c>
      <c r="C14" s="33" t="s">
        <v>21</v>
      </c>
      <c r="E14" s="15"/>
    </row>
    <row r="15">
      <c r="A15" s="33" t="s">
        <v>19</v>
      </c>
      <c r="B15" s="33" t="s">
        <v>19</v>
      </c>
      <c r="C15" s="33" t="s">
        <v>19</v>
      </c>
      <c r="E15" s="15"/>
    </row>
    <row r="16">
      <c r="A16" s="33" t="s">
        <v>24</v>
      </c>
      <c r="B16" s="33" t="s">
        <v>24</v>
      </c>
      <c r="C16" s="33" t="s">
        <v>23</v>
      </c>
      <c r="E16" s="15"/>
    </row>
    <row r="17">
      <c r="A17" s="33" t="s">
        <v>19</v>
      </c>
      <c r="B17" s="33" t="s">
        <v>19</v>
      </c>
      <c r="C17" s="33" t="s">
        <v>19</v>
      </c>
      <c r="E17" s="15"/>
    </row>
    <row r="18">
      <c r="A18" s="33" t="s">
        <v>24</v>
      </c>
      <c r="B18" s="33" t="s">
        <v>24</v>
      </c>
      <c r="C18" s="33" t="s">
        <v>24</v>
      </c>
      <c r="E18" s="15"/>
    </row>
    <row r="19">
      <c r="A19" s="33" t="s">
        <v>19</v>
      </c>
      <c r="B19" s="33" t="s">
        <v>19</v>
      </c>
      <c r="C19" s="33" t="s">
        <v>19</v>
      </c>
      <c r="E19" s="15"/>
    </row>
    <row r="20">
      <c r="A20" s="33" t="s">
        <v>19</v>
      </c>
      <c r="B20" s="33" t="s">
        <v>21</v>
      </c>
      <c r="C20" s="33" t="s">
        <v>21</v>
      </c>
      <c r="E20" s="15"/>
    </row>
    <row r="21">
      <c r="A21" s="33" t="s">
        <v>19</v>
      </c>
      <c r="B21" s="33" t="s">
        <v>19</v>
      </c>
      <c r="C21" s="33" t="s">
        <v>19</v>
      </c>
      <c r="E21" s="15"/>
    </row>
    <row r="22">
      <c r="A22" s="33" t="s">
        <v>22</v>
      </c>
      <c r="B22" s="33" t="s">
        <v>23</v>
      </c>
      <c r="C22" s="33" t="s">
        <v>19</v>
      </c>
      <c r="E22" s="15"/>
    </row>
    <row r="23">
      <c r="A23" s="33" t="s">
        <v>19</v>
      </c>
      <c r="B23" s="33" t="s">
        <v>19</v>
      </c>
      <c r="C23" s="33" t="s">
        <v>19</v>
      </c>
      <c r="E23" s="15"/>
    </row>
    <row r="24">
      <c r="A24" s="33"/>
      <c r="B24" s="42"/>
      <c r="C24" s="42"/>
      <c r="E24" s="15"/>
    </row>
    <row r="25">
      <c r="A25" s="33"/>
      <c r="B25" s="33"/>
      <c r="C25" s="42"/>
      <c r="E25" s="15"/>
    </row>
    <row r="26">
      <c r="A26" s="33"/>
      <c r="B26" s="42"/>
      <c r="C26" s="33"/>
      <c r="E26" s="15"/>
    </row>
    <row r="27">
      <c r="A27" s="42"/>
      <c r="B27" s="33"/>
      <c r="C27" s="42"/>
      <c r="E27" s="15"/>
    </row>
    <row r="28">
      <c r="A28" s="42"/>
      <c r="B28" s="42"/>
      <c r="C28" s="33"/>
      <c r="E28" s="15"/>
    </row>
    <row r="29">
      <c r="A29" s="42"/>
      <c r="B29" s="42"/>
      <c r="C29" s="42"/>
      <c r="E29" s="15"/>
    </row>
    <row r="30">
      <c r="A30" s="42"/>
      <c r="B30" s="42"/>
      <c r="C30" s="42"/>
      <c r="E30" s="15"/>
    </row>
    <row r="31">
      <c r="A31" s="42"/>
      <c r="B31" s="42"/>
      <c r="C31" s="42"/>
      <c r="E31" s="15"/>
    </row>
    <row r="32">
      <c r="A32" s="13"/>
      <c r="B32" s="13"/>
      <c r="C32" s="13"/>
      <c r="E32" s="15"/>
    </row>
    <row r="33">
      <c r="A33" s="13"/>
      <c r="B33" s="13"/>
      <c r="C33" s="13"/>
      <c r="E33" s="15"/>
    </row>
    <row r="34">
      <c r="A34" s="13"/>
      <c r="B34" s="13"/>
      <c r="C34" s="13"/>
      <c r="E34" s="15"/>
    </row>
    <row r="35">
      <c r="A35" s="13"/>
      <c r="B35" s="13"/>
      <c r="C35" s="13"/>
      <c r="E35" s="15"/>
    </row>
    <row r="36">
      <c r="A36" s="13"/>
      <c r="B36" s="13"/>
      <c r="C36" s="13"/>
      <c r="E36" s="15"/>
    </row>
    <row r="37">
      <c r="A37" s="13"/>
      <c r="B37" s="13"/>
      <c r="C37" s="13"/>
      <c r="E37" s="15"/>
    </row>
    <row r="38">
      <c r="A38" s="13"/>
      <c r="B38" s="13"/>
      <c r="C38" s="13"/>
      <c r="E38" s="15"/>
    </row>
    <row r="39">
      <c r="A39" s="13"/>
      <c r="B39" s="13"/>
      <c r="C39" s="13"/>
      <c r="E39" s="15"/>
    </row>
    <row r="40">
      <c r="A40" s="13"/>
      <c r="B40" s="13"/>
      <c r="C40" s="13"/>
      <c r="E40" s="15"/>
    </row>
    <row r="41">
      <c r="A41" s="13"/>
      <c r="B41" s="13"/>
      <c r="C41" s="13"/>
      <c r="E41" s="15"/>
    </row>
    <row r="42">
      <c r="A42" s="13"/>
      <c r="B42" s="13"/>
      <c r="C42" s="13"/>
      <c r="E42" s="15"/>
    </row>
    <row r="43">
      <c r="A43" s="13"/>
      <c r="B43" s="13"/>
      <c r="C43" s="13"/>
      <c r="E43" s="15"/>
    </row>
    <row r="44">
      <c r="A44" s="13"/>
      <c r="B44" s="13"/>
      <c r="C44" s="13"/>
      <c r="E44" s="15"/>
    </row>
    <row r="45">
      <c r="A45" s="13"/>
      <c r="B45" s="13"/>
      <c r="C45" s="13"/>
      <c r="E45" s="15"/>
    </row>
    <row r="46">
      <c r="A46" s="13"/>
      <c r="B46" s="13"/>
      <c r="C46" s="13"/>
      <c r="E46" s="15"/>
    </row>
    <row r="47">
      <c r="A47" s="13"/>
      <c r="B47" s="13"/>
      <c r="C47" s="13"/>
      <c r="E47" s="15"/>
    </row>
    <row r="48">
      <c r="A48" s="13"/>
      <c r="B48" s="13"/>
      <c r="C48" s="13"/>
      <c r="E48" s="15"/>
    </row>
    <row r="49">
      <c r="A49" s="13"/>
      <c r="B49" s="13"/>
      <c r="C49" s="13"/>
      <c r="E49" s="15"/>
    </row>
    <row r="50">
      <c r="A50" s="13"/>
      <c r="B50" s="13"/>
      <c r="C50" s="13"/>
      <c r="E50" s="15"/>
    </row>
    <row r="51">
      <c r="A51" s="13"/>
      <c r="B51" s="13"/>
      <c r="C51" s="13"/>
      <c r="E51" s="15"/>
    </row>
    <row r="52">
      <c r="A52" s="13"/>
      <c r="B52" s="13"/>
      <c r="C52" s="13"/>
      <c r="E52" s="15"/>
    </row>
    <row r="53">
      <c r="A53" s="13"/>
      <c r="B53" s="13"/>
      <c r="C53" s="13"/>
      <c r="E53" s="15"/>
    </row>
    <row r="54">
      <c r="A54" s="13"/>
      <c r="B54" s="13"/>
      <c r="C54" s="13"/>
      <c r="E54" s="15"/>
    </row>
    <row r="55">
      <c r="A55" s="13"/>
      <c r="B55" s="13"/>
      <c r="C55" s="13"/>
      <c r="E55" s="15"/>
    </row>
    <row r="56">
      <c r="A56" s="13"/>
      <c r="B56" s="13"/>
      <c r="C56" s="13"/>
      <c r="E56" s="15"/>
    </row>
    <row r="57">
      <c r="A57" s="13"/>
      <c r="B57" s="13"/>
      <c r="C57" s="13"/>
      <c r="E57" s="15"/>
    </row>
    <row r="58">
      <c r="A58" s="13"/>
      <c r="B58" s="13"/>
      <c r="C58" s="13"/>
      <c r="E58" s="15"/>
    </row>
    <row r="59">
      <c r="A59" s="13"/>
      <c r="B59" s="13"/>
      <c r="C59" s="13"/>
      <c r="E59" s="15"/>
    </row>
    <row r="60">
      <c r="A60" s="13"/>
      <c r="B60" s="13"/>
      <c r="C60" s="13"/>
      <c r="E60" s="15"/>
    </row>
    <row r="61">
      <c r="A61" s="13"/>
      <c r="B61" s="13"/>
      <c r="C61" s="13"/>
      <c r="E61" s="15"/>
    </row>
    <row r="62">
      <c r="A62" s="13"/>
      <c r="B62" s="13"/>
      <c r="C62" s="13"/>
      <c r="E62" s="15"/>
    </row>
    <row r="63">
      <c r="A63" s="13"/>
      <c r="B63" s="13"/>
      <c r="C63" s="13"/>
      <c r="E63" s="15"/>
    </row>
    <row r="64">
      <c r="A64" s="13"/>
      <c r="B64" s="13"/>
      <c r="C64" s="13"/>
      <c r="E64" s="15"/>
    </row>
    <row r="65">
      <c r="A65" s="13"/>
      <c r="B65" s="13"/>
      <c r="C65" s="13"/>
      <c r="E65" s="15"/>
    </row>
    <row r="66">
      <c r="A66" s="13"/>
      <c r="B66" s="13"/>
      <c r="C66" s="13"/>
      <c r="E66" s="15"/>
    </row>
    <row r="67">
      <c r="A67" s="13"/>
      <c r="B67" s="13"/>
      <c r="C67" s="13"/>
      <c r="E67" s="15"/>
    </row>
    <row r="68">
      <c r="A68" s="13"/>
      <c r="B68" s="13"/>
      <c r="C68" s="13"/>
      <c r="E68" s="15"/>
    </row>
    <row r="69">
      <c r="A69" s="13"/>
      <c r="B69" s="13"/>
      <c r="C69" s="13"/>
      <c r="E69" s="15"/>
    </row>
    <row r="70">
      <c r="A70" s="13"/>
      <c r="B70" s="13"/>
      <c r="C70" s="13"/>
      <c r="E70" s="15"/>
    </row>
    <row r="71">
      <c r="A71" s="13"/>
      <c r="B71" s="13"/>
      <c r="C71" s="13"/>
      <c r="E71" s="15"/>
    </row>
    <row r="72">
      <c r="A72" s="13"/>
      <c r="B72" s="13"/>
      <c r="C72" s="13"/>
      <c r="E72" s="15"/>
    </row>
    <row r="73">
      <c r="A73" s="13"/>
      <c r="B73" s="13"/>
      <c r="C73" s="13"/>
      <c r="E73" s="15"/>
    </row>
    <row r="74">
      <c r="A74" s="13"/>
      <c r="B74" s="13"/>
      <c r="C74" s="13"/>
      <c r="E74" s="15"/>
    </row>
    <row r="75">
      <c r="A75" s="13"/>
      <c r="B75" s="13"/>
      <c r="C75" s="13"/>
      <c r="E75" s="15"/>
    </row>
    <row r="76">
      <c r="A76" s="13"/>
      <c r="B76" s="13"/>
      <c r="C76" s="13"/>
      <c r="E76" s="15"/>
    </row>
    <row r="77">
      <c r="A77" s="13"/>
      <c r="B77" s="13"/>
      <c r="C77" s="13"/>
      <c r="E77" s="15"/>
    </row>
    <row r="78">
      <c r="A78" s="13"/>
      <c r="B78" s="13"/>
      <c r="C78" s="13"/>
      <c r="E78" s="15"/>
    </row>
    <row r="79">
      <c r="A79" s="13"/>
      <c r="B79" s="13"/>
      <c r="C79" s="13"/>
      <c r="E79" s="15"/>
    </row>
    <row r="80">
      <c r="A80" s="13"/>
      <c r="B80" s="13"/>
      <c r="C80" s="13"/>
      <c r="E80" s="15"/>
    </row>
    <row r="81">
      <c r="A81" s="13"/>
      <c r="B81" s="13"/>
      <c r="C81" s="13"/>
      <c r="E81" s="15"/>
    </row>
    <row r="82">
      <c r="A82" s="13"/>
      <c r="B82" s="13"/>
      <c r="C82" s="13"/>
      <c r="E82" s="15"/>
    </row>
    <row r="83">
      <c r="A83" s="13"/>
      <c r="B83" s="13"/>
      <c r="C83" s="13"/>
      <c r="E83" s="15"/>
    </row>
    <row r="84">
      <c r="A84" s="13"/>
      <c r="B84" s="13"/>
      <c r="C84" s="13"/>
      <c r="E84" s="15"/>
    </row>
    <row r="85">
      <c r="A85" s="13"/>
      <c r="B85" s="13"/>
      <c r="C85" s="13"/>
      <c r="E85" s="15"/>
    </row>
    <row r="86">
      <c r="A86" s="13"/>
      <c r="B86" s="13"/>
      <c r="C86" s="13"/>
      <c r="E86" s="15"/>
    </row>
    <row r="87">
      <c r="A87" s="13"/>
      <c r="B87" s="13"/>
      <c r="C87" s="13"/>
      <c r="E87" s="15"/>
    </row>
    <row r="88">
      <c r="A88" s="13"/>
      <c r="B88" s="13"/>
      <c r="C88" s="13"/>
      <c r="E88" s="15"/>
    </row>
    <row r="89">
      <c r="A89" s="13"/>
      <c r="B89" s="13"/>
      <c r="C89" s="13"/>
      <c r="E89" s="15"/>
    </row>
    <row r="90">
      <c r="A90" s="13"/>
      <c r="B90" s="13"/>
      <c r="C90" s="13"/>
      <c r="E90" s="15"/>
    </row>
    <row r="91">
      <c r="A91" s="13"/>
      <c r="B91" s="13"/>
      <c r="C91" s="13"/>
      <c r="E91" s="15"/>
    </row>
    <row r="92">
      <c r="A92" s="13"/>
      <c r="B92" s="13"/>
      <c r="C92" s="13"/>
      <c r="E92" s="15"/>
    </row>
    <row r="93">
      <c r="A93" s="13"/>
      <c r="B93" s="13"/>
      <c r="C93" s="13"/>
      <c r="E93" s="15"/>
    </row>
    <row r="94">
      <c r="A94" s="13"/>
      <c r="B94" s="13"/>
      <c r="C94" s="13"/>
      <c r="E94" s="15"/>
    </row>
    <row r="95">
      <c r="A95" s="13"/>
      <c r="B95" s="13"/>
      <c r="C95" s="13"/>
      <c r="E95" s="15"/>
    </row>
    <row r="96">
      <c r="A96" s="13"/>
      <c r="B96" s="13"/>
      <c r="C96" s="13"/>
      <c r="E96" s="15"/>
    </row>
    <row r="97">
      <c r="A97" s="13"/>
      <c r="B97" s="13"/>
      <c r="C97" s="13"/>
      <c r="E97" s="15"/>
    </row>
    <row r="98">
      <c r="A98" s="13"/>
      <c r="B98" s="13"/>
      <c r="C98" s="13"/>
      <c r="E98" s="15"/>
    </row>
    <row r="99">
      <c r="A99" s="13"/>
      <c r="B99" s="13"/>
      <c r="C99" s="13"/>
      <c r="E99" s="15"/>
    </row>
    <row r="100">
      <c r="A100" s="13"/>
      <c r="B100" s="13"/>
      <c r="C100" s="13"/>
      <c r="E100" s="15"/>
    </row>
    <row r="101">
      <c r="A101" s="13"/>
      <c r="B101" s="13"/>
      <c r="C101" s="13"/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