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dyer/Documents/GitHub/Math_Sim_V3/assets/"/>
    </mc:Choice>
  </mc:AlternateContent>
  <xr:revisionPtr revIDLastSave="0" documentId="13_ncr:1_{61314A9C-E2E4-4B4D-9F38-9666CF457372}" xr6:coauthVersionLast="47" xr6:coauthVersionMax="47" xr10:uidLastSave="{00000000-0000-0000-0000-000000000000}"/>
  <bookViews>
    <workbookView xWindow="1960" yWindow="2740" windowWidth="34400" windowHeight="19540" activeTab="9" xr2:uid="{00000000-000D-0000-FFFF-FFFF00000000}"/>
  </bookViews>
  <sheets>
    <sheet name="Bonus Trigger Table" sheetId="20" r:id="rId1"/>
    <sheet name="Win Lines" sheetId="9" r:id="rId2"/>
    <sheet name="Pay Values" sheetId="10" r:id="rId3"/>
    <sheet name="Bonus 1 Spins" sheetId="11" r:id="rId4"/>
    <sheet name="Bonus 1 Lines" sheetId="12" r:id="rId5"/>
    <sheet name="Bonus 1 Pays" sheetId="13" r:id="rId6"/>
    <sheet name="Bonus 2 Table" sheetId="18" r:id="rId7"/>
    <sheet name="Bonus 2 Win Lines" sheetId="17" r:id="rId8"/>
    <sheet name="Bonus 2 Pick Bonus" sheetId="16" r:id="rId9"/>
    <sheet name="Math Values" sheetId="19" r:id="rId10"/>
    <sheet name="Extra Bonus Trigger Table" sheetId="1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0" l="1"/>
  <c r="C3" i="20" s="1"/>
  <c r="D3" i="20" s="1"/>
  <c r="C4" i="20" s="1"/>
  <c r="D4" i="20" s="1"/>
  <c r="D2" i="15"/>
  <c r="C3" i="15" s="1"/>
  <c r="D3" i="15" s="1"/>
  <c r="C4" i="15" s="1"/>
  <c r="D4" i="15" s="1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D8" i="13"/>
  <c r="C9" i="13" s="1"/>
  <c r="D9" i="13" s="1"/>
  <c r="C10" i="13" s="1"/>
  <c r="D10" i="13" s="1"/>
  <c r="C11" i="13" s="1"/>
  <c r="D11" i="13" s="1"/>
  <c r="C12" i="13" s="1"/>
  <c r="D12" i="13" s="1"/>
  <c r="C13" i="13" s="1"/>
  <c r="D13" i="13" s="1"/>
  <c r="C14" i="13" s="1"/>
  <c r="D14" i="13" s="1"/>
  <c r="C15" i="13" s="1"/>
  <c r="D15" i="13" s="1"/>
  <c r="C16" i="13" s="1"/>
  <c r="D16" i="13" s="1"/>
  <c r="C17" i="13" s="1"/>
  <c r="D17" i="13" s="1"/>
  <c r="C18" i="13" s="1"/>
  <c r="D18" i="13" s="1"/>
  <c r="C19" i="13" s="1"/>
  <c r="D19" i="13" s="1"/>
  <c r="C20" i="13" s="1"/>
  <c r="D20" i="13" s="1"/>
  <c r="E2" i="13" s="1"/>
  <c r="H7" i="13"/>
  <c r="H6" i="13"/>
  <c r="H5" i="13"/>
  <c r="H4" i="13"/>
  <c r="H3" i="13"/>
  <c r="H2" i="13"/>
  <c r="F2" i="13"/>
  <c r="G20" i="13" s="1"/>
  <c r="D2" i="13"/>
  <c r="C3" i="13" s="1"/>
  <c r="D3" i="13" s="1"/>
  <c r="C4" i="13" s="1"/>
  <c r="D4" i="13" s="1"/>
  <c r="C5" i="13" s="1"/>
  <c r="D5" i="13" s="1"/>
  <c r="C6" i="13" s="1"/>
  <c r="D6" i="13" s="1"/>
  <c r="C7" i="13" s="1"/>
  <c r="D7" i="13" s="1"/>
  <c r="C8" i="13" s="1"/>
  <c r="O52" i="12"/>
  <c r="O51" i="12"/>
  <c r="O50" i="12"/>
  <c r="H50" i="12"/>
  <c r="O49" i="12"/>
  <c r="H49" i="12"/>
  <c r="O48" i="12"/>
  <c r="O47" i="12"/>
  <c r="O46" i="12"/>
  <c r="O45" i="12"/>
  <c r="O44" i="12"/>
  <c r="H44" i="12"/>
  <c r="O43" i="12"/>
  <c r="H43" i="12"/>
  <c r="O42" i="12"/>
  <c r="O41" i="12"/>
  <c r="O40" i="12"/>
  <c r="H40" i="12"/>
  <c r="O39" i="12"/>
  <c r="O38" i="12"/>
  <c r="H38" i="12"/>
  <c r="O37" i="12"/>
  <c r="O36" i="12"/>
  <c r="O35" i="12"/>
  <c r="H35" i="12"/>
  <c r="O34" i="12"/>
  <c r="H34" i="12"/>
  <c r="O33" i="12"/>
  <c r="O32" i="12"/>
  <c r="O31" i="12"/>
  <c r="O30" i="12"/>
  <c r="H30" i="12"/>
  <c r="O29" i="12"/>
  <c r="H29" i="12"/>
  <c r="O28" i="12"/>
  <c r="H28" i="12"/>
  <c r="O27" i="12"/>
  <c r="O26" i="12"/>
  <c r="O25" i="12"/>
  <c r="H25" i="12"/>
  <c r="O24" i="12"/>
  <c r="H24" i="12"/>
  <c r="O23" i="12"/>
  <c r="H23" i="12"/>
  <c r="O22" i="12"/>
  <c r="O21" i="12"/>
  <c r="O20" i="12"/>
  <c r="H20" i="12"/>
  <c r="O19" i="12"/>
  <c r="O18" i="12"/>
  <c r="H18" i="12"/>
  <c r="O17" i="12"/>
  <c r="O16" i="12"/>
  <c r="O15" i="12"/>
  <c r="H15" i="12"/>
  <c r="O14" i="12"/>
  <c r="O13" i="12"/>
  <c r="H13" i="12"/>
  <c r="O12" i="12"/>
  <c r="O11" i="12"/>
  <c r="H11" i="12"/>
  <c r="O10" i="12"/>
  <c r="H10" i="12"/>
  <c r="O9" i="12"/>
  <c r="H9" i="12"/>
  <c r="O8" i="12"/>
  <c r="H8" i="12"/>
  <c r="O7" i="12"/>
  <c r="O6" i="12"/>
  <c r="H6" i="12"/>
  <c r="C6" i="12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E2" i="12" s="1"/>
  <c r="O5" i="12"/>
  <c r="H5" i="12"/>
  <c r="O4" i="12"/>
  <c r="H4" i="12"/>
  <c r="C4" i="12"/>
  <c r="D4" i="12" s="1"/>
  <c r="C5" i="12" s="1"/>
  <c r="D5" i="12" s="1"/>
  <c r="O3" i="12"/>
  <c r="H3" i="12"/>
  <c r="C3" i="12"/>
  <c r="D3" i="12" s="1"/>
  <c r="O2" i="12"/>
  <c r="M2" i="12"/>
  <c r="F2" i="12"/>
  <c r="D2" i="12"/>
  <c r="C3" i="11"/>
  <c r="B3" i="11"/>
  <c r="D2" i="11"/>
  <c r="H20" i="10"/>
  <c r="H19" i="10"/>
  <c r="H18" i="10"/>
  <c r="H17" i="10"/>
  <c r="H16" i="10"/>
  <c r="H15" i="10"/>
  <c r="H14" i="10"/>
  <c r="G14" i="10"/>
  <c r="H13" i="10"/>
  <c r="H12" i="10"/>
  <c r="H11" i="10"/>
  <c r="H10" i="10"/>
  <c r="H9" i="10"/>
  <c r="C9" i="10"/>
  <c r="D9" i="10" s="1"/>
  <c r="C10" i="10" s="1"/>
  <c r="D10" i="10" s="1"/>
  <c r="C11" i="10" s="1"/>
  <c r="D11" i="10" s="1"/>
  <c r="C12" i="10" s="1"/>
  <c r="D12" i="10" s="1"/>
  <c r="C13" i="10" s="1"/>
  <c r="D13" i="10" s="1"/>
  <c r="C14" i="10" s="1"/>
  <c r="D14" i="10" s="1"/>
  <c r="C15" i="10" s="1"/>
  <c r="D15" i="10" s="1"/>
  <c r="C16" i="10" s="1"/>
  <c r="D16" i="10" s="1"/>
  <c r="C17" i="10" s="1"/>
  <c r="D17" i="10" s="1"/>
  <c r="C18" i="10" s="1"/>
  <c r="D18" i="10" s="1"/>
  <c r="C19" i="10" s="1"/>
  <c r="D19" i="10" s="1"/>
  <c r="C20" i="10" s="1"/>
  <c r="D20" i="10" s="1"/>
  <c r="E2" i="10" s="1"/>
  <c r="H8" i="10"/>
  <c r="H7" i="10"/>
  <c r="H6" i="10"/>
  <c r="G6" i="10"/>
  <c r="D6" i="10"/>
  <c r="C7" i="10" s="1"/>
  <c r="D7" i="10" s="1"/>
  <c r="C8" i="10" s="1"/>
  <c r="D8" i="10" s="1"/>
  <c r="H5" i="10"/>
  <c r="D5" i="10"/>
  <c r="C6" i="10" s="1"/>
  <c r="H4" i="10"/>
  <c r="H3" i="10"/>
  <c r="D3" i="10"/>
  <c r="C4" i="10" s="1"/>
  <c r="D4" i="10" s="1"/>
  <c r="C5" i="10" s="1"/>
  <c r="I2" i="10"/>
  <c r="I44" i="9" s="1"/>
  <c r="H2" i="10"/>
  <c r="G2" i="10"/>
  <c r="F2" i="10"/>
  <c r="D2" i="10"/>
  <c r="C3" i="10" s="1"/>
  <c r="F2" i="9"/>
  <c r="H47" i="9" s="1"/>
  <c r="D2" i="9"/>
  <c r="C3" i="9" s="1"/>
  <c r="D3" i="9" s="1"/>
  <c r="C4" i="9" s="1"/>
  <c r="D4" i="9" s="1"/>
  <c r="C5" i="9" s="1"/>
  <c r="D5" i="9" s="1"/>
  <c r="C6" i="9" s="1"/>
  <c r="D6" i="9" s="1"/>
  <c r="C7" i="9" s="1"/>
  <c r="D7" i="9" s="1"/>
  <c r="C8" i="9" s="1"/>
  <c r="D8" i="9" s="1"/>
  <c r="C9" i="9" s="1"/>
  <c r="D9" i="9" s="1"/>
  <c r="C10" i="9" s="1"/>
  <c r="D10" i="9" s="1"/>
  <c r="C11" i="9" s="1"/>
  <c r="D11" i="9" s="1"/>
  <c r="C12" i="9" s="1"/>
  <c r="D12" i="9" s="1"/>
  <c r="C13" i="9" s="1"/>
  <c r="D13" i="9" s="1"/>
  <c r="C14" i="9" s="1"/>
  <c r="D14" i="9" s="1"/>
  <c r="C15" i="9" s="1"/>
  <c r="D15" i="9" s="1"/>
  <c r="C16" i="9" s="1"/>
  <c r="D16" i="9" s="1"/>
  <c r="C17" i="9" s="1"/>
  <c r="D17" i="9" s="1"/>
  <c r="C18" i="9" s="1"/>
  <c r="D18" i="9" s="1"/>
  <c r="C19" i="9" s="1"/>
  <c r="D19" i="9" s="1"/>
  <c r="C20" i="9" s="1"/>
  <c r="D20" i="9" s="1"/>
  <c r="C21" i="9" s="1"/>
  <c r="D21" i="9" s="1"/>
  <c r="C22" i="9" s="1"/>
  <c r="D22" i="9" s="1"/>
  <c r="C23" i="9" s="1"/>
  <c r="D23" i="9" s="1"/>
  <c r="C24" i="9" s="1"/>
  <c r="D24" i="9" s="1"/>
  <c r="C25" i="9" s="1"/>
  <c r="D25" i="9" s="1"/>
  <c r="C26" i="9" s="1"/>
  <c r="D26" i="9" s="1"/>
  <c r="C27" i="9" s="1"/>
  <c r="D27" i="9" s="1"/>
  <c r="C28" i="9" s="1"/>
  <c r="D28" i="9" s="1"/>
  <c r="C29" i="9" s="1"/>
  <c r="D29" i="9" s="1"/>
  <c r="C30" i="9" s="1"/>
  <c r="D30" i="9" s="1"/>
  <c r="C31" i="9" s="1"/>
  <c r="D31" i="9" s="1"/>
  <c r="C32" i="9" s="1"/>
  <c r="D32" i="9" s="1"/>
  <c r="C33" i="9" s="1"/>
  <c r="D33" i="9" s="1"/>
  <c r="C34" i="9" s="1"/>
  <c r="D34" i="9" s="1"/>
  <c r="C35" i="9" s="1"/>
  <c r="D35" i="9" s="1"/>
  <c r="C36" i="9" s="1"/>
  <c r="D36" i="9" s="1"/>
  <c r="C37" i="9" s="1"/>
  <c r="D37" i="9" s="1"/>
  <c r="C38" i="9" s="1"/>
  <c r="D38" i="9" s="1"/>
  <c r="C39" i="9" s="1"/>
  <c r="D39" i="9" s="1"/>
  <c r="C40" i="9" s="1"/>
  <c r="D40" i="9" s="1"/>
  <c r="C41" i="9" s="1"/>
  <c r="D41" i="9" s="1"/>
  <c r="C42" i="9" s="1"/>
  <c r="D42" i="9" s="1"/>
  <c r="C43" i="9" s="1"/>
  <c r="D43" i="9" s="1"/>
  <c r="C44" i="9" s="1"/>
  <c r="D44" i="9" s="1"/>
  <c r="C45" i="9" s="1"/>
  <c r="D45" i="9" s="1"/>
  <c r="C46" i="9" s="1"/>
  <c r="D46" i="9" s="1"/>
  <c r="C47" i="9" s="1"/>
  <c r="D47" i="9" s="1"/>
  <c r="C48" i="9" s="1"/>
  <c r="D48" i="9" s="1"/>
  <c r="C49" i="9" s="1"/>
  <c r="D49" i="9" s="1"/>
  <c r="C50" i="9" s="1"/>
  <c r="D50" i="9" s="1"/>
  <c r="C51" i="9" s="1"/>
  <c r="D51" i="9" s="1"/>
  <c r="C52" i="9" s="1"/>
  <c r="D52" i="9" s="1"/>
  <c r="E2" i="9" s="1"/>
  <c r="H49" i="9" l="1"/>
  <c r="H50" i="9"/>
  <c r="H52" i="9"/>
  <c r="H32" i="9"/>
  <c r="H19" i="9"/>
  <c r="H2" i="9"/>
  <c r="J2" i="9" s="1"/>
  <c r="K2" i="9" s="1"/>
  <c r="H22" i="9"/>
  <c r="H24" i="9"/>
  <c r="H4" i="9"/>
  <c r="J4" i="9" s="1"/>
  <c r="K4" i="9" s="1"/>
  <c r="H25" i="9"/>
  <c r="J25" i="9" s="1"/>
  <c r="K25" i="9" s="1"/>
  <c r="H5" i="9"/>
  <c r="H27" i="9"/>
  <c r="H7" i="9"/>
  <c r="H29" i="9"/>
  <c r="J29" i="9" s="1"/>
  <c r="K29" i="9" s="1"/>
  <c r="H9" i="9"/>
  <c r="H30" i="9"/>
  <c r="H15" i="9"/>
  <c r="H17" i="9"/>
  <c r="H34" i="9"/>
  <c r="J34" i="9" s="1"/>
  <c r="K34" i="9" s="1"/>
  <c r="H40" i="9"/>
  <c r="H20" i="9"/>
  <c r="H42" i="9"/>
  <c r="H44" i="9"/>
  <c r="J44" i="9" s="1"/>
  <c r="K44" i="9" s="1"/>
  <c r="H45" i="9"/>
  <c r="I13" i="9"/>
  <c r="I39" i="9"/>
  <c r="I37" i="9"/>
  <c r="I35" i="9"/>
  <c r="I33" i="9"/>
  <c r="I14" i="9"/>
  <c r="I12" i="9"/>
  <c r="I10" i="9"/>
  <c r="I8" i="9"/>
  <c r="I41" i="9"/>
  <c r="I16" i="9"/>
  <c r="I49" i="9"/>
  <c r="I47" i="9"/>
  <c r="I45" i="9"/>
  <c r="J45" i="9" s="1"/>
  <c r="K45" i="9" s="1"/>
  <c r="I43" i="9"/>
  <c r="I24" i="9"/>
  <c r="I22" i="9"/>
  <c r="I20" i="9"/>
  <c r="I18" i="9"/>
  <c r="I50" i="9"/>
  <c r="I38" i="9"/>
  <c r="I29" i="9"/>
  <c r="I17" i="9"/>
  <c r="I11" i="9"/>
  <c r="I5" i="9"/>
  <c r="I28" i="9"/>
  <c r="I19" i="9"/>
  <c r="I7" i="9"/>
  <c r="I23" i="9"/>
  <c r="I52" i="9"/>
  <c r="I34" i="9"/>
  <c r="I46" i="9"/>
  <c r="I40" i="9"/>
  <c r="I48" i="9"/>
  <c r="I27" i="9"/>
  <c r="I21" i="9"/>
  <c r="I15" i="9"/>
  <c r="I3" i="9"/>
  <c r="I4" i="9"/>
  <c r="I9" i="9"/>
  <c r="I25" i="9"/>
  <c r="I30" i="9"/>
  <c r="I26" i="9"/>
  <c r="D3" i="11"/>
  <c r="E2" i="11" s="1"/>
  <c r="F2" i="11"/>
  <c r="G2" i="11" s="1"/>
  <c r="I31" i="9"/>
  <c r="I36" i="9"/>
  <c r="J47" i="9"/>
  <c r="K47" i="9" s="1"/>
  <c r="I51" i="9"/>
  <c r="I6" i="9"/>
  <c r="I42" i="9"/>
  <c r="I32" i="9"/>
  <c r="J9" i="9"/>
  <c r="K9" i="9" s="1"/>
  <c r="G17" i="10"/>
  <c r="G12" i="10"/>
  <c r="G7" i="10"/>
  <c r="G20" i="10"/>
  <c r="G15" i="10"/>
  <c r="G10" i="10"/>
  <c r="G5" i="10"/>
  <c r="G4" i="10"/>
  <c r="G19" i="10"/>
  <c r="G16" i="10"/>
  <c r="G13" i="10"/>
  <c r="G9" i="10"/>
  <c r="G18" i="10"/>
  <c r="G11" i="10"/>
  <c r="G3" i="10"/>
  <c r="G8" i="10"/>
  <c r="H51" i="9"/>
  <c r="H46" i="9"/>
  <c r="H41" i="9"/>
  <c r="J41" i="9" s="1"/>
  <c r="K41" i="9" s="1"/>
  <c r="H36" i="9"/>
  <c r="H31" i="9"/>
  <c r="H26" i="9"/>
  <c r="H21" i="9"/>
  <c r="H16" i="9"/>
  <c r="J16" i="9" s="1"/>
  <c r="K16" i="9" s="1"/>
  <c r="H11" i="9"/>
  <c r="J11" i="9" s="1"/>
  <c r="K11" i="9" s="1"/>
  <c r="H6" i="9"/>
  <c r="J6" i="9" s="1"/>
  <c r="K6" i="9" s="1"/>
  <c r="H48" i="9"/>
  <c r="H43" i="9"/>
  <c r="H38" i="9"/>
  <c r="J38" i="9" s="1"/>
  <c r="K38" i="9" s="1"/>
  <c r="H33" i="9"/>
  <c r="H28" i="9"/>
  <c r="H23" i="9"/>
  <c r="H18" i="9"/>
  <c r="H13" i="9"/>
  <c r="J13" i="9" s="1"/>
  <c r="K13" i="9" s="1"/>
  <c r="H8" i="9"/>
  <c r="J8" i="9" s="1"/>
  <c r="K8" i="9" s="1"/>
  <c r="H3" i="9"/>
  <c r="H10" i="9"/>
  <c r="H12" i="9"/>
  <c r="H14" i="9"/>
  <c r="H35" i="9"/>
  <c r="H37" i="9"/>
  <c r="J37" i="9" s="1"/>
  <c r="K37" i="9" s="1"/>
  <c r="H39" i="9"/>
  <c r="J39" i="9" s="1"/>
  <c r="K39" i="9" s="1"/>
  <c r="H51" i="12"/>
  <c r="H46" i="12"/>
  <c r="H41" i="12"/>
  <c r="H36" i="12"/>
  <c r="H31" i="12"/>
  <c r="H26" i="12"/>
  <c r="H21" i="12"/>
  <c r="H16" i="12"/>
  <c r="H52" i="12"/>
  <c r="H47" i="12"/>
  <c r="H42" i="12"/>
  <c r="H37" i="12"/>
  <c r="H32" i="12"/>
  <c r="H27" i="12"/>
  <c r="H22" i="12"/>
  <c r="H17" i="12"/>
  <c r="H12" i="12"/>
  <c r="H7" i="12"/>
  <c r="G2" i="12"/>
  <c r="P2" i="12"/>
  <c r="H33" i="12"/>
  <c r="H39" i="12"/>
  <c r="H45" i="12"/>
  <c r="G2" i="9"/>
  <c r="H2" i="12"/>
  <c r="J2" i="12" s="1"/>
  <c r="K2" i="12" s="1"/>
  <c r="H14" i="12"/>
  <c r="H19" i="12"/>
  <c r="H48" i="12"/>
  <c r="G3" i="13"/>
  <c r="G8" i="13"/>
  <c r="G13" i="13"/>
  <c r="G18" i="13"/>
  <c r="G6" i="13"/>
  <c r="G11" i="13"/>
  <c r="G16" i="13"/>
  <c r="G2" i="13"/>
  <c r="G4" i="13"/>
  <c r="G9" i="13"/>
  <c r="G14" i="13"/>
  <c r="G19" i="13"/>
  <c r="I2" i="13"/>
  <c r="G7" i="13"/>
  <c r="G12" i="13"/>
  <c r="G17" i="13"/>
  <c r="G5" i="13"/>
  <c r="G10" i="13"/>
  <c r="G15" i="13"/>
  <c r="J32" i="9" l="1"/>
  <c r="K32" i="9" s="1"/>
  <c r="J19" i="9"/>
  <c r="K19" i="9" s="1"/>
  <c r="J21" i="9"/>
  <c r="K21" i="9" s="1"/>
  <c r="J26" i="9"/>
  <c r="K26" i="9" s="1"/>
  <c r="J35" i="9"/>
  <c r="K35" i="9" s="1"/>
  <c r="J33" i="9"/>
  <c r="K33" i="9" s="1"/>
  <c r="J31" i="9"/>
  <c r="K31" i="9" s="1"/>
  <c r="J14" i="9"/>
  <c r="K14" i="9" s="1"/>
  <c r="J36" i="9"/>
  <c r="K36" i="9" s="1"/>
  <c r="J52" i="9"/>
  <c r="K52" i="9" s="1"/>
  <c r="J46" i="9"/>
  <c r="K46" i="9" s="1"/>
  <c r="J28" i="9"/>
  <c r="K28" i="9" s="1"/>
  <c r="J20" i="9"/>
  <c r="K20" i="9" s="1"/>
  <c r="J49" i="9"/>
  <c r="K49" i="9" s="1"/>
  <c r="J24" i="9"/>
  <c r="K24" i="9" s="1"/>
  <c r="J15" i="9"/>
  <c r="K15" i="9" s="1"/>
  <c r="J22" i="9"/>
  <c r="K22" i="9" s="1"/>
  <c r="J30" i="9"/>
  <c r="K30" i="9" s="1"/>
  <c r="J7" i="9"/>
  <c r="K7" i="9" s="1"/>
  <c r="J27" i="9"/>
  <c r="K27" i="9" s="1"/>
  <c r="J42" i="9"/>
  <c r="K42" i="9" s="1"/>
  <c r="J5" i="9"/>
  <c r="K5" i="9" s="1"/>
  <c r="J40" i="9"/>
  <c r="K40" i="9" s="1"/>
  <c r="J17" i="9"/>
  <c r="K17" i="9" s="1"/>
  <c r="J50" i="9"/>
  <c r="K50" i="9" s="1"/>
  <c r="J18" i="9"/>
  <c r="K18" i="9" s="1"/>
  <c r="J52" i="12"/>
  <c r="K52" i="12" s="1"/>
  <c r="J33" i="12"/>
  <c r="K33" i="12" s="1"/>
  <c r="J37" i="12"/>
  <c r="K37" i="12" s="1"/>
  <c r="J23" i="9"/>
  <c r="K23" i="9" s="1"/>
  <c r="J16" i="12"/>
  <c r="K16" i="12" s="1"/>
  <c r="J31" i="12"/>
  <c r="K31" i="12" s="1"/>
  <c r="J12" i="9"/>
  <c r="K12" i="9" s="1"/>
  <c r="J43" i="9"/>
  <c r="K43" i="9" s="1"/>
  <c r="J46" i="12"/>
  <c r="K46" i="12" s="1"/>
  <c r="I51" i="12"/>
  <c r="M51" i="12" s="1"/>
  <c r="I46" i="12"/>
  <c r="M46" i="12" s="1"/>
  <c r="I41" i="12"/>
  <c r="M41" i="12" s="1"/>
  <c r="I36" i="12"/>
  <c r="M36" i="12" s="1"/>
  <c r="I31" i="12"/>
  <c r="M31" i="12" s="1"/>
  <c r="I26" i="12"/>
  <c r="M26" i="12" s="1"/>
  <c r="I21" i="12"/>
  <c r="M21" i="12" s="1"/>
  <c r="I16" i="12"/>
  <c r="M16" i="12" s="1"/>
  <c r="I11" i="12"/>
  <c r="I6" i="12"/>
  <c r="J2" i="13"/>
  <c r="I52" i="12"/>
  <c r="M52" i="12" s="1"/>
  <c r="I47" i="12"/>
  <c r="M47" i="12" s="1"/>
  <c r="I42" i="12"/>
  <c r="M42" i="12" s="1"/>
  <c r="I37" i="12"/>
  <c r="M37" i="12" s="1"/>
  <c r="I32" i="12"/>
  <c r="M32" i="12" s="1"/>
  <c r="I27" i="12"/>
  <c r="M27" i="12" s="1"/>
  <c r="I22" i="12"/>
  <c r="M22" i="12" s="1"/>
  <c r="I17" i="12"/>
  <c r="M17" i="12" s="1"/>
  <c r="I12" i="12"/>
  <c r="M12" i="12" s="1"/>
  <c r="I7" i="12"/>
  <c r="M7" i="12" s="1"/>
  <c r="I48" i="12"/>
  <c r="M48" i="12" s="1"/>
  <c r="I43" i="12"/>
  <c r="I38" i="12"/>
  <c r="I33" i="12"/>
  <c r="M33" i="12" s="1"/>
  <c r="I28" i="12"/>
  <c r="I23" i="12"/>
  <c r="I49" i="12"/>
  <c r="I44" i="12"/>
  <c r="I39" i="12"/>
  <c r="M39" i="12" s="1"/>
  <c r="I34" i="12"/>
  <c r="I29" i="12"/>
  <c r="I24" i="12"/>
  <c r="I19" i="12"/>
  <c r="M19" i="12" s="1"/>
  <c r="I14" i="12"/>
  <c r="M14" i="12" s="1"/>
  <c r="I9" i="12"/>
  <c r="I4" i="12"/>
  <c r="I50" i="12"/>
  <c r="I45" i="12"/>
  <c r="M45" i="12" s="1"/>
  <c r="I40" i="12"/>
  <c r="I35" i="12"/>
  <c r="I30" i="12"/>
  <c r="I25" i="12"/>
  <c r="I20" i="12"/>
  <c r="I15" i="12"/>
  <c r="I10" i="12"/>
  <c r="I5" i="12"/>
  <c r="I18" i="12"/>
  <c r="I13" i="12"/>
  <c r="I3" i="12"/>
  <c r="I8" i="12"/>
  <c r="J10" i="9"/>
  <c r="K10" i="9" s="1"/>
  <c r="J42" i="12"/>
  <c r="K42" i="12" s="1"/>
  <c r="J48" i="12"/>
  <c r="K48" i="12" s="1"/>
  <c r="J19" i="12"/>
  <c r="K19" i="12" s="1"/>
  <c r="J36" i="12"/>
  <c r="K36" i="12" s="1"/>
  <c r="J48" i="9"/>
  <c r="K48" i="9" s="1"/>
  <c r="J32" i="12"/>
  <c r="K32" i="12" s="1"/>
  <c r="J41" i="12"/>
  <c r="K41" i="12" s="1"/>
  <c r="J3" i="9"/>
  <c r="K3" i="9" s="1"/>
  <c r="J51" i="9"/>
  <c r="K51" i="9" s="1"/>
  <c r="M3" i="12" l="1"/>
  <c r="J3" i="12"/>
  <c r="K3" i="12" s="1"/>
  <c r="M6" i="12"/>
  <c r="J6" i="12"/>
  <c r="K6" i="12" s="1"/>
  <c r="M49" i="12"/>
  <c r="J49" i="12"/>
  <c r="K49" i="12" s="1"/>
  <c r="J39" i="12"/>
  <c r="K39" i="12" s="1"/>
  <c r="M5" i="12"/>
  <c r="J5" i="12"/>
  <c r="K5" i="12" s="1"/>
  <c r="M20" i="12"/>
  <c r="J20" i="12"/>
  <c r="K20" i="12" s="1"/>
  <c r="J17" i="12"/>
  <c r="K17" i="12" s="1"/>
  <c r="M8" i="12"/>
  <c r="J8" i="12"/>
  <c r="K8" i="12" s="1"/>
  <c r="M35" i="12"/>
  <c r="J35" i="12"/>
  <c r="K35" i="12" s="1"/>
  <c r="M40" i="12"/>
  <c r="J40" i="12"/>
  <c r="K40" i="12" s="1"/>
  <c r="M11" i="12"/>
  <c r="J11" i="12"/>
  <c r="K11" i="12" s="1"/>
  <c r="M18" i="12"/>
  <c r="J18" i="12"/>
  <c r="K18" i="12" s="1"/>
  <c r="M4" i="12"/>
  <c r="J4" i="12"/>
  <c r="K4" i="12" s="1"/>
  <c r="M10" i="12"/>
  <c r="J10" i="12"/>
  <c r="K10" i="12" s="1"/>
  <c r="M28" i="12"/>
  <c r="J28" i="12"/>
  <c r="K28" i="12" s="1"/>
  <c r="J22" i="12"/>
  <c r="K22" i="12" s="1"/>
  <c r="J45" i="12"/>
  <c r="K45" i="12" s="1"/>
  <c r="J12" i="12"/>
  <c r="K12" i="12" s="1"/>
  <c r="M25" i="12"/>
  <c r="J25" i="12"/>
  <c r="K25" i="12" s="1"/>
  <c r="M24" i="12"/>
  <c r="J24" i="12"/>
  <c r="K24" i="12" s="1"/>
  <c r="M43" i="12"/>
  <c r="J43" i="12"/>
  <c r="K43" i="12" s="1"/>
  <c r="J14" i="12"/>
  <c r="K14" i="12" s="1"/>
  <c r="J47" i="12"/>
  <c r="K47" i="12" s="1"/>
  <c r="M34" i="12"/>
  <c r="J34" i="12"/>
  <c r="K34" i="12" s="1"/>
  <c r="M13" i="12"/>
  <c r="J13" i="12"/>
  <c r="K13" i="12" s="1"/>
  <c r="M44" i="12"/>
  <c r="J44" i="12"/>
  <c r="K44" i="12" s="1"/>
  <c r="M50" i="12"/>
  <c r="J50" i="12"/>
  <c r="K50" i="12" s="1"/>
  <c r="M23" i="12"/>
  <c r="J23" i="12"/>
  <c r="K23" i="12" s="1"/>
  <c r="M9" i="12"/>
  <c r="J9" i="12"/>
  <c r="K9" i="12" s="1"/>
  <c r="M15" i="12"/>
  <c r="J15" i="12"/>
  <c r="K15" i="12" s="1"/>
  <c r="J51" i="12"/>
  <c r="K51" i="12" s="1"/>
  <c r="J27" i="12"/>
  <c r="K27" i="12" s="1"/>
  <c r="M38" i="12"/>
  <c r="J38" i="12"/>
  <c r="K38" i="12" s="1"/>
  <c r="J26" i="12"/>
  <c r="K26" i="12" s="1"/>
  <c r="J7" i="12"/>
  <c r="K7" i="12" s="1"/>
  <c r="M30" i="12"/>
  <c r="J30" i="12"/>
  <c r="K30" i="12" s="1"/>
  <c r="M29" i="12"/>
  <c r="J29" i="12"/>
  <c r="K29" i="12" s="1"/>
  <c r="J21" i="12"/>
  <c r="K21" i="12" s="1"/>
  <c r="L2" i="12" l="1"/>
  <c r="N2" i="12"/>
  <c r="L2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800-000002000000}">
      <text>
        <r>
          <rPr>
            <sz val="10"/>
            <color rgb="FF000000"/>
            <rFont val="Arial"/>
            <family val="2"/>
            <scheme val="minor"/>
          </rPr>
          <t>These values are all divided by 50 because we are betting on all 50 lines each spin.
	-Marissa Richey</t>
        </r>
      </text>
    </comment>
    <comment ref="L2" authorId="0" shapeId="0" xr:uid="{00000000-0006-0000-0800-000003000000}">
      <text>
        <r>
          <rPr>
            <sz val="10"/>
            <color rgb="FF000000"/>
            <rFont val="Arial"/>
            <family val="2"/>
            <scheme val="minor"/>
          </rPr>
          <t>The best way to control this value is by adjusting the "weighted average" in the "pay combos" tab.
	-Marissa Richey</t>
        </r>
      </text>
    </comment>
    <comment ref="I53" authorId="0" shapeId="0" xr:uid="{00000000-0006-0000-0800-000001000000}">
      <text>
        <r>
          <rPr>
            <sz val="10"/>
            <color rgb="FF000000"/>
            <rFont val="Arial"/>
            <family val="2"/>
            <scheme val="minor"/>
          </rPr>
          <t>The average pay per bonus spin is multiplied by the average number of bonus spins that occur each time the bonus game is initiated.
	-Marissa Richey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A00-000001000000}">
      <text>
        <r>
          <rPr>
            <sz val="10"/>
            <color rgb="FF000000"/>
            <rFont val="Arial"/>
            <family val="2"/>
          </rPr>
          <t xml:space="preserve">This must be 3X larger than 5 spins because 3 of the 4 "Free Game Modes" award 12 free spins.
</t>
        </r>
        <r>
          <rPr>
            <sz val="10"/>
            <color rgb="FF000000"/>
            <rFont val="Arial"/>
            <family val="2"/>
          </rPr>
          <t xml:space="preserve">	-Marissa Richey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B00-000002000000}">
      <text>
        <r>
          <rPr>
            <sz val="10"/>
            <color rgb="FF000000"/>
            <rFont val="Arial"/>
            <family val="2"/>
            <scheme val="minor"/>
          </rPr>
          <t>Should be higher or equal to base game.
	-Marissa Richey</t>
        </r>
      </text>
    </comment>
    <comment ref="L2" authorId="0" shapeId="0" xr:uid="{00000000-0006-0000-0B00-000001000000}">
      <text>
        <r>
          <rPr>
            <sz val="10"/>
            <color rgb="FF000000"/>
            <rFont val="Arial"/>
            <family val="2"/>
            <scheme val="minor"/>
          </rPr>
          <t>Should be higher than base game and can be over 100%.
	-Marissa Richey</t>
        </r>
      </text>
    </comment>
  </commentList>
</comments>
</file>

<file path=xl/sharedStrings.xml><?xml version="1.0" encoding="utf-8"?>
<sst xmlns="http://schemas.openxmlformats.org/spreadsheetml/2006/main" count="91" uniqueCount="39">
  <si>
    <t>Weight</t>
  </si>
  <si>
    <t>Lower Range</t>
  </si>
  <si>
    <t>Upper Range</t>
  </si>
  <si>
    <t>Total Range</t>
  </si>
  <si>
    <t>Probability</t>
  </si>
  <si>
    <t>Total Pays</t>
  </si>
  <si>
    <t>RTP</t>
  </si>
  <si>
    <t>Total RTP</t>
  </si>
  <si>
    <t>Average Win</t>
  </si>
  <si>
    <t>Win Lines</t>
  </si>
  <si>
    <t xml:space="preserve">Lower Range </t>
  </si>
  <si>
    <t>Lines Range</t>
  </si>
  <si>
    <t>HIT Frequency</t>
  </si>
  <si>
    <t>Average Pay</t>
  </si>
  <si>
    <t>RTP per Single Line Win</t>
  </si>
  <si>
    <t>Pay Amount</t>
  </si>
  <si>
    <t>Pays Range</t>
  </si>
  <si>
    <t>Weighted Average Pay</t>
  </si>
  <si>
    <t>Free Spins</t>
  </si>
  <si>
    <t>BG Spin Range</t>
  </si>
  <si>
    <t>Average Spins per Bonus</t>
  </si>
  <si>
    <t>Bonus Win Lines</t>
  </si>
  <si>
    <t>BG Lines Range</t>
  </si>
  <si>
    <t>Bonus RTP</t>
  </si>
  <si>
    <t>Pay per Cycle</t>
  </si>
  <si>
    <t>Weighted Pay per Spin</t>
  </si>
  <si>
    <t>Win Lines per Cycle</t>
  </si>
  <si>
    <t>Average Win Lines per Spin</t>
  </si>
  <si>
    <t>Bonus Pay Amount</t>
  </si>
  <si>
    <t>BG Pays Range</t>
  </si>
  <si>
    <t>Pay per Spin</t>
  </si>
  <si>
    <t>FG Spin Total</t>
  </si>
  <si>
    <t>Bonus</t>
  </si>
  <si>
    <t>Pick Amount</t>
  </si>
  <si>
    <t>Pick Range</t>
  </si>
  <si>
    <t>Avg Pick Pay per Bonus</t>
  </si>
  <si>
    <t>Bonus 2 Spin Total</t>
  </si>
  <si>
    <t>Base Game</t>
  </si>
  <si>
    <t>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</si>
</sst>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00"/>
    <numFmt numFmtId="166" formatCode="0.00000000"/>
    <numFmt numFmtId="167" formatCode="0.00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2" borderId="0" xfId="0" applyFont="1" applyFill="1"/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5" fillId="0" borderId="2" xfId="0" applyFont="1" applyBorder="1" applyAlignment="1"/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3672D-6960-9940-81BB-C28A398CBFDC}">
  <sheetPr>
    <tabColor rgb="FF4A86E8"/>
  </sheetPr>
  <dimension ref="A1:D7"/>
  <sheetViews>
    <sheetView workbookViewId="0">
      <selection activeCell="E7" sqref="A5:E7"/>
    </sheetView>
  </sheetViews>
  <sheetFormatPr baseColWidth="10" defaultRowHeight="13" x14ac:dyDescent="0.15"/>
  <cols>
    <col min="1" max="1" width="15.5" customWidth="1"/>
    <col min="3" max="3" width="14.6640625" customWidth="1"/>
    <col min="4" max="4" width="12.5" customWidth="1"/>
  </cols>
  <sheetData>
    <row r="1" spans="1:4" x14ac:dyDescent="0.15">
      <c r="A1" s="20" t="s">
        <v>32</v>
      </c>
      <c r="B1" s="20" t="s">
        <v>0</v>
      </c>
      <c r="C1" s="21" t="s">
        <v>1</v>
      </c>
      <c r="D1" s="21" t="s">
        <v>2</v>
      </c>
    </row>
    <row r="2" spans="1:4" x14ac:dyDescent="0.15">
      <c r="A2" s="22" t="s">
        <v>37</v>
      </c>
      <c r="B2" s="22">
        <v>22146</v>
      </c>
      <c r="C2" s="23">
        <v>0</v>
      </c>
      <c r="D2" s="23">
        <f t="shared" ref="D2" si="0">(C2+B2)-1</f>
        <v>22145</v>
      </c>
    </row>
    <row r="3" spans="1:4" x14ac:dyDescent="0.15">
      <c r="A3" s="26" t="s">
        <v>31</v>
      </c>
      <c r="B3" s="22">
        <v>175</v>
      </c>
      <c r="C3" s="23">
        <f>D2+1</f>
        <v>22146</v>
      </c>
      <c r="D3" s="23">
        <f>(B3+C3)-1</f>
        <v>22320</v>
      </c>
    </row>
    <row r="4" spans="1:4" x14ac:dyDescent="0.15">
      <c r="A4" s="26" t="s">
        <v>36</v>
      </c>
      <c r="B4" s="22">
        <v>1</v>
      </c>
      <c r="C4" s="23">
        <f t="shared" ref="C4" si="1">D3+1</f>
        <v>22321</v>
      </c>
      <c r="D4" s="23">
        <f t="shared" ref="D4" si="2">(B4+C4)-1</f>
        <v>22321</v>
      </c>
    </row>
    <row r="5" spans="1:4" ht="16" customHeight="1" x14ac:dyDescent="0.15">
      <c r="B5" s="27"/>
      <c r="C5" s="23"/>
      <c r="D5" s="23"/>
    </row>
    <row r="6" spans="1:4" x14ac:dyDescent="0.15">
      <c r="B6" s="27"/>
      <c r="C6" s="23"/>
      <c r="D6" s="23"/>
    </row>
    <row r="7" spans="1:4" x14ac:dyDescent="0.15">
      <c r="B7" s="27"/>
      <c r="C7" s="23"/>
      <c r="D7" s="2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AECE-CE47-D449-AEFF-F3B9702F0449}">
  <sheetPr>
    <tabColor rgb="FF4A86E8"/>
  </sheetPr>
  <dimension ref="A1:B2"/>
  <sheetViews>
    <sheetView tabSelected="1" workbookViewId="0">
      <selection activeCell="A3" sqref="A3"/>
    </sheetView>
  </sheetViews>
  <sheetFormatPr baseColWidth="10" defaultRowHeight="13" x14ac:dyDescent="0.15"/>
  <cols>
    <col min="1" max="1" width="26.83203125" customWidth="1"/>
    <col min="2" max="2" width="19.1640625" customWidth="1"/>
  </cols>
  <sheetData>
    <row r="1" spans="1:2" x14ac:dyDescent="0.15">
      <c r="A1" t="s">
        <v>6</v>
      </c>
      <c r="B1" s="25" t="s">
        <v>38</v>
      </c>
    </row>
    <row r="2" spans="1:2" x14ac:dyDescent="0.15">
      <c r="A2">
        <v>0.92600000000000005</v>
      </c>
      <c r="B2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97EB-1DC4-064D-A1E3-25227FBFA169}">
  <sheetPr>
    <tabColor rgb="FF4A86E8"/>
  </sheetPr>
  <dimension ref="A1:D7"/>
  <sheetViews>
    <sheetView workbookViewId="0">
      <selection activeCell="A2" sqref="A2"/>
    </sheetView>
  </sheetViews>
  <sheetFormatPr baseColWidth="10" defaultRowHeight="13" x14ac:dyDescent="0.15"/>
  <cols>
    <col min="1" max="1" width="15.5" customWidth="1"/>
    <col min="3" max="3" width="14.6640625" customWidth="1"/>
    <col min="4" max="4" width="12.5" customWidth="1"/>
  </cols>
  <sheetData>
    <row r="1" spans="1:4" x14ac:dyDescent="0.15">
      <c r="A1" s="20" t="s">
        <v>32</v>
      </c>
      <c r="B1" s="20" t="s">
        <v>0</v>
      </c>
      <c r="C1" s="21" t="s">
        <v>1</v>
      </c>
      <c r="D1" s="21" t="s">
        <v>2</v>
      </c>
    </row>
    <row r="2" spans="1:4" x14ac:dyDescent="0.15">
      <c r="A2" s="22" t="s">
        <v>37</v>
      </c>
      <c r="B2" s="22">
        <v>20</v>
      </c>
      <c r="C2" s="23">
        <v>0</v>
      </c>
      <c r="D2" s="23">
        <f t="shared" ref="D2" si="0">(C2+B2)-1</f>
        <v>19</v>
      </c>
    </row>
    <row r="3" spans="1:4" x14ac:dyDescent="0.15">
      <c r="A3" s="26" t="s">
        <v>31</v>
      </c>
      <c r="B3" s="22">
        <v>20</v>
      </c>
      <c r="C3" s="23">
        <f>D2+1</f>
        <v>20</v>
      </c>
      <c r="D3" s="23">
        <f>(B3+C3)-1</f>
        <v>39</v>
      </c>
    </row>
    <row r="4" spans="1:4" x14ac:dyDescent="0.15">
      <c r="A4" s="26" t="s">
        <v>36</v>
      </c>
      <c r="B4" s="22">
        <v>20</v>
      </c>
      <c r="C4" s="23">
        <f t="shared" ref="C4" si="1">D3+1</f>
        <v>40</v>
      </c>
      <c r="D4" s="23">
        <f t="shared" ref="D4" si="2">(B4+C4)-1</f>
        <v>59</v>
      </c>
    </row>
    <row r="5" spans="1:4" ht="16" customHeight="1" x14ac:dyDescent="0.15">
      <c r="B5" s="27"/>
      <c r="C5" s="23"/>
      <c r="D5" s="23"/>
    </row>
    <row r="6" spans="1:4" x14ac:dyDescent="0.15">
      <c r="B6" s="27"/>
      <c r="C6" s="23"/>
      <c r="D6" s="23"/>
    </row>
    <row r="7" spans="1:4" x14ac:dyDescent="0.15">
      <c r="B7" s="27"/>
      <c r="C7" s="23"/>
      <c r="D7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A86E8"/>
    <outlinePr summaryBelow="0" summaryRight="0"/>
  </sheetPr>
  <dimension ref="A1:AA1006"/>
  <sheetViews>
    <sheetView topLeftCell="A20" workbookViewId="0">
      <selection activeCell="A53" sqref="A53"/>
    </sheetView>
  </sheetViews>
  <sheetFormatPr baseColWidth="10" defaultColWidth="12.6640625" defaultRowHeight="15.75" customHeight="1" x14ac:dyDescent="0.15"/>
  <cols>
    <col min="11" max="11" width="20.33203125" customWidth="1"/>
    <col min="14" max="14" width="16" customWidth="1"/>
    <col min="15" max="15" width="15.6640625" customWidth="1"/>
  </cols>
  <sheetData>
    <row r="1" spans="1:27" ht="15.75" customHeight="1" x14ac:dyDescent="0.15">
      <c r="A1" s="1" t="s">
        <v>9</v>
      </c>
      <c r="B1" s="1" t="s">
        <v>0</v>
      </c>
      <c r="C1" s="5" t="s">
        <v>1</v>
      </c>
      <c r="D1" s="5" t="s">
        <v>2</v>
      </c>
      <c r="E1" s="5" t="s">
        <v>11</v>
      </c>
      <c r="F1" s="5" t="s">
        <v>3</v>
      </c>
      <c r="G1" s="5" t="s">
        <v>12</v>
      </c>
      <c r="H1" s="5" t="s">
        <v>4</v>
      </c>
      <c r="I1" s="5" t="s">
        <v>13</v>
      </c>
      <c r="J1" s="5" t="s">
        <v>8</v>
      </c>
      <c r="K1" s="5" t="s">
        <v>14</v>
      </c>
      <c r="L1" s="5" t="s">
        <v>7</v>
      </c>
      <c r="M1" s="2"/>
      <c r="N1" s="5"/>
      <c r="O1" s="5"/>
      <c r="P1" s="4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3">
        <v>0</v>
      </c>
      <c r="B2" s="3">
        <v>10000</v>
      </c>
      <c r="C2" s="4">
        <v>0</v>
      </c>
      <c r="D2" s="2">
        <f t="shared" ref="D2:D52" si="0">(C2+B2)-1</f>
        <v>9999</v>
      </c>
      <c r="E2" s="2">
        <f>D53</f>
        <v>0</v>
      </c>
      <c r="F2" s="2">
        <f>SUM(B2:B53)</f>
        <v>22146</v>
      </c>
      <c r="G2" s="11">
        <f>SUM(B3:B52)/F2</f>
        <v>0.54845118757337663</v>
      </c>
      <c r="H2" s="12">
        <f t="shared" ref="H2:H52" si="1">B2/$F$2</f>
        <v>0.45154881242662331</v>
      </c>
      <c r="I2" s="12">
        <v>0</v>
      </c>
      <c r="J2" s="12">
        <f t="shared" ref="J2:J52" si="2">H2*I2</f>
        <v>0</v>
      </c>
      <c r="K2" s="7">
        <f t="shared" ref="K2:K52" si="3">J2/50</f>
        <v>0</v>
      </c>
      <c r="L2" s="7">
        <f>SUM(K2:K53)</f>
        <v>0.84687592432137715</v>
      </c>
      <c r="M2" s="2"/>
      <c r="N2" s="7"/>
      <c r="O2" s="7"/>
      <c r="P2" s="7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15">
      <c r="A3" s="3">
        <v>1</v>
      </c>
      <c r="B3" s="3">
        <v>800</v>
      </c>
      <c r="C3" s="4">
        <f t="shared" ref="C3:C52" si="4">D2+1</f>
        <v>10000</v>
      </c>
      <c r="D3" s="2">
        <f t="shared" si="0"/>
        <v>10799</v>
      </c>
      <c r="E3" s="2"/>
      <c r="F3" s="2"/>
      <c r="G3" s="7"/>
      <c r="H3" s="12">
        <f t="shared" si="1"/>
        <v>3.6123904994129867E-2</v>
      </c>
      <c r="I3" s="13">
        <f>'Pay Values'!$I$2*A3</f>
        <v>10.970993986558188</v>
      </c>
      <c r="J3" s="12">
        <f t="shared" si="2"/>
        <v>0.39631514446159805</v>
      </c>
      <c r="K3" s="7">
        <f t="shared" si="3"/>
        <v>7.9263028892319603E-3</v>
      </c>
      <c r="L3" s="2"/>
      <c r="M3" s="2"/>
      <c r="N3" s="7"/>
      <c r="O3" s="7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15">
      <c r="A4" s="3">
        <v>2</v>
      </c>
      <c r="B4" s="3">
        <v>1000</v>
      </c>
      <c r="C4" s="2">
        <f t="shared" si="4"/>
        <v>10800</v>
      </c>
      <c r="D4" s="2">
        <f t="shared" si="0"/>
        <v>11799</v>
      </c>
      <c r="E4" s="2"/>
      <c r="F4" s="2"/>
      <c r="G4" s="2"/>
      <c r="H4" s="12">
        <f t="shared" si="1"/>
        <v>4.5154881242662329E-2</v>
      </c>
      <c r="I4" s="13">
        <f>'Pay Values'!$I$2*A4</f>
        <v>21.941987973116376</v>
      </c>
      <c r="J4" s="12">
        <f t="shared" si="2"/>
        <v>0.99078786115399509</v>
      </c>
      <c r="K4" s="7">
        <f t="shared" si="3"/>
        <v>1.9815757223079902E-2</v>
      </c>
      <c r="L4" s="2"/>
      <c r="M4" s="2"/>
      <c r="N4" s="7"/>
      <c r="O4" s="7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15">
      <c r="A5" s="3">
        <v>3</v>
      </c>
      <c r="B5" s="3">
        <v>1300</v>
      </c>
      <c r="C5" s="2">
        <f t="shared" si="4"/>
        <v>11800</v>
      </c>
      <c r="D5" s="2">
        <f t="shared" si="0"/>
        <v>13099</v>
      </c>
      <c r="E5" s="2"/>
      <c r="F5" s="2"/>
      <c r="G5" s="2"/>
      <c r="H5" s="12">
        <f t="shared" si="1"/>
        <v>5.8701345615461031E-2</v>
      </c>
      <c r="I5" s="13">
        <f>'Pay Values'!$I$2*A5</f>
        <v>32.912981959674568</v>
      </c>
      <c r="J5" s="12">
        <f t="shared" si="2"/>
        <v>1.9320363292502907</v>
      </c>
      <c r="K5" s="7">
        <f t="shared" si="3"/>
        <v>3.8640726585005815E-2</v>
      </c>
      <c r="L5" s="2"/>
      <c r="M5" s="2"/>
      <c r="N5" s="7"/>
      <c r="O5" s="7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15">
      <c r="A6" s="3">
        <v>4</v>
      </c>
      <c r="B6" s="3">
        <v>1400</v>
      </c>
      <c r="C6" s="2">
        <f t="shared" si="4"/>
        <v>13100</v>
      </c>
      <c r="D6" s="2">
        <f t="shared" si="0"/>
        <v>14499</v>
      </c>
      <c r="E6" s="2"/>
      <c r="F6" s="2"/>
      <c r="G6" s="2"/>
      <c r="H6" s="12">
        <f t="shared" si="1"/>
        <v>6.3216833739727266E-2</v>
      </c>
      <c r="I6" s="13">
        <f>'Pay Values'!$I$2*A6</f>
        <v>43.883975946232752</v>
      </c>
      <c r="J6" s="12">
        <f t="shared" si="2"/>
        <v>2.7742060112311866</v>
      </c>
      <c r="K6" s="7">
        <f t="shared" si="3"/>
        <v>5.5484120224623734E-2</v>
      </c>
      <c r="L6" s="2"/>
      <c r="M6" s="2"/>
      <c r="N6" s="7"/>
      <c r="O6" s="7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15">
      <c r="A7" s="3">
        <v>5</v>
      </c>
      <c r="B7" s="3">
        <v>1600</v>
      </c>
      <c r="C7" s="2">
        <f t="shared" si="4"/>
        <v>14500</v>
      </c>
      <c r="D7" s="2">
        <f t="shared" si="0"/>
        <v>16099</v>
      </c>
      <c r="E7" s="2"/>
      <c r="F7" s="2"/>
      <c r="G7" s="2"/>
      <c r="H7" s="12">
        <f t="shared" si="1"/>
        <v>7.2247809988259734E-2</v>
      </c>
      <c r="I7" s="13">
        <f>'Pay Values'!$I$2*A7</f>
        <v>54.854969932790937</v>
      </c>
      <c r="J7" s="12">
        <f t="shared" si="2"/>
        <v>3.9631514446159803</v>
      </c>
      <c r="K7" s="7">
        <f t="shared" si="3"/>
        <v>7.9263028892319606E-2</v>
      </c>
      <c r="L7" s="2"/>
      <c r="M7" s="2"/>
      <c r="N7" s="7"/>
      <c r="O7" s="7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15">
      <c r="A8" s="3">
        <v>6</v>
      </c>
      <c r="B8" s="3">
        <v>1400</v>
      </c>
      <c r="C8" s="2">
        <f t="shared" si="4"/>
        <v>16100</v>
      </c>
      <c r="D8" s="2">
        <f t="shared" si="0"/>
        <v>17499</v>
      </c>
      <c r="E8" s="2"/>
      <c r="F8" s="2"/>
      <c r="G8" s="2"/>
      <c r="H8" s="12">
        <f t="shared" si="1"/>
        <v>6.3216833739727266E-2</v>
      </c>
      <c r="I8" s="13">
        <f>'Pay Values'!$I$2*A8</f>
        <v>65.825963919349135</v>
      </c>
      <c r="J8" s="12">
        <f t="shared" si="2"/>
        <v>4.1613090168467801</v>
      </c>
      <c r="K8" s="7">
        <f t="shared" si="3"/>
        <v>8.3226180336935601E-2</v>
      </c>
      <c r="L8" s="2"/>
      <c r="M8" s="2"/>
      <c r="N8" s="7"/>
      <c r="O8" s="7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15">
      <c r="A9" s="3">
        <v>7</v>
      </c>
      <c r="B9" s="3">
        <v>1100</v>
      </c>
      <c r="C9" s="2">
        <f t="shared" si="4"/>
        <v>17500</v>
      </c>
      <c r="D9" s="2">
        <f t="shared" si="0"/>
        <v>18599</v>
      </c>
      <c r="E9" s="2"/>
      <c r="F9" s="2"/>
      <c r="G9" s="2"/>
      <c r="H9" s="12">
        <f t="shared" si="1"/>
        <v>4.9670369366928563E-2</v>
      </c>
      <c r="I9" s="13">
        <f>'Pay Values'!$I$2*A9</f>
        <v>76.79695790590732</v>
      </c>
      <c r="J9" s="12">
        <f t="shared" si="2"/>
        <v>3.8145332654428814</v>
      </c>
      <c r="K9" s="7">
        <f t="shared" si="3"/>
        <v>7.6290665308857628E-2</v>
      </c>
      <c r="L9" s="2"/>
      <c r="M9" s="2"/>
      <c r="N9" s="7"/>
      <c r="O9" s="7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15">
      <c r="A10" s="3">
        <v>8</v>
      </c>
      <c r="B10" s="3">
        <v>400</v>
      </c>
      <c r="C10" s="2">
        <f t="shared" si="4"/>
        <v>18600</v>
      </c>
      <c r="D10" s="2">
        <f t="shared" si="0"/>
        <v>18999</v>
      </c>
      <c r="E10" s="2"/>
      <c r="F10" s="2"/>
      <c r="G10" s="2"/>
      <c r="H10" s="12">
        <f t="shared" si="1"/>
        <v>1.8061952497064934E-2</v>
      </c>
      <c r="I10" s="13">
        <f>'Pay Values'!$I$2*A10</f>
        <v>87.767951892465504</v>
      </c>
      <c r="J10" s="12">
        <f t="shared" si="2"/>
        <v>1.5852605778463922</v>
      </c>
      <c r="K10" s="7">
        <f t="shared" si="3"/>
        <v>3.1705211556927841E-2</v>
      </c>
      <c r="L10" s="2"/>
      <c r="M10" s="2"/>
      <c r="N10" s="7"/>
      <c r="O10" s="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15">
      <c r="A11" s="3">
        <v>9</v>
      </c>
      <c r="B11" s="3">
        <v>375</v>
      </c>
      <c r="C11" s="2">
        <f t="shared" si="4"/>
        <v>19000</v>
      </c>
      <c r="D11" s="2">
        <f t="shared" si="0"/>
        <v>19374</v>
      </c>
      <c r="E11" s="2"/>
      <c r="F11" s="2"/>
      <c r="G11" s="2"/>
      <c r="H11" s="12">
        <f t="shared" si="1"/>
        <v>1.6933080465998375E-2</v>
      </c>
      <c r="I11" s="13">
        <f>'Pay Values'!$I$2*A11</f>
        <v>98.738945879023689</v>
      </c>
      <c r="J11" s="12">
        <f t="shared" si="2"/>
        <v>1.6719545156973667</v>
      </c>
      <c r="K11" s="7">
        <f t="shared" si="3"/>
        <v>3.3439090313947338E-2</v>
      </c>
      <c r="L11" s="2"/>
      <c r="M11" s="2"/>
      <c r="N11" s="7"/>
      <c r="O11" s="7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15">
      <c r="A12" s="3">
        <v>10</v>
      </c>
      <c r="B12" s="3">
        <v>350</v>
      </c>
      <c r="C12" s="2">
        <f t="shared" si="4"/>
        <v>19375</v>
      </c>
      <c r="D12" s="2">
        <f t="shared" si="0"/>
        <v>19724</v>
      </c>
      <c r="E12" s="2"/>
      <c r="F12" s="2"/>
      <c r="G12" s="2"/>
      <c r="H12" s="12">
        <f t="shared" si="1"/>
        <v>1.5804208434931816E-2</v>
      </c>
      <c r="I12" s="13">
        <f>'Pay Values'!$I$2*A12</f>
        <v>109.70993986558187</v>
      </c>
      <c r="J12" s="12">
        <f t="shared" si="2"/>
        <v>1.7338787570194913</v>
      </c>
      <c r="K12" s="7">
        <f t="shared" si="3"/>
        <v>3.4677575140389827E-2</v>
      </c>
      <c r="L12" s="2"/>
      <c r="M12" s="2"/>
      <c r="N12" s="7"/>
      <c r="O12" s="7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15">
      <c r="A13" s="3">
        <v>11</v>
      </c>
      <c r="B13" s="3">
        <v>325</v>
      </c>
      <c r="C13" s="2">
        <f t="shared" si="4"/>
        <v>19725</v>
      </c>
      <c r="D13" s="2">
        <f t="shared" si="0"/>
        <v>20049</v>
      </c>
      <c r="E13" s="2"/>
      <c r="F13" s="2"/>
      <c r="G13" s="2"/>
      <c r="H13" s="12">
        <f t="shared" si="1"/>
        <v>1.4675336403865258E-2</v>
      </c>
      <c r="I13" s="13">
        <f>'Pay Values'!$I$2*A13</f>
        <v>120.68093385214007</v>
      </c>
      <c r="J13" s="12">
        <f t="shared" si="2"/>
        <v>1.7710333018127664</v>
      </c>
      <c r="K13" s="7">
        <f t="shared" si="3"/>
        <v>3.5420666036255329E-2</v>
      </c>
      <c r="L13" s="2"/>
      <c r="M13" s="2"/>
      <c r="N13" s="7"/>
      <c r="O13" s="7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15">
      <c r="A14" s="3">
        <v>12</v>
      </c>
      <c r="B14" s="3">
        <v>300</v>
      </c>
      <c r="C14" s="2">
        <f t="shared" si="4"/>
        <v>20050</v>
      </c>
      <c r="D14" s="2">
        <f t="shared" si="0"/>
        <v>20349</v>
      </c>
      <c r="E14" s="2"/>
      <c r="F14" s="2"/>
      <c r="G14" s="2"/>
      <c r="H14" s="12">
        <f t="shared" si="1"/>
        <v>1.3546464372798699E-2</v>
      </c>
      <c r="I14" s="13">
        <f>'Pay Values'!$I$2*A14</f>
        <v>131.65192783869827</v>
      </c>
      <c r="J14" s="12">
        <f t="shared" si="2"/>
        <v>1.7834181500771913</v>
      </c>
      <c r="K14" s="7">
        <f t="shared" si="3"/>
        <v>3.5668363001543829E-2</v>
      </c>
      <c r="L14" s="2"/>
      <c r="M14" s="2"/>
      <c r="N14" s="7"/>
      <c r="O14" s="7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15">
      <c r="A15" s="3">
        <v>13</v>
      </c>
      <c r="B15" s="3">
        <v>275</v>
      </c>
      <c r="C15" s="2">
        <f t="shared" si="4"/>
        <v>20350</v>
      </c>
      <c r="D15" s="2">
        <f t="shared" si="0"/>
        <v>20624</v>
      </c>
      <c r="E15" s="2"/>
      <c r="F15" s="2"/>
      <c r="G15" s="2"/>
      <c r="H15" s="12">
        <f t="shared" si="1"/>
        <v>1.2417592341732141E-2</v>
      </c>
      <c r="I15" s="13">
        <f>'Pay Values'!$I$2*A15</f>
        <v>142.62292182525644</v>
      </c>
      <c r="J15" s="12">
        <f t="shared" si="2"/>
        <v>1.7710333018127662</v>
      </c>
      <c r="K15" s="7">
        <f t="shared" si="3"/>
        <v>3.5420666036255322E-2</v>
      </c>
      <c r="L15" s="2"/>
      <c r="M15" s="2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15">
      <c r="A16" s="3">
        <v>14</v>
      </c>
      <c r="B16" s="3">
        <v>250</v>
      </c>
      <c r="C16" s="2">
        <f t="shared" si="4"/>
        <v>20625</v>
      </c>
      <c r="D16" s="2">
        <f t="shared" si="0"/>
        <v>20874</v>
      </c>
      <c r="E16" s="2"/>
      <c r="F16" s="2"/>
      <c r="G16" s="2"/>
      <c r="H16" s="12">
        <f t="shared" si="1"/>
        <v>1.1288720310665582E-2</v>
      </c>
      <c r="I16" s="13">
        <f>'Pay Values'!$I$2*A16</f>
        <v>153.59391581181464</v>
      </c>
      <c r="J16" s="12">
        <f t="shared" si="2"/>
        <v>1.7338787570194913</v>
      </c>
      <c r="K16" s="7">
        <f t="shared" si="3"/>
        <v>3.4677575140389827E-2</v>
      </c>
      <c r="L16" s="2"/>
      <c r="M16" s="2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15">
      <c r="A17" s="3">
        <v>15</v>
      </c>
      <c r="B17" s="3">
        <v>225</v>
      </c>
      <c r="C17" s="2">
        <f t="shared" si="4"/>
        <v>20875</v>
      </c>
      <c r="D17" s="2">
        <f t="shared" si="0"/>
        <v>21099</v>
      </c>
      <c r="E17" s="2"/>
      <c r="F17" s="2"/>
      <c r="G17" s="2"/>
      <c r="H17" s="12">
        <f t="shared" si="1"/>
        <v>1.0159848279599025E-2</v>
      </c>
      <c r="I17" s="13">
        <f>'Pay Values'!$I$2*A17</f>
        <v>164.56490979837281</v>
      </c>
      <c r="J17" s="12">
        <f t="shared" si="2"/>
        <v>1.6719545156973667</v>
      </c>
      <c r="K17" s="7">
        <f t="shared" si="3"/>
        <v>3.3439090313947338E-2</v>
      </c>
      <c r="L17" s="2"/>
      <c r="M17" s="2"/>
      <c r="N17" s="7"/>
      <c r="O17" s="7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15">
      <c r="A18" s="3">
        <v>16</v>
      </c>
      <c r="B18" s="3">
        <v>200</v>
      </c>
      <c r="C18" s="2">
        <f t="shared" si="4"/>
        <v>21100</v>
      </c>
      <c r="D18" s="2">
        <f t="shared" si="0"/>
        <v>21299</v>
      </c>
      <c r="E18" s="2"/>
      <c r="F18" s="2"/>
      <c r="G18" s="2"/>
      <c r="H18" s="12">
        <f t="shared" si="1"/>
        <v>9.0309762485324668E-3</v>
      </c>
      <c r="I18" s="13">
        <f>'Pay Values'!$I$2*A18</f>
        <v>175.53590378493101</v>
      </c>
      <c r="J18" s="12">
        <f t="shared" si="2"/>
        <v>1.5852605778463922</v>
      </c>
      <c r="K18" s="7">
        <f t="shared" si="3"/>
        <v>3.1705211556927841E-2</v>
      </c>
      <c r="L18" s="2"/>
      <c r="M18" s="2"/>
      <c r="N18" s="7"/>
      <c r="O18" s="7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15">
      <c r="A19" s="3">
        <v>17</v>
      </c>
      <c r="B19" s="3">
        <v>175</v>
      </c>
      <c r="C19" s="2">
        <f t="shared" si="4"/>
        <v>21300</v>
      </c>
      <c r="D19" s="2">
        <f t="shared" si="0"/>
        <v>21474</v>
      </c>
      <c r="E19" s="2"/>
      <c r="F19" s="2"/>
      <c r="G19" s="2"/>
      <c r="H19" s="12">
        <f t="shared" si="1"/>
        <v>7.9021042174659082E-3</v>
      </c>
      <c r="I19" s="13">
        <f>'Pay Values'!$I$2*A19</f>
        <v>186.50689777148921</v>
      </c>
      <c r="J19" s="12">
        <f t="shared" si="2"/>
        <v>1.4737969434665679</v>
      </c>
      <c r="K19" s="7">
        <f t="shared" si="3"/>
        <v>2.9475938869331357E-2</v>
      </c>
      <c r="L19" s="2"/>
      <c r="M19" s="2"/>
      <c r="N19" s="7"/>
      <c r="O19" s="7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15">
      <c r="A20" s="3">
        <v>18</v>
      </c>
      <c r="B20" s="3">
        <v>150</v>
      </c>
      <c r="C20" s="2">
        <f t="shared" si="4"/>
        <v>21475</v>
      </c>
      <c r="D20" s="2">
        <f t="shared" si="0"/>
        <v>21624</v>
      </c>
      <c r="E20" s="2"/>
      <c r="F20" s="2"/>
      <c r="G20" s="2"/>
      <c r="H20" s="12">
        <f t="shared" si="1"/>
        <v>6.7732321863993496E-3</v>
      </c>
      <c r="I20" s="13">
        <f>'Pay Values'!$I$2*A20</f>
        <v>197.47789175804738</v>
      </c>
      <c r="J20" s="12">
        <f t="shared" si="2"/>
        <v>1.3375636125578934</v>
      </c>
      <c r="K20" s="7">
        <f t="shared" si="3"/>
        <v>2.6751272251157868E-2</v>
      </c>
      <c r="L20" s="2"/>
      <c r="M20" s="2"/>
      <c r="N20" s="7"/>
      <c r="O20" s="7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15">
      <c r="A21" s="3">
        <v>19</v>
      </c>
      <c r="B21" s="3">
        <v>100</v>
      </c>
      <c r="C21" s="2">
        <f t="shared" si="4"/>
        <v>21625</v>
      </c>
      <c r="D21" s="2">
        <f t="shared" si="0"/>
        <v>21724</v>
      </c>
      <c r="E21" s="2"/>
      <c r="F21" s="2"/>
      <c r="G21" s="2"/>
      <c r="H21" s="12">
        <f t="shared" si="1"/>
        <v>4.5154881242662334E-3</v>
      </c>
      <c r="I21" s="13">
        <f>'Pay Values'!$I$2*A21</f>
        <v>208.44888574460558</v>
      </c>
      <c r="J21" s="12">
        <f t="shared" si="2"/>
        <v>0.94124846809629548</v>
      </c>
      <c r="K21" s="7">
        <f t="shared" si="3"/>
        <v>1.882496936192591E-2</v>
      </c>
      <c r="L21" s="2"/>
      <c r="M21" s="2"/>
      <c r="N21" s="7"/>
      <c r="O21" s="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15">
      <c r="A22" s="3">
        <v>20</v>
      </c>
      <c r="B22" s="3">
        <v>75</v>
      </c>
      <c r="C22" s="2">
        <f t="shared" si="4"/>
        <v>21725</v>
      </c>
      <c r="D22" s="2">
        <f t="shared" si="0"/>
        <v>21799</v>
      </c>
      <c r="E22" s="2"/>
      <c r="F22" s="2"/>
      <c r="G22" s="2"/>
      <c r="H22" s="12">
        <f t="shared" si="1"/>
        <v>3.3866160931996748E-3</v>
      </c>
      <c r="I22" s="13">
        <f>'Pay Values'!$I$2*A22</f>
        <v>219.41987973116375</v>
      </c>
      <c r="J22" s="12">
        <f t="shared" si="2"/>
        <v>0.74309089586549626</v>
      </c>
      <c r="K22" s="7">
        <f t="shared" si="3"/>
        <v>1.4861817917309925E-2</v>
      </c>
      <c r="L22" s="2"/>
      <c r="M22" s="2"/>
      <c r="N22" s="7"/>
      <c r="O22" s="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15">
      <c r="A23" s="3">
        <v>21</v>
      </c>
      <c r="B23" s="3">
        <v>50</v>
      </c>
      <c r="C23" s="2">
        <f t="shared" si="4"/>
        <v>21800</v>
      </c>
      <c r="D23" s="2">
        <f t="shared" si="0"/>
        <v>21849</v>
      </c>
      <c r="E23" s="2"/>
      <c r="F23" s="2"/>
      <c r="G23" s="2"/>
      <c r="H23" s="12">
        <f t="shared" si="1"/>
        <v>2.2577440621331167E-3</v>
      </c>
      <c r="I23" s="13">
        <f>'Pay Values'!$I$2*A23</f>
        <v>230.39087371772195</v>
      </c>
      <c r="J23" s="12">
        <f t="shared" si="2"/>
        <v>0.5201636271058474</v>
      </c>
      <c r="K23" s="7">
        <f t="shared" si="3"/>
        <v>1.0403272542116948E-2</v>
      </c>
      <c r="L23" s="2"/>
      <c r="M23" s="2"/>
      <c r="N23" s="7"/>
      <c r="O23" s="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15">
      <c r="A24" s="3">
        <v>22</v>
      </c>
      <c r="B24" s="3">
        <v>45</v>
      </c>
      <c r="C24" s="2">
        <f t="shared" si="4"/>
        <v>21850</v>
      </c>
      <c r="D24" s="2">
        <f t="shared" si="0"/>
        <v>21894</v>
      </c>
      <c r="E24" s="2"/>
      <c r="F24" s="2"/>
      <c r="G24" s="2"/>
      <c r="H24" s="12">
        <f t="shared" si="1"/>
        <v>2.0319696559198048E-3</v>
      </c>
      <c r="I24" s="13">
        <f>'Pay Values'!$I$2*A24</f>
        <v>241.36186770428014</v>
      </c>
      <c r="J24" s="12">
        <f t="shared" si="2"/>
        <v>0.49043999127122756</v>
      </c>
      <c r="K24" s="7">
        <f t="shared" si="3"/>
        <v>9.8087998254245516E-3</v>
      </c>
      <c r="L24" s="2"/>
      <c r="M24" s="2"/>
      <c r="N24" s="7"/>
      <c r="O24" s="7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15">
      <c r="A25" s="3">
        <v>23</v>
      </c>
      <c r="B25" s="3">
        <v>40</v>
      </c>
      <c r="C25" s="2">
        <f t="shared" si="4"/>
        <v>21895</v>
      </c>
      <c r="D25" s="2">
        <f t="shared" si="0"/>
        <v>21934</v>
      </c>
      <c r="E25" s="2"/>
      <c r="F25" s="2"/>
      <c r="G25" s="2"/>
      <c r="H25" s="12">
        <f t="shared" si="1"/>
        <v>1.8061952497064934E-3</v>
      </c>
      <c r="I25" s="13">
        <f>'Pay Values'!$I$2*A25</f>
        <v>252.33286169083831</v>
      </c>
      <c r="J25" s="12">
        <f t="shared" si="2"/>
        <v>0.45576241613083773</v>
      </c>
      <c r="K25" s="7">
        <f t="shared" si="3"/>
        <v>9.1152483226167539E-3</v>
      </c>
      <c r="L25" s="2"/>
      <c r="M25" s="2"/>
      <c r="N25" s="7"/>
      <c r="O25" s="7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15">
      <c r="A26" s="3">
        <v>24</v>
      </c>
      <c r="B26" s="3">
        <v>35</v>
      </c>
      <c r="C26" s="2">
        <f t="shared" si="4"/>
        <v>21935</v>
      </c>
      <c r="D26" s="2">
        <f t="shared" si="0"/>
        <v>21969</v>
      </c>
      <c r="E26" s="2"/>
      <c r="F26" s="2"/>
      <c r="G26" s="2"/>
      <c r="H26" s="12">
        <f t="shared" si="1"/>
        <v>1.5804208434931817E-3</v>
      </c>
      <c r="I26" s="13">
        <f>'Pay Values'!$I$2*A26</f>
        <v>263.30385567739654</v>
      </c>
      <c r="J26" s="12">
        <f t="shared" si="2"/>
        <v>0.41613090168467803</v>
      </c>
      <c r="K26" s="7">
        <f t="shared" si="3"/>
        <v>8.3226180336935605E-3</v>
      </c>
      <c r="L26" s="2"/>
      <c r="M26" s="2"/>
      <c r="N26" s="7"/>
      <c r="O26" s="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15">
      <c r="A27" s="3">
        <v>25</v>
      </c>
      <c r="B27" s="3">
        <v>30</v>
      </c>
      <c r="C27" s="2">
        <f t="shared" si="4"/>
        <v>21970</v>
      </c>
      <c r="D27" s="2">
        <f t="shared" si="0"/>
        <v>21999</v>
      </c>
      <c r="E27" s="2"/>
      <c r="F27" s="2"/>
      <c r="G27" s="2"/>
      <c r="H27" s="12">
        <f t="shared" si="1"/>
        <v>1.35464643727987E-3</v>
      </c>
      <c r="I27" s="13">
        <f>'Pay Values'!$I$2*A27</f>
        <v>274.27484966395468</v>
      </c>
      <c r="J27" s="12">
        <f t="shared" si="2"/>
        <v>0.37154544793274819</v>
      </c>
      <c r="K27" s="7">
        <f t="shared" si="3"/>
        <v>7.4309089586549635E-3</v>
      </c>
      <c r="L27" s="2"/>
      <c r="M27" s="2"/>
      <c r="N27" s="7"/>
      <c r="O27" s="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15">
      <c r="A28" s="3">
        <v>26</v>
      </c>
      <c r="B28" s="3">
        <v>25</v>
      </c>
      <c r="C28" s="2">
        <f t="shared" si="4"/>
        <v>22000</v>
      </c>
      <c r="D28" s="2">
        <f t="shared" si="0"/>
        <v>22024</v>
      </c>
      <c r="E28" s="2"/>
      <c r="F28" s="2"/>
      <c r="G28" s="2"/>
      <c r="H28" s="12">
        <f t="shared" si="1"/>
        <v>1.1288720310665583E-3</v>
      </c>
      <c r="I28" s="13">
        <f>'Pay Values'!$I$2*A28</f>
        <v>285.24584365051288</v>
      </c>
      <c r="J28" s="12">
        <f t="shared" si="2"/>
        <v>0.32200605487504841</v>
      </c>
      <c r="K28" s="7">
        <f t="shared" si="3"/>
        <v>6.4401210975009683E-3</v>
      </c>
      <c r="L28" s="2"/>
      <c r="M28" s="2"/>
      <c r="N28" s="7"/>
      <c r="O28" s="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15">
      <c r="A29" s="3">
        <v>27</v>
      </c>
      <c r="B29" s="3">
        <v>20</v>
      </c>
      <c r="C29" s="2">
        <f t="shared" si="4"/>
        <v>22025</v>
      </c>
      <c r="D29" s="2">
        <f t="shared" si="0"/>
        <v>22044</v>
      </c>
      <c r="E29" s="2"/>
      <c r="F29" s="2"/>
      <c r="G29" s="2"/>
      <c r="H29" s="12">
        <f t="shared" si="1"/>
        <v>9.0309762485324668E-4</v>
      </c>
      <c r="I29" s="13">
        <f>'Pay Values'!$I$2*A29</f>
        <v>296.21683763707108</v>
      </c>
      <c r="J29" s="12">
        <f t="shared" si="2"/>
        <v>0.2675127225115787</v>
      </c>
      <c r="K29" s="7">
        <f t="shared" si="3"/>
        <v>5.3502544502315738E-3</v>
      </c>
      <c r="L29" s="2"/>
      <c r="M29" s="2"/>
      <c r="N29" s="7"/>
      <c r="O29" s="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15">
      <c r="A30" s="3">
        <v>28</v>
      </c>
      <c r="B30" s="3">
        <v>15</v>
      </c>
      <c r="C30" s="2">
        <f t="shared" si="4"/>
        <v>22045</v>
      </c>
      <c r="D30" s="2">
        <f t="shared" si="0"/>
        <v>22059</v>
      </c>
      <c r="E30" s="2"/>
      <c r="F30" s="2"/>
      <c r="G30" s="2"/>
      <c r="H30" s="12">
        <f t="shared" si="1"/>
        <v>6.7732321863993501E-4</v>
      </c>
      <c r="I30" s="13">
        <f>'Pay Values'!$I$2*A30</f>
        <v>307.18783162362928</v>
      </c>
      <c r="J30" s="12">
        <f t="shared" si="2"/>
        <v>0.20806545084233899</v>
      </c>
      <c r="K30" s="7">
        <f t="shared" si="3"/>
        <v>4.1613090168467794E-3</v>
      </c>
      <c r="L30" s="2"/>
      <c r="M30" s="2"/>
      <c r="N30" s="7"/>
      <c r="O30" s="7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15">
      <c r="A31" s="3">
        <v>29</v>
      </c>
      <c r="B31" s="3">
        <v>14</v>
      </c>
      <c r="C31" s="2">
        <f t="shared" si="4"/>
        <v>22060</v>
      </c>
      <c r="D31" s="2">
        <f t="shared" si="0"/>
        <v>22073</v>
      </c>
      <c r="E31" s="2"/>
      <c r="F31" s="2"/>
      <c r="G31" s="2"/>
      <c r="H31" s="12">
        <f t="shared" si="1"/>
        <v>6.3216833739727267E-4</v>
      </c>
      <c r="I31" s="13">
        <f>'Pay Values'!$I$2*A31</f>
        <v>318.15882561018748</v>
      </c>
      <c r="J31" s="12">
        <f t="shared" si="2"/>
        <v>0.20112993581426103</v>
      </c>
      <c r="K31" s="7">
        <f t="shared" si="3"/>
        <v>4.0225987162852209E-3</v>
      </c>
      <c r="L31" s="2"/>
      <c r="M31" s="2"/>
      <c r="N31" s="7"/>
      <c r="O31" s="7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15">
      <c r="A32" s="3">
        <v>30</v>
      </c>
      <c r="B32" s="3">
        <v>13</v>
      </c>
      <c r="C32" s="2">
        <f t="shared" si="4"/>
        <v>22074</v>
      </c>
      <c r="D32" s="2">
        <f t="shared" si="0"/>
        <v>22086</v>
      </c>
      <c r="E32" s="2"/>
      <c r="F32" s="2"/>
      <c r="G32" s="2"/>
      <c r="H32" s="12">
        <f t="shared" si="1"/>
        <v>5.8701345615461034E-4</v>
      </c>
      <c r="I32" s="13">
        <f>'Pay Values'!$I$2*A32</f>
        <v>329.12981959674562</v>
      </c>
      <c r="J32" s="12">
        <f t="shared" si="2"/>
        <v>0.19320363292502904</v>
      </c>
      <c r="K32" s="7">
        <f t="shared" si="3"/>
        <v>3.864072658500581E-3</v>
      </c>
      <c r="L32" s="2"/>
      <c r="M32" s="2"/>
      <c r="N32" s="7"/>
      <c r="O32" s="7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15">
      <c r="A33" s="3">
        <v>31</v>
      </c>
      <c r="B33" s="3">
        <v>10</v>
      </c>
      <c r="C33" s="2">
        <f t="shared" si="4"/>
        <v>22087</v>
      </c>
      <c r="D33" s="2">
        <f t="shared" si="0"/>
        <v>22096</v>
      </c>
      <c r="E33" s="2"/>
      <c r="F33" s="2"/>
      <c r="G33" s="2"/>
      <c r="H33" s="12">
        <f t="shared" si="1"/>
        <v>4.5154881242662334E-4</v>
      </c>
      <c r="I33" s="13">
        <f>'Pay Values'!$I$2*A33</f>
        <v>340.10081358330382</v>
      </c>
      <c r="J33" s="12">
        <f t="shared" si="2"/>
        <v>0.15357211847886926</v>
      </c>
      <c r="K33" s="7">
        <f t="shared" si="3"/>
        <v>3.0714423695773849E-3</v>
      </c>
      <c r="L33" s="2"/>
      <c r="M33" s="2"/>
      <c r="N33" s="7"/>
      <c r="O33" s="7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15">
      <c r="A34" s="3">
        <v>32</v>
      </c>
      <c r="B34" s="3">
        <v>6</v>
      </c>
      <c r="C34" s="2">
        <f t="shared" si="4"/>
        <v>22097</v>
      </c>
      <c r="D34" s="2">
        <f t="shared" si="0"/>
        <v>22102</v>
      </c>
      <c r="E34" s="2"/>
      <c r="F34" s="2"/>
      <c r="G34" s="2"/>
      <c r="H34" s="12">
        <f t="shared" si="1"/>
        <v>2.70929287455974E-4</v>
      </c>
      <c r="I34" s="13">
        <f>'Pay Values'!$I$2*A34</f>
        <v>351.07180756986202</v>
      </c>
      <c r="J34" s="12">
        <f t="shared" si="2"/>
        <v>9.511563467078353E-2</v>
      </c>
      <c r="K34" s="7">
        <f t="shared" si="3"/>
        <v>1.9023126934156706E-3</v>
      </c>
      <c r="L34" s="2"/>
      <c r="M34" s="2"/>
      <c r="N34" s="7"/>
      <c r="O34" s="7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15">
      <c r="A35" s="3">
        <v>33</v>
      </c>
      <c r="B35" s="3">
        <v>6</v>
      </c>
      <c r="C35" s="2">
        <f t="shared" si="4"/>
        <v>22103</v>
      </c>
      <c r="D35" s="2">
        <f t="shared" si="0"/>
        <v>22108</v>
      </c>
      <c r="E35" s="2"/>
      <c r="F35" s="2"/>
      <c r="G35" s="2"/>
      <c r="H35" s="12">
        <f t="shared" si="1"/>
        <v>2.70929287455974E-4</v>
      </c>
      <c r="I35" s="13">
        <f>'Pay Values'!$I$2*A35</f>
        <v>362.04280155642022</v>
      </c>
      <c r="J35" s="12">
        <f t="shared" si="2"/>
        <v>9.8087998254245523E-2</v>
      </c>
      <c r="K35" s="7">
        <f t="shared" si="3"/>
        <v>1.9617599650849104E-3</v>
      </c>
      <c r="L35" s="2"/>
      <c r="M35" s="2"/>
      <c r="N35" s="7"/>
      <c r="O35" s="7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15">
      <c r="A36" s="3">
        <v>34</v>
      </c>
      <c r="B36" s="3">
        <v>5</v>
      </c>
      <c r="C36" s="2">
        <f t="shared" si="4"/>
        <v>22109</v>
      </c>
      <c r="D36" s="2">
        <f t="shared" si="0"/>
        <v>22113</v>
      </c>
      <c r="E36" s="2"/>
      <c r="F36" s="2"/>
      <c r="G36" s="2"/>
      <c r="H36" s="12">
        <f t="shared" si="1"/>
        <v>2.2577440621331167E-4</v>
      </c>
      <c r="I36" s="13">
        <f>'Pay Values'!$I$2*A36</f>
        <v>373.01379554297841</v>
      </c>
      <c r="J36" s="12">
        <f t="shared" si="2"/>
        <v>8.421696819808959E-2</v>
      </c>
      <c r="K36" s="7">
        <f t="shared" si="3"/>
        <v>1.6843393639617919E-3</v>
      </c>
      <c r="L36" s="2"/>
      <c r="M36" s="2"/>
      <c r="N36" s="7"/>
      <c r="O36" s="7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15">
      <c r="A37" s="3">
        <v>35</v>
      </c>
      <c r="B37" s="3">
        <v>5</v>
      </c>
      <c r="C37" s="2">
        <f t="shared" si="4"/>
        <v>22114</v>
      </c>
      <c r="D37" s="2">
        <f t="shared" si="0"/>
        <v>22118</v>
      </c>
      <c r="E37" s="2"/>
      <c r="F37" s="2"/>
      <c r="G37" s="2"/>
      <c r="H37" s="12">
        <f t="shared" si="1"/>
        <v>2.2577440621331167E-4</v>
      </c>
      <c r="I37" s="13">
        <f>'Pay Values'!$I$2*A37</f>
        <v>383.98478952953656</v>
      </c>
      <c r="J37" s="12">
        <f t="shared" si="2"/>
        <v>8.6693937850974567E-2</v>
      </c>
      <c r="K37" s="7">
        <f t="shared" si="3"/>
        <v>1.7338787570194913E-3</v>
      </c>
      <c r="L37" s="2"/>
      <c r="M37" s="2"/>
      <c r="N37" s="7"/>
      <c r="O37" s="7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15">
      <c r="A38" s="3">
        <v>36</v>
      </c>
      <c r="B38" s="3">
        <v>4</v>
      </c>
      <c r="C38" s="2">
        <f t="shared" si="4"/>
        <v>22119</v>
      </c>
      <c r="D38" s="2">
        <f t="shared" si="0"/>
        <v>22122</v>
      </c>
      <c r="E38" s="2"/>
      <c r="F38" s="2"/>
      <c r="G38" s="2"/>
      <c r="H38" s="12">
        <f t="shared" si="1"/>
        <v>1.8061952497064934E-4</v>
      </c>
      <c r="I38" s="13">
        <f>'Pay Values'!$I$2*A38</f>
        <v>394.95578351609475</v>
      </c>
      <c r="J38" s="12">
        <f t="shared" si="2"/>
        <v>7.1336726003087644E-2</v>
      </c>
      <c r="K38" s="7">
        <f t="shared" si="3"/>
        <v>1.4267345200617528E-3</v>
      </c>
      <c r="L38" s="2"/>
      <c r="M38" s="2"/>
      <c r="N38" s="7"/>
      <c r="O38" s="7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15">
      <c r="A39" s="3">
        <v>37</v>
      </c>
      <c r="B39" s="3">
        <v>4</v>
      </c>
      <c r="C39" s="2">
        <f t="shared" si="4"/>
        <v>22123</v>
      </c>
      <c r="D39" s="2">
        <f t="shared" si="0"/>
        <v>22126</v>
      </c>
      <c r="E39" s="2"/>
      <c r="F39" s="2"/>
      <c r="G39" s="2"/>
      <c r="H39" s="12">
        <f t="shared" si="1"/>
        <v>1.8061952497064934E-4</v>
      </c>
      <c r="I39" s="13">
        <f>'Pay Values'!$I$2*A39</f>
        <v>405.92677750265295</v>
      </c>
      <c r="J39" s="12">
        <f t="shared" si="2"/>
        <v>7.3318301725395649E-2</v>
      </c>
      <c r="K39" s="7">
        <f t="shared" si="3"/>
        <v>1.466366034507913E-3</v>
      </c>
      <c r="L39" s="2"/>
      <c r="M39" s="2"/>
      <c r="N39" s="7"/>
      <c r="O39" s="7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15">
      <c r="A40" s="3">
        <v>38</v>
      </c>
      <c r="B40" s="3">
        <v>3</v>
      </c>
      <c r="C40" s="2">
        <f t="shared" si="4"/>
        <v>22127</v>
      </c>
      <c r="D40" s="2">
        <f t="shared" si="0"/>
        <v>22129</v>
      </c>
      <c r="E40" s="2"/>
      <c r="F40" s="2"/>
      <c r="G40" s="2"/>
      <c r="H40" s="12">
        <f t="shared" si="1"/>
        <v>1.35464643727987E-4</v>
      </c>
      <c r="I40" s="13">
        <f>'Pay Values'!$I$2*A40</f>
        <v>416.89777148921115</v>
      </c>
      <c r="J40" s="12">
        <f t="shared" si="2"/>
        <v>5.6474908085777722E-2</v>
      </c>
      <c r="K40" s="7">
        <f t="shared" si="3"/>
        <v>1.1294981617155544E-3</v>
      </c>
      <c r="L40" s="2"/>
      <c r="M40" s="2"/>
      <c r="N40" s="7"/>
      <c r="O40" s="7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15">
      <c r="A41" s="3">
        <v>39</v>
      </c>
      <c r="B41" s="3">
        <v>3</v>
      </c>
      <c r="C41" s="2">
        <f t="shared" si="4"/>
        <v>22130</v>
      </c>
      <c r="D41" s="2">
        <f t="shared" si="0"/>
        <v>22132</v>
      </c>
      <c r="E41" s="2"/>
      <c r="F41" s="2"/>
      <c r="G41" s="2"/>
      <c r="H41" s="12">
        <f t="shared" si="1"/>
        <v>1.35464643727987E-4</v>
      </c>
      <c r="I41" s="13">
        <f>'Pay Values'!$I$2*A41</f>
        <v>427.86876547576935</v>
      </c>
      <c r="J41" s="12">
        <f t="shared" si="2"/>
        <v>5.7961089877508719E-2</v>
      </c>
      <c r="K41" s="7">
        <f t="shared" si="3"/>
        <v>1.1592217975501743E-3</v>
      </c>
      <c r="L41" s="2"/>
      <c r="M41" s="2"/>
      <c r="N41" s="7"/>
      <c r="O41" s="7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15">
      <c r="A42" s="3">
        <v>40</v>
      </c>
      <c r="B42" s="3">
        <v>2</v>
      </c>
      <c r="C42" s="2">
        <f t="shared" si="4"/>
        <v>22133</v>
      </c>
      <c r="D42" s="2">
        <f t="shared" si="0"/>
        <v>22134</v>
      </c>
      <c r="E42" s="2"/>
      <c r="F42" s="2"/>
      <c r="G42" s="2"/>
      <c r="H42" s="12">
        <f t="shared" si="1"/>
        <v>9.0309762485324668E-5</v>
      </c>
      <c r="I42" s="13">
        <f>'Pay Values'!$I$2*A42</f>
        <v>438.83975946232749</v>
      </c>
      <c r="J42" s="12">
        <f t="shared" si="2"/>
        <v>3.9631514446159803E-2</v>
      </c>
      <c r="K42" s="7">
        <f t="shared" si="3"/>
        <v>7.9263028892319603E-4</v>
      </c>
      <c r="L42" s="2"/>
      <c r="M42" s="2"/>
      <c r="N42" s="7"/>
      <c r="O42" s="7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15">
      <c r="A43" s="3">
        <v>41</v>
      </c>
      <c r="B43" s="3">
        <v>2</v>
      </c>
      <c r="C43" s="2">
        <f t="shared" si="4"/>
        <v>22135</v>
      </c>
      <c r="D43" s="2">
        <f t="shared" si="0"/>
        <v>22136</v>
      </c>
      <c r="E43" s="2"/>
      <c r="F43" s="2"/>
      <c r="G43" s="2"/>
      <c r="H43" s="12">
        <f t="shared" si="1"/>
        <v>9.0309762485324668E-5</v>
      </c>
      <c r="I43" s="13">
        <f>'Pay Values'!$I$2*A43</f>
        <v>449.81075344888569</v>
      </c>
      <c r="J43" s="12">
        <f t="shared" si="2"/>
        <v>4.0622302307313798E-2</v>
      </c>
      <c r="K43" s="7">
        <f t="shared" si="3"/>
        <v>8.1244604614627602E-4</v>
      </c>
      <c r="L43" s="2"/>
      <c r="M43" s="2"/>
      <c r="N43" s="7"/>
      <c r="O43" s="7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15">
      <c r="A44" s="3">
        <v>42</v>
      </c>
      <c r="B44" s="3">
        <v>1</v>
      </c>
      <c r="C44" s="2">
        <f t="shared" si="4"/>
        <v>22137</v>
      </c>
      <c r="D44" s="2">
        <f t="shared" si="0"/>
        <v>22137</v>
      </c>
      <c r="E44" s="2"/>
      <c r="F44" s="2"/>
      <c r="G44" s="2"/>
      <c r="H44" s="12">
        <f t="shared" si="1"/>
        <v>4.5154881242662334E-5</v>
      </c>
      <c r="I44" s="13">
        <f>'Pay Values'!$I$2*A44</f>
        <v>460.78174743544389</v>
      </c>
      <c r="J44" s="12">
        <f t="shared" si="2"/>
        <v>2.0806545084233897E-2</v>
      </c>
      <c r="K44" s="7">
        <f t="shared" si="3"/>
        <v>4.1613090168467795E-4</v>
      </c>
      <c r="L44" s="2"/>
      <c r="M44" s="2"/>
      <c r="N44" s="7"/>
      <c r="O44" s="7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15">
      <c r="A45" s="3">
        <v>43</v>
      </c>
      <c r="B45" s="3">
        <v>1</v>
      </c>
      <c r="C45" s="2">
        <f t="shared" si="4"/>
        <v>22138</v>
      </c>
      <c r="D45" s="2">
        <f t="shared" si="0"/>
        <v>22138</v>
      </c>
      <c r="E45" s="2"/>
      <c r="F45" s="2"/>
      <c r="G45" s="2"/>
      <c r="H45" s="12">
        <f t="shared" si="1"/>
        <v>4.5154881242662334E-5</v>
      </c>
      <c r="I45" s="13">
        <f>'Pay Values'!$I$2*A45</f>
        <v>471.75274142200209</v>
      </c>
      <c r="J45" s="12">
        <f t="shared" si="2"/>
        <v>2.1301939014810898E-2</v>
      </c>
      <c r="K45" s="7">
        <f t="shared" si="3"/>
        <v>4.2603878029621794E-4</v>
      </c>
      <c r="L45" s="2"/>
      <c r="M45" s="2"/>
      <c r="N45" s="7"/>
      <c r="O45" s="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15">
      <c r="A46" s="3">
        <v>44</v>
      </c>
      <c r="B46" s="3">
        <v>1</v>
      </c>
      <c r="C46" s="2">
        <f t="shared" si="4"/>
        <v>22139</v>
      </c>
      <c r="D46" s="2">
        <f t="shared" si="0"/>
        <v>22139</v>
      </c>
      <c r="E46" s="2"/>
      <c r="F46" s="2"/>
      <c r="G46" s="2"/>
      <c r="H46" s="12">
        <f t="shared" si="1"/>
        <v>4.5154881242662334E-5</v>
      </c>
      <c r="I46" s="13">
        <f>'Pay Values'!$I$2*A46</f>
        <v>482.72373540856029</v>
      </c>
      <c r="J46" s="12">
        <f t="shared" si="2"/>
        <v>2.1797332945387896E-2</v>
      </c>
      <c r="K46" s="7">
        <f t="shared" si="3"/>
        <v>4.3594665890775794E-4</v>
      </c>
      <c r="L46" s="2"/>
      <c r="M46" s="2"/>
      <c r="N46" s="7"/>
      <c r="O46" s="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15">
      <c r="A47" s="3">
        <v>45</v>
      </c>
      <c r="B47" s="3">
        <v>1</v>
      </c>
      <c r="C47" s="2">
        <f t="shared" si="4"/>
        <v>22140</v>
      </c>
      <c r="D47" s="2">
        <f t="shared" si="0"/>
        <v>22140</v>
      </c>
      <c r="E47" s="2"/>
      <c r="F47" s="2"/>
      <c r="G47" s="2"/>
      <c r="H47" s="12">
        <f t="shared" si="1"/>
        <v>4.5154881242662334E-5</v>
      </c>
      <c r="I47" s="13">
        <f>'Pay Values'!$I$2*A47</f>
        <v>493.69472939511849</v>
      </c>
      <c r="J47" s="12">
        <f t="shared" si="2"/>
        <v>2.2292726875964893E-2</v>
      </c>
      <c r="K47" s="7">
        <f t="shared" si="3"/>
        <v>4.4585453751929787E-4</v>
      </c>
      <c r="L47" s="2"/>
      <c r="M47" s="2"/>
      <c r="N47" s="7"/>
      <c r="O47" s="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15">
      <c r="A48" s="3">
        <v>46</v>
      </c>
      <c r="B48" s="3">
        <v>1</v>
      </c>
      <c r="C48" s="2">
        <f t="shared" si="4"/>
        <v>22141</v>
      </c>
      <c r="D48" s="2">
        <f t="shared" si="0"/>
        <v>22141</v>
      </c>
      <c r="E48" s="2"/>
      <c r="F48" s="2"/>
      <c r="G48" s="2"/>
      <c r="H48" s="12">
        <f t="shared" si="1"/>
        <v>4.5154881242662334E-5</v>
      </c>
      <c r="I48" s="13">
        <f>'Pay Values'!$I$2*A48</f>
        <v>504.66572338167663</v>
      </c>
      <c r="J48" s="12">
        <f t="shared" si="2"/>
        <v>2.2788120806541887E-2</v>
      </c>
      <c r="K48" s="7">
        <f t="shared" si="3"/>
        <v>4.5576241613083776E-4</v>
      </c>
      <c r="L48" s="2"/>
      <c r="M48" s="2"/>
      <c r="N48" s="7"/>
      <c r="O48" s="7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15">
      <c r="A49" s="3">
        <v>47</v>
      </c>
      <c r="B49" s="3">
        <v>1</v>
      </c>
      <c r="C49" s="2">
        <f t="shared" si="4"/>
        <v>22142</v>
      </c>
      <c r="D49" s="2">
        <f t="shared" si="0"/>
        <v>22142</v>
      </c>
      <c r="E49" s="2"/>
      <c r="F49" s="2"/>
      <c r="G49" s="2"/>
      <c r="H49" s="12">
        <f t="shared" si="1"/>
        <v>4.5154881242662334E-5</v>
      </c>
      <c r="I49" s="13">
        <f>'Pay Values'!$I$2*A49</f>
        <v>515.63671736823483</v>
      </c>
      <c r="J49" s="12">
        <f t="shared" si="2"/>
        <v>2.3283514737118885E-2</v>
      </c>
      <c r="K49" s="7">
        <f t="shared" si="3"/>
        <v>4.656702947423777E-4</v>
      </c>
      <c r="L49" s="2"/>
      <c r="M49" s="2"/>
      <c r="N49" s="7"/>
      <c r="O49" s="7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15">
      <c r="A50" s="3">
        <v>48</v>
      </c>
      <c r="B50" s="3">
        <v>1</v>
      </c>
      <c r="C50" s="2">
        <f t="shared" si="4"/>
        <v>22143</v>
      </c>
      <c r="D50" s="2">
        <f t="shared" si="0"/>
        <v>22143</v>
      </c>
      <c r="E50" s="2"/>
      <c r="F50" s="2"/>
      <c r="G50" s="2"/>
      <c r="H50" s="12">
        <f t="shared" si="1"/>
        <v>4.5154881242662334E-5</v>
      </c>
      <c r="I50" s="13">
        <f>'Pay Values'!$I$2*A50</f>
        <v>526.60771135479308</v>
      </c>
      <c r="J50" s="12">
        <f t="shared" si="2"/>
        <v>2.3778908667695886E-2</v>
      </c>
      <c r="K50" s="7">
        <f t="shared" si="3"/>
        <v>4.7557817335391775E-4</v>
      </c>
      <c r="L50" s="2"/>
      <c r="M50" s="2"/>
      <c r="N50" s="7"/>
      <c r="O50" s="7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15">
      <c r="A51" s="3">
        <v>49</v>
      </c>
      <c r="B51" s="3">
        <v>1</v>
      </c>
      <c r="C51" s="2">
        <f t="shared" si="4"/>
        <v>22144</v>
      </c>
      <c r="D51" s="2">
        <f t="shared" si="0"/>
        <v>22144</v>
      </c>
      <c r="E51" s="2"/>
      <c r="F51" s="2"/>
      <c r="G51" s="2"/>
      <c r="H51" s="12">
        <f t="shared" si="1"/>
        <v>4.5154881242662334E-5</v>
      </c>
      <c r="I51" s="13">
        <f>'Pay Values'!$I$2*A51</f>
        <v>537.57870534135122</v>
      </c>
      <c r="J51" s="12">
        <f t="shared" si="2"/>
        <v>2.4274302598272884E-2</v>
      </c>
      <c r="K51" s="7">
        <f t="shared" si="3"/>
        <v>4.8548605196545769E-4</v>
      </c>
      <c r="L51" s="2"/>
      <c r="M51" s="2"/>
      <c r="N51" s="7"/>
      <c r="O51" s="7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15">
      <c r="A52" s="3">
        <v>50</v>
      </c>
      <c r="B52" s="3">
        <v>1</v>
      </c>
      <c r="C52" s="2">
        <f t="shared" si="4"/>
        <v>22145</v>
      </c>
      <c r="D52" s="2">
        <f t="shared" si="0"/>
        <v>22145</v>
      </c>
      <c r="E52" s="2"/>
      <c r="F52" s="2"/>
      <c r="G52" s="2"/>
      <c r="H52" s="12">
        <f t="shared" si="1"/>
        <v>4.5154881242662334E-5</v>
      </c>
      <c r="I52" s="13">
        <f>'Pay Values'!$I$2*A52</f>
        <v>548.54969932790937</v>
      </c>
      <c r="J52" s="12">
        <f t="shared" si="2"/>
        <v>2.4769696528849878E-2</v>
      </c>
      <c r="K52" s="7">
        <f t="shared" si="3"/>
        <v>4.9539393057699752E-4</v>
      </c>
      <c r="L52" s="2"/>
      <c r="M52" s="2"/>
      <c r="N52" s="7"/>
      <c r="O52" s="7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15">
      <c r="A53" s="3"/>
      <c r="B53" s="3"/>
      <c r="C53" s="2"/>
      <c r="D53" s="2"/>
      <c r="E53" s="2"/>
      <c r="F53" s="2"/>
      <c r="G53" s="2"/>
      <c r="H53" s="12"/>
      <c r="I53" s="4"/>
      <c r="J53" s="2"/>
      <c r="K53" s="7"/>
      <c r="L53" s="2"/>
      <c r="M53" s="2"/>
      <c r="N53" s="2"/>
      <c r="O53" s="7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15">
      <c r="A54" s="8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7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15">
      <c r="A55" s="8"/>
      <c r="B55" s="8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7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15">
      <c r="A56" s="8"/>
      <c r="B56" s="8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7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15">
      <c r="A57" s="8"/>
      <c r="B57" s="8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7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15">
      <c r="A58" s="8"/>
      <c r="B58" s="8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7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15">
      <c r="A59" s="8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7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15">
      <c r="A60" s="8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7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15">
      <c r="A61" s="8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7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15">
      <c r="A62" s="8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7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15">
      <c r="A63" s="8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7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15">
      <c r="A64" s="8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7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15">
      <c r="A65" s="8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7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15">
      <c r="A66" s="8"/>
      <c r="B66" s="8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7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15">
      <c r="A67" s="8"/>
      <c r="B67" s="8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7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15">
      <c r="A68" s="8"/>
      <c r="B68" s="8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7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15">
      <c r="A69" s="8"/>
      <c r="B69" s="8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7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15">
      <c r="A70" s="8"/>
      <c r="B70" s="8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7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15">
      <c r="A71" s="8"/>
      <c r="B71" s="8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7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15">
      <c r="A72" s="8"/>
      <c r="B72" s="8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7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8"/>
      <c r="B73" s="8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7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8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7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8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7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8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7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8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7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8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7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8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7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8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7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8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7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8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7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8"/>
      <c r="B83" s="8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7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8"/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7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8"/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7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8"/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7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8"/>
      <c r="B87" s="8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7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8"/>
      <c r="B88" s="8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7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8"/>
      <c r="B89" s="8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7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8"/>
      <c r="B90" s="8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7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8"/>
      <c r="B91" s="8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7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8"/>
      <c r="B92" s="8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7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8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7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8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7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8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7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8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7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8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7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8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7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8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7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8"/>
      <c r="B100" s="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7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8"/>
      <c r="B101" s="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7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8"/>
      <c r="B102" s="8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7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8"/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7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8"/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7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8"/>
      <c r="B105" s="8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7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8"/>
      <c r="B106" s="8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7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8"/>
      <c r="B107" s="8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7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8"/>
      <c r="B108" s="8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7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8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7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8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7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8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7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8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7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8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7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8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7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8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7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8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7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8"/>
      <c r="B117" s="8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7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8"/>
      <c r="B118" s="8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7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8"/>
      <c r="B119" s="8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7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8"/>
      <c r="B120" s="8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7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8"/>
      <c r="B121" s="8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7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8"/>
      <c r="B122" s="8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7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8"/>
      <c r="B123" s="8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7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8"/>
      <c r="B124" s="8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7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8"/>
      <c r="B125" s="8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7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8"/>
      <c r="B126" s="8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7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8"/>
      <c r="B127" s="8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7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8"/>
      <c r="B128" s="8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7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8"/>
      <c r="B129" s="8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7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8"/>
      <c r="B130" s="8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7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8"/>
      <c r="B131" s="8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7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8"/>
      <c r="B132" s="8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7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8"/>
      <c r="B133" s="8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7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8"/>
      <c r="B134" s="8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7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8"/>
      <c r="B135" s="8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7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8"/>
      <c r="B136" s="8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7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8"/>
      <c r="B137" s="8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7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8"/>
      <c r="B138" s="8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7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8"/>
      <c r="B139" s="8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7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8"/>
      <c r="B140" s="8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7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8"/>
      <c r="B141" s="8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7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8"/>
      <c r="B142" s="8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7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8"/>
      <c r="B143" s="8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7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8"/>
      <c r="B144" s="8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7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8"/>
      <c r="B145" s="8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7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8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7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8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7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8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7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8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7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8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7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8"/>
      <c r="B151" s="8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7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8"/>
      <c r="B152" s="8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7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8"/>
      <c r="B153" s="8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7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8"/>
      <c r="B154" s="8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7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8"/>
      <c r="B155" s="8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7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8"/>
      <c r="B156" s="8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7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8"/>
      <c r="B157" s="8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7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8"/>
      <c r="B158" s="8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7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8"/>
      <c r="B159" s="8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7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8"/>
      <c r="B160" s="8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7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8"/>
      <c r="B161" s="8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7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8"/>
      <c r="B162" s="8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7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8"/>
      <c r="B163" s="8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7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8"/>
      <c r="B164" s="8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7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8"/>
      <c r="B165" s="8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7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8"/>
      <c r="B166" s="8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7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8"/>
      <c r="B167" s="8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7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8"/>
      <c r="B168" s="8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7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8"/>
      <c r="B169" s="8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7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8"/>
      <c r="B170" s="8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7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8"/>
      <c r="B171" s="8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7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8"/>
      <c r="B172" s="8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7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8"/>
      <c r="B173" s="8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7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8"/>
      <c r="B174" s="8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7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8"/>
      <c r="B175" s="8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7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8"/>
      <c r="B176" s="8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7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8"/>
      <c r="B177" s="8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7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8"/>
      <c r="B178" s="8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7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8"/>
      <c r="B179" s="8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7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8"/>
      <c r="B180" s="8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7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8"/>
      <c r="B181" s="8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7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8"/>
      <c r="B182" s="8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7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8"/>
      <c r="B183" s="8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7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8"/>
      <c r="B184" s="8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7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8"/>
      <c r="B185" s="8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7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8"/>
      <c r="B186" s="8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7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8"/>
      <c r="B187" s="8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7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8"/>
      <c r="B188" s="8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7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8"/>
      <c r="B189" s="8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7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8"/>
      <c r="B190" s="8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7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8"/>
      <c r="B191" s="8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7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8"/>
      <c r="B192" s="8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7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8"/>
      <c r="B193" s="8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7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8"/>
      <c r="B194" s="8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7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8"/>
      <c r="B195" s="8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7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8"/>
      <c r="B196" s="8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7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8"/>
      <c r="B197" s="8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7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8"/>
      <c r="B198" s="8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7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8"/>
      <c r="B199" s="8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7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8"/>
      <c r="B200" s="8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7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8"/>
      <c r="B201" s="8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7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8"/>
      <c r="B202" s="8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7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8"/>
      <c r="B203" s="8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7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8"/>
      <c r="B204" s="8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7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8"/>
      <c r="B205" s="8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7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8"/>
      <c r="B206" s="8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7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8"/>
      <c r="B207" s="8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7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8"/>
      <c r="B208" s="8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7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8"/>
      <c r="B209" s="8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7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8"/>
      <c r="B210" s="8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7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8"/>
      <c r="B211" s="8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7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8"/>
      <c r="B212" s="8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7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8"/>
      <c r="B213" s="8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7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8"/>
      <c r="B214" s="8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7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8"/>
      <c r="B215" s="8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7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8"/>
      <c r="B216" s="8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7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8"/>
      <c r="B217" s="8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7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8"/>
      <c r="B218" s="8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7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8"/>
      <c r="B219" s="8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7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8"/>
      <c r="B220" s="8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7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8"/>
      <c r="B221" s="8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7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8"/>
      <c r="B222" s="8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7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8"/>
      <c r="B223" s="8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7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8"/>
      <c r="B224" s="8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7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8"/>
      <c r="B225" s="8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7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8"/>
      <c r="B226" s="8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7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8"/>
      <c r="B227" s="8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7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8"/>
      <c r="B228" s="8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7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8"/>
      <c r="B229" s="8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7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8"/>
      <c r="B230" s="8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7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8"/>
      <c r="B231" s="8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7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8"/>
      <c r="B232" s="8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7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8"/>
      <c r="B233" s="8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7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8"/>
      <c r="B234" s="8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7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8"/>
      <c r="B235" s="8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7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8"/>
      <c r="B236" s="8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7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8"/>
      <c r="B237" s="8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7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8"/>
      <c r="B238" s="8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7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8"/>
      <c r="B239" s="8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7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8"/>
      <c r="B240" s="8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7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8"/>
      <c r="B241" s="8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7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8"/>
      <c r="B242" s="8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7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8"/>
      <c r="B243" s="8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7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8"/>
      <c r="B244" s="8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7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8"/>
      <c r="B245" s="8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7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8"/>
      <c r="B246" s="8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7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8"/>
      <c r="B247" s="8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7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8"/>
      <c r="B248" s="8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7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8"/>
      <c r="B249" s="8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7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8"/>
      <c r="B250" s="8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7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8"/>
      <c r="B251" s="8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7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8"/>
      <c r="B252" s="8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7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8"/>
      <c r="B253" s="8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7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8"/>
      <c r="B254" s="8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7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8"/>
      <c r="B255" s="8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7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8"/>
      <c r="B256" s="8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7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8"/>
      <c r="B257" s="8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7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8"/>
      <c r="B258" s="8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7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8"/>
      <c r="B259" s="8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7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8"/>
      <c r="B260" s="8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7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8"/>
      <c r="B261" s="8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7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8"/>
      <c r="B262" s="8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7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8"/>
      <c r="B263" s="8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7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8"/>
      <c r="B264" s="8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7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8"/>
      <c r="B265" s="8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7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8"/>
      <c r="B266" s="8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7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8"/>
      <c r="B267" s="8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7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8"/>
      <c r="B268" s="8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7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8"/>
      <c r="B269" s="8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7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8"/>
      <c r="B270" s="8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7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8"/>
      <c r="B271" s="8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7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8"/>
      <c r="B272" s="8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7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8"/>
      <c r="B273" s="8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7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8"/>
      <c r="B274" s="8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7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8"/>
      <c r="B275" s="8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7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8"/>
      <c r="B276" s="8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7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8"/>
      <c r="B277" s="8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7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8"/>
      <c r="B278" s="8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7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8"/>
      <c r="B279" s="8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7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8"/>
      <c r="B280" s="8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7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8"/>
      <c r="B281" s="8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7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8"/>
      <c r="B282" s="8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7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8"/>
      <c r="B283" s="8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7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8"/>
      <c r="B284" s="8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7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8"/>
      <c r="B285" s="8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7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8"/>
      <c r="B286" s="8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7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8"/>
      <c r="B287" s="8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7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8"/>
      <c r="B288" s="8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7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8"/>
      <c r="B289" s="8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7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8"/>
      <c r="B290" s="8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7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8"/>
      <c r="B291" s="8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7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8"/>
      <c r="B292" s="8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7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8"/>
      <c r="B293" s="8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7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8"/>
      <c r="B294" s="8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7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8"/>
      <c r="B295" s="8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7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8"/>
      <c r="B296" s="8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7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8"/>
      <c r="B297" s="8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7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8"/>
      <c r="B298" s="8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7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8"/>
      <c r="B299" s="8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7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8"/>
      <c r="B300" s="8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7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8"/>
      <c r="B301" s="8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7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8"/>
      <c r="B302" s="8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7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8"/>
      <c r="B303" s="8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7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8"/>
      <c r="B304" s="8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7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8"/>
      <c r="B305" s="8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7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8"/>
      <c r="B306" s="8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7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8"/>
      <c r="B307" s="8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7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8"/>
      <c r="B308" s="8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7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8"/>
      <c r="B309" s="8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7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8"/>
      <c r="B310" s="8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7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8"/>
      <c r="B311" s="8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7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8"/>
      <c r="B312" s="8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7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8"/>
      <c r="B313" s="8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7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8"/>
      <c r="B314" s="8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7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8"/>
      <c r="B315" s="8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7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8"/>
      <c r="B316" s="8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7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8"/>
      <c r="B317" s="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7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8"/>
      <c r="B318" s="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7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8"/>
      <c r="B319" s="8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7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8"/>
      <c r="B320" s="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7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8"/>
      <c r="B321" s="8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7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8"/>
      <c r="B322" s="8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7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8"/>
      <c r="B323" s="8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7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8"/>
      <c r="B324" s="8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7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8"/>
      <c r="B325" s="8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7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8"/>
      <c r="B326" s="8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7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8"/>
      <c r="B327" s="8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7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8"/>
      <c r="B328" s="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7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8"/>
      <c r="B329" s="8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7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8"/>
      <c r="B330" s="8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7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8"/>
      <c r="B331" s="8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7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8"/>
      <c r="B332" s="8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7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8"/>
      <c r="B333" s="8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7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8"/>
      <c r="B334" s="8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7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8"/>
      <c r="B335" s="8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7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8"/>
      <c r="B336" s="8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7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8"/>
      <c r="B337" s="8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7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8"/>
      <c r="B338" s="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7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8"/>
      <c r="B339" s="8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7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8"/>
      <c r="B340" s="8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7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8"/>
      <c r="B341" s="8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7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8"/>
      <c r="B342" s="8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7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8"/>
      <c r="B343" s="8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7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8"/>
      <c r="B344" s="8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7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8"/>
      <c r="B345" s="8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7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8"/>
      <c r="B346" s="8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7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8"/>
      <c r="B347" s="8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7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8"/>
      <c r="B348" s="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7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8"/>
      <c r="B349" s="8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7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8"/>
      <c r="B350" s="8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7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8"/>
      <c r="B351" s="8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7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8"/>
      <c r="B352" s="8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7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8"/>
      <c r="B353" s="8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7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8"/>
      <c r="B354" s="8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7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8"/>
      <c r="B355" s="8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7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8"/>
      <c r="B356" s="8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7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8"/>
      <c r="B357" s="8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7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8"/>
      <c r="B358" s="8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7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8"/>
      <c r="B359" s="8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7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8"/>
      <c r="B360" s="8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7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8"/>
      <c r="B361" s="8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7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8"/>
      <c r="B362" s="8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7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8"/>
      <c r="B363" s="8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7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8"/>
      <c r="B364" s="8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7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8"/>
      <c r="B365" s="8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7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8"/>
      <c r="B366" s="8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7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8"/>
      <c r="B367" s="8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7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8"/>
      <c r="B368" s="8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7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8"/>
      <c r="B369" s="8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7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8"/>
      <c r="B370" s="8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7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8"/>
      <c r="B371" s="8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7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8"/>
      <c r="B372" s="8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7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8"/>
      <c r="B373" s="8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7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8"/>
      <c r="B374" s="8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7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8"/>
      <c r="B375" s="8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7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8"/>
      <c r="B376" s="8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7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8"/>
      <c r="B377" s="8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7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8"/>
      <c r="B378" s="8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7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8"/>
      <c r="B379" s="8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7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8"/>
      <c r="B380" s="8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7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8"/>
      <c r="B381" s="8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7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8"/>
      <c r="B382" s="8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7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8"/>
      <c r="B383" s="8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7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8"/>
      <c r="B384" s="8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7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8"/>
      <c r="B385" s="8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7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8"/>
      <c r="B386" s="8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7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8"/>
      <c r="B387" s="8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7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8"/>
      <c r="B388" s="8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7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8"/>
      <c r="B389" s="8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7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8"/>
      <c r="B390" s="8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7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8"/>
      <c r="B391" s="8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7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8"/>
      <c r="B392" s="8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7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8"/>
      <c r="B393" s="8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7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8"/>
      <c r="B394" s="8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7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8"/>
      <c r="B395" s="8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7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8"/>
      <c r="B396" s="8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7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8"/>
      <c r="B397" s="8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7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8"/>
      <c r="B398" s="8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7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8"/>
      <c r="B399" s="8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7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8"/>
      <c r="B400" s="8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7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8"/>
      <c r="B401" s="8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7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8"/>
      <c r="B402" s="8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7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8"/>
      <c r="B403" s="8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7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8"/>
      <c r="B404" s="8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7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8"/>
      <c r="B405" s="8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7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8"/>
      <c r="B406" s="8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7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8"/>
      <c r="B407" s="8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7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8"/>
      <c r="B408" s="8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7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8"/>
      <c r="B409" s="8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7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8"/>
      <c r="B410" s="8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7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8"/>
      <c r="B411" s="8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7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8"/>
      <c r="B412" s="8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7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8"/>
      <c r="B413" s="8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7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8"/>
      <c r="B414" s="8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7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8"/>
      <c r="B415" s="8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7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8"/>
      <c r="B416" s="8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7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8"/>
      <c r="B417" s="8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7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8"/>
      <c r="B418" s="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7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8"/>
      <c r="B419" s="8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7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8"/>
      <c r="B420" s="8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7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8"/>
      <c r="B421" s="8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7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8"/>
      <c r="B422" s="8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7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8"/>
      <c r="B423" s="8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7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8"/>
      <c r="B424" s="8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7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8"/>
      <c r="B425" s="8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7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8"/>
      <c r="B426" s="8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7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8"/>
      <c r="B427" s="8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7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8"/>
      <c r="B428" s="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7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8"/>
      <c r="B429" s="8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7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8"/>
      <c r="B430" s="8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7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8"/>
      <c r="B431" s="8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7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8"/>
      <c r="B432" s="8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7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8"/>
      <c r="B433" s="8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7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8"/>
      <c r="B434" s="8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7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8"/>
      <c r="B435" s="8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7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8"/>
      <c r="B436" s="8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7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8"/>
      <c r="B437" s="8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7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8"/>
      <c r="B438" s="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7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8"/>
      <c r="B439" s="8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7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8"/>
      <c r="B440" s="8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7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8"/>
      <c r="B441" s="8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7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8"/>
      <c r="B442" s="8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7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8"/>
      <c r="B443" s="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7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8"/>
      <c r="B444" s="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7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8"/>
      <c r="B445" s="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7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8"/>
      <c r="B446" s="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7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8"/>
      <c r="B447" s="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7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8"/>
      <c r="B448" s="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7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8"/>
      <c r="B449" s="8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7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8"/>
      <c r="B450" s="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7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8"/>
      <c r="B451" s="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7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8"/>
      <c r="B452" s="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7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8"/>
      <c r="B453" s="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7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8"/>
      <c r="B454" s="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7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8"/>
      <c r="B455" s="8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7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8"/>
      <c r="B456" s="8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7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8"/>
      <c r="B457" s="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7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8"/>
      <c r="B458" s="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7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8"/>
      <c r="B459" s="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7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8"/>
      <c r="B460" s="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7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8"/>
      <c r="B461" s="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7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8"/>
      <c r="B462" s="8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7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8"/>
      <c r="B463" s="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7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8"/>
      <c r="B464" s="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7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8"/>
      <c r="B465" s="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7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8"/>
      <c r="B466" s="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7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8"/>
      <c r="B467" s="8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7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8"/>
      <c r="B468" s="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7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8"/>
      <c r="B469" s="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7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8"/>
      <c r="B470" s="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7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8"/>
      <c r="B471" s="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7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8"/>
      <c r="B472" s="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7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8"/>
      <c r="B473" s="8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7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8"/>
      <c r="B474" s="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7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8"/>
      <c r="B475" s="8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7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8"/>
      <c r="B476" s="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7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8"/>
      <c r="B477" s="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7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8"/>
      <c r="B478" s="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7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8"/>
      <c r="B479" s="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7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8"/>
      <c r="B480" s="8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7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8"/>
      <c r="B481" s="8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7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8"/>
      <c r="B482" s="8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7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8"/>
      <c r="B483" s="8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7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8"/>
      <c r="B484" s="8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7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8"/>
      <c r="B485" s="8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7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8"/>
      <c r="B486" s="8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7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8"/>
      <c r="B487" s="8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7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8"/>
      <c r="B488" s="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7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8"/>
      <c r="B489" s="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7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8"/>
      <c r="B490" s="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7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8"/>
      <c r="B491" s="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7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8"/>
      <c r="B492" s="8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7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8"/>
      <c r="B493" s="8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7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8"/>
      <c r="B494" s="8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7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8"/>
      <c r="B495" s="8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7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8"/>
      <c r="B496" s="8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7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8"/>
      <c r="B497" s="8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7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8"/>
      <c r="B498" s="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7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8"/>
      <c r="B499" s="8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7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8"/>
      <c r="B500" s="8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7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8"/>
      <c r="B501" s="8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7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8"/>
      <c r="B502" s="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7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8"/>
      <c r="B503" s="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7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8"/>
      <c r="B504" s="8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7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8"/>
      <c r="B505" s="8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7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8"/>
      <c r="B506" s="8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7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8"/>
      <c r="B507" s="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7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8"/>
      <c r="B508" s="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7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8"/>
      <c r="B509" s="8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7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8"/>
      <c r="B510" s="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7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8"/>
      <c r="B511" s="8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7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8"/>
      <c r="B512" s="8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7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8"/>
      <c r="B513" s="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7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8"/>
      <c r="B514" s="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7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8"/>
      <c r="B515" s="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7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8"/>
      <c r="B516" s="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7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8"/>
      <c r="B517" s="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7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8"/>
      <c r="B518" s="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7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8"/>
      <c r="B519" s="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7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8"/>
      <c r="B520" s="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7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8"/>
      <c r="B521" s="8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7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8"/>
      <c r="B522" s="8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7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8"/>
      <c r="B523" s="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7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8"/>
      <c r="B524" s="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7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8"/>
      <c r="B525" s="8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7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8"/>
      <c r="B526" s="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7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8"/>
      <c r="B527" s="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7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8"/>
      <c r="B528" s="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7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8"/>
      <c r="B529" s="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7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8"/>
      <c r="B530" s="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7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8"/>
      <c r="B531" s="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7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8"/>
      <c r="B532" s="8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7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8"/>
      <c r="B533" s="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7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8"/>
      <c r="B534" s="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7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8"/>
      <c r="B535" s="8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7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8"/>
      <c r="B536" s="8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7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8"/>
      <c r="B537" s="8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7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8"/>
      <c r="B538" s="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7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8"/>
      <c r="B539" s="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7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8"/>
      <c r="B540" s="8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7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8"/>
      <c r="B541" s="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7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8"/>
      <c r="B542" s="8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7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8"/>
      <c r="B543" s="8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7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8"/>
      <c r="B544" s="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7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8"/>
      <c r="B545" s="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7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8"/>
      <c r="B546" s="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7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8"/>
      <c r="B547" s="8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7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8"/>
      <c r="B548" s="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7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8"/>
      <c r="B549" s="8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7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8"/>
      <c r="B550" s="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7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8"/>
      <c r="B551" s="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7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8"/>
      <c r="B552" s="8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7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8"/>
      <c r="B553" s="8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7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8"/>
      <c r="B554" s="8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7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8"/>
      <c r="B555" s="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7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8"/>
      <c r="B556" s="8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7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8"/>
      <c r="B557" s="8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7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8"/>
      <c r="B558" s="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7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8"/>
      <c r="B559" s="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7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8"/>
      <c r="B560" s="8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7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8"/>
      <c r="B561" s="8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7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8"/>
      <c r="B562" s="8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7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8"/>
      <c r="B563" s="8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7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8"/>
      <c r="B564" s="8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7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8"/>
      <c r="B565" s="8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7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8"/>
      <c r="B566" s="8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7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8"/>
      <c r="B567" s="8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7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8"/>
      <c r="B568" s="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7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8"/>
      <c r="B569" s="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7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8"/>
      <c r="B570" s="8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7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8"/>
      <c r="B571" s="8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7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8"/>
      <c r="B572" s="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7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8"/>
      <c r="B573" s="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7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8"/>
      <c r="B574" s="8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7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8"/>
      <c r="B575" s="8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7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8"/>
      <c r="B576" s="8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7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8"/>
      <c r="B577" s="8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7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8"/>
      <c r="B578" s="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7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8"/>
      <c r="B579" s="8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7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8"/>
      <c r="B580" s="8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7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8"/>
      <c r="B581" s="8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7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8"/>
      <c r="B582" s="8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7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8"/>
      <c r="B583" s="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7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8"/>
      <c r="B584" s="8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7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8"/>
      <c r="B585" s="8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7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8"/>
      <c r="B586" s="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7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8"/>
      <c r="B587" s="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7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8"/>
      <c r="B588" s="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7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8"/>
      <c r="B589" s="8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7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8"/>
      <c r="B590" s="8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7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8"/>
      <c r="B591" s="8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7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8"/>
      <c r="B592" s="8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7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8"/>
      <c r="B593" s="8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7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8"/>
      <c r="B594" s="8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7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8"/>
      <c r="B595" s="8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7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8"/>
      <c r="B596" s="8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7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8"/>
      <c r="B597" s="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7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8"/>
      <c r="B598" s="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7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8"/>
      <c r="B599" s="8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7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8"/>
      <c r="B600" s="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7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8"/>
      <c r="B601" s="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7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8"/>
      <c r="B602" s="8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7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8"/>
      <c r="B603" s="8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7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8"/>
      <c r="B604" s="8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7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8"/>
      <c r="B605" s="8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7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8"/>
      <c r="B606" s="8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7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8"/>
      <c r="B607" s="8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7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8"/>
      <c r="B608" s="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7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8"/>
      <c r="B609" s="8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7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8"/>
      <c r="B610" s="8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7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8"/>
      <c r="B611" s="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7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8"/>
      <c r="B612" s="8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7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8"/>
      <c r="B613" s="8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7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8"/>
      <c r="B614" s="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7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8"/>
      <c r="B615" s="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7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8"/>
      <c r="B616" s="8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7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8"/>
      <c r="B617" s="8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7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8"/>
      <c r="B618" s="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7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8"/>
      <c r="B619" s="8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7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8"/>
      <c r="B620" s="8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7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8"/>
      <c r="B621" s="8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7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8"/>
      <c r="B622" s="8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7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8"/>
      <c r="B623" s="8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7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8"/>
      <c r="B624" s="8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7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8"/>
      <c r="B625" s="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7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8"/>
      <c r="B626" s="8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7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8"/>
      <c r="B627" s="8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7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8"/>
      <c r="B628" s="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7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8"/>
      <c r="B629" s="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7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8"/>
      <c r="B630" s="8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7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8"/>
      <c r="B631" s="8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7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8"/>
      <c r="B632" s="8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7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8"/>
      <c r="B633" s="8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7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8"/>
      <c r="B634" s="8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7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8"/>
      <c r="B635" s="8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7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8"/>
      <c r="B636" s="8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7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8"/>
      <c r="B637" s="8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7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8"/>
      <c r="B638" s="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7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8"/>
      <c r="B639" s="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7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8"/>
      <c r="B640" s="8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7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8"/>
      <c r="B641" s="8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7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8"/>
      <c r="B642" s="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7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8"/>
      <c r="B643" s="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7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8"/>
      <c r="B644" s="8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7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8"/>
      <c r="B645" s="8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7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8"/>
      <c r="B646" s="8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7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8"/>
      <c r="B647" s="8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7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8"/>
      <c r="B648" s="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7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8"/>
      <c r="B649" s="8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7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8"/>
      <c r="B650" s="8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7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8"/>
      <c r="B651" s="8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7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8"/>
      <c r="B652" s="8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7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8"/>
      <c r="B653" s="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7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8"/>
      <c r="B654" s="8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7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8"/>
      <c r="B655" s="8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7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8"/>
      <c r="B656" s="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7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8"/>
      <c r="B657" s="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7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8"/>
      <c r="B658" s="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7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8"/>
      <c r="B659" s="8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7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8"/>
      <c r="B660" s="8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7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8"/>
      <c r="B661" s="8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7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8"/>
      <c r="B662" s="8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7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8"/>
      <c r="B663" s="8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7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8"/>
      <c r="B664" s="8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7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8"/>
      <c r="B665" s="8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7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8"/>
      <c r="B666" s="8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7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8"/>
      <c r="B667" s="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7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8"/>
      <c r="B668" s="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7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8"/>
      <c r="B669" s="8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7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8"/>
      <c r="B670" s="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7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8"/>
      <c r="B671" s="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7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8"/>
      <c r="B672" s="8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7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8"/>
      <c r="B673" s="8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7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8"/>
      <c r="B674" s="8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7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8"/>
      <c r="B675" s="8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7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8"/>
      <c r="B676" s="8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7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8"/>
      <c r="B677" s="8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7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8"/>
      <c r="B678" s="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7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8"/>
      <c r="B679" s="8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7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8"/>
      <c r="B680" s="8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7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8"/>
      <c r="B681" s="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7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8"/>
      <c r="B682" s="8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7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8"/>
      <c r="B683" s="8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7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8"/>
      <c r="B684" s="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7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8"/>
      <c r="B685" s="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7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8"/>
      <c r="B686" s="8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7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8"/>
      <c r="B687" s="8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7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8"/>
      <c r="B688" s="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7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8"/>
      <c r="B689" s="8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7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8"/>
      <c r="B690" s="8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7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8"/>
      <c r="B691" s="8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7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8"/>
      <c r="B692" s="8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7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8"/>
      <c r="B693" s="8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7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8"/>
      <c r="B694" s="8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7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8"/>
      <c r="B695" s="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7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8"/>
      <c r="B696" s="8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7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8"/>
      <c r="B697" s="8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7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8"/>
      <c r="B698" s="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7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8"/>
      <c r="B699" s="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7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8"/>
      <c r="B700" s="8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7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8"/>
      <c r="B701" s="8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7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8"/>
      <c r="B702" s="8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7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8"/>
      <c r="B703" s="8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7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8"/>
      <c r="B704" s="8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7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8"/>
      <c r="B705" s="8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7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8"/>
      <c r="B706" s="8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7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8"/>
      <c r="B707" s="8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7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8"/>
      <c r="B708" s="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7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8"/>
      <c r="B709" s="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7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8"/>
      <c r="B710" s="8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7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8"/>
      <c r="B711" s="8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7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8"/>
      <c r="B712" s="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7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8"/>
      <c r="B713" s="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7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8"/>
      <c r="B714" s="8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7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8"/>
      <c r="B715" s="8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7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8"/>
      <c r="B716" s="8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7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8"/>
      <c r="B717" s="8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7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8"/>
      <c r="B718" s="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7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8"/>
      <c r="B719" s="8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7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8"/>
      <c r="B720" s="8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7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8"/>
      <c r="B721" s="8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7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8"/>
      <c r="B722" s="8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7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8"/>
      <c r="B723" s="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7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8"/>
      <c r="B724" s="8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7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8"/>
      <c r="B725" s="8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7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8"/>
      <c r="B726" s="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7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8"/>
      <c r="B727" s="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7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8"/>
      <c r="B728" s="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7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8"/>
      <c r="B729" s="8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7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8"/>
      <c r="B730" s="8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7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8"/>
      <c r="B731" s="8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7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8"/>
      <c r="B732" s="8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7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8"/>
      <c r="B733" s="8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7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8"/>
      <c r="B734" s="8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7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8"/>
      <c r="B735" s="8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7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8"/>
      <c r="B736" s="8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7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8"/>
      <c r="B737" s="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7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8"/>
      <c r="B738" s="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7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8"/>
      <c r="B739" s="8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7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8"/>
      <c r="B740" s="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7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8"/>
      <c r="B741" s="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7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8"/>
      <c r="B742" s="8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7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8"/>
      <c r="B743" s="8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7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8"/>
      <c r="B744" s="8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7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8"/>
      <c r="B745" s="8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7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8"/>
      <c r="B746" s="8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7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8"/>
      <c r="B747" s="8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7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8"/>
      <c r="B748" s="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7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8"/>
      <c r="B749" s="8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7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8"/>
      <c r="B750" s="8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7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8"/>
      <c r="B751" s="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7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8"/>
      <c r="B752" s="8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7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8"/>
      <c r="B753" s="8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7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8"/>
      <c r="B754" s="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7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8"/>
      <c r="B755" s="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7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8"/>
      <c r="B756" s="8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7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8"/>
      <c r="B757" s="8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7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8"/>
      <c r="B758" s="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7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8"/>
      <c r="B759" s="8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7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8"/>
      <c r="B760" s="8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7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8"/>
      <c r="B761" s="8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7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8"/>
      <c r="B762" s="8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7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8"/>
      <c r="B763" s="8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7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8"/>
      <c r="B764" s="8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7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8"/>
      <c r="B765" s="8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7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8"/>
      <c r="B766" s="8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7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8"/>
      <c r="B767" s="8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7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8"/>
      <c r="B768" s="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7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8"/>
      <c r="B769" s="8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7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8"/>
      <c r="B770" s="8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7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8"/>
      <c r="B771" s="8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7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8"/>
      <c r="B772" s="8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7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8"/>
      <c r="B773" s="8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7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8"/>
      <c r="B774" s="8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7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8"/>
      <c r="B775" s="8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7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8"/>
      <c r="B776" s="8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7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8"/>
      <c r="B777" s="8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7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8"/>
      <c r="B778" s="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7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8"/>
      <c r="B779" s="8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7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8"/>
      <c r="B780" s="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7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8"/>
      <c r="B781" s="8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7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8"/>
      <c r="B782" s="8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7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8"/>
      <c r="B783" s="8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7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8"/>
      <c r="B784" s="8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7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8"/>
      <c r="B785" s="8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7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8"/>
      <c r="B786" s="8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7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8"/>
      <c r="B787" s="8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7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8"/>
      <c r="B788" s="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7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8"/>
      <c r="B789" s="8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7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8"/>
      <c r="B790" s="8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7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8"/>
      <c r="B791" s="8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7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8"/>
      <c r="B792" s="8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7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8"/>
      <c r="B793" s="8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7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8"/>
      <c r="B794" s="8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7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8"/>
      <c r="B795" s="8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7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8"/>
      <c r="B796" s="8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7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8"/>
      <c r="B797" s="8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7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8"/>
      <c r="B798" s="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7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8"/>
      <c r="B799" s="8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7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8"/>
      <c r="B800" s="8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7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8"/>
      <c r="B801" s="8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7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8"/>
      <c r="B802" s="8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7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8"/>
      <c r="B803" s="8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7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8"/>
      <c r="B804" s="8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7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8"/>
      <c r="B805" s="8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7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8"/>
      <c r="B806" s="8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7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8"/>
      <c r="B807" s="8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7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8"/>
      <c r="B808" s="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7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8"/>
      <c r="B809" s="8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7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8"/>
      <c r="B810" s="8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7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8"/>
      <c r="B811" s="8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7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8"/>
      <c r="B812" s="8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7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8"/>
      <c r="B813" s="8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7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8"/>
      <c r="B814" s="8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7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8"/>
      <c r="B815" s="8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7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8"/>
      <c r="B816" s="8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7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8"/>
      <c r="B817" s="8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7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8"/>
      <c r="B818" s="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7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8"/>
      <c r="B819" s="8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7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8"/>
      <c r="B820" s="8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7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8"/>
      <c r="B821" s="8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7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8"/>
      <c r="B822" s="8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7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8"/>
      <c r="B823" s="8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7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8"/>
      <c r="B824" s="8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7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8"/>
      <c r="B825" s="8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7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8"/>
      <c r="B826" s="8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7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8"/>
      <c r="B827" s="8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7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8"/>
      <c r="B828" s="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7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8"/>
      <c r="B829" s="8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7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8"/>
      <c r="B830" s="8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7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8"/>
      <c r="B831" s="8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7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8"/>
      <c r="B832" s="8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7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8"/>
      <c r="B833" s="8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7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8"/>
      <c r="B834" s="8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7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8"/>
      <c r="B835" s="8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7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8"/>
      <c r="B836" s="8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7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8"/>
      <c r="B837" s="8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7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8"/>
      <c r="B838" s="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7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8"/>
      <c r="B839" s="8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7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8"/>
      <c r="B840" s="8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7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8"/>
      <c r="B841" s="8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7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8"/>
      <c r="B842" s="8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7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8"/>
      <c r="B843" s="8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7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8"/>
      <c r="B844" s="8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7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8"/>
      <c r="B845" s="8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7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8"/>
      <c r="B846" s="8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7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8"/>
      <c r="B847" s="8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7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8"/>
      <c r="B848" s="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7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8"/>
      <c r="B849" s="8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7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8"/>
      <c r="B850" s="8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7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8"/>
      <c r="B851" s="8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7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8"/>
      <c r="B852" s="8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7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8"/>
      <c r="B853" s="8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7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8"/>
      <c r="B854" s="8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7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8"/>
      <c r="B855" s="8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7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8"/>
      <c r="B856" s="8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7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8"/>
      <c r="B857" s="8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7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8"/>
      <c r="B858" s="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7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8"/>
      <c r="B859" s="8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7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8"/>
      <c r="B860" s="8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7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8"/>
      <c r="B861" s="8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7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8"/>
      <c r="B862" s="8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7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8"/>
      <c r="B863" s="8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7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8"/>
      <c r="B864" s="8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7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8"/>
      <c r="B865" s="8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7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8"/>
      <c r="B866" s="8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7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8"/>
      <c r="B867" s="8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7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8"/>
      <c r="B868" s="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7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8"/>
      <c r="B869" s="8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7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8"/>
      <c r="B870" s="8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7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8"/>
      <c r="B871" s="8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7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8"/>
      <c r="B872" s="8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7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8"/>
      <c r="B873" s="8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7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8"/>
      <c r="B874" s="8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7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8"/>
      <c r="B875" s="8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7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8"/>
      <c r="B876" s="8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7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8"/>
      <c r="B877" s="8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7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8"/>
      <c r="B878" s="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7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8"/>
      <c r="B879" s="8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7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8"/>
      <c r="B880" s="8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7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8"/>
      <c r="B881" s="8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7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8"/>
      <c r="B882" s="8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7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8"/>
      <c r="B883" s="8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7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8"/>
      <c r="B884" s="8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7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8"/>
      <c r="B885" s="8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7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8"/>
      <c r="B886" s="8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7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8"/>
      <c r="B887" s="8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7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8"/>
      <c r="B888" s="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7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8"/>
      <c r="B889" s="8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7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8"/>
      <c r="B890" s="8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7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8"/>
      <c r="B891" s="8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7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8"/>
      <c r="B892" s="8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7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8"/>
      <c r="B893" s="8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7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8"/>
      <c r="B894" s="8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7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8"/>
      <c r="B895" s="8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7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8"/>
      <c r="B896" s="8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7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8"/>
      <c r="B897" s="8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7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8"/>
      <c r="B898" s="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7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8"/>
      <c r="B899" s="8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7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8"/>
      <c r="B900" s="8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7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8"/>
      <c r="B901" s="8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7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8"/>
      <c r="B902" s="8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7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8"/>
      <c r="B903" s="8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7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8"/>
      <c r="B904" s="8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7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8"/>
      <c r="B905" s="8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7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8"/>
      <c r="B906" s="8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7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8"/>
      <c r="B907" s="8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7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8"/>
      <c r="B908" s="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7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8"/>
      <c r="B909" s="8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7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8"/>
      <c r="B910" s="8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7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8"/>
      <c r="B911" s="8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7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8"/>
      <c r="B912" s="8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7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8"/>
      <c r="B913" s="8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7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8"/>
      <c r="B914" s="8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7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8"/>
      <c r="B915" s="8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7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8"/>
      <c r="B916" s="8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7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8"/>
      <c r="B917" s="8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7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8"/>
      <c r="B918" s="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7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8"/>
      <c r="B919" s="8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7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8"/>
      <c r="B920" s="8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7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8"/>
      <c r="B921" s="8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7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8"/>
      <c r="B922" s="8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7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8"/>
      <c r="B923" s="8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7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8"/>
      <c r="B924" s="8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7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8"/>
      <c r="B925" s="8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7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8"/>
      <c r="B926" s="8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7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8"/>
      <c r="B927" s="8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7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8"/>
      <c r="B928" s="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7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8"/>
      <c r="B929" s="8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7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8"/>
      <c r="B930" s="8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7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8"/>
      <c r="B931" s="8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7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8"/>
      <c r="B932" s="8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7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8"/>
      <c r="B933" s="8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7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8"/>
      <c r="B934" s="8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7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8"/>
      <c r="B935" s="8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7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8"/>
      <c r="B936" s="8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7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8"/>
      <c r="B937" s="8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7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8"/>
      <c r="B938" s="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7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8"/>
      <c r="B939" s="8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7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8"/>
      <c r="B940" s="8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7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8"/>
      <c r="B941" s="8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7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8"/>
      <c r="B942" s="8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7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8"/>
      <c r="B943" s="8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7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8"/>
      <c r="B944" s="8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7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8"/>
      <c r="B945" s="8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7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8"/>
      <c r="B946" s="8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7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8"/>
      <c r="B947" s="8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7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8"/>
      <c r="B948" s="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7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8"/>
      <c r="B949" s="8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7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8"/>
      <c r="B950" s="8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7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8"/>
      <c r="B951" s="8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7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8"/>
      <c r="B952" s="8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7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8"/>
      <c r="B953" s="8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7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8"/>
      <c r="B954" s="8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7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8"/>
      <c r="B955" s="8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7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8"/>
      <c r="B956" s="8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7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8"/>
      <c r="B957" s="8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7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8"/>
      <c r="B958" s="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7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8"/>
      <c r="B959" s="8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7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8"/>
      <c r="B960" s="8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7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8"/>
      <c r="B961" s="8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7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8"/>
      <c r="B962" s="8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7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8"/>
      <c r="B963" s="8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7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8"/>
      <c r="B964" s="8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7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8"/>
      <c r="B965" s="8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7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8"/>
      <c r="B966" s="8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7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8"/>
      <c r="B967" s="8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7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8"/>
      <c r="B968" s="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7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8"/>
      <c r="B969" s="8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7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8"/>
      <c r="B970" s="8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7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8"/>
      <c r="B971" s="8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7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8"/>
      <c r="B972" s="8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7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8"/>
      <c r="B973" s="8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7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8"/>
      <c r="B974" s="8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7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8"/>
      <c r="B975" s="8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7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8"/>
      <c r="B976" s="8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7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8"/>
      <c r="B977" s="8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7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8"/>
      <c r="B978" s="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7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8"/>
      <c r="B979" s="8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7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8"/>
      <c r="B980" s="8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7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8"/>
      <c r="B981" s="8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7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8"/>
      <c r="B982" s="8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7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8"/>
      <c r="B983" s="8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7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8"/>
      <c r="B984" s="8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7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8"/>
      <c r="B985" s="8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7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8"/>
      <c r="B986" s="8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7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8"/>
      <c r="B987" s="8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7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8"/>
      <c r="B988" s="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7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8"/>
      <c r="B989" s="8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7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8"/>
      <c r="B990" s="8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7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8"/>
      <c r="B991" s="8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7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8"/>
      <c r="B992" s="8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7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8"/>
      <c r="B993" s="8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7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8"/>
      <c r="B994" s="8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7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8"/>
      <c r="B995" s="8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7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8"/>
      <c r="B996" s="8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7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8"/>
      <c r="B997" s="8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7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8"/>
      <c r="B998" s="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7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8"/>
      <c r="B999" s="8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7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8"/>
      <c r="B1000" s="8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7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3" x14ac:dyDescent="0.15">
      <c r="A1001" s="8"/>
      <c r="B1001" s="8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7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3" x14ac:dyDescent="0.15">
      <c r="A1002" s="8"/>
      <c r="B1002" s="8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7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3" x14ac:dyDescent="0.15">
      <c r="A1003" s="8"/>
      <c r="B1003" s="8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7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3" x14ac:dyDescent="0.15">
      <c r="A1004" s="8"/>
      <c r="B1004" s="14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7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3" x14ac:dyDescent="0.15">
      <c r="A1005" s="8"/>
      <c r="B1005" s="14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7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3" x14ac:dyDescent="0.15">
      <c r="A1006" s="8"/>
      <c r="B1006" s="14"/>
      <c r="C1006" s="2"/>
      <c r="D1006" s="2"/>
      <c r="G1006" s="2"/>
      <c r="H1006" s="2"/>
      <c r="I1006" s="2"/>
      <c r="J1006" s="2"/>
      <c r="K1006" s="2"/>
      <c r="L1006" s="2"/>
      <c r="M1006" s="2"/>
      <c r="N1006" s="2"/>
      <c r="O1006" s="7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A86E8"/>
    <outlinePr summaryBelow="0" summaryRight="0"/>
  </sheetPr>
  <dimension ref="A1:AB1000"/>
  <sheetViews>
    <sheetView workbookViewId="0">
      <selection activeCell="E35" sqref="E35"/>
    </sheetView>
  </sheetViews>
  <sheetFormatPr baseColWidth="10" defaultColWidth="12.6640625" defaultRowHeight="15.75" customHeight="1" x14ac:dyDescent="0.15"/>
  <cols>
    <col min="2" max="2" width="0" hidden="1" customWidth="1"/>
    <col min="9" max="9" width="18.83203125" customWidth="1"/>
  </cols>
  <sheetData>
    <row r="1" spans="1:28" ht="15.75" customHeight="1" x14ac:dyDescent="0.15">
      <c r="A1" s="1" t="s">
        <v>15</v>
      </c>
      <c r="B1" s="1" t="s">
        <v>0</v>
      </c>
      <c r="C1" s="5" t="s">
        <v>1</v>
      </c>
      <c r="D1" s="5" t="s">
        <v>2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17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3">
        <v>150</v>
      </c>
      <c r="B2" s="3">
        <v>1</v>
      </c>
      <c r="C2" s="4">
        <v>0</v>
      </c>
      <c r="D2" s="2">
        <f t="shared" ref="D2:D20" si="0">(C2+B2)-1</f>
        <v>0</v>
      </c>
      <c r="E2" s="2">
        <f>D20</f>
        <v>2826</v>
      </c>
      <c r="F2" s="2">
        <f>SUM(B2:B20)</f>
        <v>2827</v>
      </c>
      <c r="G2" s="15">
        <f t="shared" ref="G2:G20" si="1">B2/$F$2</f>
        <v>3.5373187124159886E-4</v>
      </c>
      <c r="H2" s="2">
        <f t="shared" ref="H2:H20" si="2">A2*B2</f>
        <v>150</v>
      </c>
      <c r="I2" s="16">
        <f>SUM(H2:H20)/F2</f>
        <v>10.970993986558188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15">
      <c r="A3" s="3">
        <v>120</v>
      </c>
      <c r="B3" s="3">
        <v>2</v>
      </c>
      <c r="C3" s="3">
        <f t="shared" ref="C3:C20" si="3">D2+1</f>
        <v>1</v>
      </c>
      <c r="D3" s="2">
        <f t="shared" si="0"/>
        <v>2</v>
      </c>
      <c r="E3" s="2"/>
      <c r="F3" s="2"/>
      <c r="G3" s="15">
        <f t="shared" si="1"/>
        <v>7.0746374248319773E-4</v>
      </c>
      <c r="H3" s="2">
        <f t="shared" si="2"/>
        <v>240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15">
      <c r="A4" s="3">
        <v>100</v>
      </c>
      <c r="B4" s="3">
        <v>3</v>
      </c>
      <c r="C4" s="3">
        <f t="shared" si="3"/>
        <v>3</v>
      </c>
      <c r="D4" s="2">
        <f t="shared" si="0"/>
        <v>5</v>
      </c>
      <c r="E4" s="2"/>
      <c r="F4" s="2"/>
      <c r="G4" s="15">
        <f t="shared" si="1"/>
        <v>1.0611956137247967E-3</v>
      </c>
      <c r="H4" s="2">
        <f t="shared" si="2"/>
        <v>300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15">
      <c r="A5" s="3">
        <v>95</v>
      </c>
      <c r="B5" s="3">
        <v>4</v>
      </c>
      <c r="C5" s="3">
        <f t="shared" si="3"/>
        <v>6</v>
      </c>
      <c r="D5" s="2">
        <f t="shared" si="0"/>
        <v>9</v>
      </c>
      <c r="E5" s="2"/>
      <c r="F5" s="2"/>
      <c r="G5" s="15">
        <f t="shared" si="1"/>
        <v>1.4149274849663955E-3</v>
      </c>
      <c r="H5" s="2">
        <f t="shared" si="2"/>
        <v>380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15">
      <c r="A6" s="3">
        <v>90</v>
      </c>
      <c r="B6" s="3">
        <v>5</v>
      </c>
      <c r="C6" s="3">
        <f t="shared" si="3"/>
        <v>10</v>
      </c>
      <c r="D6" s="2">
        <f t="shared" si="0"/>
        <v>14</v>
      </c>
      <c r="E6" s="2"/>
      <c r="F6" s="2"/>
      <c r="G6" s="15">
        <f t="shared" si="1"/>
        <v>1.7686593562079944E-3</v>
      </c>
      <c r="H6" s="2">
        <f t="shared" si="2"/>
        <v>450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15">
      <c r="A7" s="3">
        <v>80</v>
      </c>
      <c r="B7" s="3">
        <v>6</v>
      </c>
      <c r="C7" s="3">
        <f t="shared" si="3"/>
        <v>15</v>
      </c>
      <c r="D7" s="2">
        <f t="shared" si="0"/>
        <v>20</v>
      </c>
      <c r="E7" s="2"/>
      <c r="F7" s="2"/>
      <c r="G7" s="15">
        <f t="shared" si="1"/>
        <v>2.1223912274495934E-3</v>
      </c>
      <c r="H7" s="2">
        <f t="shared" si="2"/>
        <v>480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15">
      <c r="A8" s="3">
        <v>75</v>
      </c>
      <c r="B8" s="3">
        <v>7</v>
      </c>
      <c r="C8" s="3">
        <f t="shared" si="3"/>
        <v>21</v>
      </c>
      <c r="D8" s="2">
        <f t="shared" si="0"/>
        <v>27</v>
      </c>
      <c r="E8" s="2"/>
      <c r="F8" s="2"/>
      <c r="G8" s="15">
        <f t="shared" si="1"/>
        <v>2.4761230986911922E-3</v>
      </c>
      <c r="H8" s="2">
        <f t="shared" si="2"/>
        <v>525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15">
      <c r="A9" s="3">
        <v>60</v>
      </c>
      <c r="B9" s="3">
        <v>9</v>
      </c>
      <c r="C9" s="3">
        <f t="shared" si="3"/>
        <v>28</v>
      </c>
      <c r="D9" s="2">
        <f t="shared" si="0"/>
        <v>36</v>
      </c>
      <c r="E9" s="2"/>
      <c r="F9" s="2"/>
      <c r="G9" s="15">
        <f t="shared" si="1"/>
        <v>3.1835868411743897E-3</v>
      </c>
      <c r="H9" s="2">
        <f t="shared" si="2"/>
        <v>540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15">
      <c r="A10" s="3">
        <v>55</v>
      </c>
      <c r="B10" s="3">
        <v>10</v>
      </c>
      <c r="C10" s="3">
        <f t="shared" si="3"/>
        <v>37</v>
      </c>
      <c r="D10" s="2">
        <f t="shared" si="0"/>
        <v>46</v>
      </c>
      <c r="E10" s="2"/>
      <c r="F10" s="2"/>
      <c r="G10" s="15">
        <f t="shared" si="1"/>
        <v>3.5373187124159888E-3</v>
      </c>
      <c r="H10" s="2">
        <f t="shared" si="2"/>
        <v>550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15">
      <c r="A11" s="3">
        <v>50</v>
      </c>
      <c r="B11" s="3">
        <v>15</v>
      </c>
      <c r="C11" s="3">
        <f t="shared" si="3"/>
        <v>47</v>
      </c>
      <c r="D11" s="2">
        <f t="shared" si="0"/>
        <v>61</v>
      </c>
      <c r="E11" s="2"/>
      <c r="F11" s="2"/>
      <c r="G11" s="15">
        <f t="shared" si="1"/>
        <v>5.3059780686239826E-3</v>
      </c>
      <c r="H11" s="2">
        <f t="shared" si="2"/>
        <v>750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15">
      <c r="A12" s="3">
        <v>45</v>
      </c>
      <c r="B12" s="3">
        <v>20</v>
      </c>
      <c r="C12" s="3">
        <f t="shared" si="3"/>
        <v>62</v>
      </c>
      <c r="D12" s="2">
        <f t="shared" si="0"/>
        <v>81</v>
      </c>
      <c r="E12" s="2"/>
      <c r="F12" s="2"/>
      <c r="G12" s="15">
        <f t="shared" si="1"/>
        <v>7.0746374248319777E-3</v>
      </c>
      <c r="H12" s="2">
        <f t="shared" si="2"/>
        <v>900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15">
      <c r="A13" s="3">
        <v>40</v>
      </c>
      <c r="B13" s="3">
        <v>25</v>
      </c>
      <c r="C13" s="3">
        <f t="shared" si="3"/>
        <v>82</v>
      </c>
      <c r="D13" s="2">
        <f t="shared" si="0"/>
        <v>106</v>
      </c>
      <c r="E13" s="2"/>
      <c r="F13" s="2"/>
      <c r="G13" s="15">
        <f t="shared" si="1"/>
        <v>8.843296781039971E-3</v>
      </c>
      <c r="H13" s="2">
        <f t="shared" si="2"/>
        <v>1000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15">
      <c r="A14" s="3">
        <v>35</v>
      </c>
      <c r="B14" s="3">
        <v>30</v>
      </c>
      <c r="C14" s="3">
        <f t="shared" si="3"/>
        <v>107</v>
      </c>
      <c r="D14" s="2">
        <f t="shared" si="0"/>
        <v>136</v>
      </c>
      <c r="E14" s="2"/>
      <c r="F14" s="2"/>
      <c r="G14" s="15">
        <f t="shared" si="1"/>
        <v>1.0611956137247965E-2</v>
      </c>
      <c r="H14" s="2">
        <f t="shared" si="2"/>
        <v>1050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15">
      <c r="A15" s="3">
        <v>30</v>
      </c>
      <c r="B15" s="3">
        <v>40</v>
      </c>
      <c r="C15" s="3">
        <f t="shared" si="3"/>
        <v>137</v>
      </c>
      <c r="D15" s="2">
        <f t="shared" si="0"/>
        <v>176</v>
      </c>
      <c r="E15" s="2"/>
      <c r="F15" s="2"/>
      <c r="G15" s="15">
        <f t="shared" si="1"/>
        <v>1.4149274849663955E-2</v>
      </c>
      <c r="H15" s="2">
        <f t="shared" si="2"/>
        <v>1200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15">
      <c r="A16" s="3">
        <v>20</v>
      </c>
      <c r="B16" s="3">
        <v>50</v>
      </c>
      <c r="C16" s="3">
        <f t="shared" si="3"/>
        <v>177</v>
      </c>
      <c r="D16" s="2">
        <f t="shared" si="0"/>
        <v>226</v>
      </c>
      <c r="E16" s="2"/>
      <c r="F16" s="2"/>
      <c r="G16" s="15">
        <f t="shared" si="1"/>
        <v>1.7686593562079942E-2</v>
      </c>
      <c r="H16" s="2">
        <f t="shared" si="2"/>
        <v>1000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15">
      <c r="A17" s="3">
        <v>15</v>
      </c>
      <c r="B17" s="3">
        <v>100</v>
      </c>
      <c r="C17" s="3">
        <f t="shared" si="3"/>
        <v>227</v>
      </c>
      <c r="D17" s="2">
        <f t="shared" si="0"/>
        <v>326</v>
      </c>
      <c r="E17" s="2"/>
      <c r="F17" s="2"/>
      <c r="G17" s="15">
        <f t="shared" si="1"/>
        <v>3.5373187124159884E-2</v>
      </c>
      <c r="H17" s="2">
        <f t="shared" si="2"/>
        <v>1500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15">
      <c r="A18" s="3">
        <v>12</v>
      </c>
      <c r="B18" s="3">
        <v>200</v>
      </c>
      <c r="C18" s="3">
        <f t="shared" si="3"/>
        <v>327</v>
      </c>
      <c r="D18" s="2">
        <f t="shared" si="0"/>
        <v>526</v>
      </c>
      <c r="E18" s="2"/>
      <c r="F18" s="2"/>
      <c r="G18" s="15">
        <f t="shared" si="1"/>
        <v>7.0746374248319768E-2</v>
      </c>
      <c r="H18" s="2">
        <f t="shared" si="2"/>
        <v>2400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15">
      <c r="A19" s="3">
        <v>10</v>
      </c>
      <c r="B19" s="3">
        <v>500</v>
      </c>
      <c r="C19" s="3">
        <f t="shared" si="3"/>
        <v>527</v>
      </c>
      <c r="D19" s="2">
        <f t="shared" si="0"/>
        <v>1026</v>
      </c>
      <c r="E19" s="2"/>
      <c r="F19" s="2"/>
      <c r="G19" s="15">
        <f t="shared" si="1"/>
        <v>0.17686593562079944</v>
      </c>
      <c r="H19" s="2">
        <f t="shared" si="2"/>
        <v>5000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15">
      <c r="A20" s="3">
        <v>7</v>
      </c>
      <c r="B20" s="3">
        <v>1800</v>
      </c>
      <c r="C20" s="3">
        <f t="shared" si="3"/>
        <v>1027</v>
      </c>
      <c r="D20" s="2">
        <f t="shared" si="0"/>
        <v>2826</v>
      </c>
      <c r="E20" s="2"/>
      <c r="F20" s="2"/>
      <c r="G20" s="15">
        <f t="shared" si="1"/>
        <v>0.63671736823487801</v>
      </c>
      <c r="H20" s="2">
        <f t="shared" si="2"/>
        <v>12600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15">
      <c r="A21" s="8"/>
      <c r="B21" s="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15">
      <c r="A22" s="8"/>
      <c r="B22" s="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15">
      <c r="A23" s="8"/>
      <c r="B23" s="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15">
      <c r="A24" s="8"/>
      <c r="B24" s="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15">
      <c r="A25" s="8"/>
      <c r="B25" s="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15">
      <c r="A26" s="8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15">
      <c r="A27" s="8"/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15">
      <c r="A28" s="8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15">
      <c r="A29" s="8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15">
      <c r="A30" s="8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15">
      <c r="A31" s="8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15">
      <c r="A32" s="8"/>
      <c r="B32" s="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15">
      <c r="A33" s="8"/>
      <c r="B33" s="8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15">
      <c r="A34" s="8"/>
      <c r="B34" s="8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15">
      <c r="A35" s="8"/>
      <c r="B35" s="8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15">
      <c r="A36" s="8"/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15">
      <c r="A37" s="8"/>
      <c r="B37" s="8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15">
      <c r="A38" s="8"/>
      <c r="B38" s="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15">
      <c r="A39" s="8"/>
      <c r="B39" s="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15">
      <c r="A40" s="8"/>
      <c r="B40" s="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15">
      <c r="A41" s="8"/>
      <c r="B41" s="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15">
      <c r="A42" s="8"/>
      <c r="B42" s="8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15">
      <c r="A43" s="8"/>
      <c r="B43" s="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15">
      <c r="A44" s="8"/>
      <c r="B44" s="8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15">
      <c r="A45" s="8"/>
      <c r="B45" s="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15">
      <c r="A46" s="8"/>
      <c r="B46" s="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15">
      <c r="A47" s="8"/>
      <c r="B47" s="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15">
      <c r="A48" s="8"/>
      <c r="B48" s="8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15">
      <c r="A49" s="8"/>
      <c r="B49" s="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15">
      <c r="A50" s="8"/>
      <c r="B50" s="8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15">
      <c r="A51" s="8"/>
      <c r="B51" s="8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15">
      <c r="A52" s="8"/>
      <c r="B52" s="8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15">
      <c r="A53" s="8"/>
      <c r="B53" s="8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15">
      <c r="A54" s="8"/>
      <c r="B54" s="8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15">
      <c r="A55" s="8"/>
      <c r="B55" s="8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15">
      <c r="A56" s="8"/>
      <c r="B56" s="8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15">
      <c r="A57" s="8"/>
      <c r="B57" s="8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15">
      <c r="A58" s="8"/>
      <c r="B58" s="8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15">
      <c r="A59" s="8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15">
      <c r="A60" s="8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15">
      <c r="A61" s="8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15">
      <c r="A62" s="8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15">
      <c r="A63" s="8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15">
      <c r="A64" s="8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15">
      <c r="A65" s="8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15">
      <c r="A66" s="8"/>
      <c r="B66" s="8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15">
      <c r="A67" s="8"/>
      <c r="B67" s="8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15">
      <c r="A68" s="8"/>
      <c r="B68" s="8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15">
      <c r="A69" s="8"/>
      <c r="B69" s="8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15">
      <c r="A70" s="8"/>
      <c r="B70" s="8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15">
      <c r="A71" s="8"/>
      <c r="B71" s="8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15">
      <c r="A72" s="8"/>
      <c r="B72" s="8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" x14ac:dyDescent="0.15">
      <c r="A73" s="8"/>
      <c r="B73" s="8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" x14ac:dyDescent="0.15">
      <c r="A74" s="8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" x14ac:dyDescent="0.15">
      <c r="A75" s="8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" x14ac:dyDescent="0.15">
      <c r="A76" s="8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" x14ac:dyDescent="0.15">
      <c r="A77" s="8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 x14ac:dyDescent="0.15">
      <c r="A78" s="8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 x14ac:dyDescent="0.15">
      <c r="A79" s="8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" x14ac:dyDescent="0.15">
      <c r="A80" s="8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" x14ac:dyDescent="0.15">
      <c r="A81" s="8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 x14ac:dyDescent="0.15">
      <c r="A82" s="8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 x14ac:dyDescent="0.15">
      <c r="A83" s="8"/>
      <c r="B83" s="8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 x14ac:dyDescent="0.15">
      <c r="A84" s="8"/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 x14ac:dyDescent="0.15">
      <c r="A85" s="8"/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 x14ac:dyDescent="0.15">
      <c r="A86" s="8"/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" x14ac:dyDescent="0.15">
      <c r="A87" s="8"/>
      <c r="B87" s="8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" x14ac:dyDescent="0.15">
      <c r="A88" s="8"/>
      <c r="B88" s="8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 x14ac:dyDescent="0.15">
      <c r="A89" s="8"/>
      <c r="B89" s="8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 x14ac:dyDescent="0.15">
      <c r="A90" s="8"/>
      <c r="B90" s="8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 x14ac:dyDescent="0.15">
      <c r="A91" s="8"/>
      <c r="B91" s="8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 x14ac:dyDescent="0.15">
      <c r="A92" s="8"/>
      <c r="B92" s="8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 x14ac:dyDescent="0.15">
      <c r="A93" s="8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 x14ac:dyDescent="0.15">
      <c r="A94" s="8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 x14ac:dyDescent="0.15">
      <c r="A95" s="8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 x14ac:dyDescent="0.15">
      <c r="A96" s="8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" x14ac:dyDescent="0.15">
      <c r="A97" s="8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" x14ac:dyDescent="0.15">
      <c r="A98" s="8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" x14ac:dyDescent="0.15">
      <c r="A99" s="8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 x14ac:dyDescent="0.15">
      <c r="A100" s="8"/>
      <c r="B100" s="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 x14ac:dyDescent="0.15">
      <c r="A101" s="8"/>
      <c r="B101" s="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 x14ac:dyDescent="0.15">
      <c r="A102" s="8"/>
      <c r="B102" s="8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 x14ac:dyDescent="0.15">
      <c r="A103" s="8"/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 x14ac:dyDescent="0.15">
      <c r="A104" s="8"/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 x14ac:dyDescent="0.15">
      <c r="A105" s="8"/>
      <c r="B105" s="8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 x14ac:dyDescent="0.15">
      <c r="A106" s="8"/>
      <c r="B106" s="8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 x14ac:dyDescent="0.15">
      <c r="A107" s="8"/>
      <c r="B107" s="8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 x14ac:dyDescent="0.15">
      <c r="A108" s="8"/>
      <c r="B108" s="8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 x14ac:dyDescent="0.15">
      <c r="A109" s="8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 x14ac:dyDescent="0.15">
      <c r="A110" s="8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 x14ac:dyDescent="0.15">
      <c r="A111" s="8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 x14ac:dyDescent="0.15">
      <c r="A112" s="8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 x14ac:dyDescent="0.15">
      <c r="A113" s="8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 x14ac:dyDescent="0.15">
      <c r="A114" s="8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 x14ac:dyDescent="0.15">
      <c r="A115" s="8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 x14ac:dyDescent="0.15">
      <c r="A116" s="8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 x14ac:dyDescent="0.15">
      <c r="A117" s="8"/>
      <c r="B117" s="8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 x14ac:dyDescent="0.15">
      <c r="A118" s="8"/>
      <c r="B118" s="8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 x14ac:dyDescent="0.15">
      <c r="A119" s="8"/>
      <c r="B119" s="8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 x14ac:dyDescent="0.15">
      <c r="A120" s="8"/>
      <c r="B120" s="8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 x14ac:dyDescent="0.15">
      <c r="A121" s="8"/>
      <c r="B121" s="8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 x14ac:dyDescent="0.15">
      <c r="A122" s="8"/>
      <c r="B122" s="8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 x14ac:dyDescent="0.15">
      <c r="A123" s="8"/>
      <c r="B123" s="8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 x14ac:dyDescent="0.15">
      <c r="A124" s="8"/>
      <c r="B124" s="8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 x14ac:dyDescent="0.15">
      <c r="A125" s="8"/>
      <c r="B125" s="8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 x14ac:dyDescent="0.15">
      <c r="A126" s="8"/>
      <c r="B126" s="8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 x14ac:dyDescent="0.15">
      <c r="A127" s="8"/>
      <c r="B127" s="8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 x14ac:dyDescent="0.15">
      <c r="A128" s="8"/>
      <c r="B128" s="8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 x14ac:dyDescent="0.15">
      <c r="A129" s="8"/>
      <c r="B129" s="8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 x14ac:dyDescent="0.15">
      <c r="A130" s="8"/>
      <c r="B130" s="8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 x14ac:dyDescent="0.15">
      <c r="A131" s="8"/>
      <c r="B131" s="8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 x14ac:dyDescent="0.15">
      <c r="A132" s="8"/>
      <c r="B132" s="8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 x14ac:dyDescent="0.15">
      <c r="A133" s="8"/>
      <c r="B133" s="8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 x14ac:dyDescent="0.15">
      <c r="A134" s="8"/>
      <c r="B134" s="8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 x14ac:dyDescent="0.15">
      <c r="A135" s="8"/>
      <c r="B135" s="8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 x14ac:dyDescent="0.15">
      <c r="A136" s="8"/>
      <c r="B136" s="8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 x14ac:dyDescent="0.15">
      <c r="A137" s="8"/>
      <c r="B137" s="8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 x14ac:dyDescent="0.15">
      <c r="A138" s="8"/>
      <c r="B138" s="8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 x14ac:dyDescent="0.15">
      <c r="A139" s="8"/>
      <c r="B139" s="8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 x14ac:dyDescent="0.15">
      <c r="A140" s="8"/>
      <c r="B140" s="8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 x14ac:dyDescent="0.15">
      <c r="A141" s="8"/>
      <c r="B141" s="8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 x14ac:dyDescent="0.15">
      <c r="A142" s="8"/>
      <c r="B142" s="8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 x14ac:dyDescent="0.15">
      <c r="A143" s="8"/>
      <c r="B143" s="8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 x14ac:dyDescent="0.15">
      <c r="A144" s="8"/>
      <c r="B144" s="8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 x14ac:dyDescent="0.15">
      <c r="A145" s="8"/>
      <c r="B145" s="8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 x14ac:dyDescent="0.15">
      <c r="A146" s="8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 x14ac:dyDescent="0.15">
      <c r="A147" s="8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 x14ac:dyDescent="0.15">
      <c r="A148" s="8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 x14ac:dyDescent="0.15">
      <c r="A149" s="8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 x14ac:dyDescent="0.15">
      <c r="A150" s="8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 x14ac:dyDescent="0.15">
      <c r="A151" s="8"/>
      <c r="B151" s="8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 x14ac:dyDescent="0.15">
      <c r="A152" s="8"/>
      <c r="B152" s="8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 x14ac:dyDescent="0.15">
      <c r="A153" s="8"/>
      <c r="B153" s="8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 x14ac:dyDescent="0.15">
      <c r="A154" s="8"/>
      <c r="B154" s="8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 x14ac:dyDescent="0.15">
      <c r="A155" s="8"/>
      <c r="B155" s="8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 x14ac:dyDescent="0.15">
      <c r="A156" s="8"/>
      <c r="B156" s="8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 x14ac:dyDescent="0.15">
      <c r="A157" s="8"/>
      <c r="B157" s="8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 x14ac:dyDescent="0.15">
      <c r="A158" s="8"/>
      <c r="B158" s="8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 x14ac:dyDescent="0.15">
      <c r="A159" s="8"/>
      <c r="B159" s="8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 x14ac:dyDescent="0.15">
      <c r="A160" s="8"/>
      <c r="B160" s="8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 x14ac:dyDescent="0.15">
      <c r="A161" s="8"/>
      <c r="B161" s="8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 x14ac:dyDescent="0.15">
      <c r="A162" s="8"/>
      <c r="B162" s="8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 x14ac:dyDescent="0.15">
      <c r="A163" s="8"/>
      <c r="B163" s="8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 x14ac:dyDescent="0.15">
      <c r="A164" s="8"/>
      <c r="B164" s="8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 x14ac:dyDescent="0.15">
      <c r="A165" s="8"/>
      <c r="B165" s="8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 x14ac:dyDescent="0.15">
      <c r="A166" s="8"/>
      <c r="B166" s="8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 x14ac:dyDescent="0.15">
      <c r="A167" s="8"/>
      <c r="B167" s="8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 x14ac:dyDescent="0.15">
      <c r="A168" s="8"/>
      <c r="B168" s="8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 x14ac:dyDescent="0.15">
      <c r="A169" s="8"/>
      <c r="B169" s="8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 x14ac:dyDescent="0.15">
      <c r="A170" s="8"/>
      <c r="B170" s="8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 x14ac:dyDescent="0.15">
      <c r="A171" s="8"/>
      <c r="B171" s="8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 x14ac:dyDescent="0.15">
      <c r="A172" s="8"/>
      <c r="B172" s="8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 x14ac:dyDescent="0.15">
      <c r="A173" s="8"/>
      <c r="B173" s="8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 x14ac:dyDescent="0.15">
      <c r="A174" s="8"/>
      <c r="B174" s="8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 x14ac:dyDescent="0.15">
      <c r="A175" s="8"/>
      <c r="B175" s="8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 x14ac:dyDescent="0.15">
      <c r="A176" s="8"/>
      <c r="B176" s="8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 x14ac:dyDescent="0.15">
      <c r="A177" s="8"/>
      <c r="B177" s="8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 x14ac:dyDescent="0.15">
      <c r="A178" s="8"/>
      <c r="B178" s="8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 x14ac:dyDescent="0.15">
      <c r="A179" s="8"/>
      <c r="B179" s="8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 x14ac:dyDescent="0.15">
      <c r="A180" s="8"/>
      <c r="B180" s="8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 x14ac:dyDescent="0.15">
      <c r="A181" s="8"/>
      <c r="B181" s="8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 x14ac:dyDescent="0.15">
      <c r="A182" s="8"/>
      <c r="B182" s="8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 x14ac:dyDescent="0.15">
      <c r="A183" s="8"/>
      <c r="B183" s="8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 x14ac:dyDescent="0.15">
      <c r="A184" s="8"/>
      <c r="B184" s="8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 x14ac:dyDescent="0.15">
      <c r="A185" s="8"/>
      <c r="B185" s="8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 x14ac:dyDescent="0.15">
      <c r="A186" s="8"/>
      <c r="B186" s="8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 x14ac:dyDescent="0.15">
      <c r="A187" s="8"/>
      <c r="B187" s="8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 x14ac:dyDescent="0.15">
      <c r="A188" s="8"/>
      <c r="B188" s="8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 x14ac:dyDescent="0.15">
      <c r="A189" s="8"/>
      <c r="B189" s="8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 x14ac:dyDescent="0.15">
      <c r="A190" s="8"/>
      <c r="B190" s="8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 x14ac:dyDescent="0.15">
      <c r="A191" s="8"/>
      <c r="B191" s="8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 x14ac:dyDescent="0.15">
      <c r="A192" s="8"/>
      <c r="B192" s="8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 x14ac:dyDescent="0.15">
      <c r="A193" s="8"/>
      <c r="B193" s="8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 x14ac:dyDescent="0.15">
      <c r="A194" s="8"/>
      <c r="B194" s="8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 x14ac:dyDescent="0.15">
      <c r="A195" s="8"/>
      <c r="B195" s="8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 x14ac:dyDescent="0.15">
      <c r="A196" s="8"/>
      <c r="B196" s="8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 x14ac:dyDescent="0.15">
      <c r="A197" s="8"/>
      <c r="B197" s="8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 x14ac:dyDescent="0.15">
      <c r="A198" s="8"/>
      <c r="B198" s="8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 x14ac:dyDescent="0.15">
      <c r="A199" s="8"/>
      <c r="B199" s="8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 x14ac:dyDescent="0.15">
      <c r="A200" s="8"/>
      <c r="B200" s="8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 x14ac:dyDescent="0.15">
      <c r="A201" s="8"/>
      <c r="B201" s="8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 x14ac:dyDescent="0.15">
      <c r="A202" s="8"/>
      <c r="B202" s="8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 x14ac:dyDescent="0.15">
      <c r="A203" s="8"/>
      <c r="B203" s="8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 x14ac:dyDescent="0.15">
      <c r="A204" s="8"/>
      <c r="B204" s="8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 x14ac:dyDescent="0.15">
      <c r="A205" s="8"/>
      <c r="B205" s="8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 x14ac:dyDescent="0.15">
      <c r="A206" s="8"/>
      <c r="B206" s="8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 x14ac:dyDescent="0.15">
      <c r="A207" s="8"/>
      <c r="B207" s="8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 x14ac:dyDescent="0.15">
      <c r="A208" s="8"/>
      <c r="B208" s="8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 x14ac:dyDescent="0.15">
      <c r="A209" s="8"/>
      <c r="B209" s="8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 x14ac:dyDescent="0.15">
      <c r="A210" s="8"/>
      <c r="B210" s="8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 x14ac:dyDescent="0.15">
      <c r="A211" s="8"/>
      <c r="B211" s="8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 x14ac:dyDescent="0.15">
      <c r="A212" s="8"/>
      <c r="B212" s="8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 x14ac:dyDescent="0.15">
      <c r="A213" s="8"/>
      <c r="B213" s="8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 x14ac:dyDescent="0.15">
      <c r="A214" s="8"/>
      <c r="B214" s="8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 x14ac:dyDescent="0.15">
      <c r="A215" s="8"/>
      <c r="B215" s="8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 x14ac:dyDescent="0.15">
      <c r="A216" s="8"/>
      <c r="B216" s="8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 x14ac:dyDescent="0.15">
      <c r="A217" s="8"/>
      <c r="B217" s="8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 x14ac:dyDescent="0.15">
      <c r="A218" s="8"/>
      <c r="B218" s="8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 x14ac:dyDescent="0.15">
      <c r="A219" s="8"/>
      <c r="B219" s="8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 x14ac:dyDescent="0.15">
      <c r="A220" s="8"/>
      <c r="B220" s="8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 x14ac:dyDescent="0.15">
      <c r="A221" s="8"/>
      <c r="B221" s="8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 x14ac:dyDescent="0.15">
      <c r="A222" s="8"/>
      <c r="B222" s="8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 x14ac:dyDescent="0.15">
      <c r="A223" s="8"/>
      <c r="B223" s="8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 x14ac:dyDescent="0.15">
      <c r="A224" s="8"/>
      <c r="B224" s="8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 x14ac:dyDescent="0.15">
      <c r="A225" s="8"/>
      <c r="B225" s="8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 x14ac:dyDescent="0.15">
      <c r="A226" s="8"/>
      <c r="B226" s="8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 x14ac:dyDescent="0.15">
      <c r="A227" s="8"/>
      <c r="B227" s="8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 x14ac:dyDescent="0.15">
      <c r="A228" s="8"/>
      <c r="B228" s="8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 x14ac:dyDescent="0.15">
      <c r="A229" s="8"/>
      <c r="B229" s="8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 x14ac:dyDescent="0.15">
      <c r="A230" s="8"/>
      <c r="B230" s="8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 x14ac:dyDescent="0.15">
      <c r="A231" s="8"/>
      <c r="B231" s="8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 x14ac:dyDescent="0.15">
      <c r="A232" s="8"/>
      <c r="B232" s="8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 x14ac:dyDescent="0.15">
      <c r="A233" s="8"/>
      <c r="B233" s="8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 x14ac:dyDescent="0.15">
      <c r="A234" s="8"/>
      <c r="B234" s="8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 x14ac:dyDescent="0.15">
      <c r="A235" s="8"/>
      <c r="B235" s="8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 x14ac:dyDescent="0.15">
      <c r="A236" s="8"/>
      <c r="B236" s="8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 x14ac:dyDescent="0.15">
      <c r="A237" s="8"/>
      <c r="B237" s="8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 x14ac:dyDescent="0.15">
      <c r="A238" s="8"/>
      <c r="B238" s="8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 x14ac:dyDescent="0.15">
      <c r="A239" s="8"/>
      <c r="B239" s="8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 x14ac:dyDescent="0.15">
      <c r="A240" s="8"/>
      <c r="B240" s="8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 x14ac:dyDescent="0.15">
      <c r="A241" s="8"/>
      <c r="B241" s="8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 x14ac:dyDescent="0.15">
      <c r="A242" s="8"/>
      <c r="B242" s="8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 x14ac:dyDescent="0.15">
      <c r="A243" s="8"/>
      <c r="B243" s="8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 x14ac:dyDescent="0.15">
      <c r="A244" s="8"/>
      <c r="B244" s="8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 x14ac:dyDescent="0.15">
      <c r="A245" s="8"/>
      <c r="B245" s="8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 x14ac:dyDescent="0.15">
      <c r="A246" s="8"/>
      <c r="B246" s="8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 x14ac:dyDescent="0.15">
      <c r="A247" s="8"/>
      <c r="B247" s="8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 x14ac:dyDescent="0.15">
      <c r="A248" s="8"/>
      <c r="B248" s="8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 x14ac:dyDescent="0.15">
      <c r="A249" s="8"/>
      <c r="B249" s="8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 x14ac:dyDescent="0.15">
      <c r="A250" s="8"/>
      <c r="B250" s="8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 x14ac:dyDescent="0.15">
      <c r="A251" s="8"/>
      <c r="B251" s="8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 x14ac:dyDescent="0.15">
      <c r="A252" s="8"/>
      <c r="B252" s="8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 x14ac:dyDescent="0.15">
      <c r="A253" s="8"/>
      <c r="B253" s="8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 x14ac:dyDescent="0.15">
      <c r="A254" s="8"/>
      <c r="B254" s="8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" x14ac:dyDescent="0.15">
      <c r="A255" s="8"/>
      <c r="B255" s="8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" x14ac:dyDescent="0.15">
      <c r="A256" s="8"/>
      <c r="B256" s="8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" x14ac:dyDescent="0.15">
      <c r="A257" s="8"/>
      <c r="B257" s="8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" x14ac:dyDescent="0.15">
      <c r="A258" s="8"/>
      <c r="B258" s="8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" x14ac:dyDescent="0.15">
      <c r="A259" s="8"/>
      <c r="B259" s="8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" x14ac:dyDescent="0.15">
      <c r="A260" s="8"/>
      <c r="B260" s="8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" x14ac:dyDescent="0.15">
      <c r="A261" s="8"/>
      <c r="B261" s="8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" x14ac:dyDescent="0.15">
      <c r="A262" s="8"/>
      <c r="B262" s="8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" x14ac:dyDescent="0.15">
      <c r="A263" s="8"/>
      <c r="B263" s="8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" x14ac:dyDescent="0.15">
      <c r="A264" s="8"/>
      <c r="B264" s="8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" x14ac:dyDescent="0.15">
      <c r="A265" s="8"/>
      <c r="B265" s="8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" x14ac:dyDescent="0.15">
      <c r="A266" s="8"/>
      <c r="B266" s="8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" x14ac:dyDescent="0.15">
      <c r="A267" s="8"/>
      <c r="B267" s="8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" x14ac:dyDescent="0.15">
      <c r="A268" s="8"/>
      <c r="B268" s="8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" x14ac:dyDescent="0.15">
      <c r="A269" s="8"/>
      <c r="B269" s="8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" x14ac:dyDescent="0.15">
      <c r="A270" s="8"/>
      <c r="B270" s="8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" x14ac:dyDescent="0.15">
      <c r="A271" s="8"/>
      <c r="B271" s="8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" x14ac:dyDescent="0.15">
      <c r="A272" s="8"/>
      <c r="B272" s="8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" x14ac:dyDescent="0.15">
      <c r="A273" s="8"/>
      <c r="B273" s="8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" x14ac:dyDescent="0.15">
      <c r="A274" s="8"/>
      <c r="B274" s="8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" x14ac:dyDescent="0.15">
      <c r="A275" s="8"/>
      <c r="B275" s="8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" x14ac:dyDescent="0.15">
      <c r="A276" s="8"/>
      <c r="B276" s="8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" x14ac:dyDescent="0.15">
      <c r="A277" s="8"/>
      <c r="B277" s="8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" x14ac:dyDescent="0.15">
      <c r="A278" s="8"/>
      <c r="B278" s="8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" x14ac:dyDescent="0.15">
      <c r="A279" s="8"/>
      <c r="B279" s="8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" x14ac:dyDescent="0.15">
      <c r="A280" s="8"/>
      <c r="B280" s="8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" x14ac:dyDescent="0.15">
      <c r="A281" s="8"/>
      <c r="B281" s="8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" x14ac:dyDescent="0.15">
      <c r="A282" s="8"/>
      <c r="B282" s="8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" x14ac:dyDescent="0.15">
      <c r="A283" s="8"/>
      <c r="B283" s="8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" x14ac:dyDescent="0.15">
      <c r="A284" s="8"/>
      <c r="B284" s="8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" x14ac:dyDescent="0.15">
      <c r="A285" s="8"/>
      <c r="B285" s="8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" x14ac:dyDescent="0.15">
      <c r="A286" s="8"/>
      <c r="B286" s="8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" x14ac:dyDescent="0.15">
      <c r="A287" s="8"/>
      <c r="B287" s="8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" x14ac:dyDescent="0.15">
      <c r="A288" s="8"/>
      <c r="B288" s="8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" x14ac:dyDescent="0.15">
      <c r="A289" s="8"/>
      <c r="B289" s="8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" x14ac:dyDescent="0.15">
      <c r="A290" s="8"/>
      <c r="B290" s="8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" x14ac:dyDescent="0.15">
      <c r="A291" s="8"/>
      <c r="B291" s="8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" x14ac:dyDescent="0.15">
      <c r="A292" s="8"/>
      <c r="B292" s="8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" x14ac:dyDescent="0.15">
      <c r="A293" s="8"/>
      <c r="B293" s="8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" x14ac:dyDescent="0.15">
      <c r="A294" s="8"/>
      <c r="B294" s="8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" x14ac:dyDescent="0.15">
      <c r="A295" s="8"/>
      <c r="B295" s="8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" x14ac:dyDescent="0.15">
      <c r="A296" s="8"/>
      <c r="B296" s="8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" x14ac:dyDescent="0.15">
      <c r="A297" s="8"/>
      <c r="B297" s="8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" x14ac:dyDescent="0.15">
      <c r="A298" s="8"/>
      <c r="B298" s="8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" x14ac:dyDescent="0.15">
      <c r="A299" s="8"/>
      <c r="B299" s="8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" x14ac:dyDescent="0.15">
      <c r="A300" s="8"/>
      <c r="B300" s="8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" x14ac:dyDescent="0.15">
      <c r="A301" s="8"/>
      <c r="B301" s="8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" x14ac:dyDescent="0.15">
      <c r="A302" s="8"/>
      <c r="B302" s="8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" x14ac:dyDescent="0.15">
      <c r="A303" s="8"/>
      <c r="B303" s="8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" x14ac:dyDescent="0.15">
      <c r="A304" s="8"/>
      <c r="B304" s="8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" x14ac:dyDescent="0.15">
      <c r="A305" s="8"/>
      <c r="B305" s="8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" x14ac:dyDescent="0.15">
      <c r="A306" s="8"/>
      <c r="B306" s="8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" x14ac:dyDescent="0.15">
      <c r="A307" s="8"/>
      <c r="B307" s="8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" x14ac:dyDescent="0.15">
      <c r="A308" s="8"/>
      <c r="B308" s="8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" x14ac:dyDescent="0.15">
      <c r="A309" s="8"/>
      <c r="B309" s="8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" x14ac:dyDescent="0.15">
      <c r="A310" s="8"/>
      <c r="B310" s="8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" x14ac:dyDescent="0.15">
      <c r="A311" s="8"/>
      <c r="B311" s="8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" x14ac:dyDescent="0.15">
      <c r="A312" s="8"/>
      <c r="B312" s="8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" x14ac:dyDescent="0.15">
      <c r="A313" s="8"/>
      <c r="B313" s="8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" x14ac:dyDescent="0.15">
      <c r="A314" s="8"/>
      <c r="B314" s="8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" x14ac:dyDescent="0.15">
      <c r="A315" s="8"/>
      <c r="B315" s="8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" x14ac:dyDescent="0.15">
      <c r="A316" s="8"/>
      <c r="B316" s="8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" x14ac:dyDescent="0.15">
      <c r="A317" s="8"/>
      <c r="B317" s="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" x14ac:dyDescent="0.15">
      <c r="A318" s="8"/>
      <c r="B318" s="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" x14ac:dyDescent="0.15">
      <c r="A319" s="8"/>
      <c r="B319" s="8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" x14ac:dyDescent="0.15">
      <c r="A320" s="8"/>
      <c r="B320" s="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" x14ac:dyDescent="0.15">
      <c r="A321" s="8"/>
      <c r="B321" s="8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" x14ac:dyDescent="0.15">
      <c r="A322" s="8"/>
      <c r="B322" s="8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" x14ac:dyDescent="0.15">
      <c r="A323" s="8"/>
      <c r="B323" s="8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" x14ac:dyDescent="0.15">
      <c r="A324" s="8"/>
      <c r="B324" s="8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" x14ac:dyDescent="0.15">
      <c r="A325" s="8"/>
      <c r="B325" s="8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" x14ac:dyDescent="0.15">
      <c r="A326" s="8"/>
      <c r="B326" s="8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" x14ac:dyDescent="0.15">
      <c r="A327" s="8"/>
      <c r="B327" s="8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" x14ac:dyDescent="0.15">
      <c r="A328" s="8"/>
      <c r="B328" s="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" x14ac:dyDescent="0.15">
      <c r="A329" s="8"/>
      <c r="B329" s="8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" x14ac:dyDescent="0.15">
      <c r="A330" s="8"/>
      <c r="B330" s="8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" x14ac:dyDescent="0.15">
      <c r="A331" s="8"/>
      <c r="B331" s="8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" x14ac:dyDescent="0.15">
      <c r="A332" s="8"/>
      <c r="B332" s="8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" x14ac:dyDescent="0.15">
      <c r="A333" s="8"/>
      <c r="B333" s="8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" x14ac:dyDescent="0.15">
      <c r="A334" s="8"/>
      <c r="B334" s="8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" x14ac:dyDescent="0.15">
      <c r="A335" s="8"/>
      <c r="B335" s="8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" x14ac:dyDescent="0.15">
      <c r="A336" s="8"/>
      <c r="B336" s="8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" x14ac:dyDescent="0.15">
      <c r="A337" s="8"/>
      <c r="B337" s="8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" x14ac:dyDescent="0.15">
      <c r="A338" s="8"/>
      <c r="B338" s="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" x14ac:dyDescent="0.15">
      <c r="A339" s="8"/>
      <c r="B339" s="8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" x14ac:dyDescent="0.15">
      <c r="A340" s="8"/>
      <c r="B340" s="8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" x14ac:dyDescent="0.15">
      <c r="A341" s="8"/>
      <c r="B341" s="8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" x14ac:dyDescent="0.15">
      <c r="A342" s="8"/>
      <c r="B342" s="8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" x14ac:dyDescent="0.15">
      <c r="A343" s="8"/>
      <c r="B343" s="8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" x14ac:dyDescent="0.15">
      <c r="A344" s="8"/>
      <c r="B344" s="8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" x14ac:dyDescent="0.15">
      <c r="A345" s="8"/>
      <c r="B345" s="8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" x14ac:dyDescent="0.15">
      <c r="A346" s="8"/>
      <c r="B346" s="8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" x14ac:dyDescent="0.15">
      <c r="A347" s="8"/>
      <c r="B347" s="8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" x14ac:dyDescent="0.15">
      <c r="A348" s="8"/>
      <c r="B348" s="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" x14ac:dyDescent="0.15">
      <c r="A349" s="8"/>
      <c r="B349" s="8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" x14ac:dyDescent="0.15">
      <c r="A350" s="8"/>
      <c r="B350" s="8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" x14ac:dyDescent="0.15">
      <c r="A351" s="8"/>
      <c r="B351" s="8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" x14ac:dyDescent="0.15">
      <c r="A352" s="8"/>
      <c r="B352" s="8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" x14ac:dyDescent="0.15">
      <c r="A353" s="8"/>
      <c r="B353" s="8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" x14ac:dyDescent="0.15">
      <c r="A354" s="8"/>
      <c r="B354" s="8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" x14ac:dyDescent="0.15">
      <c r="A355" s="8"/>
      <c r="B355" s="8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" x14ac:dyDescent="0.15">
      <c r="A356" s="8"/>
      <c r="B356" s="8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" x14ac:dyDescent="0.15">
      <c r="A357" s="8"/>
      <c r="B357" s="8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" x14ac:dyDescent="0.15">
      <c r="A358" s="8"/>
      <c r="B358" s="8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" x14ac:dyDescent="0.15">
      <c r="A359" s="8"/>
      <c r="B359" s="8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" x14ac:dyDescent="0.15">
      <c r="A360" s="8"/>
      <c r="B360" s="8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" x14ac:dyDescent="0.15">
      <c r="A361" s="8"/>
      <c r="B361" s="8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" x14ac:dyDescent="0.15">
      <c r="A362" s="8"/>
      <c r="B362" s="8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" x14ac:dyDescent="0.15">
      <c r="A363" s="8"/>
      <c r="B363" s="8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" x14ac:dyDescent="0.15">
      <c r="A364" s="8"/>
      <c r="B364" s="8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" x14ac:dyDescent="0.15">
      <c r="A365" s="8"/>
      <c r="B365" s="8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" x14ac:dyDescent="0.15">
      <c r="A366" s="8"/>
      <c r="B366" s="8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" x14ac:dyDescent="0.15">
      <c r="A367" s="8"/>
      <c r="B367" s="8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" x14ac:dyDescent="0.15">
      <c r="A368" s="8"/>
      <c r="B368" s="8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" x14ac:dyDescent="0.15">
      <c r="A369" s="8"/>
      <c r="B369" s="8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" x14ac:dyDescent="0.15">
      <c r="A370" s="8"/>
      <c r="B370" s="8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" x14ac:dyDescent="0.15">
      <c r="A371" s="8"/>
      <c r="B371" s="8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" x14ac:dyDescent="0.15">
      <c r="A372" s="8"/>
      <c r="B372" s="8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" x14ac:dyDescent="0.15">
      <c r="A373" s="8"/>
      <c r="B373" s="8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" x14ac:dyDescent="0.15">
      <c r="A374" s="8"/>
      <c r="B374" s="8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" x14ac:dyDescent="0.15">
      <c r="A375" s="8"/>
      <c r="B375" s="8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" x14ac:dyDescent="0.15">
      <c r="A376" s="8"/>
      <c r="B376" s="8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" x14ac:dyDescent="0.15">
      <c r="A377" s="8"/>
      <c r="B377" s="8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" x14ac:dyDescent="0.15">
      <c r="A378" s="8"/>
      <c r="B378" s="8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" x14ac:dyDescent="0.15">
      <c r="A379" s="8"/>
      <c r="B379" s="8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" x14ac:dyDescent="0.15">
      <c r="A380" s="8"/>
      <c r="B380" s="8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" x14ac:dyDescent="0.15">
      <c r="A381" s="8"/>
      <c r="B381" s="8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" x14ac:dyDescent="0.15">
      <c r="A382" s="8"/>
      <c r="B382" s="8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" x14ac:dyDescent="0.15">
      <c r="A383" s="8"/>
      <c r="B383" s="8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" x14ac:dyDescent="0.15">
      <c r="A384" s="8"/>
      <c r="B384" s="8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" x14ac:dyDescent="0.15">
      <c r="A385" s="8"/>
      <c r="B385" s="8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" x14ac:dyDescent="0.15">
      <c r="A386" s="8"/>
      <c r="B386" s="8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" x14ac:dyDescent="0.15">
      <c r="A387" s="8"/>
      <c r="B387" s="8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" x14ac:dyDescent="0.15">
      <c r="A388" s="8"/>
      <c r="B388" s="8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" x14ac:dyDescent="0.15">
      <c r="A389" s="8"/>
      <c r="B389" s="8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" x14ac:dyDescent="0.15">
      <c r="A390" s="8"/>
      <c r="B390" s="8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" x14ac:dyDescent="0.15">
      <c r="A391" s="8"/>
      <c r="B391" s="8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" x14ac:dyDescent="0.15">
      <c r="A392" s="8"/>
      <c r="B392" s="8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" x14ac:dyDescent="0.15">
      <c r="A393" s="8"/>
      <c r="B393" s="8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" x14ac:dyDescent="0.15">
      <c r="A394" s="8"/>
      <c r="B394" s="8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" x14ac:dyDescent="0.15">
      <c r="A395" s="8"/>
      <c r="B395" s="8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" x14ac:dyDescent="0.15">
      <c r="A396" s="8"/>
      <c r="B396" s="8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" x14ac:dyDescent="0.15">
      <c r="A397" s="8"/>
      <c r="B397" s="8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" x14ac:dyDescent="0.15">
      <c r="A398" s="8"/>
      <c r="B398" s="8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" x14ac:dyDescent="0.15">
      <c r="A399" s="8"/>
      <c r="B399" s="8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" x14ac:dyDescent="0.15">
      <c r="A400" s="8"/>
      <c r="B400" s="8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" x14ac:dyDescent="0.15">
      <c r="A401" s="8"/>
      <c r="B401" s="8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" x14ac:dyDescent="0.15">
      <c r="A402" s="8"/>
      <c r="B402" s="8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" x14ac:dyDescent="0.15">
      <c r="A403" s="8"/>
      <c r="B403" s="8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" x14ac:dyDescent="0.15">
      <c r="A404" s="8"/>
      <c r="B404" s="8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" x14ac:dyDescent="0.15">
      <c r="A405" s="8"/>
      <c r="B405" s="8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" x14ac:dyDescent="0.15">
      <c r="A406" s="8"/>
      <c r="B406" s="8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" x14ac:dyDescent="0.15">
      <c r="A407" s="8"/>
      <c r="B407" s="8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" x14ac:dyDescent="0.15">
      <c r="A408" s="8"/>
      <c r="B408" s="8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" x14ac:dyDescent="0.15">
      <c r="A409" s="8"/>
      <c r="B409" s="8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" x14ac:dyDescent="0.15">
      <c r="A410" s="8"/>
      <c r="B410" s="8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" x14ac:dyDescent="0.15">
      <c r="A411" s="8"/>
      <c r="B411" s="8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" x14ac:dyDescent="0.15">
      <c r="A412" s="8"/>
      <c r="B412" s="8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" x14ac:dyDescent="0.15">
      <c r="A413" s="8"/>
      <c r="B413" s="8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" x14ac:dyDescent="0.15">
      <c r="A414" s="8"/>
      <c r="B414" s="8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" x14ac:dyDescent="0.15">
      <c r="A415" s="8"/>
      <c r="B415" s="8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" x14ac:dyDescent="0.15">
      <c r="A416" s="8"/>
      <c r="B416" s="8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" x14ac:dyDescent="0.15">
      <c r="A417" s="8"/>
      <c r="B417" s="8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" x14ac:dyDescent="0.15">
      <c r="A418" s="8"/>
      <c r="B418" s="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" x14ac:dyDescent="0.15">
      <c r="A419" s="8"/>
      <c r="B419" s="8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" x14ac:dyDescent="0.15">
      <c r="A420" s="8"/>
      <c r="B420" s="8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" x14ac:dyDescent="0.15">
      <c r="A421" s="8"/>
      <c r="B421" s="8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" x14ac:dyDescent="0.15">
      <c r="A422" s="8"/>
      <c r="B422" s="8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" x14ac:dyDescent="0.15">
      <c r="A423" s="8"/>
      <c r="B423" s="8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" x14ac:dyDescent="0.15">
      <c r="A424" s="8"/>
      <c r="B424" s="8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" x14ac:dyDescent="0.15">
      <c r="A425" s="8"/>
      <c r="B425" s="8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" x14ac:dyDescent="0.15">
      <c r="A426" s="8"/>
      <c r="B426" s="8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" x14ac:dyDescent="0.15">
      <c r="A427" s="8"/>
      <c r="B427" s="8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" x14ac:dyDescent="0.15">
      <c r="A428" s="8"/>
      <c r="B428" s="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" x14ac:dyDescent="0.15">
      <c r="A429" s="8"/>
      <c r="B429" s="8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" x14ac:dyDescent="0.15">
      <c r="A430" s="8"/>
      <c r="B430" s="8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" x14ac:dyDescent="0.15">
      <c r="A431" s="8"/>
      <c r="B431" s="8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" x14ac:dyDescent="0.15">
      <c r="A432" s="8"/>
      <c r="B432" s="8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" x14ac:dyDescent="0.15">
      <c r="A433" s="8"/>
      <c r="B433" s="8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" x14ac:dyDescent="0.15">
      <c r="A434" s="8"/>
      <c r="B434" s="8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" x14ac:dyDescent="0.15">
      <c r="A435" s="8"/>
      <c r="B435" s="8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" x14ac:dyDescent="0.15">
      <c r="A436" s="8"/>
      <c r="B436" s="8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" x14ac:dyDescent="0.15">
      <c r="A437" s="8"/>
      <c r="B437" s="8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" x14ac:dyDescent="0.15">
      <c r="A438" s="8"/>
      <c r="B438" s="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" x14ac:dyDescent="0.15">
      <c r="A439" s="8"/>
      <c r="B439" s="8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" x14ac:dyDescent="0.15">
      <c r="A440" s="8"/>
      <c r="B440" s="8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" x14ac:dyDescent="0.15">
      <c r="A441" s="8"/>
      <c r="B441" s="8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" x14ac:dyDescent="0.15">
      <c r="A442" s="8"/>
      <c r="B442" s="8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" x14ac:dyDescent="0.15">
      <c r="A443" s="8"/>
      <c r="B443" s="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" x14ac:dyDescent="0.15">
      <c r="A444" s="8"/>
      <c r="B444" s="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" x14ac:dyDescent="0.15">
      <c r="A445" s="8"/>
      <c r="B445" s="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" x14ac:dyDescent="0.15">
      <c r="A446" s="8"/>
      <c r="B446" s="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" x14ac:dyDescent="0.15">
      <c r="A447" s="8"/>
      <c r="B447" s="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" x14ac:dyDescent="0.15">
      <c r="A448" s="8"/>
      <c r="B448" s="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" x14ac:dyDescent="0.15">
      <c r="A449" s="8"/>
      <c r="B449" s="8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" x14ac:dyDescent="0.15">
      <c r="A450" s="8"/>
      <c r="B450" s="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" x14ac:dyDescent="0.15">
      <c r="A451" s="8"/>
      <c r="B451" s="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" x14ac:dyDescent="0.15">
      <c r="A452" s="8"/>
      <c r="B452" s="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" x14ac:dyDescent="0.15">
      <c r="A453" s="8"/>
      <c r="B453" s="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" x14ac:dyDescent="0.15">
      <c r="A454" s="8"/>
      <c r="B454" s="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" x14ac:dyDescent="0.15">
      <c r="A455" s="8"/>
      <c r="B455" s="8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" x14ac:dyDescent="0.15">
      <c r="A456" s="8"/>
      <c r="B456" s="8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" x14ac:dyDescent="0.15">
      <c r="A457" s="8"/>
      <c r="B457" s="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" x14ac:dyDescent="0.15">
      <c r="A458" s="8"/>
      <c r="B458" s="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" x14ac:dyDescent="0.15">
      <c r="A459" s="8"/>
      <c r="B459" s="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" x14ac:dyDescent="0.15">
      <c r="A460" s="8"/>
      <c r="B460" s="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" x14ac:dyDescent="0.15">
      <c r="A461" s="8"/>
      <c r="B461" s="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" x14ac:dyDescent="0.15">
      <c r="A462" s="8"/>
      <c r="B462" s="8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" x14ac:dyDescent="0.15">
      <c r="A463" s="8"/>
      <c r="B463" s="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" x14ac:dyDescent="0.15">
      <c r="A464" s="8"/>
      <c r="B464" s="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" x14ac:dyDescent="0.15">
      <c r="A465" s="8"/>
      <c r="B465" s="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" x14ac:dyDescent="0.15">
      <c r="A466" s="8"/>
      <c r="B466" s="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" x14ac:dyDescent="0.15">
      <c r="A467" s="8"/>
      <c r="B467" s="8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" x14ac:dyDescent="0.15">
      <c r="A468" s="8"/>
      <c r="B468" s="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" x14ac:dyDescent="0.15">
      <c r="A469" s="8"/>
      <c r="B469" s="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" x14ac:dyDescent="0.15">
      <c r="A470" s="8"/>
      <c r="B470" s="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" x14ac:dyDescent="0.15">
      <c r="A471" s="8"/>
      <c r="B471" s="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" x14ac:dyDescent="0.15">
      <c r="A472" s="8"/>
      <c r="B472" s="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" x14ac:dyDescent="0.15">
      <c r="A473" s="8"/>
      <c r="B473" s="8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" x14ac:dyDescent="0.15">
      <c r="A474" s="8"/>
      <c r="B474" s="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" x14ac:dyDescent="0.15">
      <c r="A475" s="8"/>
      <c r="B475" s="8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" x14ac:dyDescent="0.15">
      <c r="A476" s="8"/>
      <c r="B476" s="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" x14ac:dyDescent="0.15">
      <c r="A477" s="8"/>
      <c r="B477" s="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" x14ac:dyDescent="0.15">
      <c r="A478" s="8"/>
      <c r="B478" s="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" x14ac:dyDescent="0.15">
      <c r="A479" s="8"/>
      <c r="B479" s="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" x14ac:dyDescent="0.15">
      <c r="A480" s="8"/>
      <c r="B480" s="8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" x14ac:dyDescent="0.15">
      <c r="A481" s="8"/>
      <c r="B481" s="8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" x14ac:dyDescent="0.15">
      <c r="A482" s="8"/>
      <c r="B482" s="8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" x14ac:dyDescent="0.15">
      <c r="A483" s="8"/>
      <c r="B483" s="8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" x14ac:dyDescent="0.15">
      <c r="A484" s="8"/>
      <c r="B484" s="8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" x14ac:dyDescent="0.15">
      <c r="A485" s="8"/>
      <c r="B485" s="8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" x14ac:dyDescent="0.15">
      <c r="A486" s="8"/>
      <c r="B486" s="8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" x14ac:dyDescent="0.15">
      <c r="A487" s="8"/>
      <c r="B487" s="8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" x14ac:dyDescent="0.15">
      <c r="A488" s="8"/>
      <c r="B488" s="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" x14ac:dyDescent="0.15">
      <c r="A489" s="8"/>
      <c r="B489" s="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" x14ac:dyDescent="0.15">
      <c r="A490" s="8"/>
      <c r="B490" s="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" x14ac:dyDescent="0.15">
      <c r="A491" s="8"/>
      <c r="B491" s="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" x14ac:dyDescent="0.15">
      <c r="A492" s="8"/>
      <c r="B492" s="8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" x14ac:dyDescent="0.15">
      <c r="A493" s="8"/>
      <c r="B493" s="8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" x14ac:dyDescent="0.15">
      <c r="A494" s="8"/>
      <c r="B494" s="8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" x14ac:dyDescent="0.15">
      <c r="A495" s="8"/>
      <c r="B495" s="8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" x14ac:dyDescent="0.15">
      <c r="A496" s="8"/>
      <c r="B496" s="8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" x14ac:dyDescent="0.15">
      <c r="A497" s="8"/>
      <c r="B497" s="8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" x14ac:dyDescent="0.15">
      <c r="A498" s="8"/>
      <c r="B498" s="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" x14ac:dyDescent="0.15">
      <c r="A499" s="8"/>
      <c r="B499" s="8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" x14ac:dyDescent="0.15">
      <c r="A500" s="8"/>
      <c r="B500" s="8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" x14ac:dyDescent="0.15">
      <c r="A501" s="8"/>
      <c r="B501" s="8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" x14ac:dyDescent="0.15">
      <c r="A502" s="8"/>
      <c r="B502" s="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" x14ac:dyDescent="0.15">
      <c r="A503" s="8"/>
      <c r="B503" s="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" x14ac:dyDescent="0.15">
      <c r="A504" s="8"/>
      <c r="B504" s="8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" x14ac:dyDescent="0.15">
      <c r="A505" s="8"/>
      <c r="B505" s="8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" x14ac:dyDescent="0.15">
      <c r="A506" s="8"/>
      <c r="B506" s="8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" x14ac:dyDescent="0.15">
      <c r="A507" s="8"/>
      <c r="B507" s="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" x14ac:dyDescent="0.15">
      <c r="A508" s="8"/>
      <c r="B508" s="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" x14ac:dyDescent="0.15">
      <c r="A509" s="8"/>
      <c r="B509" s="8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" x14ac:dyDescent="0.15">
      <c r="A510" s="8"/>
      <c r="B510" s="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" x14ac:dyDescent="0.15">
      <c r="A511" s="8"/>
      <c r="B511" s="8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" x14ac:dyDescent="0.15">
      <c r="A512" s="8"/>
      <c r="B512" s="8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" x14ac:dyDescent="0.15">
      <c r="A513" s="8"/>
      <c r="B513" s="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" x14ac:dyDescent="0.15">
      <c r="A514" s="8"/>
      <c r="B514" s="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" x14ac:dyDescent="0.15">
      <c r="A515" s="8"/>
      <c r="B515" s="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" x14ac:dyDescent="0.15">
      <c r="A516" s="8"/>
      <c r="B516" s="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" x14ac:dyDescent="0.15">
      <c r="A517" s="8"/>
      <c r="B517" s="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" x14ac:dyDescent="0.15">
      <c r="A518" s="8"/>
      <c r="B518" s="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" x14ac:dyDescent="0.15">
      <c r="A519" s="8"/>
      <c r="B519" s="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" x14ac:dyDescent="0.15">
      <c r="A520" s="8"/>
      <c r="B520" s="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" x14ac:dyDescent="0.15">
      <c r="A521" s="8"/>
      <c r="B521" s="8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" x14ac:dyDescent="0.15">
      <c r="A522" s="8"/>
      <c r="B522" s="8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" x14ac:dyDescent="0.15">
      <c r="A523" s="8"/>
      <c r="B523" s="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" x14ac:dyDescent="0.15">
      <c r="A524" s="8"/>
      <c r="B524" s="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" x14ac:dyDescent="0.15">
      <c r="A525" s="8"/>
      <c r="B525" s="8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" x14ac:dyDescent="0.15">
      <c r="A526" s="8"/>
      <c r="B526" s="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" x14ac:dyDescent="0.15">
      <c r="A527" s="8"/>
      <c r="B527" s="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" x14ac:dyDescent="0.15">
      <c r="A528" s="8"/>
      <c r="B528" s="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" x14ac:dyDescent="0.15">
      <c r="A529" s="8"/>
      <c r="B529" s="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" x14ac:dyDescent="0.15">
      <c r="A530" s="8"/>
      <c r="B530" s="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" x14ac:dyDescent="0.15">
      <c r="A531" s="8"/>
      <c r="B531" s="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" x14ac:dyDescent="0.15">
      <c r="A532" s="8"/>
      <c r="B532" s="8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" x14ac:dyDescent="0.15">
      <c r="A533" s="8"/>
      <c r="B533" s="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" x14ac:dyDescent="0.15">
      <c r="A534" s="8"/>
      <c r="B534" s="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" x14ac:dyDescent="0.15">
      <c r="A535" s="8"/>
      <c r="B535" s="8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" x14ac:dyDescent="0.15">
      <c r="A536" s="8"/>
      <c r="B536" s="8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" x14ac:dyDescent="0.15">
      <c r="A537" s="8"/>
      <c r="B537" s="8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" x14ac:dyDescent="0.15">
      <c r="A538" s="8"/>
      <c r="B538" s="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" x14ac:dyDescent="0.15">
      <c r="A539" s="8"/>
      <c r="B539" s="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" x14ac:dyDescent="0.15">
      <c r="A540" s="8"/>
      <c r="B540" s="8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" x14ac:dyDescent="0.15">
      <c r="A541" s="8"/>
      <c r="B541" s="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" x14ac:dyDescent="0.15">
      <c r="A542" s="8"/>
      <c r="B542" s="8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" x14ac:dyDescent="0.15">
      <c r="A543" s="8"/>
      <c r="B543" s="8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" x14ac:dyDescent="0.15">
      <c r="A544" s="8"/>
      <c r="B544" s="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" x14ac:dyDescent="0.15">
      <c r="A545" s="8"/>
      <c r="B545" s="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" x14ac:dyDescent="0.15">
      <c r="A546" s="8"/>
      <c r="B546" s="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" x14ac:dyDescent="0.15">
      <c r="A547" s="8"/>
      <c r="B547" s="8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" x14ac:dyDescent="0.15">
      <c r="A548" s="8"/>
      <c r="B548" s="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" x14ac:dyDescent="0.15">
      <c r="A549" s="8"/>
      <c r="B549" s="8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" x14ac:dyDescent="0.15">
      <c r="A550" s="8"/>
      <c r="B550" s="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" x14ac:dyDescent="0.15">
      <c r="A551" s="8"/>
      <c r="B551" s="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" x14ac:dyDescent="0.15">
      <c r="A552" s="8"/>
      <c r="B552" s="8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" x14ac:dyDescent="0.15">
      <c r="A553" s="8"/>
      <c r="B553" s="8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" x14ac:dyDescent="0.15">
      <c r="A554" s="8"/>
      <c r="B554" s="8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" x14ac:dyDescent="0.15">
      <c r="A555" s="8"/>
      <c r="B555" s="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" x14ac:dyDescent="0.15">
      <c r="A556" s="8"/>
      <c r="B556" s="8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" x14ac:dyDescent="0.15">
      <c r="A557" s="8"/>
      <c r="B557" s="8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" x14ac:dyDescent="0.15">
      <c r="A558" s="8"/>
      <c r="B558" s="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" x14ac:dyDescent="0.15">
      <c r="A559" s="8"/>
      <c r="B559" s="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" x14ac:dyDescent="0.15">
      <c r="A560" s="8"/>
      <c r="B560" s="8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" x14ac:dyDescent="0.15">
      <c r="A561" s="8"/>
      <c r="B561" s="8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" x14ac:dyDescent="0.15">
      <c r="A562" s="8"/>
      <c r="B562" s="8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" x14ac:dyDescent="0.15">
      <c r="A563" s="8"/>
      <c r="B563" s="8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" x14ac:dyDescent="0.15">
      <c r="A564" s="8"/>
      <c r="B564" s="8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" x14ac:dyDescent="0.15">
      <c r="A565" s="8"/>
      <c r="B565" s="8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" x14ac:dyDescent="0.15">
      <c r="A566" s="8"/>
      <c r="B566" s="8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" x14ac:dyDescent="0.15">
      <c r="A567" s="8"/>
      <c r="B567" s="8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" x14ac:dyDescent="0.15">
      <c r="A568" s="8"/>
      <c r="B568" s="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" x14ac:dyDescent="0.15">
      <c r="A569" s="8"/>
      <c r="B569" s="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" x14ac:dyDescent="0.15">
      <c r="A570" s="8"/>
      <c r="B570" s="8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" x14ac:dyDescent="0.15">
      <c r="A571" s="8"/>
      <c r="B571" s="8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" x14ac:dyDescent="0.15">
      <c r="A572" s="8"/>
      <c r="B572" s="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" x14ac:dyDescent="0.15">
      <c r="A573" s="8"/>
      <c r="B573" s="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" x14ac:dyDescent="0.15">
      <c r="A574" s="8"/>
      <c r="B574" s="8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" x14ac:dyDescent="0.15">
      <c r="A575" s="8"/>
      <c r="B575" s="8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" x14ac:dyDescent="0.15">
      <c r="A576" s="8"/>
      <c r="B576" s="8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" x14ac:dyDescent="0.15">
      <c r="A577" s="8"/>
      <c r="B577" s="8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" x14ac:dyDescent="0.15">
      <c r="A578" s="8"/>
      <c r="B578" s="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" x14ac:dyDescent="0.15">
      <c r="A579" s="8"/>
      <c r="B579" s="8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" x14ac:dyDescent="0.15">
      <c r="A580" s="8"/>
      <c r="B580" s="8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" x14ac:dyDescent="0.15">
      <c r="A581" s="8"/>
      <c r="B581" s="8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" x14ac:dyDescent="0.15">
      <c r="A582" s="8"/>
      <c r="B582" s="8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" x14ac:dyDescent="0.15">
      <c r="A583" s="8"/>
      <c r="B583" s="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" x14ac:dyDescent="0.15">
      <c r="A584" s="8"/>
      <c r="B584" s="8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" x14ac:dyDescent="0.15">
      <c r="A585" s="8"/>
      <c r="B585" s="8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" x14ac:dyDescent="0.15">
      <c r="A586" s="8"/>
      <c r="B586" s="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" x14ac:dyDescent="0.15">
      <c r="A587" s="8"/>
      <c r="B587" s="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" x14ac:dyDescent="0.15">
      <c r="A588" s="8"/>
      <c r="B588" s="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" x14ac:dyDescent="0.15">
      <c r="A589" s="8"/>
      <c r="B589" s="8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" x14ac:dyDescent="0.15">
      <c r="A590" s="8"/>
      <c r="B590" s="8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" x14ac:dyDescent="0.15">
      <c r="A591" s="8"/>
      <c r="B591" s="8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" x14ac:dyDescent="0.15">
      <c r="A592" s="8"/>
      <c r="B592" s="8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" x14ac:dyDescent="0.15">
      <c r="A593" s="8"/>
      <c r="B593" s="8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" x14ac:dyDescent="0.15">
      <c r="A594" s="8"/>
      <c r="B594" s="8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" x14ac:dyDescent="0.15">
      <c r="A595" s="8"/>
      <c r="B595" s="8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" x14ac:dyDescent="0.15">
      <c r="A596" s="8"/>
      <c r="B596" s="8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" x14ac:dyDescent="0.15">
      <c r="A597" s="8"/>
      <c r="B597" s="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" x14ac:dyDescent="0.15">
      <c r="A598" s="8"/>
      <c r="B598" s="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" x14ac:dyDescent="0.15">
      <c r="A599" s="8"/>
      <c r="B599" s="8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" x14ac:dyDescent="0.15">
      <c r="A600" s="8"/>
      <c r="B600" s="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" x14ac:dyDescent="0.15">
      <c r="A601" s="8"/>
      <c r="B601" s="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" x14ac:dyDescent="0.15">
      <c r="A602" s="8"/>
      <c r="B602" s="8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" x14ac:dyDescent="0.15">
      <c r="A603" s="8"/>
      <c r="B603" s="8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" x14ac:dyDescent="0.15">
      <c r="A604" s="8"/>
      <c r="B604" s="8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" x14ac:dyDescent="0.15">
      <c r="A605" s="8"/>
      <c r="B605" s="8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" x14ac:dyDescent="0.15">
      <c r="A606" s="8"/>
      <c r="B606" s="8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" x14ac:dyDescent="0.15">
      <c r="A607" s="8"/>
      <c r="B607" s="8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" x14ac:dyDescent="0.15">
      <c r="A608" s="8"/>
      <c r="B608" s="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" x14ac:dyDescent="0.15">
      <c r="A609" s="8"/>
      <c r="B609" s="8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" x14ac:dyDescent="0.15">
      <c r="A610" s="8"/>
      <c r="B610" s="8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" x14ac:dyDescent="0.15">
      <c r="A611" s="8"/>
      <c r="B611" s="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" x14ac:dyDescent="0.15">
      <c r="A612" s="8"/>
      <c r="B612" s="8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" x14ac:dyDescent="0.15">
      <c r="A613" s="8"/>
      <c r="B613" s="8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" x14ac:dyDescent="0.15">
      <c r="A614" s="8"/>
      <c r="B614" s="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" x14ac:dyDescent="0.15">
      <c r="A615" s="8"/>
      <c r="B615" s="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" x14ac:dyDescent="0.15">
      <c r="A616" s="8"/>
      <c r="B616" s="8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" x14ac:dyDescent="0.15">
      <c r="A617" s="8"/>
      <c r="B617" s="8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" x14ac:dyDescent="0.15">
      <c r="A618" s="8"/>
      <c r="B618" s="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" x14ac:dyDescent="0.15">
      <c r="A619" s="8"/>
      <c r="B619" s="8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" x14ac:dyDescent="0.15">
      <c r="A620" s="8"/>
      <c r="B620" s="8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" x14ac:dyDescent="0.15">
      <c r="A621" s="8"/>
      <c r="B621" s="8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" x14ac:dyDescent="0.15">
      <c r="A622" s="8"/>
      <c r="B622" s="8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" x14ac:dyDescent="0.15">
      <c r="A623" s="8"/>
      <c r="B623" s="8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" x14ac:dyDescent="0.15">
      <c r="A624" s="8"/>
      <c r="B624" s="8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" x14ac:dyDescent="0.15">
      <c r="A625" s="8"/>
      <c r="B625" s="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" x14ac:dyDescent="0.15">
      <c r="A626" s="8"/>
      <c r="B626" s="8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" x14ac:dyDescent="0.15">
      <c r="A627" s="8"/>
      <c r="B627" s="8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" x14ac:dyDescent="0.15">
      <c r="A628" s="8"/>
      <c r="B628" s="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" x14ac:dyDescent="0.15">
      <c r="A629" s="8"/>
      <c r="B629" s="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" x14ac:dyDescent="0.15">
      <c r="A630" s="8"/>
      <c r="B630" s="8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" x14ac:dyDescent="0.15">
      <c r="A631" s="8"/>
      <c r="B631" s="8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" x14ac:dyDescent="0.15">
      <c r="A632" s="8"/>
      <c r="B632" s="8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" x14ac:dyDescent="0.15">
      <c r="A633" s="8"/>
      <c r="B633" s="8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" x14ac:dyDescent="0.15">
      <c r="A634" s="8"/>
      <c r="B634" s="8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" x14ac:dyDescent="0.15">
      <c r="A635" s="8"/>
      <c r="B635" s="8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" x14ac:dyDescent="0.15">
      <c r="A636" s="8"/>
      <c r="B636" s="8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" x14ac:dyDescent="0.15">
      <c r="A637" s="8"/>
      <c r="B637" s="8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" x14ac:dyDescent="0.15">
      <c r="A638" s="8"/>
      <c r="B638" s="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" x14ac:dyDescent="0.15">
      <c r="A639" s="8"/>
      <c r="B639" s="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" x14ac:dyDescent="0.15">
      <c r="A640" s="8"/>
      <c r="B640" s="8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" x14ac:dyDescent="0.15">
      <c r="A641" s="8"/>
      <c r="B641" s="8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" x14ac:dyDescent="0.15">
      <c r="A642" s="8"/>
      <c r="B642" s="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" x14ac:dyDescent="0.15">
      <c r="A643" s="8"/>
      <c r="B643" s="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" x14ac:dyDescent="0.15">
      <c r="A644" s="8"/>
      <c r="B644" s="8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" x14ac:dyDescent="0.15">
      <c r="A645" s="8"/>
      <c r="B645" s="8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" x14ac:dyDescent="0.15">
      <c r="A646" s="8"/>
      <c r="B646" s="8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" x14ac:dyDescent="0.15">
      <c r="A647" s="8"/>
      <c r="B647" s="8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" x14ac:dyDescent="0.15">
      <c r="A648" s="8"/>
      <c r="B648" s="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" x14ac:dyDescent="0.15">
      <c r="A649" s="8"/>
      <c r="B649" s="8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" x14ac:dyDescent="0.15">
      <c r="A650" s="8"/>
      <c r="B650" s="8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" x14ac:dyDescent="0.15">
      <c r="A651" s="8"/>
      <c r="B651" s="8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" x14ac:dyDescent="0.15">
      <c r="A652" s="8"/>
      <c r="B652" s="8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" x14ac:dyDescent="0.15">
      <c r="A653" s="8"/>
      <c r="B653" s="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" x14ac:dyDescent="0.15">
      <c r="A654" s="8"/>
      <c r="B654" s="8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" x14ac:dyDescent="0.15">
      <c r="A655" s="8"/>
      <c r="B655" s="8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" x14ac:dyDescent="0.15">
      <c r="A656" s="8"/>
      <c r="B656" s="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" x14ac:dyDescent="0.15">
      <c r="A657" s="8"/>
      <c r="B657" s="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" x14ac:dyDescent="0.15">
      <c r="A658" s="8"/>
      <c r="B658" s="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" x14ac:dyDescent="0.15">
      <c r="A659" s="8"/>
      <c r="B659" s="8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" x14ac:dyDescent="0.15">
      <c r="A660" s="8"/>
      <c r="B660" s="8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" x14ac:dyDescent="0.15">
      <c r="A661" s="8"/>
      <c r="B661" s="8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" x14ac:dyDescent="0.15">
      <c r="A662" s="8"/>
      <c r="B662" s="8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" x14ac:dyDescent="0.15">
      <c r="A663" s="8"/>
      <c r="B663" s="8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" x14ac:dyDescent="0.15">
      <c r="A664" s="8"/>
      <c r="B664" s="8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" x14ac:dyDescent="0.15">
      <c r="A665" s="8"/>
      <c r="B665" s="8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" x14ac:dyDescent="0.15">
      <c r="A666" s="8"/>
      <c r="B666" s="8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" x14ac:dyDescent="0.15">
      <c r="A667" s="8"/>
      <c r="B667" s="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" x14ac:dyDescent="0.15">
      <c r="A668" s="8"/>
      <c r="B668" s="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" x14ac:dyDescent="0.15">
      <c r="A669" s="8"/>
      <c r="B669" s="8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" x14ac:dyDescent="0.15">
      <c r="A670" s="8"/>
      <c r="B670" s="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" x14ac:dyDescent="0.15">
      <c r="A671" s="8"/>
      <c r="B671" s="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" x14ac:dyDescent="0.15">
      <c r="A672" s="8"/>
      <c r="B672" s="8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" x14ac:dyDescent="0.15">
      <c r="A673" s="8"/>
      <c r="B673" s="8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" x14ac:dyDescent="0.15">
      <c r="A674" s="8"/>
      <c r="B674" s="8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" x14ac:dyDescent="0.15">
      <c r="A675" s="8"/>
      <c r="B675" s="8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" x14ac:dyDescent="0.15">
      <c r="A676" s="8"/>
      <c r="B676" s="8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" x14ac:dyDescent="0.15">
      <c r="A677" s="8"/>
      <c r="B677" s="8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" x14ac:dyDescent="0.15">
      <c r="A678" s="8"/>
      <c r="B678" s="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" x14ac:dyDescent="0.15">
      <c r="A679" s="8"/>
      <c r="B679" s="8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" x14ac:dyDescent="0.15">
      <c r="A680" s="8"/>
      <c r="B680" s="8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" x14ac:dyDescent="0.15">
      <c r="A681" s="8"/>
      <c r="B681" s="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" x14ac:dyDescent="0.15">
      <c r="A682" s="8"/>
      <c r="B682" s="8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" x14ac:dyDescent="0.15">
      <c r="A683" s="8"/>
      <c r="B683" s="8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" x14ac:dyDescent="0.15">
      <c r="A684" s="8"/>
      <c r="B684" s="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" x14ac:dyDescent="0.15">
      <c r="A685" s="8"/>
      <c r="B685" s="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" x14ac:dyDescent="0.15">
      <c r="A686" s="8"/>
      <c r="B686" s="8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" x14ac:dyDescent="0.15">
      <c r="A687" s="8"/>
      <c r="B687" s="8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" x14ac:dyDescent="0.15">
      <c r="A688" s="8"/>
      <c r="B688" s="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" x14ac:dyDescent="0.15">
      <c r="A689" s="8"/>
      <c r="B689" s="8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" x14ac:dyDescent="0.15">
      <c r="A690" s="8"/>
      <c r="B690" s="8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" x14ac:dyDescent="0.15">
      <c r="A691" s="8"/>
      <c r="B691" s="8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" x14ac:dyDescent="0.15">
      <c r="A692" s="8"/>
      <c r="B692" s="8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" x14ac:dyDescent="0.15">
      <c r="A693" s="8"/>
      <c r="B693" s="8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" x14ac:dyDescent="0.15">
      <c r="A694" s="8"/>
      <c r="B694" s="8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" x14ac:dyDescent="0.15">
      <c r="A695" s="8"/>
      <c r="B695" s="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" x14ac:dyDescent="0.15">
      <c r="A696" s="8"/>
      <c r="B696" s="8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" x14ac:dyDescent="0.15">
      <c r="A697" s="8"/>
      <c r="B697" s="8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" x14ac:dyDescent="0.15">
      <c r="A698" s="8"/>
      <c r="B698" s="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" x14ac:dyDescent="0.15">
      <c r="A699" s="8"/>
      <c r="B699" s="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" x14ac:dyDescent="0.15">
      <c r="A700" s="8"/>
      <c r="B700" s="8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" x14ac:dyDescent="0.15">
      <c r="A701" s="8"/>
      <c r="B701" s="8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" x14ac:dyDescent="0.15">
      <c r="A702" s="8"/>
      <c r="B702" s="8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" x14ac:dyDescent="0.15">
      <c r="A703" s="8"/>
      <c r="B703" s="8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" x14ac:dyDescent="0.15">
      <c r="A704" s="8"/>
      <c r="B704" s="8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" x14ac:dyDescent="0.15">
      <c r="A705" s="8"/>
      <c r="B705" s="8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" x14ac:dyDescent="0.15">
      <c r="A706" s="8"/>
      <c r="B706" s="8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" x14ac:dyDescent="0.15">
      <c r="A707" s="8"/>
      <c r="B707" s="8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" x14ac:dyDescent="0.15">
      <c r="A708" s="8"/>
      <c r="B708" s="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" x14ac:dyDescent="0.15">
      <c r="A709" s="8"/>
      <c r="B709" s="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" x14ac:dyDescent="0.15">
      <c r="A710" s="8"/>
      <c r="B710" s="8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" x14ac:dyDescent="0.15">
      <c r="A711" s="8"/>
      <c r="B711" s="8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" x14ac:dyDescent="0.15">
      <c r="A712" s="8"/>
      <c r="B712" s="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" x14ac:dyDescent="0.15">
      <c r="A713" s="8"/>
      <c r="B713" s="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" x14ac:dyDescent="0.15">
      <c r="A714" s="8"/>
      <c r="B714" s="8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" x14ac:dyDescent="0.15">
      <c r="A715" s="8"/>
      <c r="B715" s="8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" x14ac:dyDescent="0.15">
      <c r="A716" s="8"/>
      <c r="B716" s="8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" x14ac:dyDescent="0.15">
      <c r="A717" s="8"/>
      <c r="B717" s="8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" x14ac:dyDescent="0.15">
      <c r="A718" s="8"/>
      <c r="B718" s="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" x14ac:dyDescent="0.15">
      <c r="A719" s="8"/>
      <c r="B719" s="8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" x14ac:dyDescent="0.15">
      <c r="A720" s="8"/>
      <c r="B720" s="8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" x14ac:dyDescent="0.15">
      <c r="A721" s="8"/>
      <c r="B721" s="8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" x14ac:dyDescent="0.15">
      <c r="A722" s="8"/>
      <c r="B722" s="8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" x14ac:dyDescent="0.15">
      <c r="A723" s="8"/>
      <c r="B723" s="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" x14ac:dyDescent="0.15">
      <c r="A724" s="8"/>
      <c r="B724" s="8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" x14ac:dyDescent="0.15">
      <c r="A725" s="8"/>
      <c r="B725" s="8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" x14ac:dyDescent="0.15">
      <c r="A726" s="8"/>
      <c r="B726" s="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" x14ac:dyDescent="0.15">
      <c r="A727" s="8"/>
      <c r="B727" s="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" x14ac:dyDescent="0.15">
      <c r="A728" s="8"/>
      <c r="B728" s="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" x14ac:dyDescent="0.15">
      <c r="A729" s="8"/>
      <c r="B729" s="8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" x14ac:dyDescent="0.15">
      <c r="A730" s="8"/>
      <c r="B730" s="8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" x14ac:dyDescent="0.15">
      <c r="A731" s="8"/>
      <c r="B731" s="8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" x14ac:dyDescent="0.15">
      <c r="A732" s="8"/>
      <c r="B732" s="8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" x14ac:dyDescent="0.15">
      <c r="A733" s="8"/>
      <c r="B733" s="8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" x14ac:dyDescent="0.15">
      <c r="A734" s="8"/>
      <c r="B734" s="8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" x14ac:dyDescent="0.15">
      <c r="A735" s="8"/>
      <c r="B735" s="8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" x14ac:dyDescent="0.15">
      <c r="A736" s="8"/>
      <c r="B736" s="8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" x14ac:dyDescent="0.15">
      <c r="A737" s="8"/>
      <c r="B737" s="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" x14ac:dyDescent="0.15">
      <c r="A738" s="8"/>
      <c r="B738" s="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" x14ac:dyDescent="0.15">
      <c r="A739" s="8"/>
      <c r="B739" s="8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" x14ac:dyDescent="0.15">
      <c r="A740" s="8"/>
      <c r="B740" s="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" x14ac:dyDescent="0.15">
      <c r="A741" s="8"/>
      <c r="B741" s="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" x14ac:dyDescent="0.15">
      <c r="A742" s="8"/>
      <c r="B742" s="8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" x14ac:dyDescent="0.15">
      <c r="A743" s="8"/>
      <c r="B743" s="8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" x14ac:dyDescent="0.15">
      <c r="A744" s="8"/>
      <c r="B744" s="8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" x14ac:dyDescent="0.15">
      <c r="A745" s="8"/>
      <c r="B745" s="8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" x14ac:dyDescent="0.15">
      <c r="A746" s="8"/>
      <c r="B746" s="8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" x14ac:dyDescent="0.15">
      <c r="A747" s="8"/>
      <c r="B747" s="8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" x14ac:dyDescent="0.15">
      <c r="A748" s="8"/>
      <c r="B748" s="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" x14ac:dyDescent="0.15">
      <c r="A749" s="8"/>
      <c r="B749" s="8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" x14ac:dyDescent="0.15">
      <c r="A750" s="8"/>
      <c r="B750" s="8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" x14ac:dyDescent="0.15">
      <c r="A751" s="8"/>
      <c r="B751" s="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" x14ac:dyDescent="0.15">
      <c r="A752" s="8"/>
      <c r="B752" s="8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" x14ac:dyDescent="0.15">
      <c r="A753" s="8"/>
      <c r="B753" s="8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" x14ac:dyDescent="0.15">
      <c r="A754" s="8"/>
      <c r="B754" s="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" x14ac:dyDescent="0.15">
      <c r="A755" s="8"/>
      <c r="B755" s="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" x14ac:dyDescent="0.15">
      <c r="A756" s="8"/>
      <c r="B756" s="8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" x14ac:dyDescent="0.15">
      <c r="A757" s="8"/>
      <c r="B757" s="8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" x14ac:dyDescent="0.15">
      <c r="A758" s="8"/>
      <c r="B758" s="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" x14ac:dyDescent="0.15">
      <c r="A759" s="8"/>
      <c r="B759" s="8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" x14ac:dyDescent="0.15">
      <c r="A760" s="8"/>
      <c r="B760" s="8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" x14ac:dyDescent="0.15">
      <c r="A761" s="8"/>
      <c r="B761" s="8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" x14ac:dyDescent="0.15">
      <c r="A762" s="8"/>
      <c r="B762" s="8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" x14ac:dyDescent="0.15">
      <c r="A763" s="8"/>
      <c r="B763" s="8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" x14ac:dyDescent="0.15">
      <c r="A764" s="8"/>
      <c r="B764" s="8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" x14ac:dyDescent="0.15">
      <c r="A765" s="8"/>
      <c r="B765" s="8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" x14ac:dyDescent="0.15">
      <c r="A766" s="8"/>
      <c r="B766" s="8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" x14ac:dyDescent="0.15">
      <c r="A767" s="8"/>
      <c r="B767" s="8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" x14ac:dyDescent="0.15">
      <c r="A768" s="8"/>
      <c r="B768" s="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" x14ac:dyDescent="0.15">
      <c r="A769" s="8"/>
      <c r="B769" s="8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" x14ac:dyDescent="0.15">
      <c r="A770" s="8"/>
      <c r="B770" s="8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" x14ac:dyDescent="0.15">
      <c r="A771" s="8"/>
      <c r="B771" s="8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" x14ac:dyDescent="0.15">
      <c r="A772" s="8"/>
      <c r="B772" s="8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" x14ac:dyDescent="0.15">
      <c r="A773" s="8"/>
      <c r="B773" s="8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" x14ac:dyDescent="0.15">
      <c r="A774" s="8"/>
      <c r="B774" s="8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" x14ac:dyDescent="0.15">
      <c r="A775" s="8"/>
      <c r="B775" s="8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" x14ac:dyDescent="0.15">
      <c r="A776" s="8"/>
      <c r="B776" s="8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" x14ac:dyDescent="0.15">
      <c r="A777" s="8"/>
      <c r="B777" s="8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" x14ac:dyDescent="0.15">
      <c r="A778" s="8"/>
      <c r="B778" s="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" x14ac:dyDescent="0.15">
      <c r="A779" s="8"/>
      <c r="B779" s="8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" x14ac:dyDescent="0.15">
      <c r="A780" s="8"/>
      <c r="B780" s="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" x14ac:dyDescent="0.15">
      <c r="A781" s="8"/>
      <c r="B781" s="8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" x14ac:dyDescent="0.15">
      <c r="A782" s="8"/>
      <c r="B782" s="8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" x14ac:dyDescent="0.15">
      <c r="A783" s="8"/>
      <c r="B783" s="8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" x14ac:dyDescent="0.15">
      <c r="A784" s="8"/>
      <c r="B784" s="8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" x14ac:dyDescent="0.15">
      <c r="A785" s="8"/>
      <c r="B785" s="8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" x14ac:dyDescent="0.15">
      <c r="A786" s="8"/>
      <c r="B786" s="8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" x14ac:dyDescent="0.15">
      <c r="A787" s="8"/>
      <c r="B787" s="8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" x14ac:dyDescent="0.15">
      <c r="A788" s="8"/>
      <c r="B788" s="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" x14ac:dyDescent="0.15">
      <c r="A789" s="8"/>
      <c r="B789" s="8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" x14ac:dyDescent="0.15">
      <c r="A790" s="8"/>
      <c r="B790" s="8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" x14ac:dyDescent="0.15">
      <c r="A791" s="8"/>
      <c r="B791" s="8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" x14ac:dyDescent="0.15">
      <c r="A792" s="8"/>
      <c r="B792" s="8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" x14ac:dyDescent="0.15">
      <c r="A793" s="8"/>
      <c r="B793" s="8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" x14ac:dyDescent="0.15">
      <c r="A794" s="8"/>
      <c r="B794" s="8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" x14ac:dyDescent="0.15">
      <c r="A795" s="8"/>
      <c r="B795" s="8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" x14ac:dyDescent="0.15">
      <c r="A796" s="8"/>
      <c r="B796" s="8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" x14ac:dyDescent="0.15">
      <c r="A797" s="8"/>
      <c r="B797" s="8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" x14ac:dyDescent="0.15">
      <c r="A798" s="8"/>
      <c r="B798" s="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" x14ac:dyDescent="0.15">
      <c r="A799" s="8"/>
      <c r="B799" s="8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" x14ac:dyDescent="0.15">
      <c r="A800" s="8"/>
      <c r="B800" s="8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" x14ac:dyDescent="0.15">
      <c r="A801" s="8"/>
      <c r="B801" s="8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" x14ac:dyDescent="0.15">
      <c r="A802" s="8"/>
      <c r="B802" s="8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" x14ac:dyDescent="0.15">
      <c r="A803" s="8"/>
      <c r="B803" s="8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" x14ac:dyDescent="0.15">
      <c r="A804" s="8"/>
      <c r="B804" s="8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" x14ac:dyDescent="0.15">
      <c r="A805" s="8"/>
      <c r="B805" s="8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" x14ac:dyDescent="0.15">
      <c r="A806" s="8"/>
      <c r="B806" s="8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" x14ac:dyDescent="0.15">
      <c r="A807" s="8"/>
      <c r="B807" s="8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" x14ac:dyDescent="0.15">
      <c r="A808" s="8"/>
      <c r="B808" s="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" x14ac:dyDescent="0.15">
      <c r="A809" s="8"/>
      <c r="B809" s="8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" x14ac:dyDescent="0.15">
      <c r="A810" s="8"/>
      <c r="B810" s="8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" x14ac:dyDescent="0.15">
      <c r="A811" s="8"/>
      <c r="B811" s="8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" x14ac:dyDescent="0.15">
      <c r="A812" s="8"/>
      <c r="B812" s="8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" x14ac:dyDescent="0.15">
      <c r="A813" s="8"/>
      <c r="B813" s="8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" x14ac:dyDescent="0.15">
      <c r="A814" s="8"/>
      <c r="B814" s="8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" x14ac:dyDescent="0.15">
      <c r="A815" s="8"/>
      <c r="B815" s="8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" x14ac:dyDescent="0.15">
      <c r="A816" s="8"/>
      <c r="B816" s="8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" x14ac:dyDescent="0.15">
      <c r="A817" s="8"/>
      <c r="B817" s="8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" x14ac:dyDescent="0.15">
      <c r="A818" s="8"/>
      <c r="B818" s="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" x14ac:dyDescent="0.15">
      <c r="A819" s="8"/>
      <c r="B819" s="8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" x14ac:dyDescent="0.15">
      <c r="A820" s="8"/>
      <c r="B820" s="8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" x14ac:dyDescent="0.15">
      <c r="A821" s="8"/>
      <c r="B821" s="8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" x14ac:dyDescent="0.15">
      <c r="A822" s="8"/>
      <c r="B822" s="8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" x14ac:dyDescent="0.15">
      <c r="A823" s="8"/>
      <c r="B823" s="8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" x14ac:dyDescent="0.15">
      <c r="A824" s="8"/>
      <c r="B824" s="8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" x14ac:dyDescent="0.15">
      <c r="A825" s="8"/>
      <c r="B825" s="8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" x14ac:dyDescent="0.15">
      <c r="A826" s="8"/>
      <c r="B826" s="8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" x14ac:dyDescent="0.15">
      <c r="A827" s="8"/>
      <c r="B827" s="8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" x14ac:dyDescent="0.15">
      <c r="A828" s="8"/>
      <c r="B828" s="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" x14ac:dyDescent="0.15">
      <c r="A829" s="8"/>
      <c r="B829" s="8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" x14ac:dyDescent="0.15">
      <c r="A830" s="8"/>
      <c r="B830" s="8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" x14ac:dyDescent="0.15">
      <c r="A831" s="8"/>
      <c r="B831" s="8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" x14ac:dyDescent="0.15">
      <c r="A832" s="8"/>
      <c r="B832" s="8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" x14ac:dyDescent="0.15">
      <c r="A833" s="8"/>
      <c r="B833" s="8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" x14ac:dyDescent="0.15">
      <c r="A834" s="8"/>
      <c r="B834" s="8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" x14ac:dyDescent="0.15">
      <c r="A835" s="8"/>
      <c r="B835" s="8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" x14ac:dyDescent="0.15">
      <c r="A836" s="8"/>
      <c r="B836" s="8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" x14ac:dyDescent="0.15">
      <c r="A837" s="8"/>
      <c r="B837" s="8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" x14ac:dyDescent="0.15">
      <c r="A838" s="8"/>
      <c r="B838" s="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" x14ac:dyDescent="0.15">
      <c r="A839" s="8"/>
      <c r="B839" s="8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" x14ac:dyDescent="0.15">
      <c r="A840" s="8"/>
      <c r="B840" s="8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" x14ac:dyDescent="0.15">
      <c r="A841" s="8"/>
      <c r="B841" s="8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" x14ac:dyDescent="0.15">
      <c r="A842" s="8"/>
      <c r="B842" s="8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" x14ac:dyDescent="0.15">
      <c r="A843" s="8"/>
      <c r="B843" s="8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" x14ac:dyDescent="0.15">
      <c r="A844" s="8"/>
      <c r="B844" s="8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" x14ac:dyDescent="0.15">
      <c r="A845" s="8"/>
      <c r="B845" s="8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" x14ac:dyDescent="0.15">
      <c r="A846" s="8"/>
      <c r="B846" s="8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" x14ac:dyDescent="0.15">
      <c r="A847" s="8"/>
      <c r="B847" s="8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" x14ac:dyDescent="0.15">
      <c r="A848" s="8"/>
      <c r="B848" s="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" x14ac:dyDescent="0.15">
      <c r="A849" s="8"/>
      <c r="B849" s="8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" x14ac:dyDescent="0.15">
      <c r="A850" s="8"/>
      <c r="B850" s="8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" x14ac:dyDescent="0.15">
      <c r="A851" s="8"/>
      <c r="B851" s="8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" x14ac:dyDescent="0.15">
      <c r="A852" s="8"/>
      <c r="B852" s="8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" x14ac:dyDescent="0.15">
      <c r="A853" s="8"/>
      <c r="B853" s="8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" x14ac:dyDescent="0.15">
      <c r="A854" s="8"/>
      <c r="B854" s="8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" x14ac:dyDescent="0.15">
      <c r="A855" s="8"/>
      <c r="B855" s="8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" x14ac:dyDescent="0.15">
      <c r="A856" s="8"/>
      <c r="B856" s="8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" x14ac:dyDescent="0.15">
      <c r="A857" s="8"/>
      <c r="B857" s="8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" x14ac:dyDescent="0.15">
      <c r="A858" s="8"/>
      <c r="B858" s="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" x14ac:dyDescent="0.15">
      <c r="A859" s="8"/>
      <c r="B859" s="8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" x14ac:dyDescent="0.15">
      <c r="A860" s="8"/>
      <c r="B860" s="8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" x14ac:dyDescent="0.15">
      <c r="A861" s="8"/>
      <c r="B861" s="8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" x14ac:dyDescent="0.15">
      <c r="A862" s="8"/>
      <c r="B862" s="8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" x14ac:dyDescent="0.15">
      <c r="A863" s="8"/>
      <c r="B863" s="8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" x14ac:dyDescent="0.15">
      <c r="A864" s="8"/>
      <c r="B864" s="8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" x14ac:dyDescent="0.15">
      <c r="A865" s="8"/>
      <c r="B865" s="8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" x14ac:dyDescent="0.15">
      <c r="A866" s="8"/>
      <c r="B866" s="8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" x14ac:dyDescent="0.15">
      <c r="A867" s="8"/>
      <c r="B867" s="8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" x14ac:dyDescent="0.15">
      <c r="A868" s="8"/>
      <c r="B868" s="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" x14ac:dyDescent="0.15">
      <c r="A869" s="8"/>
      <c r="B869" s="8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" x14ac:dyDescent="0.15">
      <c r="A870" s="8"/>
      <c r="B870" s="8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" x14ac:dyDescent="0.15">
      <c r="A871" s="8"/>
      <c r="B871" s="8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" x14ac:dyDescent="0.15">
      <c r="A872" s="8"/>
      <c r="B872" s="8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" x14ac:dyDescent="0.15">
      <c r="A873" s="8"/>
      <c r="B873" s="8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" x14ac:dyDescent="0.15">
      <c r="A874" s="8"/>
      <c r="B874" s="8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" x14ac:dyDescent="0.15">
      <c r="A875" s="8"/>
      <c r="B875" s="8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" x14ac:dyDescent="0.15">
      <c r="A876" s="8"/>
      <c r="B876" s="8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" x14ac:dyDescent="0.15">
      <c r="A877" s="8"/>
      <c r="B877" s="8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" x14ac:dyDescent="0.15">
      <c r="A878" s="8"/>
      <c r="B878" s="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" x14ac:dyDescent="0.15">
      <c r="A879" s="8"/>
      <c r="B879" s="8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" x14ac:dyDescent="0.15">
      <c r="A880" s="8"/>
      <c r="B880" s="8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" x14ac:dyDescent="0.15">
      <c r="A881" s="8"/>
      <c r="B881" s="8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" x14ac:dyDescent="0.15">
      <c r="A882" s="8"/>
      <c r="B882" s="8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" x14ac:dyDescent="0.15">
      <c r="A883" s="8"/>
      <c r="B883" s="8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" x14ac:dyDescent="0.15">
      <c r="A884" s="8"/>
      <c r="B884" s="8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" x14ac:dyDescent="0.15">
      <c r="A885" s="8"/>
      <c r="B885" s="8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" x14ac:dyDescent="0.15">
      <c r="A886" s="8"/>
      <c r="B886" s="8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" x14ac:dyDescent="0.15">
      <c r="A887" s="8"/>
      <c r="B887" s="8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" x14ac:dyDescent="0.15">
      <c r="A888" s="8"/>
      <c r="B888" s="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" x14ac:dyDescent="0.15">
      <c r="A889" s="8"/>
      <c r="B889" s="8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" x14ac:dyDescent="0.15">
      <c r="A890" s="8"/>
      <c r="B890" s="8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" x14ac:dyDescent="0.15">
      <c r="A891" s="8"/>
      <c r="B891" s="8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" x14ac:dyDescent="0.15">
      <c r="A892" s="8"/>
      <c r="B892" s="8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" x14ac:dyDescent="0.15">
      <c r="A893" s="8"/>
      <c r="B893" s="8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" x14ac:dyDescent="0.15">
      <c r="A894" s="8"/>
      <c r="B894" s="8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" x14ac:dyDescent="0.15">
      <c r="A895" s="8"/>
      <c r="B895" s="8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" x14ac:dyDescent="0.15">
      <c r="A896" s="8"/>
      <c r="B896" s="8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" x14ac:dyDescent="0.15">
      <c r="A897" s="8"/>
      <c r="B897" s="8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" x14ac:dyDescent="0.15">
      <c r="A898" s="8"/>
      <c r="B898" s="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" x14ac:dyDescent="0.15">
      <c r="A899" s="8"/>
      <c r="B899" s="8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" x14ac:dyDescent="0.15">
      <c r="A900" s="8"/>
      <c r="B900" s="8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" x14ac:dyDescent="0.15">
      <c r="A901" s="8"/>
      <c r="B901" s="8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" x14ac:dyDescent="0.15">
      <c r="A902" s="8"/>
      <c r="B902" s="8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" x14ac:dyDescent="0.15">
      <c r="A903" s="8"/>
      <c r="B903" s="8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" x14ac:dyDescent="0.15">
      <c r="A904" s="8"/>
      <c r="B904" s="8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" x14ac:dyDescent="0.15">
      <c r="A905" s="8"/>
      <c r="B905" s="8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" x14ac:dyDescent="0.15">
      <c r="A906" s="8"/>
      <c r="B906" s="8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" x14ac:dyDescent="0.15">
      <c r="A907" s="8"/>
      <c r="B907" s="8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" x14ac:dyDescent="0.15">
      <c r="A908" s="8"/>
      <c r="B908" s="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" x14ac:dyDescent="0.15">
      <c r="A909" s="8"/>
      <c r="B909" s="8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" x14ac:dyDescent="0.15">
      <c r="A910" s="8"/>
      <c r="B910" s="8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" x14ac:dyDescent="0.15">
      <c r="A911" s="8"/>
      <c r="B911" s="8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" x14ac:dyDescent="0.15">
      <c r="A912" s="8"/>
      <c r="B912" s="8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" x14ac:dyDescent="0.15">
      <c r="A913" s="8"/>
      <c r="B913" s="8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" x14ac:dyDescent="0.15">
      <c r="A914" s="8"/>
      <c r="B914" s="8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" x14ac:dyDescent="0.15">
      <c r="A915" s="8"/>
      <c r="B915" s="8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" x14ac:dyDescent="0.15">
      <c r="A916" s="8"/>
      <c r="B916" s="8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" x14ac:dyDescent="0.15">
      <c r="A917" s="8"/>
      <c r="B917" s="8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" x14ac:dyDescent="0.15">
      <c r="A918" s="8"/>
      <c r="B918" s="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" x14ac:dyDescent="0.15">
      <c r="A919" s="8"/>
      <c r="B919" s="8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" x14ac:dyDescent="0.15">
      <c r="A920" s="8"/>
      <c r="B920" s="8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" x14ac:dyDescent="0.15">
      <c r="A921" s="8"/>
      <c r="B921" s="8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" x14ac:dyDescent="0.15">
      <c r="A922" s="8"/>
      <c r="B922" s="8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" x14ac:dyDescent="0.15">
      <c r="A923" s="8"/>
      <c r="B923" s="8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" x14ac:dyDescent="0.15">
      <c r="A924" s="8"/>
      <c r="B924" s="8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" x14ac:dyDescent="0.15">
      <c r="A925" s="8"/>
      <c r="B925" s="8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" x14ac:dyDescent="0.15">
      <c r="A926" s="8"/>
      <c r="B926" s="8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" x14ac:dyDescent="0.15">
      <c r="A927" s="8"/>
      <c r="B927" s="8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" x14ac:dyDescent="0.15">
      <c r="A928" s="8"/>
      <c r="B928" s="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" x14ac:dyDescent="0.15">
      <c r="A929" s="8"/>
      <c r="B929" s="8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" x14ac:dyDescent="0.15">
      <c r="A930" s="8"/>
      <c r="B930" s="8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" x14ac:dyDescent="0.15">
      <c r="A931" s="8"/>
      <c r="B931" s="8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" x14ac:dyDescent="0.15">
      <c r="A932" s="8"/>
      <c r="B932" s="8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" x14ac:dyDescent="0.15">
      <c r="A933" s="8"/>
      <c r="B933" s="8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" x14ac:dyDescent="0.15">
      <c r="A934" s="8"/>
      <c r="B934" s="8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" x14ac:dyDescent="0.15">
      <c r="A935" s="8"/>
      <c r="B935" s="8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" x14ac:dyDescent="0.15">
      <c r="A936" s="8"/>
      <c r="B936" s="8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" x14ac:dyDescent="0.15">
      <c r="A937" s="8"/>
      <c r="B937" s="8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" x14ac:dyDescent="0.15">
      <c r="A938" s="8"/>
      <c r="B938" s="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" x14ac:dyDescent="0.15">
      <c r="A939" s="8"/>
      <c r="B939" s="8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" x14ac:dyDescent="0.15">
      <c r="A940" s="8"/>
      <c r="B940" s="8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" x14ac:dyDescent="0.15">
      <c r="A941" s="8"/>
      <c r="B941" s="8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" x14ac:dyDescent="0.15">
      <c r="A942" s="8"/>
      <c r="B942" s="8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" x14ac:dyDescent="0.15">
      <c r="A943" s="8"/>
      <c r="B943" s="8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" x14ac:dyDescent="0.15">
      <c r="A944" s="8"/>
      <c r="B944" s="8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" x14ac:dyDescent="0.15">
      <c r="A945" s="8"/>
      <c r="B945" s="8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" x14ac:dyDescent="0.15">
      <c r="A946" s="8"/>
      <c r="B946" s="8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" x14ac:dyDescent="0.15">
      <c r="A947" s="8"/>
      <c r="B947" s="8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" x14ac:dyDescent="0.15">
      <c r="A948" s="8"/>
      <c r="B948" s="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" x14ac:dyDescent="0.15">
      <c r="A949" s="8"/>
      <c r="B949" s="8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" x14ac:dyDescent="0.15">
      <c r="A950" s="8"/>
      <c r="B950" s="8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" x14ac:dyDescent="0.15">
      <c r="A951" s="8"/>
      <c r="B951" s="8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" x14ac:dyDescent="0.15">
      <c r="A952" s="8"/>
      <c r="B952" s="8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" x14ac:dyDescent="0.15">
      <c r="A953" s="8"/>
      <c r="B953" s="8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" x14ac:dyDescent="0.15">
      <c r="A954" s="8"/>
      <c r="B954" s="8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" x14ac:dyDescent="0.15">
      <c r="A955" s="8"/>
      <c r="B955" s="8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" x14ac:dyDescent="0.15">
      <c r="A956" s="8"/>
      <c r="B956" s="8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" x14ac:dyDescent="0.15">
      <c r="A957" s="8"/>
      <c r="B957" s="8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" x14ac:dyDescent="0.15">
      <c r="A958" s="8"/>
      <c r="B958" s="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" x14ac:dyDescent="0.15">
      <c r="A959" s="8"/>
      <c r="B959" s="8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" x14ac:dyDescent="0.15">
      <c r="A960" s="8"/>
      <c r="B960" s="8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" x14ac:dyDescent="0.15">
      <c r="A961" s="8"/>
      <c r="B961" s="8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" x14ac:dyDescent="0.15">
      <c r="A962" s="8"/>
      <c r="B962" s="8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" x14ac:dyDescent="0.15">
      <c r="A963" s="8"/>
      <c r="B963" s="8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" x14ac:dyDescent="0.15">
      <c r="A964" s="8"/>
      <c r="B964" s="8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" x14ac:dyDescent="0.15">
      <c r="A965" s="8"/>
      <c r="B965" s="8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" x14ac:dyDescent="0.15">
      <c r="A966" s="8"/>
      <c r="B966" s="8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" x14ac:dyDescent="0.15">
      <c r="A967" s="8"/>
      <c r="B967" s="8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" x14ac:dyDescent="0.15">
      <c r="A968" s="8"/>
      <c r="B968" s="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" x14ac:dyDescent="0.15">
      <c r="A969" s="8"/>
      <c r="B969" s="8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" x14ac:dyDescent="0.15">
      <c r="A970" s="8"/>
      <c r="B970" s="8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" x14ac:dyDescent="0.15">
      <c r="A971" s="8"/>
      <c r="B971" s="8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" x14ac:dyDescent="0.15">
      <c r="A972" s="8"/>
      <c r="B972" s="8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" x14ac:dyDescent="0.15">
      <c r="A973" s="8"/>
      <c r="B973" s="8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" x14ac:dyDescent="0.15">
      <c r="A974" s="8"/>
      <c r="B974" s="8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" x14ac:dyDescent="0.15">
      <c r="A975" s="8"/>
      <c r="B975" s="8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3" x14ac:dyDescent="0.15">
      <c r="A976" s="8"/>
      <c r="B976" s="8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3" x14ac:dyDescent="0.15">
      <c r="A977" s="8"/>
      <c r="B977" s="8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3" x14ac:dyDescent="0.15">
      <c r="A978" s="8"/>
      <c r="B978" s="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3" x14ac:dyDescent="0.15">
      <c r="A979" s="8"/>
      <c r="B979" s="8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3" x14ac:dyDescent="0.15">
      <c r="A980" s="8"/>
      <c r="B980" s="8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3" x14ac:dyDescent="0.15">
      <c r="A981" s="8"/>
      <c r="B981" s="8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3" x14ac:dyDescent="0.15">
      <c r="A982" s="8"/>
      <c r="B982" s="8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3" x14ac:dyDescent="0.15">
      <c r="A983" s="8"/>
      <c r="B983" s="8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3" x14ac:dyDescent="0.15">
      <c r="A984" s="8"/>
      <c r="B984" s="8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3" x14ac:dyDescent="0.15">
      <c r="A985" s="8"/>
      <c r="B985" s="8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3" x14ac:dyDescent="0.15">
      <c r="A986" s="8"/>
      <c r="B986" s="8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3" x14ac:dyDescent="0.15">
      <c r="A987" s="8"/>
      <c r="B987" s="8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3" x14ac:dyDescent="0.15">
      <c r="A988" s="8"/>
      <c r="B988" s="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3" x14ac:dyDescent="0.15">
      <c r="A989" s="8"/>
      <c r="B989" s="8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3" x14ac:dyDescent="0.15">
      <c r="A990" s="8"/>
      <c r="B990" s="8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3" x14ac:dyDescent="0.15">
      <c r="A991" s="8"/>
      <c r="B991" s="8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3" x14ac:dyDescent="0.15">
      <c r="A992" s="8"/>
      <c r="B992" s="8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3" x14ac:dyDescent="0.15">
      <c r="A993" s="8"/>
      <c r="B993" s="8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3" x14ac:dyDescent="0.15">
      <c r="A994" s="8"/>
      <c r="B994" s="8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3" x14ac:dyDescent="0.15">
      <c r="A995" s="8"/>
      <c r="B995" s="8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3" x14ac:dyDescent="0.15">
      <c r="A996" s="8"/>
      <c r="B996" s="8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3" x14ac:dyDescent="0.15">
      <c r="A997" s="8"/>
      <c r="B997" s="8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3" x14ac:dyDescent="0.15">
      <c r="A998" s="8"/>
      <c r="B998" s="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3" x14ac:dyDescent="0.15">
      <c r="A999" s="8"/>
      <c r="B999" s="8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3" x14ac:dyDescent="0.15">
      <c r="A1000" s="8"/>
      <c r="B1000" s="8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06666"/>
    <outlinePr summaryBelow="0" summaryRight="0"/>
  </sheetPr>
  <dimension ref="A1:AB999"/>
  <sheetViews>
    <sheetView workbookViewId="0">
      <selection activeCell="A2" sqref="A2"/>
    </sheetView>
  </sheetViews>
  <sheetFormatPr baseColWidth="10" defaultColWidth="12.6640625" defaultRowHeight="15.75" customHeight="1" x14ac:dyDescent="0.15"/>
  <cols>
    <col min="7" max="7" width="21.6640625" customWidth="1"/>
  </cols>
  <sheetData>
    <row r="1" spans="1:28" ht="15.75" customHeight="1" x14ac:dyDescent="0.15">
      <c r="A1" s="1" t="s">
        <v>18</v>
      </c>
      <c r="B1" s="1" t="s">
        <v>0</v>
      </c>
      <c r="C1" s="5" t="s">
        <v>1</v>
      </c>
      <c r="D1" s="5" t="s">
        <v>2</v>
      </c>
      <c r="E1" s="5" t="s">
        <v>19</v>
      </c>
      <c r="F1" s="5" t="s">
        <v>3</v>
      </c>
      <c r="G1" s="5" t="s">
        <v>20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8" ht="15.75" customHeight="1" x14ac:dyDescent="0.15">
      <c r="A2" s="3">
        <v>5</v>
      </c>
      <c r="B2" s="3">
        <v>1</v>
      </c>
      <c r="C2" s="4">
        <v>0</v>
      </c>
      <c r="D2" s="2">
        <f t="shared" ref="D2:D3" si="0">(B2+C2)-1</f>
        <v>0</v>
      </c>
      <c r="E2" s="2">
        <f>D3</f>
        <v>3</v>
      </c>
      <c r="F2" s="2">
        <f>SUM(B2:B3)</f>
        <v>4</v>
      </c>
      <c r="G2" s="2">
        <f>SUM(A2*B2,A3*B3)/F2</f>
        <v>10.25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8" ht="15.75" customHeight="1" x14ac:dyDescent="0.15">
      <c r="A3" s="3">
        <v>12</v>
      </c>
      <c r="B3" s="3">
        <f>3*B2</f>
        <v>3</v>
      </c>
      <c r="C3" s="2">
        <f>D2+1</f>
        <v>1</v>
      </c>
      <c r="D3" s="2">
        <f t="shared" si="0"/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8" ht="15.75" customHeight="1" x14ac:dyDescent="0.15">
      <c r="A4" s="4"/>
      <c r="B4" s="4"/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15">
      <c r="A5" s="4"/>
      <c r="B5" s="4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15">
      <c r="A6" s="2"/>
      <c r="B6" s="4"/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15">
      <c r="A7" s="4"/>
      <c r="B7" s="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15">
      <c r="A8" s="4"/>
      <c r="B8" s="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15">
      <c r="A9" s="4"/>
      <c r="B9" s="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15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15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E06666"/>
    <outlinePr summaryBelow="0" summaryRight="0"/>
  </sheetPr>
  <dimension ref="A1:AA1006"/>
  <sheetViews>
    <sheetView workbookViewId="0">
      <selection activeCell="E39" sqref="E39"/>
    </sheetView>
  </sheetViews>
  <sheetFormatPr baseColWidth="10" defaultColWidth="12.6640625" defaultRowHeight="15.75" customHeight="1" x14ac:dyDescent="0.15"/>
  <cols>
    <col min="1" max="1" width="14.6640625" customWidth="1"/>
    <col min="5" max="6" width="13.6640625" customWidth="1"/>
    <col min="11" max="11" width="20.33203125" customWidth="1"/>
    <col min="13" max="13" width="15.6640625" customWidth="1"/>
    <col min="14" max="14" width="18.6640625" customWidth="1"/>
    <col min="15" max="15" width="19.5" customWidth="1"/>
    <col min="16" max="16" width="23.33203125" customWidth="1"/>
  </cols>
  <sheetData>
    <row r="1" spans="1:27" ht="15.75" customHeight="1" x14ac:dyDescent="0.15">
      <c r="A1" s="1" t="s">
        <v>21</v>
      </c>
      <c r="B1" s="1" t="s">
        <v>0</v>
      </c>
      <c r="C1" s="5" t="s">
        <v>10</v>
      </c>
      <c r="D1" s="5" t="s">
        <v>2</v>
      </c>
      <c r="E1" s="5" t="s">
        <v>22</v>
      </c>
      <c r="F1" s="5" t="s">
        <v>3</v>
      </c>
      <c r="G1" s="5" t="s">
        <v>12</v>
      </c>
      <c r="H1" s="5" t="s">
        <v>4</v>
      </c>
      <c r="I1" s="5" t="s">
        <v>13</v>
      </c>
      <c r="J1" s="5" t="s">
        <v>8</v>
      </c>
      <c r="K1" s="5" t="s">
        <v>14</v>
      </c>
      <c r="L1" s="5" t="s">
        <v>23</v>
      </c>
      <c r="M1" s="17" t="s">
        <v>24</v>
      </c>
      <c r="N1" s="5" t="s">
        <v>25</v>
      </c>
      <c r="O1" s="18" t="s">
        <v>26</v>
      </c>
      <c r="P1" s="5" t="s">
        <v>27</v>
      </c>
      <c r="Q1" s="5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3">
        <v>0</v>
      </c>
      <c r="B2" s="3">
        <v>8000</v>
      </c>
      <c r="C2" s="4">
        <v>0</v>
      </c>
      <c r="D2" s="2">
        <f t="shared" ref="D2:D52" si="0">(C2+B2)-1</f>
        <v>7999</v>
      </c>
      <c r="E2" s="2">
        <f>D52</f>
        <v>20145</v>
      </c>
      <c r="F2" s="2">
        <f>SUM(B2:B54)</f>
        <v>20146</v>
      </c>
      <c r="G2" s="11">
        <f>SUM(B3:B52)/F2</f>
        <v>0.60289883847910253</v>
      </c>
      <c r="H2" s="12">
        <f t="shared" ref="H2:H52" si="1">B2/$F$2</f>
        <v>0.39710116152089747</v>
      </c>
      <c r="I2" s="12">
        <v>0</v>
      </c>
      <c r="J2" s="12">
        <f t="shared" ref="J2:J52" si="2">H2*I2</f>
        <v>0</v>
      </c>
      <c r="K2" s="7">
        <f>J2/1</f>
        <v>0</v>
      </c>
      <c r="L2" s="7">
        <f>SUM(K2:K52)</f>
        <v>1.1113925089172136</v>
      </c>
      <c r="M2" s="16">
        <f t="shared" ref="M2:M52" si="3">B2*I2</f>
        <v>0</v>
      </c>
      <c r="N2" s="19">
        <f>SUM(M2:M52)/F2</f>
        <v>55.569625445860702</v>
      </c>
      <c r="O2" s="10">
        <f t="shared" ref="O2:O52" si="4">A2*B2</f>
        <v>0</v>
      </c>
      <c r="P2" s="19">
        <f>SUM(O:O)/F2</f>
        <v>4.2427777226248384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15">
      <c r="A3" s="3">
        <v>1</v>
      </c>
      <c r="B3" s="3">
        <v>800</v>
      </c>
      <c r="C3" s="4">
        <f t="shared" ref="C3:C52" si="5">D2+1</f>
        <v>8000</v>
      </c>
      <c r="D3" s="2">
        <f t="shared" si="0"/>
        <v>8799</v>
      </c>
      <c r="E3" s="2"/>
      <c r="F3" s="2"/>
      <c r="G3" s="7"/>
      <c r="H3" s="12">
        <f t="shared" si="1"/>
        <v>3.9710116152089747E-2</v>
      </c>
      <c r="I3" s="13">
        <f>'Bonus 1 Pays'!$I$2*A3</f>
        <v>13.097463284379172</v>
      </c>
      <c r="J3" s="12">
        <f t="shared" si="2"/>
        <v>0.52010178832042775</v>
      </c>
      <c r="K3" s="7">
        <f t="shared" ref="K3:K52" si="6">J3/50</f>
        <v>1.0402035766408555E-2</v>
      </c>
      <c r="L3" s="2"/>
      <c r="M3" s="16">
        <f t="shared" si="3"/>
        <v>10477.970627503337</v>
      </c>
      <c r="N3" s="7"/>
      <c r="O3" s="10">
        <f t="shared" si="4"/>
        <v>800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15">
      <c r="A4" s="3">
        <v>2</v>
      </c>
      <c r="B4" s="3">
        <v>1000</v>
      </c>
      <c r="C4" s="2">
        <f t="shared" si="5"/>
        <v>8800</v>
      </c>
      <c r="D4" s="2">
        <f t="shared" si="0"/>
        <v>9799</v>
      </c>
      <c r="E4" s="2"/>
      <c r="F4" s="2"/>
      <c r="G4" s="2"/>
      <c r="H4" s="12">
        <f t="shared" si="1"/>
        <v>4.9637645190112184E-2</v>
      </c>
      <c r="I4" s="13">
        <f>'Bonus 1 Pays'!$I$2*A4</f>
        <v>26.194926568758344</v>
      </c>
      <c r="J4" s="12">
        <f t="shared" si="2"/>
        <v>1.3002544708010695</v>
      </c>
      <c r="K4" s="7">
        <f t="shared" si="6"/>
        <v>2.600508941602139E-2</v>
      </c>
      <c r="L4" s="2"/>
      <c r="M4" s="16">
        <f t="shared" si="3"/>
        <v>26194.926568758343</v>
      </c>
      <c r="N4" s="7"/>
      <c r="O4" s="10">
        <f t="shared" si="4"/>
        <v>2000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15">
      <c r="A5" s="3">
        <v>3</v>
      </c>
      <c r="B5" s="3">
        <v>1300</v>
      </c>
      <c r="C5" s="2">
        <f t="shared" si="5"/>
        <v>9800</v>
      </c>
      <c r="D5" s="2">
        <f t="shared" si="0"/>
        <v>11099</v>
      </c>
      <c r="E5" s="2"/>
      <c r="F5" s="2"/>
      <c r="G5" s="2"/>
      <c r="H5" s="12">
        <f t="shared" si="1"/>
        <v>6.4528938747145839E-2</v>
      </c>
      <c r="I5" s="13">
        <f>'Bonus 1 Pays'!$I$2*A5</f>
        <v>39.292389853137514</v>
      </c>
      <c r="J5" s="12">
        <f t="shared" si="2"/>
        <v>2.5354962180620855</v>
      </c>
      <c r="K5" s="7">
        <f t="shared" si="6"/>
        <v>5.0709924361241707E-2</v>
      </c>
      <c r="L5" s="2"/>
      <c r="M5" s="16">
        <f t="shared" si="3"/>
        <v>51080.106809078767</v>
      </c>
      <c r="N5" s="7"/>
      <c r="O5" s="10">
        <f t="shared" si="4"/>
        <v>3900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15">
      <c r="A6" s="3">
        <v>4</v>
      </c>
      <c r="B6" s="3">
        <v>1400</v>
      </c>
      <c r="C6" s="2">
        <f t="shared" si="5"/>
        <v>11100</v>
      </c>
      <c r="D6" s="2">
        <f t="shared" si="0"/>
        <v>12499</v>
      </c>
      <c r="E6" s="2"/>
      <c r="F6" s="2"/>
      <c r="G6" s="2"/>
      <c r="H6" s="12">
        <f t="shared" si="1"/>
        <v>6.9492703266157058E-2</v>
      </c>
      <c r="I6" s="13">
        <f>'Bonus 1 Pays'!$I$2*A6</f>
        <v>52.389853137516688</v>
      </c>
      <c r="J6" s="12">
        <f t="shared" si="2"/>
        <v>3.6407125182429945</v>
      </c>
      <c r="K6" s="7">
        <f t="shared" si="6"/>
        <v>7.2814250364859889E-2</v>
      </c>
      <c r="L6" s="2"/>
      <c r="M6" s="16">
        <f t="shared" si="3"/>
        <v>73345.79439252337</v>
      </c>
      <c r="N6" s="7"/>
      <c r="O6" s="10">
        <f t="shared" si="4"/>
        <v>5600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15">
      <c r="A7" s="3">
        <v>5</v>
      </c>
      <c r="B7" s="3">
        <v>1600</v>
      </c>
      <c r="C7" s="2">
        <f t="shared" si="5"/>
        <v>12500</v>
      </c>
      <c r="D7" s="2">
        <f t="shared" si="0"/>
        <v>14099</v>
      </c>
      <c r="E7" s="2"/>
      <c r="F7" s="2"/>
      <c r="G7" s="2"/>
      <c r="H7" s="12">
        <f t="shared" si="1"/>
        <v>7.9420232304179494E-2</v>
      </c>
      <c r="I7" s="13">
        <f>'Bonus 1 Pays'!$I$2*A7</f>
        <v>65.487316421895855</v>
      </c>
      <c r="J7" s="12">
        <f t="shared" si="2"/>
        <v>5.201017883204277</v>
      </c>
      <c r="K7" s="7">
        <f t="shared" si="6"/>
        <v>0.10402035766408554</v>
      </c>
      <c r="L7" s="2"/>
      <c r="M7" s="16">
        <f t="shared" si="3"/>
        <v>104779.70627503337</v>
      </c>
      <c r="N7" s="7"/>
      <c r="O7" s="10">
        <f t="shared" si="4"/>
        <v>8000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15">
      <c r="A8" s="3">
        <v>6</v>
      </c>
      <c r="B8" s="3">
        <v>1400</v>
      </c>
      <c r="C8" s="2">
        <f t="shared" si="5"/>
        <v>14100</v>
      </c>
      <c r="D8" s="2">
        <f t="shared" si="0"/>
        <v>15499</v>
      </c>
      <c r="E8" s="2"/>
      <c r="F8" s="2"/>
      <c r="G8" s="2"/>
      <c r="H8" s="12">
        <f t="shared" si="1"/>
        <v>6.9492703266157058E-2</v>
      </c>
      <c r="I8" s="13">
        <f>'Bonus 1 Pays'!$I$2*A8</f>
        <v>78.584779706275029</v>
      </c>
      <c r="J8" s="12">
        <f t="shared" si="2"/>
        <v>5.4610687773644919</v>
      </c>
      <c r="K8" s="7">
        <f t="shared" si="6"/>
        <v>0.10922137554728983</v>
      </c>
      <c r="L8" s="2"/>
      <c r="M8" s="16">
        <f t="shared" si="3"/>
        <v>110018.69158878503</v>
      </c>
      <c r="N8" s="7"/>
      <c r="O8" s="10">
        <f t="shared" si="4"/>
        <v>8400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15">
      <c r="A9" s="3">
        <v>7</v>
      </c>
      <c r="B9" s="3">
        <v>1100</v>
      </c>
      <c r="C9" s="2">
        <f t="shared" si="5"/>
        <v>15500</v>
      </c>
      <c r="D9" s="2">
        <f t="shared" si="0"/>
        <v>16599</v>
      </c>
      <c r="E9" s="2"/>
      <c r="F9" s="2"/>
      <c r="G9" s="2"/>
      <c r="H9" s="12">
        <f t="shared" si="1"/>
        <v>5.4601409709123402E-2</v>
      </c>
      <c r="I9" s="13">
        <f>'Bonus 1 Pays'!$I$2*A9</f>
        <v>91.682242990654203</v>
      </c>
      <c r="J9" s="12">
        <f t="shared" si="2"/>
        <v>5.005979712584117</v>
      </c>
      <c r="K9" s="7">
        <f t="shared" si="6"/>
        <v>0.10011959425168233</v>
      </c>
      <c r="L9" s="2"/>
      <c r="M9" s="16">
        <f t="shared" si="3"/>
        <v>100850.46728971963</v>
      </c>
      <c r="N9" s="7"/>
      <c r="O9" s="10">
        <f t="shared" si="4"/>
        <v>7700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15">
      <c r="A10" s="3">
        <v>8</v>
      </c>
      <c r="B10" s="3">
        <v>400</v>
      </c>
      <c r="C10" s="2">
        <f t="shared" si="5"/>
        <v>16600</v>
      </c>
      <c r="D10" s="2">
        <f t="shared" si="0"/>
        <v>16999</v>
      </c>
      <c r="E10" s="2"/>
      <c r="F10" s="2"/>
      <c r="G10" s="2"/>
      <c r="H10" s="12">
        <f t="shared" si="1"/>
        <v>1.9855058076044874E-2</v>
      </c>
      <c r="I10" s="13">
        <f>'Bonus 1 Pays'!$I$2*A10</f>
        <v>104.77970627503338</v>
      </c>
      <c r="J10" s="12">
        <f t="shared" si="2"/>
        <v>2.080407153281711</v>
      </c>
      <c r="K10" s="7">
        <f t="shared" si="6"/>
        <v>4.160814306563422E-2</v>
      </c>
      <c r="L10" s="2"/>
      <c r="M10" s="16">
        <f t="shared" si="3"/>
        <v>41911.882510013347</v>
      </c>
      <c r="N10" s="7"/>
      <c r="O10" s="10">
        <f t="shared" si="4"/>
        <v>3200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15">
      <c r="A11" s="3">
        <v>9</v>
      </c>
      <c r="B11" s="3">
        <v>375</v>
      </c>
      <c r="C11" s="2">
        <f t="shared" si="5"/>
        <v>17000</v>
      </c>
      <c r="D11" s="2">
        <f t="shared" si="0"/>
        <v>17374</v>
      </c>
      <c r="E11" s="2"/>
      <c r="F11" s="2"/>
      <c r="G11" s="2"/>
      <c r="H11" s="12">
        <f t="shared" si="1"/>
        <v>1.8614116946292069E-2</v>
      </c>
      <c r="I11" s="13">
        <f>'Bonus 1 Pays'!$I$2*A11</f>
        <v>117.87716955941255</v>
      </c>
      <c r="J11" s="12">
        <f t="shared" si="2"/>
        <v>2.1941794194768049</v>
      </c>
      <c r="K11" s="7">
        <f t="shared" si="6"/>
        <v>4.3883588389536099E-2</v>
      </c>
      <c r="L11" s="2"/>
      <c r="M11" s="16">
        <f t="shared" si="3"/>
        <v>44203.938584779709</v>
      </c>
      <c r="N11" s="7"/>
      <c r="O11" s="10">
        <f t="shared" si="4"/>
        <v>3375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15">
      <c r="A12" s="3">
        <v>10</v>
      </c>
      <c r="B12" s="3">
        <v>350</v>
      </c>
      <c r="C12" s="2">
        <f t="shared" si="5"/>
        <v>17375</v>
      </c>
      <c r="D12" s="2">
        <f t="shared" si="0"/>
        <v>17724</v>
      </c>
      <c r="E12" s="2"/>
      <c r="F12" s="2"/>
      <c r="G12" s="2"/>
      <c r="H12" s="12">
        <f t="shared" si="1"/>
        <v>1.7373175816539264E-2</v>
      </c>
      <c r="I12" s="13">
        <f>'Bonus 1 Pays'!$I$2*A12</f>
        <v>130.97463284379171</v>
      </c>
      <c r="J12" s="12">
        <f t="shared" si="2"/>
        <v>2.2754453239018715</v>
      </c>
      <c r="K12" s="7">
        <f t="shared" si="6"/>
        <v>4.5508906478037431E-2</v>
      </c>
      <c r="L12" s="2"/>
      <c r="M12" s="16">
        <f t="shared" si="3"/>
        <v>45841.121495327097</v>
      </c>
      <c r="N12" s="7"/>
      <c r="O12" s="10">
        <f t="shared" si="4"/>
        <v>3500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15">
      <c r="A13" s="3">
        <v>11</v>
      </c>
      <c r="B13" s="3">
        <v>325</v>
      </c>
      <c r="C13" s="2">
        <f t="shared" si="5"/>
        <v>17725</v>
      </c>
      <c r="D13" s="2">
        <f t="shared" si="0"/>
        <v>18049</v>
      </c>
      <c r="E13" s="2"/>
      <c r="F13" s="2"/>
      <c r="G13" s="2"/>
      <c r="H13" s="12">
        <f t="shared" si="1"/>
        <v>1.613223468678646E-2</v>
      </c>
      <c r="I13" s="13">
        <f>'Bonus 1 Pays'!$I$2*A13</f>
        <v>144.0720961281709</v>
      </c>
      <c r="J13" s="12">
        <f t="shared" si="2"/>
        <v>2.3242048665569119</v>
      </c>
      <c r="K13" s="7">
        <f t="shared" si="6"/>
        <v>4.6484097331138237E-2</v>
      </c>
      <c r="L13" s="2"/>
      <c r="M13" s="16">
        <f t="shared" si="3"/>
        <v>46823.43124165554</v>
      </c>
      <c r="N13" s="7"/>
      <c r="O13" s="10">
        <f t="shared" si="4"/>
        <v>3575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15">
      <c r="A14" s="3">
        <v>12</v>
      </c>
      <c r="B14" s="3">
        <v>300</v>
      </c>
      <c r="C14" s="2">
        <f t="shared" si="5"/>
        <v>18050</v>
      </c>
      <c r="D14" s="2">
        <f t="shared" si="0"/>
        <v>18349</v>
      </c>
      <c r="E14" s="2"/>
      <c r="F14" s="2"/>
      <c r="G14" s="2"/>
      <c r="H14" s="12">
        <f t="shared" si="1"/>
        <v>1.4891293557033653E-2</v>
      </c>
      <c r="I14" s="13">
        <f>'Bonus 1 Pays'!$I$2*A14</f>
        <v>157.16955941255006</v>
      </c>
      <c r="J14" s="12">
        <f t="shared" si="2"/>
        <v>2.3404580474419245</v>
      </c>
      <c r="K14" s="7">
        <f t="shared" si="6"/>
        <v>4.6809160948838489E-2</v>
      </c>
      <c r="L14" s="2"/>
      <c r="M14" s="16">
        <f t="shared" si="3"/>
        <v>47150.867823765017</v>
      </c>
      <c r="N14" s="7"/>
      <c r="O14" s="10">
        <f t="shared" si="4"/>
        <v>3600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15">
      <c r="A15" s="3">
        <v>13</v>
      </c>
      <c r="B15" s="3">
        <v>275</v>
      </c>
      <c r="C15" s="2">
        <f t="shared" si="5"/>
        <v>18350</v>
      </c>
      <c r="D15" s="2">
        <f t="shared" si="0"/>
        <v>18624</v>
      </c>
      <c r="E15" s="2"/>
      <c r="F15" s="2"/>
      <c r="G15" s="2"/>
      <c r="H15" s="12">
        <f t="shared" si="1"/>
        <v>1.3650352427280851E-2</v>
      </c>
      <c r="I15" s="13">
        <f>'Bonus 1 Pays'!$I$2*A15</f>
        <v>170.26702269692925</v>
      </c>
      <c r="J15" s="12">
        <f t="shared" si="2"/>
        <v>2.3242048665569119</v>
      </c>
      <c r="K15" s="7">
        <f t="shared" si="6"/>
        <v>4.6484097331138237E-2</v>
      </c>
      <c r="L15" s="2"/>
      <c r="M15" s="16">
        <f t="shared" si="3"/>
        <v>46823.43124165554</v>
      </c>
      <c r="N15" s="7"/>
      <c r="O15" s="10">
        <f t="shared" si="4"/>
        <v>3575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15">
      <c r="A16" s="3">
        <v>14</v>
      </c>
      <c r="B16" s="3">
        <v>250</v>
      </c>
      <c r="C16" s="2">
        <f t="shared" si="5"/>
        <v>18625</v>
      </c>
      <c r="D16" s="2">
        <f t="shared" si="0"/>
        <v>18874</v>
      </c>
      <c r="E16" s="2"/>
      <c r="F16" s="2"/>
      <c r="G16" s="2"/>
      <c r="H16" s="12">
        <f t="shared" si="1"/>
        <v>1.2409411297528046E-2</v>
      </c>
      <c r="I16" s="13">
        <f>'Bonus 1 Pays'!$I$2*A16</f>
        <v>183.36448598130841</v>
      </c>
      <c r="J16" s="12">
        <f t="shared" si="2"/>
        <v>2.2754453239018715</v>
      </c>
      <c r="K16" s="7">
        <f t="shared" si="6"/>
        <v>4.5508906478037431E-2</v>
      </c>
      <c r="L16" s="2"/>
      <c r="M16" s="16">
        <f t="shared" si="3"/>
        <v>45841.121495327105</v>
      </c>
      <c r="N16" s="7"/>
      <c r="O16" s="10">
        <f t="shared" si="4"/>
        <v>3500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15">
      <c r="A17" s="3">
        <v>15</v>
      </c>
      <c r="B17" s="3">
        <v>225</v>
      </c>
      <c r="C17" s="2">
        <f t="shared" si="5"/>
        <v>18875</v>
      </c>
      <c r="D17" s="2">
        <f t="shared" si="0"/>
        <v>19099</v>
      </c>
      <c r="E17" s="2"/>
      <c r="F17" s="2"/>
      <c r="G17" s="2"/>
      <c r="H17" s="12">
        <f t="shared" si="1"/>
        <v>1.1168470167775241E-2</v>
      </c>
      <c r="I17" s="13">
        <f>'Bonus 1 Pays'!$I$2*A17</f>
        <v>196.46194926568759</v>
      </c>
      <c r="J17" s="12">
        <f t="shared" si="2"/>
        <v>2.1941794194768049</v>
      </c>
      <c r="K17" s="7">
        <f t="shared" si="6"/>
        <v>4.3883588389536099E-2</v>
      </c>
      <c r="L17" s="2"/>
      <c r="M17" s="16">
        <f t="shared" si="3"/>
        <v>44203.938584779709</v>
      </c>
      <c r="N17" s="7"/>
      <c r="O17" s="10">
        <f t="shared" si="4"/>
        <v>3375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15">
      <c r="A18" s="3">
        <v>16</v>
      </c>
      <c r="B18" s="3">
        <v>200</v>
      </c>
      <c r="C18" s="2">
        <f t="shared" si="5"/>
        <v>19100</v>
      </c>
      <c r="D18" s="2">
        <f t="shared" si="0"/>
        <v>19299</v>
      </c>
      <c r="E18" s="2"/>
      <c r="F18" s="2"/>
      <c r="G18" s="2"/>
      <c r="H18" s="12">
        <f t="shared" si="1"/>
        <v>9.9275290380224368E-3</v>
      </c>
      <c r="I18" s="13">
        <f>'Bonus 1 Pays'!$I$2*A18</f>
        <v>209.55941255006675</v>
      </c>
      <c r="J18" s="12">
        <f t="shared" si="2"/>
        <v>2.080407153281711</v>
      </c>
      <c r="K18" s="7">
        <f t="shared" si="6"/>
        <v>4.160814306563422E-2</v>
      </c>
      <c r="L18" s="2"/>
      <c r="M18" s="16">
        <f t="shared" si="3"/>
        <v>41911.882510013347</v>
      </c>
      <c r="N18" s="7"/>
      <c r="O18" s="10">
        <f t="shared" si="4"/>
        <v>3200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15">
      <c r="A19" s="3">
        <v>17</v>
      </c>
      <c r="B19" s="3">
        <v>175</v>
      </c>
      <c r="C19" s="2">
        <f t="shared" si="5"/>
        <v>19300</v>
      </c>
      <c r="D19" s="2">
        <f t="shared" si="0"/>
        <v>19474</v>
      </c>
      <c r="E19" s="2"/>
      <c r="F19" s="2"/>
      <c r="G19" s="2"/>
      <c r="H19" s="12">
        <f t="shared" si="1"/>
        <v>8.6865879082696322E-3</v>
      </c>
      <c r="I19" s="13">
        <f>'Bonus 1 Pays'!$I$2*A19</f>
        <v>222.65687583444591</v>
      </c>
      <c r="J19" s="12">
        <f t="shared" si="2"/>
        <v>1.9341285253165907</v>
      </c>
      <c r="K19" s="7">
        <f t="shared" si="6"/>
        <v>3.8682570506331816E-2</v>
      </c>
      <c r="L19" s="2"/>
      <c r="M19" s="16">
        <f t="shared" si="3"/>
        <v>38964.953271028033</v>
      </c>
      <c r="N19" s="7"/>
      <c r="O19" s="10">
        <f t="shared" si="4"/>
        <v>2975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15">
      <c r="A20" s="3">
        <v>18</v>
      </c>
      <c r="B20" s="3">
        <v>150</v>
      </c>
      <c r="C20" s="2">
        <f t="shared" si="5"/>
        <v>19475</v>
      </c>
      <c r="D20" s="2">
        <f t="shared" si="0"/>
        <v>19624</v>
      </c>
      <c r="E20" s="2"/>
      <c r="F20" s="2"/>
      <c r="G20" s="2"/>
      <c r="H20" s="12">
        <f t="shared" si="1"/>
        <v>7.4456467785168267E-3</v>
      </c>
      <c r="I20" s="13">
        <f>'Bonus 1 Pays'!$I$2*A20</f>
        <v>235.7543391188251</v>
      </c>
      <c r="J20" s="12">
        <f t="shared" si="2"/>
        <v>1.7553435355814435</v>
      </c>
      <c r="K20" s="7">
        <f t="shared" si="6"/>
        <v>3.5106870711628872E-2</v>
      </c>
      <c r="L20" s="2"/>
      <c r="M20" s="16">
        <f t="shared" si="3"/>
        <v>35363.150867823766</v>
      </c>
      <c r="N20" s="7"/>
      <c r="O20" s="10">
        <f t="shared" si="4"/>
        <v>2700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15">
      <c r="A21" s="3">
        <v>19</v>
      </c>
      <c r="B21" s="3">
        <v>100</v>
      </c>
      <c r="C21" s="2">
        <f t="shared" si="5"/>
        <v>19625</v>
      </c>
      <c r="D21" s="2">
        <f t="shared" si="0"/>
        <v>19724</v>
      </c>
      <c r="E21" s="2"/>
      <c r="F21" s="2"/>
      <c r="G21" s="2"/>
      <c r="H21" s="12">
        <f t="shared" si="1"/>
        <v>4.9637645190112184E-3</v>
      </c>
      <c r="I21" s="13">
        <f>'Bonus 1 Pays'!$I$2*A21</f>
        <v>248.85180240320426</v>
      </c>
      <c r="J21" s="12">
        <f t="shared" si="2"/>
        <v>1.235241747261016</v>
      </c>
      <c r="K21" s="7">
        <f t="shared" si="6"/>
        <v>2.4704834945220321E-2</v>
      </c>
      <c r="L21" s="2"/>
      <c r="M21" s="16">
        <f t="shared" si="3"/>
        <v>24885.180240320427</v>
      </c>
      <c r="N21" s="7"/>
      <c r="O21" s="10">
        <f t="shared" si="4"/>
        <v>1900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15">
      <c r="A22" s="3">
        <v>20</v>
      </c>
      <c r="B22" s="3">
        <v>75</v>
      </c>
      <c r="C22" s="2">
        <f t="shared" si="5"/>
        <v>19725</v>
      </c>
      <c r="D22" s="2">
        <f t="shared" si="0"/>
        <v>19799</v>
      </c>
      <c r="E22" s="2"/>
      <c r="F22" s="2"/>
      <c r="G22" s="2"/>
      <c r="H22" s="12">
        <f t="shared" si="1"/>
        <v>3.7228233892584134E-3</v>
      </c>
      <c r="I22" s="13">
        <f>'Bonus 1 Pays'!$I$2*A22</f>
        <v>261.94926568758342</v>
      </c>
      <c r="J22" s="12">
        <f t="shared" si="2"/>
        <v>0.97519085310080189</v>
      </c>
      <c r="K22" s="7">
        <f t="shared" si="6"/>
        <v>1.9503817062016038E-2</v>
      </c>
      <c r="L22" s="2"/>
      <c r="M22" s="16">
        <f t="shared" si="3"/>
        <v>19646.194926568758</v>
      </c>
      <c r="N22" s="7"/>
      <c r="O22" s="10">
        <f t="shared" si="4"/>
        <v>1500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15">
      <c r="A23" s="3">
        <v>21</v>
      </c>
      <c r="B23" s="3">
        <v>50</v>
      </c>
      <c r="C23" s="2">
        <f t="shared" si="5"/>
        <v>19800</v>
      </c>
      <c r="D23" s="2">
        <f t="shared" si="0"/>
        <v>19849</v>
      </c>
      <c r="E23" s="2"/>
      <c r="F23" s="2"/>
      <c r="G23" s="2"/>
      <c r="H23" s="12">
        <f t="shared" si="1"/>
        <v>2.4818822595056092E-3</v>
      </c>
      <c r="I23" s="13">
        <f>'Bonus 1 Pays'!$I$2*A23</f>
        <v>275.04672897196264</v>
      </c>
      <c r="J23" s="12">
        <f t="shared" si="2"/>
        <v>0.68263359717056149</v>
      </c>
      <c r="K23" s="7">
        <f t="shared" si="6"/>
        <v>1.3652671943411229E-2</v>
      </c>
      <c r="L23" s="2"/>
      <c r="M23" s="16">
        <f t="shared" si="3"/>
        <v>13752.336448598131</v>
      </c>
      <c r="N23" s="7"/>
      <c r="O23" s="10">
        <f t="shared" si="4"/>
        <v>1050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15">
      <c r="A24" s="3">
        <v>22</v>
      </c>
      <c r="B24" s="3">
        <v>45</v>
      </c>
      <c r="C24" s="2">
        <f t="shared" si="5"/>
        <v>19850</v>
      </c>
      <c r="D24" s="2">
        <f t="shared" si="0"/>
        <v>19894</v>
      </c>
      <c r="E24" s="2"/>
      <c r="F24" s="2"/>
      <c r="G24" s="2"/>
      <c r="H24" s="12">
        <f t="shared" si="1"/>
        <v>2.2336940335550481E-3</v>
      </c>
      <c r="I24" s="13">
        <f>'Bonus 1 Pays'!$I$2*A24</f>
        <v>288.1441922563418</v>
      </c>
      <c r="J24" s="12">
        <f t="shared" si="2"/>
        <v>0.64362596304652941</v>
      </c>
      <c r="K24" s="7">
        <f t="shared" si="6"/>
        <v>1.2872519260930589E-2</v>
      </c>
      <c r="L24" s="2"/>
      <c r="M24" s="16">
        <f t="shared" si="3"/>
        <v>12966.488651535381</v>
      </c>
      <c r="N24" s="7"/>
      <c r="O24" s="10">
        <f t="shared" si="4"/>
        <v>990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15">
      <c r="A25" s="3">
        <v>23</v>
      </c>
      <c r="B25" s="3">
        <v>40</v>
      </c>
      <c r="C25" s="2">
        <f t="shared" si="5"/>
        <v>19895</v>
      </c>
      <c r="D25" s="2">
        <f t="shared" si="0"/>
        <v>19934</v>
      </c>
      <c r="E25" s="2"/>
      <c r="F25" s="2"/>
      <c r="G25" s="2"/>
      <c r="H25" s="12">
        <f t="shared" si="1"/>
        <v>1.9855058076044874E-3</v>
      </c>
      <c r="I25" s="13">
        <f>'Bonus 1 Pays'!$I$2*A25</f>
        <v>301.24165554072096</v>
      </c>
      <c r="J25" s="12">
        <f t="shared" si="2"/>
        <v>0.59811705656849201</v>
      </c>
      <c r="K25" s="7">
        <f t="shared" si="6"/>
        <v>1.196234113136984E-2</v>
      </c>
      <c r="L25" s="2"/>
      <c r="M25" s="16">
        <f t="shared" si="3"/>
        <v>12049.666221628839</v>
      </c>
      <c r="N25" s="7"/>
      <c r="O25" s="10">
        <f t="shared" si="4"/>
        <v>920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15">
      <c r="A26" s="3">
        <v>24</v>
      </c>
      <c r="B26" s="3">
        <v>35</v>
      </c>
      <c r="C26" s="2">
        <f t="shared" si="5"/>
        <v>19935</v>
      </c>
      <c r="D26" s="2">
        <f t="shared" si="0"/>
        <v>19969</v>
      </c>
      <c r="E26" s="2"/>
      <c r="F26" s="2"/>
      <c r="G26" s="2"/>
      <c r="H26" s="12">
        <f t="shared" si="1"/>
        <v>1.7373175816539264E-3</v>
      </c>
      <c r="I26" s="13">
        <f>'Bonus 1 Pays'!$I$2*A26</f>
        <v>314.33911882510012</v>
      </c>
      <c r="J26" s="12">
        <f t="shared" si="2"/>
        <v>0.54610687773644917</v>
      </c>
      <c r="K26" s="7">
        <f t="shared" si="6"/>
        <v>1.0922137554728983E-2</v>
      </c>
      <c r="L26" s="2"/>
      <c r="M26" s="16">
        <f t="shared" si="3"/>
        <v>11001.869158878504</v>
      </c>
      <c r="N26" s="7"/>
      <c r="O26" s="10">
        <f t="shared" si="4"/>
        <v>840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15">
      <c r="A27" s="3">
        <v>25</v>
      </c>
      <c r="B27" s="3">
        <v>30</v>
      </c>
      <c r="C27" s="2">
        <f t="shared" si="5"/>
        <v>19970</v>
      </c>
      <c r="D27" s="2">
        <f t="shared" si="0"/>
        <v>19999</v>
      </c>
      <c r="E27" s="2"/>
      <c r="F27" s="2"/>
      <c r="G27" s="2"/>
      <c r="H27" s="12">
        <f t="shared" si="1"/>
        <v>1.4891293557033655E-3</v>
      </c>
      <c r="I27" s="13">
        <f>'Bonus 1 Pays'!$I$2*A27</f>
        <v>327.43658210947928</v>
      </c>
      <c r="J27" s="12">
        <f t="shared" si="2"/>
        <v>0.487595426550401</v>
      </c>
      <c r="K27" s="7">
        <f t="shared" si="6"/>
        <v>9.7519085310080206E-3</v>
      </c>
      <c r="L27" s="2"/>
      <c r="M27" s="16">
        <f t="shared" si="3"/>
        <v>9823.097463284379</v>
      </c>
      <c r="N27" s="7"/>
      <c r="O27" s="10">
        <f t="shared" si="4"/>
        <v>750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15">
      <c r="A28" s="3">
        <v>26</v>
      </c>
      <c r="B28" s="3">
        <v>25</v>
      </c>
      <c r="C28" s="2">
        <f t="shared" si="5"/>
        <v>20000</v>
      </c>
      <c r="D28" s="2">
        <f t="shared" si="0"/>
        <v>20024</v>
      </c>
      <c r="E28" s="2"/>
      <c r="F28" s="2"/>
      <c r="G28" s="2"/>
      <c r="H28" s="12">
        <f t="shared" si="1"/>
        <v>1.2409411297528046E-3</v>
      </c>
      <c r="I28" s="13">
        <f>'Bonus 1 Pays'!$I$2*A28</f>
        <v>340.53404539385849</v>
      </c>
      <c r="J28" s="12">
        <f t="shared" si="2"/>
        <v>0.42258270301034762</v>
      </c>
      <c r="K28" s="7">
        <f t="shared" si="6"/>
        <v>8.4516540602069517E-3</v>
      </c>
      <c r="L28" s="2"/>
      <c r="M28" s="16">
        <f t="shared" si="3"/>
        <v>8513.3511348464617</v>
      </c>
      <c r="N28" s="7"/>
      <c r="O28" s="10">
        <f t="shared" si="4"/>
        <v>650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15">
      <c r="A29" s="3">
        <v>27</v>
      </c>
      <c r="B29" s="3">
        <v>20</v>
      </c>
      <c r="C29" s="2">
        <f t="shared" si="5"/>
        <v>20025</v>
      </c>
      <c r="D29" s="2">
        <f t="shared" si="0"/>
        <v>20044</v>
      </c>
      <c r="E29" s="2"/>
      <c r="F29" s="2"/>
      <c r="G29" s="2"/>
      <c r="H29" s="12">
        <f t="shared" si="1"/>
        <v>9.9275290380224372E-4</v>
      </c>
      <c r="I29" s="13">
        <f>'Bonus 1 Pays'!$I$2*A29</f>
        <v>353.63150867823765</v>
      </c>
      <c r="J29" s="12">
        <f t="shared" si="2"/>
        <v>0.35106870711628879</v>
      </c>
      <c r="K29" s="7">
        <f t="shared" si="6"/>
        <v>7.0213741423257757E-3</v>
      </c>
      <c r="L29" s="2"/>
      <c r="M29" s="16">
        <f t="shared" si="3"/>
        <v>7072.630173564753</v>
      </c>
      <c r="N29" s="7"/>
      <c r="O29" s="10">
        <f t="shared" si="4"/>
        <v>540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15">
      <c r="A30" s="3">
        <v>28</v>
      </c>
      <c r="B30" s="3">
        <v>15</v>
      </c>
      <c r="C30" s="2">
        <f t="shared" si="5"/>
        <v>20045</v>
      </c>
      <c r="D30" s="2">
        <f t="shared" si="0"/>
        <v>20059</v>
      </c>
      <c r="E30" s="2"/>
      <c r="F30" s="2"/>
      <c r="G30" s="2"/>
      <c r="H30" s="12">
        <f t="shared" si="1"/>
        <v>7.4456467785168274E-4</v>
      </c>
      <c r="I30" s="13">
        <f>'Bonus 1 Pays'!$I$2*A30</f>
        <v>366.72897196261681</v>
      </c>
      <c r="J30" s="12">
        <f t="shared" si="2"/>
        <v>0.27305343886822458</v>
      </c>
      <c r="K30" s="7">
        <f t="shared" si="6"/>
        <v>5.4610687773644917E-3</v>
      </c>
      <c r="L30" s="2"/>
      <c r="M30" s="16">
        <f t="shared" si="3"/>
        <v>5500.934579439252</v>
      </c>
      <c r="N30" s="7"/>
      <c r="O30" s="10">
        <f t="shared" si="4"/>
        <v>420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15">
      <c r="A31" s="3">
        <v>29</v>
      </c>
      <c r="B31" s="3">
        <v>14</v>
      </c>
      <c r="C31" s="2">
        <f t="shared" si="5"/>
        <v>20060</v>
      </c>
      <c r="D31" s="2">
        <f t="shared" si="0"/>
        <v>20073</v>
      </c>
      <c r="E31" s="2"/>
      <c r="F31" s="2"/>
      <c r="G31" s="2"/>
      <c r="H31" s="12">
        <f t="shared" si="1"/>
        <v>6.9492703266157052E-4</v>
      </c>
      <c r="I31" s="13">
        <f>'Bonus 1 Pays'!$I$2*A31</f>
        <v>379.82643524699597</v>
      </c>
      <c r="J31" s="12">
        <f t="shared" si="2"/>
        <v>0.26395165757261707</v>
      </c>
      <c r="K31" s="7">
        <f t="shared" si="6"/>
        <v>5.2790331514523418E-3</v>
      </c>
      <c r="L31" s="2"/>
      <c r="M31" s="16">
        <f t="shared" si="3"/>
        <v>5317.5700934579436</v>
      </c>
      <c r="N31" s="7"/>
      <c r="O31" s="10">
        <f t="shared" si="4"/>
        <v>406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15">
      <c r="A32" s="3">
        <v>30</v>
      </c>
      <c r="B32" s="3">
        <v>13</v>
      </c>
      <c r="C32" s="2">
        <f t="shared" si="5"/>
        <v>20074</v>
      </c>
      <c r="D32" s="2">
        <f t="shared" si="0"/>
        <v>20086</v>
      </c>
      <c r="E32" s="2"/>
      <c r="F32" s="2"/>
      <c r="G32" s="2"/>
      <c r="H32" s="12">
        <f t="shared" si="1"/>
        <v>6.452893874714583E-4</v>
      </c>
      <c r="I32" s="13">
        <f>'Bonus 1 Pays'!$I$2*A32</f>
        <v>392.92389853137519</v>
      </c>
      <c r="J32" s="12">
        <f t="shared" si="2"/>
        <v>0.25354962180620855</v>
      </c>
      <c r="K32" s="7">
        <f t="shared" si="6"/>
        <v>5.0709924361241714E-3</v>
      </c>
      <c r="L32" s="2"/>
      <c r="M32" s="16">
        <f t="shared" si="3"/>
        <v>5108.010680907877</v>
      </c>
      <c r="N32" s="7"/>
      <c r="O32" s="10">
        <f t="shared" si="4"/>
        <v>390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15">
      <c r="A33" s="3">
        <v>31</v>
      </c>
      <c r="B33" s="3">
        <v>10</v>
      </c>
      <c r="C33" s="2">
        <f t="shared" si="5"/>
        <v>20087</v>
      </c>
      <c r="D33" s="2">
        <f t="shared" si="0"/>
        <v>20096</v>
      </c>
      <c r="E33" s="2"/>
      <c r="F33" s="2"/>
      <c r="G33" s="2"/>
      <c r="H33" s="12">
        <f t="shared" si="1"/>
        <v>4.9637645190112186E-4</v>
      </c>
      <c r="I33" s="13">
        <f>'Bonus 1 Pays'!$I$2*A33</f>
        <v>406.02136181575435</v>
      </c>
      <c r="J33" s="12">
        <f t="shared" si="2"/>
        <v>0.20153944297416579</v>
      </c>
      <c r="K33" s="7">
        <f t="shared" si="6"/>
        <v>4.0307888594833157E-3</v>
      </c>
      <c r="L33" s="2"/>
      <c r="M33" s="16">
        <f t="shared" si="3"/>
        <v>4060.2136181575434</v>
      </c>
      <c r="N33" s="7"/>
      <c r="O33" s="10">
        <f t="shared" si="4"/>
        <v>310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15">
      <c r="A34" s="3">
        <v>32</v>
      </c>
      <c r="B34" s="3">
        <v>6</v>
      </c>
      <c r="C34" s="2">
        <f t="shared" si="5"/>
        <v>20097</v>
      </c>
      <c r="D34" s="2">
        <f t="shared" si="0"/>
        <v>20102</v>
      </c>
      <c r="E34" s="2"/>
      <c r="F34" s="2"/>
      <c r="G34" s="2"/>
      <c r="H34" s="12">
        <f t="shared" si="1"/>
        <v>2.978258711406731E-4</v>
      </c>
      <c r="I34" s="13">
        <f>'Bonus 1 Pays'!$I$2*A34</f>
        <v>419.11882510013351</v>
      </c>
      <c r="J34" s="12">
        <f t="shared" si="2"/>
        <v>0.12482442919690266</v>
      </c>
      <c r="K34" s="7">
        <f t="shared" si="6"/>
        <v>2.4964885839380531E-3</v>
      </c>
      <c r="L34" s="2"/>
      <c r="M34" s="16">
        <f t="shared" si="3"/>
        <v>2514.7129506008009</v>
      </c>
      <c r="N34" s="7"/>
      <c r="O34" s="10">
        <f t="shared" si="4"/>
        <v>192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15">
      <c r="A35" s="3">
        <v>33</v>
      </c>
      <c r="B35" s="3">
        <v>6</v>
      </c>
      <c r="C35" s="2">
        <f t="shared" si="5"/>
        <v>20103</v>
      </c>
      <c r="D35" s="2">
        <f t="shared" si="0"/>
        <v>20108</v>
      </c>
      <c r="E35" s="2"/>
      <c r="F35" s="2"/>
      <c r="G35" s="2"/>
      <c r="H35" s="12">
        <f t="shared" si="1"/>
        <v>2.978258711406731E-4</v>
      </c>
      <c r="I35" s="13">
        <f>'Bonus 1 Pays'!$I$2*A35</f>
        <v>432.21628838451267</v>
      </c>
      <c r="J35" s="12">
        <f t="shared" si="2"/>
        <v>0.12872519260930587</v>
      </c>
      <c r="K35" s="7">
        <f t="shared" si="6"/>
        <v>2.5745038521861174E-3</v>
      </c>
      <c r="L35" s="2"/>
      <c r="M35" s="16">
        <f t="shared" si="3"/>
        <v>2593.2977303070761</v>
      </c>
      <c r="N35" s="7"/>
      <c r="O35" s="10">
        <f t="shared" si="4"/>
        <v>198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15">
      <c r="A36" s="3">
        <v>34</v>
      </c>
      <c r="B36" s="3">
        <v>5</v>
      </c>
      <c r="C36" s="2">
        <f t="shared" si="5"/>
        <v>20109</v>
      </c>
      <c r="D36" s="2">
        <f t="shared" si="0"/>
        <v>20113</v>
      </c>
      <c r="E36" s="2"/>
      <c r="F36" s="2"/>
      <c r="G36" s="2"/>
      <c r="H36" s="12">
        <f t="shared" si="1"/>
        <v>2.4818822595056093E-4</v>
      </c>
      <c r="I36" s="13">
        <f>'Bonus 1 Pays'!$I$2*A36</f>
        <v>445.31375166889183</v>
      </c>
      <c r="J36" s="12">
        <f t="shared" si="2"/>
        <v>0.1105216300180909</v>
      </c>
      <c r="K36" s="7">
        <f t="shared" si="6"/>
        <v>2.210432600361818E-3</v>
      </c>
      <c r="L36" s="2"/>
      <c r="M36" s="16">
        <f t="shared" si="3"/>
        <v>2226.5687583444592</v>
      </c>
      <c r="N36" s="7"/>
      <c r="O36" s="10">
        <f t="shared" si="4"/>
        <v>170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15">
      <c r="A37" s="3">
        <v>35</v>
      </c>
      <c r="B37" s="3">
        <v>5</v>
      </c>
      <c r="C37" s="2">
        <f t="shared" si="5"/>
        <v>20114</v>
      </c>
      <c r="D37" s="2">
        <f t="shared" si="0"/>
        <v>20118</v>
      </c>
      <c r="E37" s="2"/>
      <c r="F37" s="2"/>
      <c r="G37" s="2"/>
      <c r="H37" s="12">
        <f t="shared" si="1"/>
        <v>2.4818822595056093E-4</v>
      </c>
      <c r="I37" s="13">
        <f>'Bonus 1 Pays'!$I$2*A37</f>
        <v>458.41121495327104</v>
      </c>
      <c r="J37" s="12">
        <f t="shared" si="2"/>
        <v>0.11377226619509359</v>
      </c>
      <c r="K37" s="7">
        <f t="shared" si="6"/>
        <v>2.275445323901872E-3</v>
      </c>
      <c r="L37" s="2"/>
      <c r="M37" s="16">
        <f t="shared" si="3"/>
        <v>2292.0560747663553</v>
      </c>
      <c r="N37" s="7"/>
      <c r="O37" s="10">
        <f t="shared" si="4"/>
        <v>175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15">
      <c r="A38" s="3">
        <v>36</v>
      </c>
      <c r="B38" s="3">
        <v>4</v>
      </c>
      <c r="C38" s="2">
        <f t="shared" si="5"/>
        <v>20119</v>
      </c>
      <c r="D38" s="2">
        <f t="shared" si="0"/>
        <v>20122</v>
      </c>
      <c r="E38" s="2"/>
      <c r="F38" s="2"/>
      <c r="G38" s="2"/>
      <c r="H38" s="12">
        <f t="shared" si="1"/>
        <v>1.9855058076044871E-4</v>
      </c>
      <c r="I38" s="13">
        <f>'Bonus 1 Pays'!$I$2*A38</f>
        <v>471.5086782376502</v>
      </c>
      <c r="J38" s="12">
        <f t="shared" si="2"/>
        <v>9.3618321897676993E-2</v>
      </c>
      <c r="K38" s="7">
        <f t="shared" si="6"/>
        <v>1.8723664379535398E-3</v>
      </c>
      <c r="L38" s="2"/>
      <c r="M38" s="16">
        <f t="shared" si="3"/>
        <v>1886.0347129506008</v>
      </c>
      <c r="N38" s="7"/>
      <c r="O38" s="10">
        <f t="shared" si="4"/>
        <v>144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15">
      <c r="A39" s="3">
        <v>37</v>
      </c>
      <c r="B39" s="3">
        <v>4</v>
      </c>
      <c r="C39" s="2">
        <f t="shared" si="5"/>
        <v>20123</v>
      </c>
      <c r="D39" s="2">
        <f t="shared" si="0"/>
        <v>20126</v>
      </c>
      <c r="E39" s="2"/>
      <c r="F39" s="2"/>
      <c r="G39" s="2"/>
      <c r="H39" s="12">
        <f t="shared" si="1"/>
        <v>1.9855058076044871E-4</v>
      </c>
      <c r="I39" s="13">
        <f>'Bonus 1 Pays'!$I$2*A39</f>
        <v>484.60614152202936</v>
      </c>
      <c r="J39" s="12">
        <f t="shared" si="2"/>
        <v>9.6218830839279124E-2</v>
      </c>
      <c r="K39" s="7">
        <f t="shared" si="6"/>
        <v>1.9243766167855825E-3</v>
      </c>
      <c r="L39" s="2"/>
      <c r="M39" s="16">
        <f t="shared" si="3"/>
        <v>1938.4245660881174</v>
      </c>
      <c r="N39" s="7"/>
      <c r="O39" s="10">
        <f t="shared" si="4"/>
        <v>148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15">
      <c r="A40" s="3">
        <v>38</v>
      </c>
      <c r="B40" s="3">
        <v>3</v>
      </c>
      <c r="C40" s="2">
        <f t="shared" si="5"/>
        <v>20127</v>
      </c>
      <c r="D40" s="2">
        <f t="shared" si="0"/>
        <v>20129</v>
      </c>
      <c r="E40" s="2"/>
      <c r="F40" s="2"/>
      <c r="G40" s="2"/>
      <c r="H40" s="12">
        <f t="shared" si="1"/>
        <v>1.4891293557033655E-4</v>
      </c>
      <c r="I40" s="13">
        <f>'Bonus 1 Pays'!$I$2*A40</f>
        <v>497.70360480640852</v>
      </c>
      <c r="J40" s="12">
        <f t="shared" si="2"/>
        <v>7.4114504835660955E-2</v>
      </c>
      <c r="K40" s="7">
        <f t="shared" si="6"/>
        <v>1.4822900967132191E-3</v>
      </c>
      <c r="L40" s="2"/>
      <c r="M40" s="16">
        <f t="shared" si="3"/>
        <v>1493.1108144192256</v>
      </c>
      <c r="N40" s="7"/>
      <c r="O40" s="10">
        <f t="shared" si="4"/>
        <v>114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15">
      <c r="A41" s="3">
        <v>39</v>
      </c>
      <c r="B41" s="3">
        <v>3</v>
      </c>
      <c r="C41" s="2">
        <f t="shared" si="5"/>
        <v>20130</v>
      </c>
      <c r="D41" s="2">
        <f t="shared" si="0"/>
        <v>20132</v>
      </c>
      <c r="E41" s="2"/>
      <c r="F41" s="2"/>
      <c r="G41" s="2"/>
      <c r="H41" s="12">
        <f t="shared" si="1"/>
        <v>1.4891293557033655E-4</v>
      </c>
      <c r="I41" s="13">
        <f>'Bonus 1 Pays'!$I$2*A41</f>
        <v>510.80106809078774</v>
      </c>
      <c r="J41" s="12">
        <f t="shared" si="2"/>
        <v>7.6064886541862567E-2</v>
      </c>
      <c r="K41" s="7">
        <f t="shared" si="6"/>
        <v>1.5212977308372514E-3</v>
      </c>
      <c r="L41" s="2"/>
      <c r="M41" s="16">
        <f t="shared" si="3"/>
        <v>1532.4032042723632</v>
      </c>
      <c r="N41" s="7"/>
      <c r="O41" s="10">
        <f t="shared" si="4"/>
        <v>117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15">
      <c r="A42" s="3">
        <v>40</v>
      </c>
      <c r="B42" s="3">
        <v>2</v>
      </c>
      <c r="C42" s="2">
        <f t="shared" si="5"/>
        <v>20133</v>
      </c>
      <c r="D42" s="2">
        <f t="shared" si="0"/>
        <v>20134</v>
      </c>
      <c r="E42" s="2"/>
      <c r="F42" s="2"/>
      <c r="G42" s="2"/>
      <c r="H42" s="12">
        <f t="shared" si="1"/>
        <v>9.9275290380224356E-5</v>
      </c>
      <c r="I42" s="13">
        <f>'Bonus 1 Pays'!$I$2*A42</f>
        <v>523.89853137516684</v>
      </c>
      <c r="J42" s="12">
        <f t="shared" si="2"/>
        <v>5.2010178832042765E-2</v>
      </c>
      <c r="K42" s="7">
        <f t="shared" si="6"/>
        <v>1.0402035766408553E-3</v>
      </c>
      <c r="L42" s="2"/>
      <c r="M42" s="16">
        <f t="shared" si="3"/>
        <v>1047.7970627503337</v>
      </c>
      <c r="N42" s="7"/>
      <c r="O42" s="10">
        <f t="shared" si="4"/>
        <v>80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15">
      <c r="A43" s="3">
        <v>41</v>
      </c>
      <c r="B43" s="3">
        <v>2</v>
      </c>
      <c r="C43" s="2">
        <f t="shared" si="5"/>
        <v>20135</v>
      </c>
      <c r="D43" s="2">
        <f t="shared" si="0"/>
        <v>20136</v>
      </c>
      <c r="E43" s="2"/>
      <c r="F43" s="2"/>
      <c r="G43" s="2"/>
      <c r="H43" s="12">
        <f t="shared" si="1"/>
        <v>9.9275290380224356E-5</v>
      </c>
      <c r="I43" s="13">
        <f>'Bonus 1 Pays'!$I$2*A43</f>
        <v>536.995994659546</v>
      </c>
      <c r="J43" s="12">
        <f t="shared" si="2"/>
        <v>5.3310433302843838E-2</v>
      </c>
      <c r="K43" s="7">
        <f t="shared" si="6"/>
        <v>1.0662086660568767E-3</v>
      </c>
      <c r="L43" s="2"/>
      <c r="M43" s="16">
        <f t="shared" si="3"/>
        <v>1073.991989319092</v>
      </c>
      <c r="N43" s="7"/>
      <c r="O43" s="10">
        <f t="shared" si="4"/>
        <v>82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15">
      <c r="A44" s="3">
        <v>42</v>
      </c>
      <c r="B44" s="3">
        <v>1</v>
      </c>
      <c r="C44" s="2">
        <f t="shared" si="5"/>
        <v>20137</v>
      </c>
      <c r="D44" s="2">
        <f t="shared" si="0"/>
        <v>20137</v>
      </c>
      <c r="E44" s="2"/>
      <c r="F44" s="2"/>
      <c r="G44" s="2"/>
      <c r="H44" s="12">
        <f t="shared" si="1"/>
        <v>4.9637645190112178E-5</v>
      </c>
      <c r="I44" s="13">
        <f>'Bonus 1 Pays'!$I$2*A44</f>
        <v>550.09345794392527</v>
      </c>
      <c r="J44" s="12">
        <f t="shared" si="2"/>
        <v>2.7305343886822458E-2</v>
      </c>
      <c r="K44" s="7">
        <f t="shared" si="6"/>
        <v>5.4610687773644915E-4</v>
      </c>
      <c r="L44" s="2"/>
      <c r="M44" s="16">
        <f t="shared" si="3"/>
        <v>550.09345794392527</v>
      </c>
      <c r="N44" s="7"/>
      <c r="O44" s="10">
        <f t="shared" si="4"/>
        <v>42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15">
      <c r="A45" s="3">
        <v>43</v>
      </c>
      <c r="B45" s="3">
        <v>1</v>
      </c>
      <c r="C45" s="2">
        <f t="shared" si="5"/>
        <v>20138</v>
      </c>
      <c r="D45" s="2">
        <f t="shared" si="0"/>
        <v>20138</v>
      </c>
      <c r="E45" s="2"/>
      <c r="F45" s="2"/>
      <c r="G45" s="2"/>
      <c r="H45" s="12">
        <f t="shared" si="1"/>
        <v>4.9637645190112178E-5</v>
      </c>
      <c r="I45" s="13">
        <f>'Bonus 1 Pays'!$I$2*A45</f>
        <v>563.19092122830443</v>
      </c>
      <c r="J45" s="12">
        <f t="shared" si="2"/>
        <v>2.7955471122222991E-2</v>
      </c>
      <c r="K45" s="7">
        <f t="shared" si="6"/>
        <v>5.5910942244445986E-4</v>
      </c>
      <c r="L45" s="2"/>
      <c r="M45" s="16">
        <f t="shared" si="3"/>
        <v>563.19092122830443</v>
      </c>
      <c r="N45" s="7"/>
      <c r="O45" s="10">
        <f t="shared" si="4"/>
        <v>43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15">
      <c r="A46" s="3">
        <v>44</v>
      </c>
      <c r="B46" s="3">
        <v>1</v>
      </c>
      <c r="C46" s="2">
        <f t="shared" si="5"/>
        <v>20139</v>
      </c>
      <c r="D46" s="2">
        <f t="shared" si="0"/>
        <v>20139</v>
      </c>
      <c r="E46" s="2"/>
      <c r="F46" s="2"/>
      <c r="G46" s="2"/>
      <c r="H46" s="12">
        <f t="shared" si="1"/>
        <v>4.9637645190112178E-5</v>
      </c>
      <c r="I46" s="13">
        <f>'Bonus 1 Pays'!$I$2*A46</f>
        <v>576.28838451268359</v>
      </c>
      <c r="J46" s="12">
        <f t="shared" si="2"/>
        <v>2.8605598357623527E-2</v>
      </c>
      <c r="K46" s="7">
        <f t="shared" si="6"/>
        <v>5.7211196715247056E-4</v>
      </c>
      <c r="L46" s="2"/>
      <c r="M46" s="16">
        <f t="shared" si="3"/>
        <v>576.28838451268359</v>
      </c>
      <c r="N46" s="7"/>
      <c r="O46" s="10">
        <f t="shared" si="4"/>
        <v>44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15">
      <c r="A47" s="3">
        <v>45</v>
      </c>
      <c r="B47" s="3">
        <v>1</v>
      </c>
      <c r="C47" s="2">
        <f t="shared" si="5"/>
        <v>20140</v>
      </c>
      <c r="D47" s="2">
        <f t="shared" si="0"/>
        <v>20140</v>
      </c>
      <c r="E47" s="2"/>
      <c r="F47" s="2"/>
      <c r="G47" s="2"/>
      <c r="H47" s="12">
        <f t="shared" si="1"/>
        <v>4.9637645190112178E-5</v>
      </c>
      <c r="I47" s="13">
        <f>'Bonus 1 Pays'!$I$2*A47</f>
        <v>589.38584779706275</v>
      </c>
      <c r="J47" s="12">
        <f t="shared" si="2"/>
        <v>2.925572559302406E-2</v>
      </c>
      <c r="K47" s="7">
        <f t="shared" si="6"/>
        <v>5.8511451186048116E-4</v>
      </c>
      <c r="L47" s="2"/>
      <c r="M47" s="16">
        <f t="shared" si="3"/>
        <v>589.38584779706275</v>
      </c>
      <c r="N47" s="7"/>
      <c r="O47" s="10">
        <f t="shared" si="4"/>
        <v>45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15">
      <c r="A48" s="3">
        <v>46</v>
      </c>
      <c r="B48" s="3">
        <v>1</v>
      </c>
      <c r="C48" s="2">
        <f t="shared" si="5"/>
        <v>20141</v>
      </c>
      <c r="D48" s="2">
        <f t="shared" si="0"/>
        <v>20141</v>
      </c>
      <c r="E48" s="2"/>
      <c r="F48" s="2"/>
      <c r="G48" s="2"/>
      <c r="H48" s="12">
        <f t="shared" si="1"/>
        <v>4.9637645190112178E-5</v>
      </c>
      <c r="I48" s="13">
        <f>'Bonus 1 Pays'!$I$2*A48</f>
        <v>602.48331108144191</v>
      </c>
      <c r="J48" s="12">
        <f t="shared" si="2"/>
        <v>2.9905852828424593E-2</v>
      </c>
      <c r="K48" s="7">
        <f t="shared" si="6"/>
        <v>5.9811705656849187E-4</v>
      </c>
      <c r="L48" s="2"/>
      <c r="M48" s="16">
        <f t="shared" si="3"/>
        <v>602.48331108144191</v>
      </c>
      <c r="N48" s="7"/>
      <c r="O48" s="10">
        <f t="shared" si="4"/>
        <v>46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15">
      <c r="A49" s="3">
        <v>47</v>
      </c>
      <c r="B49" s="3">
        <v>1</v>
      </c>
      <c r="C49" s="2">
        <f t="shared" si="5"/>
        <v>20142</v>
      </c>
      <c r="D49" s="2">
        <f t="shared" si="0"/>
        <v>20142</v>
      </c>
      <c r="E49" s="2"/>
      <c r="F49" s="2"/>
      <c r="G49" s="2"/>
      <c r="H49" s="12">
        <f t="shared" si="1"/>
        <v>4.9637645190112178E-5</v>
      </c>
      <c r="I49" s="13">
        <f>'Bonus 1 Pays'!$I$2*A49</f>
        <v>615.58077436582107</v>
      </c>
      <c r="J49" s="12">
        <f t="shared" si="2"/>
        <v>3.0555980063825129E-2</v>
      </c>
      <c r="K49" s="7">
        <f t="shared" si="6"/>
        <v>6.1111960127650257E-4</v>
      </c>
      <c r="L49" s="2"/>
      <c r="M49" s="16">
        <f t="shared" si="3"/>
        <v>615.58077436582107</v>
      </c>
      <c r="N49" s="7"/>
      <c r="O49" s="10">
        <f t="shared" si="4"/>
        <v>47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15">
      <c r="A50" s="3">
        <v>48</v>
      </c>
      <c r="B50" s="3">
        <v>1</v>
      </c>
      <c r="C50" s="2">
        <f t="shared" si="5"/>
        <v>20143</v>
      </c>
      <c r="D50" s="2">
        <f t="shared" si="0"/>
        <v>20143</v>
      </c>
      <c r="E50" s="2"/>
      <c r="F50" s="2"/>
      <c r="G50" s="2"/>
      <c r="H50" s="12">
        <f t="shared" si="1"/>
        <v>4.9637645190112178E-5</v>
      </c>
      <c r="I50" s="13">
        <f>'Bonus 1 Pays'!$I$2*A50</f>
        <v>628.67823765020023</v>
      </c>
      <c r="J50" s="12">
        <f t="shared" si="2"/>
        <v>3.1206107299225662E-2</v>
      </c>
      <c r="K50" s="7">
        <f t="shared" si="6"/>
        <v>6.2412214598451328E-4</v>
      </c>
      <c r="L50" s="2"/>
      <c r="M50" s="16">
        <f t="shared" si="3"/>
        <v>628.67823765020023</v>
      </c>
      <c r="N50" s="7"/>
      <c r="O50" s="10">
        <f t="shared" si="4"/>
        <v>48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15">
      <c r="A51" s="3">
        <v>49</v>
      </c>
      <c r="B51" s="3">
        <v>1</v>
      </c>
      <c r="C51" s="2">
        <f t="shared" si="5"/>
        <v>20144</v>
      </c>
      <c r="D51" s="2">
        <f t="shared" si="0"/>
        <v>20144</v>
      </c>
      <c r="E51" s="2"/>
      <c r="F51" s="2"/>
      <c r="G51" s="2"/>
      <c r="H51" s="12">
        <f t="shared" si="1"/>
        <v>4.9637645190112178E-5</v>
      </c>
      <c r="I51" s="13">
        <f>'Bonus 1 Pays'!$I$2*A51</f>
        <v>641.77570093457939</v>
      </c>
      <c r="J51" s="12">
        <f t="shared" si="2"/>
        <v>3.1856234534626195E-2</v>
      </c>
      <c r="K51" s="7">
        <f t="shared" si="6"/>
        <v>6.3712469069252388E-4</v>
      </c>
      <c r="L51" s="2"/>
      <c r="M51" s="16">
        <f t="shared" si="3"/>
        <v>641.77570093457939</v>
      </c>
      <c r="N51" s="7"/>
      <c r="O51" s="10">
        <f t="shared" si="4"/>
        <v>49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15">
      <c r="A52" s="3">
        <v>50</v>
      </c>
      <c r="B52" s="3">
        <v>1</v>
      </c>
      <c r="C52" s="2">
        <f t="shared" si="5"/>
        <v>20145</v>
      </c>
      <c r="D52" s="2">
        <f t="shared" si="0"/>
        <v>20145</v>
      </c>
      <c r="E52" s="2"/>
      <c r="F52" s="2"/>
      <c r="G52" s="2"/>
      <c r="H52" s="12">
        <f t="shared" si="1"/>
        <v>4.9637645190112178E-5</v>
      </c>
      <c r="I52" s="13">
        <f>'Bonus 1 Pays'!$I$2*A52</f>
        <v>654.87316421895855</v>
      </c>
      <c r="J52" s="12">
        <f t="shared" si="2"/>
        <v>3.2506361770026727E-2</v>
      </c>
      <c r="K52" s="7">
        <f t="shared" si="6"/>
        <v>6.5012723540053459E-4</v>
      </c>
      <c r="L52" s="2"/>
      <c r="M52" s="16">
        <f t="shared" si="3"/>
        <v>654.87316421895855</v>
      </c>
      <c r="N52" s="7"/>
      <c r="O52" s="10">
        <f t="shared" si="4"/>
        <v>50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15">
      <c r="A53" s="3"/>
      <c r="B53" s="3"/>
      <c r="C53" s="2"/>
      <c r="D53" s="2"/>
      <c r="E53" s="2"/>
      <c r="F53" s="2"/>
      <c r="G53" s="2"/>
      <c r="H53" s="4"/>
      <c r="I53" s="4"/>
      <c r="J53" s="2"/>
      <c r="K53" s="2"/>
      <c r="L53" s="2"/>
      <c r="M53" s="16"/>
      <c r="N53" s="2"/>
      <c r="O53" s="10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15">
      <c r="A54" s="8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16"/>
      <c r="N54" s="2"/>
      <c r="O54" s="10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15">
      <c r="A55" s="8"/>
      <c r="B55" s="8"/>
      <c r="C55" s="2"/>
      <c r="D55" s="2"/>
      <c r="E55" s="2"/>
      <c r="F55" s="2"/>
      <c r="G55" s="2"/>
      <c r="H55" s="2"/>
      <c r="I55" s="2"/>
      <c r="J55" s="2"/>
      <c r="K55" s="2"/>
      <c r="L55" s="2"/>
      <c r="M55" s="16"/>
      <c r="N55" s="2"/>
      <c r="O55" s="10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15">
      <c r="A56" s="8"/>
      <c r="B56" s="8"/>
      <c r="C56" s="2"/>
      <c r="D56" s="2"/>
      <c r="E56" s="2"/>
      <c r="F56" s="2"/>
      <c r="G56" s="2"/>
      <c r="H56" s="2"/>
      <c r="I56" s="2"/>
      <c r="J56" s="2"/>
      <c r="K56" s="2"/>
      <c r="L56" s="2"/>
      <c r="M56" s="16"/>
      <c r="N56" s="2"/>
      <c r="O56" s="10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15">
      <c r="A57" s="8"/>
      <c r="B57" s="8"/>
      <c r="C57" s="2"/>
      <c r="D57" s="2"/>
      <c r="E57" s="2"/>
      <c r="F57" s="2"/>
      <c r="G57" s="2"/>
      <c r="H57" s="2"/>
      <c r="I57" s="2"/>
      <c r="J57" s="2"/>
      <c r="K57" s="2"/>
      <c r="L57" s="2"/>
      <c r="M57" s="16"/>
      <c r="N57" s="2"/>
      <c r="O57" s="10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15">
      <c r="A58" s="8"/>
      <c r="B58" s="8"/>
      <c r="C58" s="2"/>
      <c r="D58" s="2"/>
      <c r="E58" s="2"/>
      <c r="F58" s="2"/>
      <c r="G58" s="2"/>
      <c r="H58" s="2"/>
      <c r="I58" s="2"/>
      <c r="J58" s="2"/>
      <c r="K58" s="2"/>
      <c r="L58" s="2"/>
      <c r="M58" s="16"/>
      <c r="N58" s="2"/>
      <c r="O58" s="10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15">
      <c r="A59" s="8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16"/>
      <c r="N59" s="2"/>
      <c r="O59" s="10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15">
      <c r="A60" s="8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16"/>
      <c r="N60" s="2"/>
      <c r="O60" s="10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15">
      <c r="A61" s="8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16"/>
      <c r="N61" s="2"/>
      <c r="O61" s="10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15">
      <c r="A62" s="8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16"/>
      <c r="N62" s="2"/>
      <c r="O62" s="10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15">
      <c r="A63" s="8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16"/>
      <c r="N63" s="2"/>
      <c r="O63" s="10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15">
      <c r="A64" s="8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16"/>
      <c r="N64" s="2"/>
      <c r="O64" s="10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15">
      <c r="A65" s="8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16"/>
      <c r="N65" s="2"/>
      <c r="O65" s="10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15">
      <c r="A66" s="8"/>
      <c r="B66" s="8"/>
      <c r="C66" s="2"/>
      <c r="D66" s="2"/>
      <c r="E66" s="2"/>
      <c r="F66" s="2"/>
      <c r="G66" s="2"/>
      <c r="H66" s="2"/>
      <c r="I66" s="2"/>
      <c r="J66" s="2"/>
      <c r="K66" s="2"/>
      <c r="L66" s="2"/>
      <c r="M66" s="16"/>
      <c r="N66" s="2"/>
      <c r="O66" s="10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15">
      <c r="A67" s="8"/>
      <c r="B67" s="8"/>
      <c r="C67" s="2"/>
      <c r="D67" s="2"/>
      <c r="E67" s="2"/>
      <c r="F67" s="2"/>
      <c r="G67" s="2"/>
      <c r="H67" s="2"/>
      <c r="I67" s="2"/>
      <c r="J67" s="2"/>
      <c r="K67" s="2"/>
      <c r="L67" s="2"/>
      <c r="M67" s="16"/>
      <c r="N67" s="2"/>
      <c r="O67" s="10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15">
      <c r="A68" s="8"/>
      <c r="B68" s="8"/>
      <c r="C68" s="2"/>
      <c r="D68" s="2"/>
      <c r="E68" s="2"/>
      <c r="F68" s="2"/>
      <c r="G68" s="2"/>
      <c r="H68" s="2"/>
      <c r="I68" s="2"/>
      <c r="J68" s="2"/>
      <c r="K68" s="2"/>
      <c r="L68" s="2"/>
      <c r="M68" s="16"/>
      <c r="N68" s="2"/>
      <c r="O68" s="10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15">
      <c r="A69" s="8"/>
      <c r="B69" s="8"/>
      <c r="C69" s="2"/>
      <c r="D69" s="2"/>
      <c r="E69" s="2"/>
      <c r="F69" s="2"/>
      <c r="G69" s="2"/>
      <c r="H69" s="2"/>
      <c r="I69" s="2"/>
      <c r="J69" s="2"/>
      <c r="K69" s="2"/>
      <c r="L69" s="2"/>
      <c r="M69" s="16"/>
      <c r="N69" s="2"/>
      <c r="O69" s="10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15">
      <c r="A70" s="8"/>
      <c r="B70" s="8"/>
      <c r="C70" s="2"/>
      <c r="D70" s="2"/>
      <c r="E70" s="2"/>
      <c r="F70" s="2"/>
      <c r="G70" s="2"/>
      <c r="H70" s="2"/>
      <c r="I70" s="2"/>
      <c r="J70" s="2"/>
      <c r="K70" s="2"/>
      <c r="L70" s="2"/>
      <c r="M70" s="16"/>
      <c r="N70" s="2"/>
      <c r="O70" s="10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15">
      <c r="A71" s="8"/>
      <c r="B71" s="8"/>
      <c r="C71" s="2"/>
      <c r="D71" s="2"/>
      <c r="E71" s="2"/>
      <c r="F71" s="2"/>
      <c r="G71" s="2"/>
      <c r="H71" s="2"/>
      <c r="I71" s="2"/>
      <c r="J71" s="2"/>
      <c r="K71" s="2"/>
      <c r="L71" s="2"/>
      <c r="M71" s="16"/>
      <c r="N71" s="2"/>
      <c r="O71" s="10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15">
      <c r="A72" s="8"/>
      <c r="B72" s="8"/>
      <c r="C72" s="2"/>
      <c r="D72" s="2"/>
      <c r="E72" s="2"/>
      <c r="F72" s="2"/>
      <c r="G72" s="2"/>
      <c r="H72" s="2"/>
      <c r="I72" s="2"/>
      <c r="J72" s="2"/>
      <c r="K72" s="2"/>
      <c r="L72" s="2"/>
      <c r="M72" s="16"/>
      <c r="N72" s="2"/>
      <c r="O72" s="10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8"/>
      <c r="B73" s="8"/>
      <c r="C73" s="2"/>
      <c r="D73" s="2"/>
      <c r="E73" s="2"/>
      <c r="F73" s="2"/>
      <c r="G73" s="2"/>
      <c r="H73" s="2"/>
      <c r="I73" s="2"/>
      <c r="J73" s="2"/>
      <c r="K73" s="2"/>
      <c r="L73" s="2"/>
      <c r="M73" s="16"/>
      <c r="N73" s="2"/>
      <c r="O73" s="10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8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16"/>
      <c r="N74" s="2"/>
      <c r="O74" s="10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8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16"/>
      <c r="N75" s="2"/>
      <c r="O75" s="10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8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16"/>
      <c r="N76" s="2"/>
      <c r="O76" s="10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8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16"/>
      <c r="N77" s="2"/>
      <c r="O77" s="10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8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16"/>
      <c r="N78" s="2"/>
      <c r="O78" s="10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8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16"/>
      <c r="N79" s="2"/>
      <c r="O79" s="10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8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16"/>
      <c r="N80" s="2"/>
      <c r="O80" s="10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8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16"/>
      <c r="N81" s="2"/>
      <c r="O81" s="10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8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16"/>
      <c r="N82" s="2"/>
      <c r="O82" s="10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8"/>
      <c r="B83" s="8"/>
      <c r="C83" s="2"/>
      <c r="D83" s="2"/>
      <c r="E83" s="2"/>
      <c r="F83" s="2"/>
      <c r="G83" s="2"/>
      <c r="H83" s="2"/>
      <c r="I83" s="2"/>
      <c r="J83" s="2"/>
      <c r="K83" s="2"/>
      <c r="L83" s="2"/>
      <c r="M83" s="16"/>
      <c r="N83" s="2"/>
      <c r="O83" s="10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8"/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  <c r="M84" s="16"/>
      <c r="N84" s="2"/>
      <c r="O84" s="10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8"/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  <c r="M85" s="16"/>
      <c r="N85" s="2"/>
      <c r="O85" s="10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8"/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16"/>
      <c r="N86" s="2"/>
      <c r="O86" s="10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8"/>
      <c r="B87" s="8"/>
      <c r="C87" s="2"/>
      <c r="D87" s="2"/>
      <c r="E87" s="2"/>
      <c r="F87" s="2"/>
      <c r="G87" s="2"/>
      <c r="H87" s="2"/>
      <c r="I87" s="2"/>
      <c r="J87" s="2"/>
      <c r="K87" s="2"/>
      <c r="L87" s="2"/>
      <c r="M87" s="16"/>
      <c r="N87" s="2"/>
      <c r="O87" s="10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8"/>
      <c r="B88" s="8"/>
      <c r="C88" s="2"/>
      <c r="D88" s="2"/>
      <c r="E88" s="2"/>
      <c r="F88" s="2"/>
      <c r="G88" s="2"/>
      <c r="H88" s="2"/>
      <c r="I88" s="2"/>
      <c r="J88" s="2"/>
      <c r="K88" s="2"/>
      <c r="L88" s="2"/>
      <c r="M88" s="16"/>
      <c r="N88" s="2"/>
      <c r="O88" s="10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8"/>
      <c r="B89" s="8"/>
      <c r="C89" s="2"/>
      <c r="D89" s="2"/>
      <c r="E89" s="2"/>
      <c r="F89" s="2"/>
      <c r="G89" s="2"/>
      <c r="H89" s="2"/>
      <c r="I89" s="2"/>
      <c r="J89" s="2"/>
      <c r="K89" s="2"/>
      <c r="L89" s="2"/>
      <c r="M89" s="16"/>
      <c r="N89" s="2"/>
      <c r="O89" s="10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8"/>
      <c r="B90" s="8"/>
      <c r="C90" s="2"/>
      <c r="D90" s="2"/>
      <c r="E90" s="2"/>
      <c r="F90" s="2"/>
      <c r="G90" s="2"/>
      <c r="H90" s="2"/>
      <c r="I90" s="2"/>
      <c r="J90" s="2"/>
      <c r="K90" s="2"/>
      <c r="L90" s="2"/>
      <c r="M90" s="16"/>
      <c r="N90" s="2"/>
      <c r="O90" s="10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8"/>
      <c r="B91" s="8"/>
      <c r="C91" s="2"/>
      <c r="D91" s="2"/>
      <c r="E91" s="2"/>
      <c r="F91" s="2"/>
      <c r="G91" s="2"/>
      <c r="H91" s="2"/>
      <c r="I91" s="2"/>
      <c r="J91" s="2"/>
      <c r="K91" s="2"/>
      <c r="L91" s="2"/>
      <c r="M91" s="16"/>
      <c r="N91" s="2"/>
      <c r="O91" s="10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8"/>
      <c r="B92" s="8"/>
      <c r="C92" s="2"/>
      <c r="D92" s="2"/>
      <c r="E92" s="2"/>
      <c r="F92" s="2"/>
      <c r="G92" s="2"/>
      <c r="H92" s="2"/>
      <c r="I92" s="2"/>
      <c r="J92" s="2"/>
      <c r="K92" s="2"/>
      <c r="L92" s="2"/>
      <c r="M92" s="16"/>
      <c r="N92" s="2"/>
      <c r="O92" s="10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8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16"/>
      <c r="N93" s="2"/>
      <c r="O93" s="10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8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16"/>
      <c r="N94" s="2"/>
      <c r="O94" s="10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8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16"/>
      <c r="N95" s="2"/>
      <c r="O95" s="10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8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16"/>
      <c r="N96" s="2"/>
      <c r="O96" s="10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8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16"/>
      <c r="N97" s="2"/>
      <c r="O97" s="10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8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16"/>
      <c r="N98" s="2"/>
      <c r="O98" s="10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8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16"/>
      <c r="N99" s="2"/>
      <c r="O99" s="10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8"/>
      <c r="B100" s="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16"/>
      <c r="N100" s="2"/>
      <c r="O100" s="10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8"/>
      <c r="B101" s="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16"/>
      <c r="N101" s="2"/>
      <c r="O101" s="10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8"/>
      <c r="B102" s="8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16"/>
      <c r="N102" s="2"/>
      <c r="O102" s="10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8"/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16"/>
      <c r="N103" s="2"/>
      <c r="O103" s="10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8"/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16"/>
      <c r="N104" s="2"/>
      <c r="O104" s="10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8"/>
      <c r="B105" s="8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16"/>
      <c r="N105" s="2"/>
      <c r="O105" s="10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8"/>
      <c r="B106" s="8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16"/>
      <c r="N106" s="2"/>
      <c r="O106" s="10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8"/>
      <c r="B107" s="8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16"/>
      <c r="N107" s="2"/>
      <c r="O107" s="10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8"/>
      <c r="B108" s="8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16"/>
      <c r="N108" s="2"/>
      <c r="O108" s="10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8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16"/>
      <c r="N109" s="2"/>
      <c r="O109" s="10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8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16"/>
      <c r="N110" s="2"/>
      <c r="O110" s="10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8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16"/>
      <c r="N111" s="2"/>
      <c r="O111" s="10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8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16"/>
      <c r="N112" s="2"/>
      <c r="O112" s="10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8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16"/>
      <c r="N113" s="2"/>
      <c r="O113" s="10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8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16"/>
      <c r="N114" s="2"/>
      <c r="O114" s="10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8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16"/>
      <c r="N115" s="2"/>
      <c r="O115" s="10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8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16"/>
      <c r="N116" s="2"/>
      <c r="O116" s="10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8"/>
      <c r="B117" s="8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6"/>
      <c r="N117" s="2"/>
      <c r="O117" s="10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8"/>
      <c r="B118" s="8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16"/>
      <c r="N118" s="2"/>
      <c r="O118" s="10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8"/>
      <c r="B119" s="8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16"/>
      <c r="N119" s="2"/>
      <c r="O119" s="10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8"/>
      <c r="B120" s="8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16"/>
      <c r="N120" s="2"/>
      <c r="O120" s="10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8"/>
      <c r="B121" s="8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16"/>
      <c r="N121" s="2"/>
      <c r="O121" s="10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8"/>
      <c r="B122" s="8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16"/>
      <c r="N122" s="2"/>
      <c r="O122" s="10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8"/>
      <c r="B123" s="8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16"/>
      <c r="N123" s="2"/>
      <c r="O123" s="10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8"/>
      <c r="B124" s="8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16"/>
      <c r="N124" s="2"/>
      <c r="O124" s="10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8"/>
      <c r="B125" s="8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16"/>
      <c r="N125" s="2"/>
      <c r="O125" s="10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8"/>
      <c r="B126" s="8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16"/>
      <c r="N126" s="2"/>
      <c r="O126" s="10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8"/>
      <c r="B127" s="8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16"/>
      <c r="N127" s="2"/>
      <c r="O127" s="10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8"/>
      <c r="B128" s="8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16"/>
      <c r="N128" s="2"/>
      <c r="O128" s="10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8"/>
      <c r="B129" s="8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16"/>
      <c r="N129" s="2"/>
      <c r="O129" s="10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8"/>
      <c r="B130" s="8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16"/>
      <c r="N130" s="2"/>
      <c r="O130" s="10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8"/>
      <c r="B131" s="8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16"/>
      <c r="N131" s="2"/>
      <c r="O131" s="10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8"/>
      <c r="B132" s="8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16"/>
      <c r="N132" s="2"/>
      <c r="O132" s="10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8"/>
      <c r="B133" s="8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16"/>
      <c r="N133" s="2"/>
      <c r="O133" s="10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8"/>
      <c r="B134" s="8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16"/>
      <c r="N134" s="2"/>
      <c r="O134" s="10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8"/>
      <c r="B135" s="8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16"/>
      <c r="N135" s="2"/>
      <c r="O135" s="10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8"/>
      <c r="B136" s="8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16"/>
      <c r="N136" s="2"/>
      <c r="O136" s="10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8"/>
      <c r="B137" s="8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16"/>
      <c r="N137" s="2"/>
      <c r="O137" s="10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8"/>
      <c r="B138" s="8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16"/>
      <c r="N138" s="2"/>
      <c r="O138" s="10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8"/>
      <c r="B139" s="8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16"/>
      <c r="N139" s="2"/>
      <c r="O139" s="10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8"/>
      <c r="B140" s="8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16"/>
      <c r="N140" s="2"/>
      <c r="O140" s="10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8"/>
      <c r="B141" s="8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16"/>
      <c r="N141" s="2"/>
      <c r="O141" s="10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8"/>
      <c r="B142" s="8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16"/>
      <c r="N142" s="2"/>
      <c r="O142" s="10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8"/>
      <c r="B143" s="8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16"/>
      <c r="N143" s="2"/>
      <c r="O143" s="10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8"/>
      <c r="B144" s="8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16"/>
      <c r="N144" s="2"/>
      <c r="O144" s="10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8"/>
      <c r="B145" s="8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16"/>
      <c r="N145" s="2"/>
      <c r="O145" s="10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8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16"/>
      <c r="N146" s="2"/>
      <c r="O146" s="10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8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16"/>
      <c r="N147" s="2"/>
      <c r="O147" s="10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8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16"/>
      <c r="N148" s="2"/>
      <c r="O148" s="10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8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16"/>
      <c r="N149" s="2"/>
      <c r="O149" s="10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8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16"/>
      <c r="N150" s="2"/>
      <c r="O150" s="10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8"/>
      <c r="B151" s="8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16"/>
      <c r="N151" s="2"/>
      <c r="O151" s="10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8"/>
      <c r="B152" s="8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16"/>
      <c r="N152" s="2"/>
      <c r="O152" s="10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8"/>
      <c r="B153" s="8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16"/>
      <c r="N153" s="2"/>
      <c r="O153" s="10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8"/>
      <c r="B154" s="8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16"/>
      <c r="N154" s="2"/>
      <c r="O154" s="10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8"/>
      <c r="B155" s="8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16"/>
      <c r="N155" s="2"/>
      <c r="O155" s="10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8"/>
      <c r="B156" s="8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16"/>
      <c r="N156" s="2"/>
      <c r="O156" s="10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8"/>
      <c r="B157" s="8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16"/>
      <c r="N157" s="2"/>
      <c r="O157" s="10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8"/>
      <c r="B158" s="8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16"/>
      <c r="N158" s="2"/>
      <c r="O158" s="10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8"/>
      <c r="B159" s="8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16"/>
      <c r="N159" s="2"/>
      <c r="O159" s="10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8"/>
      <c r="B160" s="8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16"/>
      <c r="N160" s="2"/>
      <c r="O160" s="10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8"/>
      <c r="B161" s="8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16"/>
      <c r="N161" s="2"/>
      <c r="O161" s="10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8"/>
      <c r="B162" s="8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16"/>
      <c r="N162" s="2"/>
      <c r="O162" s="10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8"/>
      <c r="B163" s="8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16"/>
      <c r="N163" s="2"/>
      <c r="O163" s="10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8"/>
      <c r="B164" s="8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16"/>
      <c r="N164" s="2"/>
      <c r="O164" s="10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8"/>
      <c r="B165" s="8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16"/>
      <c r="N165" s="2"/>
      <c r="O165" s="10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8"/>
      <c r="B166" s="8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16"/>
      <c r="N166" s="2"/>
      <c r="O166" s="10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8"/>
      <c r="B167" s="8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16"/>
      <c r="N167" s="2"/>
      <c r="O167" s="10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8"/>
      <c r="B168" s="8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16"/>
      <c r="N168" s="2"/>
      <c r="O168" s="10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8"/>
      <c r="B169" s="8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16"/>
      <c r="N169" s="2"/>
      <c r="O169" s="10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8"/>
      <c r="B170" s="8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16"/>
      <c r="N170" s="2"/>
      <c r="O170" s="10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8"/>
      <c r="B171" s="8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16"/>
      <c r="N171" s="2"/>
      <c r="O171" s="10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8"/>
      <c r="B172" s="8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16"/>
      <c r="N172" s="2"/>
      <c r="O172" s="10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8"/>
      <c r="B173" s="8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16"/>
      <c r="N173" s="2"/>
      <c r="O173" s="10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8"/>
      <c r="B174" s="8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16"/>
      <c r="N174" s="2"/>
      <c r="O174" s="10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8"/>
      <c r="B175" s="8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16"/>
      <c r="N175" s="2"/>
      <c r="O175" s="10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8"/>
      <c r="B176" s="8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16"/>
      <c r="N176" s="2"/>
      <c r="O176" s="10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8"/>
      <c r="B177" s="8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16"/>
      <c r="N177" s="2"/>
      <c r="O177" s="10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8"/>
      <c r="B178" s="8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16"/>
      <c r="N178" s="2"/>
      <c r="O178" s="10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8"/>
      <c r="B179" s="8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16"/>
      <c r="N179" s="2"/>
      <c r="O179" s="10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8"/>
      <c r="B180" s="8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16"/>
      <c r="N180" s="2"/>
      <c r="O180" s="10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8"/>
      <c r="B181" s="8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16"/>
      <c r="N181" s="2"/>
      <c r="O181" s="10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8"/>
      <c r="B182" s="8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16"/>
      <c r="N182" s="2"/>
      <c r="O182" s="10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8"/>
      <c r="B183" s="8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16"/>
      <c r="N183" s="2"/>
      <c r="O183" s="10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8"/>
      <c r="B184" s="8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16"/>
      <c r="N184" s="2"/>
      <c r="O184" s="10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8"/>
      <c r="B185" s="8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16"/>
      <c r="N185" s="2"/>
      <c r="O185" s="10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8"/>
      <c r="B186" s="8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16"/>
      <c r="N186" s="2"/>
      <c r="O186" s="10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8"/>
      <c r="B187" s="8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16"/>
      <c r="N187" s="2"/>
      <c r="O187" s="10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8"/>
      <c r="B188" s="8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16"/>
      <c r="N188" s="2"/>
      <c r="O188" s="10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8"/>
      <c r="B189" s="8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16"/>
      <c r="N189" s="2"/>
      <c r="O189" s="10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8"/>
      <c r="B190" s="8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16"/>
      <c r="N190" s="2"/>
      <c r="O190" s="10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8"/>
      <c r="B191" s="8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16"/>
      <c r="N191" s="2"/>
      <c r="O191" s="10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8"/>
      <c r="B192" s="8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16"/>
      <c r="N192" s="2"/>
      <c r="O192" s="10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8"/>
      <c r="B193" s="8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16"/>
      <c r="N193" s="2"/>
      <c r="O193" s="10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8"/>
      <c r="B194" s="8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16"/>
      <c r="N194" s="2"/>
      <c r="O194" s="10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8"/>
      <c r="B195" s="8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16"/>
      <c r="N195" s="2"/>
      <c r="O195" s="10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8"/>
      <c r="B196" s="8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16"/>
      <c r="N196" s="2"/>
      <c r="O196" s="10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8"/>
      <c r="B197" s="8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16"/>
      <c r="N197" s="2"/>
      <c r="O197" s="10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8"/>
      <c r="B198" s="8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16"/>
      <c r="N198" s="2"/>
      <c r="O198" s="10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8"/>
      <c r="B199" s="8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16"/>
      <c r="N199" s="2"/>
      <c r="O199" s="10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8"/>
      <c r="B200" s="8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16"/>
      <c r="N200" s="2"/>
      <c r="O200" s="10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8"/>
      <c r="B201" s="8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16"/>
      <c r="N201" s="2"/>
      <c r="O201" s="10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8"/>
      <c r="B202" s="8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16"/>
      <c r="N202" s="2"/>
      <c r="O202" s="10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8"/>
      <c r="B203" s="8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16"/>
      <c r="N203" s="2"/>
      <c r="O203" s="10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8"/>
      <c r="B204" s="8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16"/>
      <c r="N204" s="2"/>
      <c r="O204" s="10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8"/>
      <c r="B205" s="8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16"/>
      <c r="N205" s="2"/>
      <c r="O205" s="10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8"/>
      <c r="B206" s="8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16"/>
      <c r="N206" s="2"/>
      <c r="O206" s="10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8"/>
      <c r="B207" s="8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16"/>
      <c r="N207" s="2"/>
      <c r="O207" s="10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8"/>
      <c r="B208" s="8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16"/>
      <c r="N208" s="2"/>
      <c r="O208" s="10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8"/>
      <c r="B209" s="8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16"/>
      <c r="N209" s="2"/>
      <c r="O209" s="10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8"/>
      <c r="B210" s="8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16"/>
      <c r="N210" s="2"/>
      <c r="O210" s="10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8"/>
      <c r="B211" s="8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16"/>
      <c r="N211" s="2"/>
      <c r="O211" s="10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8"/>
      <c r="B212" s="8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16"/>
      <c r="N212" s="2"/>
      <c r="O212" s="10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8"/>
      <c r="B213" s="8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16"/>
      <c r="N213" s="2"/>
      <c r="O213" s="10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8"/>
      <c r="B214" s="8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16"/>
      <c r="N214" s="2"/>
      <c r="O214" s="10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8"/>
      <c r="B215" s="8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16"/>
      <c r="N215" s="2"/>
      <c r="O215" s="10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8"/>
      <c r="B216" s="8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16"/>
      <c r="N216" s="2"/>
      <c r="O216" s="10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8"/>
      <c r="B217" s="8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16"/>
      <c r="N217" s="2"/>
      <c r="O217" s="10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8"/>
      <c r="B218" s="8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16"/>
      <c r="N218" s="2"/>
      <c r="O218" s="10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8"/>
      <c r="B219" s="8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16"/>
      <c r="N219" s="2"/>
      <c r="O219" s="10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8"/>
      <c r="B220" s="8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16"/>
      <c r="N220" s="2"/>
      <c r="O220" s="10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8"/>
      <c r="B221" s="8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16"/>
      <c r="N221" s="2"/>
      <c r="O221" s="10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8"/>
      <c r="B222" s="8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16"/>
      <c r="N222" s="2"/>
      <c r="O222" s="10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8"/>
      <c r="B223" s="8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16"/>
      <c r="N223" s="2"/>
      <c r="O223" s="10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8"/>
      <c r="B224" s="8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16"/>
      <c r="N224" s="2"/>
      <c r="O224" s="10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8"/>
      <c r="B225" s="8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16"/>
      <c r="N225" s="2"/>
      <c r="O225" s="10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8"/>
      <c r="B226" s="8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16"/>
      <c r="N226" s="2"/>
      <c r="O226" s="10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8"/>
      <c r="B227" s="8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16"/>
      <c r="N227" s="2"/>
      <c r="O227" s="10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8"/>
      <c r="B228" s="8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16"/>
      <c r="N228" s="2"/>
      <c r="O228" s="10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8"/>
      <c r="B229" s="8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16"/>
      <c r="N229" s="2"/>
      <c r="O229" s="10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8"/>
      <c r="B230" s="8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16"/>
      <c r="N230" s="2"/>
      <c r="O230" s="10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8"/>
      <c r="B231" s="8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16"/>
      <c r="N231" s="2"/>
      <c r="O231" s="10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8"/>
      <c r="B232" s="8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16"/>
      <c r="N232" s="2"/>
      <c r="O232" s="10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8"/>
      <c r="B233" s="8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16"/>
      <c r="N233" s="2"/>
      <c r="O233" s="10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8"/>
      <c r="B234" s="8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16"/>
      <c r="N234" s="2"/>
      <c r="O234" s="10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8"/>
      <c r="B235" s="8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16"/>
      <c r="N235" s="2"/>
      <c r="O235" s="10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8"/>
      <c r="B236" s="8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16"/>
      <c r="N236" s="2"/>
      <c r="O236" s="10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8"/>
      <c r="B237" s="8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16"/>
      <c r="N237" s="2"/>
      <c r="O237" s="10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8"/>
      <c r="B238" s="8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16"/>
      <c r="N238" s="2"/>
      <c r="O238" s="10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8"/>
      <c r="B239" s="8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16"/>
      <c r="N239" s="2"/>
      <c r="O239" s="10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8"/>
      <c r="B240" s="8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16"/>
      <c r="N240" s="2"/>
      <c r="O240" s="10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8"/>
      <c r="B241" s="8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16"/>
      <c r="N241" s="2"/>
      <c r="O241" s="10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8"/>
      <c r="B242" s="8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16"/>
      <c r="N242" s="2"/>
      <c r="O242" s="10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8"/>
      <c r="B243" s="8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16"/>
      <c r="N243" s="2"/>
      <c r="O243" s="10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8"/>
      <c r="B244" s="8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16"/>
      <c r="N244" s="2"/>
      <c r="O244" s="10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8"/>
      <c r="B245" s="8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16"/>
      <c r="N245" s="2"/>
      <c r="O245" s="10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8"/>
      <c r="B246" s="8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16"/>
      <c r="N246" s="2"/>
      <c r="O246" s="10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8"/>
      <c r="B247" s="8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16"/>
      <c r="N247" s="2"/>
      <c r="O247" s="10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8"/>
      <c r="B248" s="8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16"/>
      <c r="N248" s="2"/>
      <c r="O248" s="10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8"/>
      <c r="B249" s="8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16"/>
      <c r="N249" s="2"/>
      <c r="O249" s="10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8"/>
      <c r="B250" s="8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16"/>
      <c r="N250" s="2"/>
      <c r="O250" s="10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8"/>
      <c r="B251" s="8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16"/>
      <c r="N251" s="2"/>
      <c r="O251" s="10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8"/>
      <c r="B252" s="8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16"/>
      <c r="N252" s="2"/>
      <c r="O252" s="10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8"/>
      <c r="B253" s="8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16"/>
      <c r="N253" s="2"/>
      <c r="O253" s="10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8"/>
      <c r="B254" s="8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16"/>
      <c r="N254" s="2"/>
      <c r="O254" s="10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8"/>
      <c r="B255" s="8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16"/>
      <c r="N255" s="2"/>
      <c r="O255" s="10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8"/>
      <c r="B256" s="8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16"/>
      <c r="N256" s="2"/>
      <c r="O256" s="10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8"/>
      <c r="B257" s="8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16"/>
      <c r="N257" s="2"/>
      <c r="O257" s="10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8"/>
      <c r="B258" s="8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16"/>
      <c r="N258" s="2"/>
      <c r="O258" s="10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8"/>
      <c r="B259" s="8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16"/>
      <c r="N259" s="2"/>
      <c r="O259" s="10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8"/>
      <c r="B260" s="8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16"/>
      <c r="N260" s="2"/>
      <c r="O260" s="10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8"/>
      <c r="B261" s="8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16"/>
      <c r="N261" s="2"/>
      <c r="O261" s="10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8"/>
      <c r="B262" s="8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16"/>
      <c r="N262" s="2"/>
      <c r="O262" s="10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8"/>
      <c r="B263" s="8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16"/>
      <c r="N263" s="2"/>
      <c r="O263" s="10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8"/>
      <c r="B264" s="8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16"/>
      <c r="N264" s="2"/>
      <c r="O264" s="10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8"/>
      <c r="B265" s="8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16"/>
      <c r="N265" s="2"/>
      <c r="O265" s="10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8"/>
      <c r="B266" s="8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16"/>
      <c r="N266" s="2"/>
      <c r="O266" s="10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8"/>
      <c r="B267" s="8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16"/>
      <c r="N267" s="2"/>
      <c r="O267" s="10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8"/>
      <c r="B268" s="8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16"/>
      <c r="N268" s="2"/>
      <c r="O268" s="10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8"/>
      <c r="B269" s="8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16"/>
      <c r="N269" s="2"/>
      <c r="O269" s="10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8"/>
      <c r="B270" s="8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16"/>
      <c r="N270" s="2"/>
      <c r="O270" s="10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8"/>
      <c r="B271" s="8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16"/>
      <c r="N271" s="2"/>
      <c r="O271" s="10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8"/>
      <c r="B272" s="8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16"/>
      <c r="N272" s="2"/>
      <c r="O272" s="10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8"/>
      <c r="B273" s="8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16"/>
      <c r="N273" s="2"/>
      <c r="O273" s="10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8"/>
      <c r="B274" s="8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16"/>
      <c r="N274" s="2"/>
      <c r="O274" s="10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8"/>
      <c r="B275" s="8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16"/>
      <c r="N275" s="2"/>
      <c r="O275" s="10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8"/>
      <c r="B276" s="8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16"/>
      <c r="N276" s="2"/>
      <c r="O276" s="10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8"/>
      <c r="B277" s="8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16"/>
      <c r="N277" s="2"/>
      <c r="O277" s="10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8"/>
      <c r="B278" s="8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16"/>
      <c r="N278" s="2"/>
      <c r="O278" s="10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8"/>
      <c r="B279" s="8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16"/>
      <c r="N279" s="2"/>
      <c r="O279" s="10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8"/>
      <c r="B280" s="8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16"/>
      <c r="N280" s="2"/>
      <c r="O280" s="10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8"/>
      <c r="B281" s="8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16"/>
      <c r="N281" s="2"/>
      <c r="O281" s="10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8"/>
      <c r="B282" s="8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16"/>
      <c r="N282" s="2"/>
      <c r="O282" s="10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8"/>
      <c r="B283" s="8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16"/>
      <c r="N283" s="2"/>
      <c r="O283" s="10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8"/>
      <c r="B284" s="8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16"/>
      <c r="N284" s="2"/>
      <c r="O284" s="10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8"/>
      <c r="B285" s="8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16"/>
      <c r="N285" s="2"/>
      <c r="O285" s="10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8"/>
      <c r="B286" s="8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16"/>
      <c r="N286" s="2"/>
      <c r="O286" s="10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8"/>
      <c r="B287" s="8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16"/>
      <c r="N287" s="2"/>
      <c r="O287" s="10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8"/>
      <c r="B288" s="8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16"/>
      <c r="N288" s="2"/>
      <c r="O288" s="10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8"/>
      <c r="B289" s="8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16"/>
      <c r="N289" s="2"/>
      <c r="O289" s="10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8"/>
      <c r="B290" s="8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16"/>
      <c r="N290" s="2"/>
      <c r="O290" s="10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8"/>
      <c r="B291" s="8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16"/>
      <c r="N291" s="2"/>
      <c r="O291" s="10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8"/>
      <c r="B292" s="8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16"/>
      <c r="N292" s="2"/>
      <c r="O292" s="10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8"/>
      <c r="B293" s="8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16"/>
      <c r="N293" s="2"/>
      <c r="O293" s="10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8"/>
      <c r="B294" s="8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16"/>
      <c r="N294" s="2"/>
      <c r="O294" s="10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8"/>
      <c r="B295" s="8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16"/>
      <c r="N295" s="2"/>
      <c r="O295" s="10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8"/>
      <c r="B296" s="8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16"/>
      <c r="N296" s="2"/>
      <c r="O296" s="10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8"/>
      <c r="B297" s="8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16"/>
      <c r="N297" s="2"/>
      <c r="O297" s="10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8"/>
      <c r="B298" s="8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16"/>
      <c r="N298" s="2"/>
      <c r="O298" s="10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8"/>
      <c r="B299" s="8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16"/>
      <c r="N299" s="2"/>
      <c r="O299" s="10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8"/>
      <c r="B300" s="8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16"/>
      <c r="N300" s="2"/>
      <c r="O300" s="10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8"/>
      <c r="B301" s="8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16"/>
      <c r="N301" s="2"/>
      <c r="O301" s="10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8"/>
      <c r="B302" s="8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16"/>
      <c r="N302" s="2"/>
      <c r="O302" s="10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8"/>
      <c r="B303" s="8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16"/>
      <c r="N303" s="2"/>
      <c r="O303" s="10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8"/>
      <c r="B304" s="8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16"/>
      <c r="N304" s="2"/>
      <c r="O304" s="10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8"/>
      <c r="B305" s="8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16"/>
      <c r="N305" s="2"/>
      <c r="O305" s="10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8"/>
      <c r="B306" s="8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16"/>
      <c r="N306" s="2"/>
      <c r="O306" s="10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8"/>
      <c r="B307" s="8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16"/>
      <c r="N307" s="2"/>
      <c r="O307" s="10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8"/>
      <c r="B308" s="8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16"/>
      <c r="N308" s="2"/>
      <c r="O308" s="10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8"/>
      <c r="B309" s="8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16"/>
      <c r="N309" s="2"/>
      <c r="O309" s="10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8"/>
      <c r="B310" s="8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16"/>
      <c r="N310" s="2"/>
      <c r="O310" s="10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8"/>
      <c r="B311" s="8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16"/>
      <c r="N311" s="2"/>
      <c r="O311" s="10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8"/>
      <c r="B312" s="8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16"/>
      <c r="N312" s="2"/>
      <c r="O312" s="10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8"/>
      <c r="B313" s="8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16"/>
      <c r="N313" s="2"/>
      <c r="O313" s="10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8"/>
      <c r="B314" s="8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16"/>
      <c r="N314" s="2"/>
      <c r="O314" s="10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8"/>
      <c r="B315" s="8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16"/>
      <c r="N315" s="2"/>
      <c r="O315" s="10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8"/>
      <c r="B316" s="8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16"/>
      <c r="N316" s="2"/>
      <c r="O316" s="10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8"/>
      <c r="B317" s="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16"/>
      <c r="N317" s="2"/>
      <c r="O317" s="10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8"/>
      <c r="B318" s="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16"/>
      <c r="N318" s="2"/>
      <c r="O318" s="10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8"/>
      <c r="B319" s="8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16"/>
      <c r="N319" s="2"/>
      <c r="O319" s="10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8"/>
      <c r="B320" s="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16"/>
      <c r="N320" s="2"/>
      <c r="O320" s="10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8"/>
      <c r="B321" s="8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16"/>
      <c r="N321" s="2"/>
      <c r="O321" s="10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8"/>
      <c r="B322" s="8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16"/>
      <c r="N322" s="2"/>
      <c r="O322" s="10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8"/>
      <c r="B323" s="8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16"/>
      <c r="N323" s="2"/>
      <c r="O323" s="10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8"/>
      <c r="B324" s="8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16"/>
      <c r="N324" s="2"/>
      <c r="O324" s="10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8"/>
      <c r="B325" s="8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16"/>
      <c r="N325" s="2"/>
      <c r="O325" s="10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8"/>
      <c r="B326" s="8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16"/>
      <c r="N326" s="2"/>
      <c r="O326" s="10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8"/>
      <c r="B327" s="8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16"/>
      <c r="N327" s="2"/>
      <c r="O327" s="10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8"/>
      <c r="B328" s="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16"/>
      <c r="N328" s="2"/>
      <c r="O328" s="10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8"/>
      <c r="B329" s="8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16"/>
      <c r="N329" s="2"/>
      <c r="O329" s="10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8"/>
      <c r="B330" s="8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16"/>
      <c r="N330" s="2"/>
      <c r="O330" s="10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8"/>
      <c r="B331" s="8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16"/>
      <c r="N331" s="2"/>
      <c r="O331" s="10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8"/>
      <c r="B332" s="8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16"/>
      <c r="N332" s="2"/>
      <c r="O332" s="10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8"/>
      <c r="B333" s="8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16"/>
      <c r="N333" s="2"/>
      <c r="O333" s="10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8"/>
      <c r="B334" s="8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16"/>
      <c r="N334" s="2"/>
      <c r="O334" s="10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8"/>
      <c r="B335" s="8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16"/>
      <c r="N335" s="2"/>
      <c r="O335" s="10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8"/>
      <c r="B336" s="8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16"/>
      <c r="N336" s="2"/>
      <c r="O336" s="10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8"/>
      <c r="B337" s="8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16"/>
      <c r="N337" s="2"/>
      <c r="O337" s="10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8"/>
      <c r="B338" s="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16"/>
      <c r="N338" s="2"/>
      <c r="O338" s="10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8"/>
      <c r="B339" s="8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16"/>
      <c r="N339" s="2"/>
      <c r="O339" s="10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8"/>
      <c r="B340" s="8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16"/>
      <c r="N340" s="2"/>
      <c r="O340" s="10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8"/>
      <c r="B341" s="8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16"/>
      <c r="N341" s="2"/>
      <c r="O341" s="10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8"/>
      <c r="B342" s="8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16"/>
      <c r="N342" s="2"/>
      <c r="O342" s="10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8"/>
      <c r="B343" s="8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16"/>
      <c r="N343" s="2"/>
      <c r="O343" s="10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8"/>
      <c r="B344" s="8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16"/>
      <c r="N344" s="2"/>
      <c r="O344" s="10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8"/>
      <c r="B345" s="8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16"/>
      <c r="N345" s="2"/>
      <c r="O345" s="10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8"/>
      <c r="B346" s="8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16"/>
      <c r="N346" s="2"/>
      <c r="O346" s="10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8"/>
      <c r="B347" s="8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16"/>
      <c r="N347" s="2"/>
      <c r="O347" s="10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8"/>
      <c r="B348" s="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16"/>
      <c r="N348" s="2"/>
      <c r="O348" s="10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8"/>
      <c r="B349" s="8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16"/>
      <c r="N349" s="2"/>
      <c r="O349" s="10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8"/>
      <c r="B350" s="8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16"/>
      <c r="N350" s="2"/>
      <c r="O350" s="10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8"/>
      <c r="B351" s="8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16"/>
      <c r="N351" s="2"/>
      <c r="O351" s="10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8"/>
      <c r="B352" s="8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16"/>
      <c r="N352" s="2"/>
      <c r="O352" s="10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8"/>
      <c r="B353" s="8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16"/>
      <c r="N353" s="2"/>
      <c r="O353" s="10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8"/>
      <c r="B354" s="8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16"/>
      <c r="N354" s="2"/>
      <c r="O354" s="10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8"/>
      <c r="B355" s="8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16"/>
      <c r="N355" s="2"/>
      <c r="O355" s="10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8"/>
      <c r="B356" s="8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16"/>
      <c r="N356" s="2"/>
      <c r="O356" s="10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8"/>
      <c r="B357" s="8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16"/>
      <c r="N357" s="2"/>
      <c r="O357" s="10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8"/>
      <c r="B358" s="8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16"/>
      <c r="N358" s="2"/>
      <c r="O358" s="10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8"/>
      <c r="B359" s="8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16"/>
      <c r="N359" s="2"/>
      <c r="O359" s="10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8"/>
      <c r="B360" s="8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16"/>
      <c r="N360" s="2"/>
      <c r="O360" s="10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8"/>
      <c r="B361" s="8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16"/>
      <c r="N361" s="2"/>
      <c r="O361" s="10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8"/>
      <c r="B362" s="8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16"/>
      <c r="N362" s="2"/>
      <c r="O362" s="10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8"/>
      <c r="B363" s="8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16"/>
      <c r="N363" s="2"/>
      <c r="O363" s="10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8"/>
      <c r="B364" s="8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16"/>
      <c r="N364" s="2"/>
      <c r="O364" s="10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8"/>
      <c r="B365" s="8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16"/>
      <c r="N365" s="2"/>
      <c r="O365" s="10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8"/>
      <c r="B366" s="8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16"/>
      <c r="N366" s="2"/>
      <c r="O366" s="10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8"/>
      <c r="B367" s="8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16"/>
      <c r="N367" s="2"/>
      <c r="O367" s="10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8"/>
      <c r="B368" s="8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16"/>
      <c r="N368" s="2"/>
      <c r="O368" s="10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8"/>
      <c r="B369" s="8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16"/>
      <c r="N369" s="2"/>
      <c r="O369" s="10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8"/>
      <c r="B370" s="8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16"/>
      <c r="N370" s="2"/>
      <c r="O370" s="10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8"/>
      <c r="B371" s="8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16"/>
      <c r="N371" s="2"/>
      <c r="O371" s="10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8"/>
      <c r="B372" s="8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16"/>
      <c r="N372" s="2"/>
      <c r="O372" s="10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8"/>
      <c r="B373" s="8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16"/>
      <c r="N373" s="2"/>
      <c r="O373" s="10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8"/>
      <c r="B374" s="8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16"/>
      <c r="N374" s="2"/>
      <c r="O374" s="10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8"/>
      <c r="B375" s="8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16"/>
      <c r="N375" s="2"/>
      <c r="O375" s="10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8"/>
      <c r="B376" s="8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16"/>
      <c r="N376" s="2"/>
      <c r="O376" s="10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8"/>
      <c r="B377" s="8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16"/>
      <c r="N377" s="2"/>
      <c r="O377" s="10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8"/>
      <c r="B378" s="8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16"/>
      <c r="N378" s="2"/>
      <c r="O378" s="10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8"/>
      <c r="B379" s="8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16"/>
      <c r="N379" s="2"/>
      <c r="O379" s="10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8"/>
      <c r="B380" s="8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16"/>
      <c r="N380" s="2"/>
      <c r="O380" s="10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8"/>
      <c r="B381" s="8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16"/>
      <c r="N381" s="2"/>
      <c r="O381" s="10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8"/>
      <c r="B382" s="8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16"/>
      <c r="N382" s="2"/>
      <c r="O382" s="10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8"/>
      <c r="B383" s="8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16"/>
      <c r="N383" s="2"/>
      <c r="O383" s="10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8"/>
      <c r="B384" s="8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16"/>
      <c r="N384" s="2"/>
      <c r="O384" s="10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8"/>
      <c r="B385" s="8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16"/>
      <c r="N385" s="2"/>
      <c r="O385" s="10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8"/>
      <c r="B386" s="8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16"/>
      <c r="N386" s="2"/>
      <c r="O386" s="10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8"/>
      <c r="B387" s="8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16"/>
      <c r="N387" s="2"/>
      <c r="O387" s="10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8"/>
      <c r="B388" s="8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16"/>
      <c r="N388" s="2"/>
      <c r="O388" s="10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8"/>
      <c r="B389" s="8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16"/>
      <c r="N389" s="2"/>
      <c r="O389" s="10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8"/>
      <c r="B390" s="8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16"/>
      <c r="N390" s="2"/>
      <c r="O390" s="10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8"/>
      <c r="B391" s="8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16"/>
      <c r="N391" s="2"/>
      <c r="O391" s="10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8"/>
      <c r="B392" s="8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16"/>
      <c r="N392" s="2"/>
      <c r="O392" s="10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8"/>
      <c r="B393" s="8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16"/>
      <c r="N393" s="2"/>
      <c r="O393" s="10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8"/>
      <c r="B394" s="8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16"/>
      <c r="N394" s="2"/>
      <c r="O394" s="10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8"/>
      <c r="B395" s="8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16"/>
      <c r="N395" s="2"/>
      <c r="O395" s="10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8"/>
      <c r="B396" s="8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16"/>
      <c r="N396" s="2"/>
      <c r="O396" s="10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8"/>
      <c r="B397" s="8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16"/>
      <c r="N397" s="2"/>
      <c r="O397" s="10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8"/>
      <c r="B398" s="8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16"/>
      <c r="N398" s="2"/>
      <c r="O398" s="10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8"/>
      <c r="B399" s="8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16"/>
      <c r="N399" s="2"/>
      <c r="O399" s="10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8"/>
      <c r="B400" s="8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16"/>
      <c r="N400" s="2"/>
      <c r="O400" s="10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8"/>
      <c r="B401" s="8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16"/>
      <c r="N401" s="2"/>
      <c r="O401" s="10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8"/>
      <c r="B402" s="8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16"/>
      <c r="N402" s="2"/>
      <c r="O402" s="10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8"/>
      <c r="B403" s="8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16"/>
      <c r="N403" s="2"/>
      <c r="O403" s="10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8"/>
      <c r="B404" s="8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16"/>
      <c r="N404" s="2"/>
      <c r="O404" s="10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8"/>
      <c r="B405" s="8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16"/>
      <c r="N405" s="2"/>
      <c r="O405" s="10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8"/>
      <c r="B406" s="8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16"/>
      <c r="N406" s="2"/>
      <c r="O406" s="10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8"/>
      <c r="B407" s="8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16"/>
      <c r="N407" s="2"/>
      <c r="O407" s="10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8"/>
      <c r="B408" s="8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16"/>
      <c r="N408" s="2"/>
      <c r="O408" s="10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8"/>
      <c r="B409" s="8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16"/>
      <c r="N409" s="2"/>
      <c r="O409" s="10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8"/>
      <c r="B410" s="8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16"/>
      <c r="N410" s="2"/>
      <c r="O410" s="10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8"/>
      <c r="B411" s="8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16"/>
      <c r="N411" s="2"/>
      <c r="O411" s="10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8"/>
      <c r="B412" s="8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16"/>
      <c r="N412" s="2"/>
      <c r="O412" s="10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8"/>
      <c r="B413" s="8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16"/>
      <c r="N413" s="2"/>
      <c r="O413" s="10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8"/>
      <c r="B414" s="8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16"/>
      <c r="N414" s="2"/>
      <c r="O414" s="10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8"/>
      <c r="B415" s="8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16"/>
      <c r="N415" s="2"/>
      <c r="O415" s="10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8"/>
      <c r="B416" s="8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16"/>
      <c r="N416" s="2"/>
      <c r="O416" s="10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8"/>
      <c r="B417" s="8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16"/>
      <c r="N417" s="2"/>
      <c r="O417" s="10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8"/>
      <c r="B418" s="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16"/>
      <c r="N418" s="2"/>
      <c r="O418" s="10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8"/>
      <c r="B419" s="8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16"/>
      <c r="N419" s="2"/>
      <c r="O419" s="10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8"/>
      <c r="B420" s="8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16"/>
      <c r="N420" s="2"/>
      <c r="O420" s="10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8"/>
      <c r="B421" s="8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16"/>
      <c r="N421" s="2"/>
      <c r="O421" s="10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8"/>
      <c r="B422" s="8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16"/>
      <c r="N422" s="2"/>
      <c r="O422" s="10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8"/>
      <c r="B423" s="8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16"/>
      <c r="N423" s="2"/>
      <c r="O423" s="10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8"/>
      <c r="B424" s="8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16"/>
      <c r="N424" s="2"/>
      <c r="O424" s="10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8"/>
      <c r="B425" s="8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16"/>
      <c r="N425" s="2"/>
      <c r="O425" s="10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8"/>
      <c r="B426" s="8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16"/>
      <c r="N426" s="2"/>
      <c r="O426" s="10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8"/>
      <c r="B427" s="8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16"/>
      <c r="N427" s="2"/>
      <c r="O427" s="10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8"/>
      <c r="B428" s="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16"/>
      <c r="N428" s="2"/>
      <c r="O428" s="10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8"/>
      <c r="B429" s="8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16"/>
      <c r="N429" s="2"/>
      <c r="O429" s="10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8"/>
      <c r="B430" s="8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16"/>
      <c r="N430" s="2"/>
      <c r="O430" s="10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8"/>
      <c r="B431" s="8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16"/>
      <c r="N431" s="2"/>
      <c r="O431" s="10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8"/>
      <c r="B432" s="8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16"/>
      <c r="N432" s="2"/>
      <c r="O432" s="10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8"/>
      <c r="B433" s="8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16"/>
      <c r="N433" s="2"/>
      <c r="O433" s="10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8"/>
      <c r="B434" s="8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16"/>
      <c r="N434" s="2"/>
      <c r="O434" s="10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8"/>
      <c r="B435" s="8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16"/>
      <c r="N435" s="2"/>
      <c r="O435" s="10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8"/>
      <c r="B436" s="8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16"/>
      <c r="N436" s="2"/>
      <c r="O436" s="10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8"/>
      <c r="B437" s="8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16"/>
      <c r="N437" s="2"/>
      <c r="O437" s="10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8"/>
      <c r="B438" s="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16"/>
      <c r="N438" s="2"/>
      <c r="O438" s="10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8"/>
      <c r="B439" s="8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16"/>
      <c r="N439" s="2"/>
      <c r="O439" s="10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8"/>
      <c r="B440" s="8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16"/>
      <c r="N440" s="2"/>
      <c r="O440" s="10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8"/>
      <c r="B441" s="8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16"/>
      <c r="N441" s="2"/>
      <c r="O441" s="10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8"/>
      <c r="B442" s="8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16"/>
      <c r="N442" s="2"/>
      <c r="O442" s="10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8"/>
      <c r="B443" s="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16"/>
      <c r="N443" s="2"/>
      <c r="O443" s="10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8"/>
      <c r="B444" s="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16"/>
      <c r="N444" s="2"/>
      <c r="O444" s="10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8"/>
      <c r="B445" s="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16"/>
      <c r="N445" s="2"/>
      <c r="O445" s="10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8"/>
      <c r="B446" s="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16"/>
      <c r="N446" s="2"/>
      <c r="O446" s="10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8"/>
      <c r="B447" s="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16"/>
      <c r="N447" s="2"/>
      <c r="O447" s="10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8"/>
      <c r="B448" s="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16"/>
      <c r="N448" s="2"/>
      <c r="O448" s="10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8"/>
      <c r="B449" s="8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16"/>
      <c r="N449" s="2"/>
      <c r="O449" s="10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8"/>
      <c r="B450" s="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16"/>
      <c r="N450" s="2"/>
      <c r="O450" s="10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8"/>
      <c r="B451" s="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16"/>
      <c r="N451" s="2"/>
      <c r="O451" s="10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8"/>
      <c r="B452" s="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16"/>
      <c r="N452" s="2"/>
      <c r="O452" s="10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8"/>
      <c r="B453" s="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16"/>
      <c r="N453" s="2"/>
      <c r="O453" s="10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8"/>
      <c r="B454" s="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16"/>
      <c r="N454" s="2"/>
      <c r="O454" s="10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8"/>
      <c r="B455" s="8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16"/>
      <c r="N455" s="2"/>
      <c r="O455" s="10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8"/>
      <c r="B456" s="8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16"/>
      <c r="N456" s="2"/>
      <c r="O456" s="10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8"/>
      <c r="B457" s="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16"/>
      <c r="N457" s="2"/>
      <c r="O457" s="10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8"/>
      <c r="B458" s="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16"/>
      <c r="N458" s="2"/>
      <c r="O458" s="10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8"/>
      <c r="B459" s="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16"/>
      <c r="N459" s="2"/>
      <c r="O459" s="10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8"/>
      <c r="B460" s="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16"/>
      <c r="N460" s="2"/>
      <c r="O460" s="10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8"/>
      <c r="B461" s="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16"/>
      <c r="N461" s="2"/>
      <c r="O461" s="10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8"/>
      <c r="B462" s="8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16"/>
      <c r="N462" s="2"/>
      <c r="O462" s="10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8"/>
      <c r="B463" s="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16"/>
      <c r="N463" s="2"/>
      <c r="O463" s="10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8"/>
      <c r="B464" s="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16"/>
      <c r="N464" s="2"/>
      <c r="O464" s="10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8"/>
      <c r="B465" s="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16"/>
      <c r="N465" s="2"/>
      <c r="O465" s="10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8"/>
      <c r="B466" s="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16"/>
      <c r="N466" s="2"/>
      <c r="O466" s="10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8"/>
      <c r="B467" s="8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16"/>
      <c r="N467" s="2"/>
      <c r="O467" s="10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8"/>
      <c r="B468" s="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16"/>
      <c r="N468" s="2"/>
      <c r="O468" s="10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8"/>
      <c r="B469" s="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16"/>
      <c r="N469" s="2"/>
      <c r="O469" s="10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8"/>
      <c r="B470" s="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16"/>
      <c r="N470" s="2"/>
      <c r="O470" s="10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8"/>
      <c r="B471" s="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16"/>
      <c r="N471" s="2"/>
      <c r="O471" s="10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8"/>
      <c r="B472" s="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16"/>
      <c r="N472" s="2"/>
      <c r="O472" s="10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8"/>
      <c r="B473" s="8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16"/>
      <c r="N473" s="2"/>
      <c r="O473" s="10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8"/>
      <c r="B474" s="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16"/>
      <c r="N474" s="2"/>
      <c r="O474" s="10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8"/>
      <c r="B475" s="8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16"/>
      <c r="N475" s="2"/>
      <c r="O475" s="10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8"/>
      <c r="B476" s="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16"/>
      <c r="N476" s="2"/>
      <c r="O476" s="10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8"/>
      <c r="B477" s="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16"/>
      <c r="N477" s="2"/>
      <c r="O477" s="10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8"/>
      <c r="B478" s="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16"/>
      <c r="N478" s="2"/>
      <c r="O478" s="10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8"/>
      <c r="B479" s="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16"/>
      <c r="N479" s="2"/>
      <c r="O479" s="10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8"/>
      <c r="B480" s="8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16"/>
      <c r="N480" s="2"/>
      <c r="O480" s="10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8"/>
      <c r="B481" s="8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16"/>
      <c r="N481" s="2"/>
      <c r="O481" s="10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8"/>
      <c r="B482" s="8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16"/>
      <c r="N482" s="2"/>
      <c r="O482" s="10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8"/>
      <c r="B483" s="8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16"/>
      <c r="N483" s="2"/>
      <c r="O483" s="10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8"/>
      <c r="B484" s="8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16"/>
      <c r="N484" s="2"/>
      <c r="O484" s="10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8"/>
      <c r="B485" s="8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16"/>
      <c r="N485" s="2"/>
      <c r="O485" s="10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8"/>
      <c r="B486" s="8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16"/>
      <c r="N486" s="2"/>
      <c r="O486" s="10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8"/>
      <c r="B487" s="8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16"/>
      <c r="N487" s="2"/>
      <c r="O487" s="10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8"/>
      <c r="B488" s="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16"/>
      <c r="N488" s="2"/>
      <c r="O488" s="10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8"/>
      <c r="B489" s="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16"/>
      <c r="N489" s="2"/>
      <c r="O489" s="10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8"/>
      <c r="B490" s="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16"/>
      <c r="N490" s="2"/>
      <c r="O490" s="10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8"/>
      <c r="B491" s="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16"/>
      <c r="N491" s="2"/>
      <c r="O491" s="10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8"/>
      <c r="B492" s="8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16"/>
      <c r="N492" s="2"/>
      <c r="O492" s="10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8"/>
      <c r="B493" s="8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16"/>
      <c r="N493" s="2"/>
      <c r="O493" s="10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8"/>
      <c r="B494" s="8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16"/>
      <c r="N494" s="2"/>
      <c r="O494" s="10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8"/>
      <c r="B495" s="8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16"/>
      <c r="N495" s="2"/>
      <c r="O495" s="10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8"/>
      <c r="B496" s="8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16"/>
      <c r="N496" s="2"/>
      <c r="O496" s="10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8"/>
      <c r="B497" s="8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16"/>
      <c r="N497" s="2"/>
      <c r="O497" s="10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8"/>
      <c r="B498" s="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16"/>
      <c r="N498" s="2"/>
      <c r="O498" s="10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8"/>
      <c r="B499" s="8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16"/>
      <c r="N499" s="2"/>
      <c r="O499" s="10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8"/>
      <c r="B500" s="8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16"/>
      <c r="N500" s="2"/>
      <c r="O500" s="10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8"/>
      <c r="B501" s="8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16"/>
      <c r="N501" s="2"/>
      <c r="O501" s="10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8"/>
      <c r="B502" s="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16"/>
      <c r="N502" s="2"/>
      <c r="O502" s="10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8"/>
      <c r="B503" s="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16"/>
      <c r="N503" s="2"/>
      <c r="O503" s="10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8"/>
      <c r="B504" s="8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16"/>
      <c r="N504" s="2"/>
      <c r="O504" s="10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8"/>
      <c r="B505" s="8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16"/>
      <c r="N505" s="2"/>
      <c r="O505" s="10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8"/>
      <c r="B506" s="8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16"/>
      <c r="N506" s="2"/>
      <c r="O506" s="10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8"/>
      <c r="B507" s="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16"/>
      <c r="N507" s="2"/>
      <c r="O507" s="10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8"/>
      <c r="B508" s="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16"/>
      <c r="N508" s="2"/>
      <c r="O508" s="10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8"/>
      <c r="B509" s="8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16"/>
      <c r="N509" s="2"/>
      <c r="O509" s="10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8"/>
      <c r="B510" s="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16"/>
      <c r="N510" s="2"/>
      <c r="O510" s="10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8"/>
      <c r="B511" s="8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16"/>
      <c r="N511" s="2"/>
      <c r="O511" s="10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8"/>
      <c r="B512" s="8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16"/>
      <c r="N512" s="2"/>
      <c r="O512" s="10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8"/>
      <c r="B513" s="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16"/>
      <c r="N513" s="2"/>
      <c r="O513" s="10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8"/>
      <c r="B514" s="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16"/>
      <c r="N514" s="2"/>
      <c r="O514" s="10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8"/>
      <c r="B515" s="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16"/>
      <c r="N515" s="2"/>
      <c r="O515" s="10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8"/>
      <c r="B516" s="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16"/>
      <c r="N516" s="2"/>
      <c r="O516" s="10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8"/>
      <c r="B517" s="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16"/>
      <c r="N517" s="2"/>
      <c r="O517" s="10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8"/>
      <c r="B518" s="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16"/>
      <c r="N518" s="2"/>
      <c r="O518" s="10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8"/>
      <c r="B519" s="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16"/>
      <c r="N519" s="2"/>
      <c r="O519" s="10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8"/>
      <c r="B520" s="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16"/>
      <c r="N520" s="2"/>
      <c r="O520" s="10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8"/>
      <c r="B521" s="8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16"/>
      <c r="N521" s="2"/>
      <c r="O521" s="10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8"/>
      <c r="B522" s="8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16"/>
      <c r="N522" s="2"/>
      <c r="O522" s="10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8"/>
      <c r="B523" s="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16"/>
      <c r="N523" s="2"/>
      <c r="O523" s="10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8"/>
      <c r="B524" s="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16"/>
      <c r="N524" s="2"/>
      <c r="O524" s="10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8"/>
      <c r="B525" s="8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16"/>
      <c r="N525" s="2"/>
      <c r="O525" s="10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8"/>
      <c r="B526" s="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16"/>
      <c r="N526" s="2"/>
      <c r="O526" s="10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8"/>
      <c r="B527" s="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16"/>
      <c r="N527" s="2"/>
      <c r="O527" s="10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8"/>
      <c r="B528" s="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16"/>
      <c r="N528" s="2"/>
      <c r="O528" s="10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8"/>
      <c r="B529" s="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16"/>
      <c r="N529" s="2"/>
      <c r="O529" s="10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8"/>
      <c r="B530" s="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16"/>
      <c r="N530" s="2"/>
      <c r="O530" s="10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8"/>
      <c r="B531" s="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16"/>
      <c r="N531" s="2"/>
      <c r="O531" s="10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8"/>
      <c r="B532" s="8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16"/>
      <c r="N532" s="2"/>
      <c r="O532" s="10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8"/>
      <c r="B533" s="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16"/>
      <c r="N533" s="2"/>
      <c r="O533" s="10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8"/>
      <c r="B534" s="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16"/>
      <c r="N534" s="2"/>
      <c r="O534" s="10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8"/>
      <c r="B535" s="8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16"/>
      <c r="N535" s="2"/>
      <c r="O535" s="10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8"/>
      <c r="B536" s="8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16"/>
      <c r="N536" s="2"/>
      <c r="O536" s="10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8"/>
      <c r="B537" s="8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16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8"/>
      <c r="B538" s="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16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8"/>
      <c r="B539" s="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16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8"/>
      <c r="B540" s="8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16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8"/>
      <c r="B541" s="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16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8"/>
      <c r="B542" s="8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16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8"/>
      <c r="B543" s="8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16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8"/>
      <c r="B544" s="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16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8"/>
      <c r="B545" s="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16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8"/>
      <c r="B546" s="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16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8"/>
      <c r="B547" s="8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16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8"/>
      <c r="B548" s="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16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8"/>
      <c r="B549" s="8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16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8"/>
      <c r="B550" s="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16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8"/>
      <c r="B551" s="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16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8"/>
      <c r="B552" s="8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16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8"/>
      <c r="B553" s="8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16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8"/>
      <c r="B554" s="8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16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8"/>
      <c r="B555" s="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16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8"/>
      <c r="B556" s="8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16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8"/>
      <c r="B557" s="8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16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8"/>
      <c r="B558" s="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16"/>
      <c r="N558" s="2"/>
      <c r="O558" s="10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8"/>
      <c r="B559" s="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16"/>
      <c r="N559" s="2"/>
      <c r="O559" s="10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8"/>
      <c r="B560" s="8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16"/>
      <c r="N560" s="2"/>
      <c r="O560" s="10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8"/>
      <c r="B561" s="8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16"/>
      <c r="N561" s="2"/>
      <c r="O561" s="10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8"/>
      <c r="B562" s="8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16"/>
      <c r="N562" s="2"/>
      <c r="O562" s="10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8"/>
      <c r="B563" s="8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16"/>
      <c r="N563" s="2"/>
      <c r="O563" s="10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8"/>
      <c r="B564" s="8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16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8"/>
      <c r="B565" s="8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16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8"/>
      <c r="B566" s="8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16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8"/>
      <c r="B567" s="8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16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8"/>
      <c r="B568" s="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16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8"/>
      <c r="B569" s="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16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8"/>
      <c r="B570" s="8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16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8"/>
      <c r="B571" s="8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16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8"/>
      <c r="B572" s="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16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8"/>
      <c r="B573" s="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16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8"/>
      <c r="B574" s="8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16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8"/>
      <c r="B575" s="8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16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8"/>
      <c r="B576" s="8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16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8"/>
      <c r="B577" s="8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16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8"/>
      <c r="B578" s="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16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8"/>
      <c r="B579" s="8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16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8"/>
      <c r="B580" s="8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16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8"/>
      <c r="B581" s="8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16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8"/>
      <c r="B582" s="8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16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8"/>
      <c r="B583" s="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16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8"/>
      <c r="B584" s="8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16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8"/>
      <c r="B585" s="8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16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8"/>
      <c r="B586" s="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16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8"/>
      <c r="B587" s="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16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8"/>
      <c r="B588" s="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16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8"/>
      <c r="B589" s="8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16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8"/>
      <c r="B590" s="8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16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8"/>
      <c r="B591" s="8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16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8"/>
      <c r="B592" s="8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16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8"/>
      <c r="B593" s="8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16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8"/>
      <c r="B594" s="8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16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8"/>
      <c r="B595" s="8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16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8"/>
      <c r="B596" s="8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16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8"/>
      <c r="B597" s="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16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8"/>
      <c r="B598" s="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16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8"/>
      <c r="B599" s="8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16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8"/>
      <c r="B600" s="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16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8"/>
      <c r="B601" s="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16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8"/>
      <c r="B602" s="8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16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8"/>
      <c r="B603" s="8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16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8"/>
      <c r="B604" s="8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16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8"/>
      <c r="B605" s="8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16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8"/>
      <c r="B606" s="8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16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8"/>
      <c r="B607" s="8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16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8"/>
      <c r="B608" s="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16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8"/>
      <c r="B609" s="8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16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8"/>
      <c r="B610" s="8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16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8"/>
      <c r="B611" s="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16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8"/>
      <c r="B612" s="8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16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8"/>
      <c r="B613" s="8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16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8"/>
      <c r="B614" s="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16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8"/>
      <c r="B615" s="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16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8"/>
      <c r="B616" s="8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16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8"/>
      <c r="B617" s="8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16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8"/>
      <c r="B618" s="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16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8"/>
      <c r="B619" s="8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16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8"/>
      <c r="B620" s="8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16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8"/>
      <c r="B621" s="8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16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8"/>
      <c r="B622" s="8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16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8"/>
      <c r="B623" s="8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16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8"/>
      <c r="B624" s="8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16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8"/>
      <c r="B625" s="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16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8"/>
      <c r="B626" s="8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16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8"/>
      <c r="B627" s="8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16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8"/>
      <c r="B628" s="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16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8"/>
      <c r="B629" s="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16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8"/>
      <c r="B630" s="8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16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8"/>
      <c r="B631" s="8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16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8"/>
      <c r="B632" s="8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16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8"/>
      <c r="B633" s="8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16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8"/>
      <c r="B634" s="8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16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8"/>
      <c r="B635" s="8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16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8"/>
      <c r="B636" s="8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16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8"/>
      <c r="B637" s="8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16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8"/>
      <c r="B638" s="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16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8"/>
      <c r="B639" s="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16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8"/>
      <c r="B640" s="8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16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8"/>
      <c r="B641" s="8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16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8"/>
      <c r="B642" s="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16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8"/>
      <c r="B643" s="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16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8"/>
      <c r="B644" s="8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16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8"/>
      <c r="B645" s="8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16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8"/>
      <c r="B646" s="8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16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8"/>
      <c r="B647" s="8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16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8"/>
      <c r="B648" s="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16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8"/>
      <c r="B649" s="8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16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8"/>
      <c r="B650" s="8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16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8"/>
      <c r="B651" s="8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16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8"/>
      <c r="B652" s="8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16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8"/>
      <c r="B653" s="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16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8"/>
      <c r="B654" s="8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16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8"/>
      <c r="B655" s="8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16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8"/>
      <c r="B656" s="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16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8"/>
      <c r="B657" s="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16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8"/>
      <c r="B658" s="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16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8"/>
      <c r="B659" s="8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16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8"/>
      <c r="B660" s="8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16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8"/>
      <c r="B661" s="8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16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8"/>
      <c r="B662" s="8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16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8"/>
      <c r="B663" s="8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16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8"/>
      <c r="B664" s="8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16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8"/>
      <c r="B665" s="8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16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8"/>
      <c r="B666" s="8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16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8"/>
      <c r="B667" s="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16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8"/>
      <c r="B668" s="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16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8"/>
      <c r="B669" s="8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16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8"/>
      <c r="B670" s="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16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8"/>
      <c r="B671" s="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16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8"/>
      <c r="B672" s="8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16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8"/>
      <c r="B673" s="8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16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8"/>
      <c r="B674" s="8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16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8"/>
      <c r="B675" s="8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16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8"/>
      <c r="B676" s="8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16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8"/>
      <c r="B677" s="8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16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8"/>
      <c r="B678" s="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16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8"/>
      <c r="B679" s="8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16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8"/>
      <c r="B680" s="8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16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8"/>
      <c r="B681" s="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16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8"/>
      <c r="B682" s="8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16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8"/>
      <c r="B683" s="8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16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8"/>
      <c r="B684" s="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16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8"/>
      <c r="B685" s="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16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8"/>
      <c r="B686" s="8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16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8"/>
      <c r="B687" s="8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16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8"/>
      <c r="B688" s="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16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8"/>
      <c r="B689" s="8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16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8"/>
      <c r="B690" s="8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16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8"/>
      <c r="B691" s="8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16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8"/>
      <c r="B692" s="8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16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8"/>
      <c r="B693" s="8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16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8"/>
      <c r="B694" s="8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16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8"/>
      <c r="B695" s="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16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8"/>
      <c r="B696" s="8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16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8"/>
      <c r="B697" s="8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16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8"/>
      <c r="B698" s="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16"/>
      <c r="N698" s="2"/>
      <c r="O698" s="10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8"/>
      <c r="B699" s="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16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8"/>
      <c r="B700" s="8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16"/>
      <c r="N700" s="2"/>
      <c r="O700" s="10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8"/>
      <c r="B701" s="8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16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8"/>
      <c r="B702" s="8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16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8"/>
      <c r="B703" s="8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16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8"/>
      <c r="B704" s="8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16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8"/>
      <c r="B705" s="8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16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8"/>
      <c r="B706" s="8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16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8"/>
      <c r="B707" s="8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16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8"/>
      <c r="B708" s="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16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8"/>
      <c r="B709" s="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16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8"/>
      <c r="B710" s="8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16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8"/>
      <c r="B711" s="8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16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8"/>
      <c r="B712" s="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16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8"/>
      <c r="B713" s="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16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8"/>
      <c r="B714" s="8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16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8"/>
      <c r="B715" s="8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16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8"/>
      <c r="B716" s="8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16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8"/>
      <c r="B717" s="8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16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8"/>
      <c r="B718" s="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16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8"/>
      <c r="B719" s="8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16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8"/>
      <c r="B720" s="8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16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8"/>
      <c r="B721" s="8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16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8"/>
      <c r="B722" s="8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16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8"/>
      <c r="B723" s="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16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8"/>
      <c r="B724" s="8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16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8"/>
      <c r="B725" s="8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16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8"/>
      <c r="B726" s="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16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8"/>
      <c r="B727" s="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16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8"/>
      <c r="B728" s="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16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8"/>
      <c r="B729" s="8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16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8"/>
      <c r="B730" s="8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16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8"/>
      <c r="B731" s="8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16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8"/>
      <c r="B732" s="8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16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8"/>
      <c r="B733" s="8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16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8"/>
      <c r="B734" s="8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16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8"/>
      <c r="B735" s="8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16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8"/>
      <c r="B736" s="8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16"/>
      <c r="N736" s="2"/>
      <c r="O736" s="10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8"/>
      <c r="B737" s="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16"/>
      <c r="N737" s="2"/>
      <c r="O737" s="10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8"/>
      <c r="B738" s="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16"/>
      <c r="N738" s="2"/>
      <c r="O738" s="10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8"/>
      <c r="B739" s="8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16"/>
      <c r="N739" s="2"/>
      <c r="O739" s="10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8"/>
      <c r="B740" s="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16"/>
      <c r="N740" s="2"/>
      <c r="O740" s="10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8"/>
      <c r="B741" s="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16"/>
      <c r="N741" s="2"/>
      <c r="O741" s="10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8"/>
      <c r="B742" s="8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16"/>
      <c r="N742" s="2"/>
      <c r="O742" s="10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8"/>
      <c r="B743" s="8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16"/>
      <c r="N743" s="2"/>
      <c r="O743" s="10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8"/>
      <c r="B744" s="8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16"/>
      <c r="N744" s="2"/>
      <c r="O744" s="10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8"/>
      <c r="B745" s="8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16"/>
      <c r="N745" s="2"/>
      <c r="O745" s="10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8"/>
      <c r="B746" s="8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16"/>
      <c r="N746" s="2"/>
      <c r="O746" s="10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8"/>
      <c r="B747" s="8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16"/>
      <c r="N747" s="2"/>
      <c r="O747" s="10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8"/>
      <c r="B748" s="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16"/>
      <c r="N748" s="2"/>
      <c r="O748" s="10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8"/>
      <c r="B749" s="8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16"/>
      <c r="N749" s="2"/>
      <c r="O749" s="10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8"/>
      <c r="B750" s="8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16"/>
      <c r="N750" s="2"/>
      <c r="O750" s="10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8"/>
      <c r="B751" s="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16"/>
      <c r="N751" s="2"/>
      <c r="O751" s="10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8"/>
      <c r="B752" s="8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16"/>
      <c r="N752" s="2"/>
      <c r="O752" s="10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8"/>
      <c r="B753" s="8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16"/>
      <c r="N753" s="2"/>
      <c r="O753" s="10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8"/>
      <c r="B754" s="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16"/>
      <c r="N754" s="2"/>
      <c r="O754" s="10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8"/>
      <c r="B755" s="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16"/>
      <c r="N755" s="2"/>
      <c r="O755" s="10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8"/>
      <c r="B756" s="8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16"/>
      <c r="N756" s="2"/>
      <c r="O756" s="10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8"/>
      <c r="B757" s="8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16"/>
      <c r="N757" s="2"/>
      <c r="O757" s="10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8"/>
      <c r="B758" s="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16"/>
      <c r="N758" s="2"/>
      <c r="O758" s="10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8"/>
      <c r="B759" s="8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16"/>
      <c r="N759" s="2"/>
      <c r="O759" s="10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8"/>
      <c r="B760" s="8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16"/>
      <c r="N760" s="2"/>
      <c r="O760" s="10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8"/>
      <c r="B761" s="8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16"/>
      <c r="N761" s="2"/>
      <c r="O761" s="10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8"/>
      <c r="B762" s="8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16"/>
      <c r="N762" s="2"/>
      <c r="O762" s="10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8"/>
      <c r="B763" s="8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16"/>
      <c r="N763" s="2"/>
      <c r="O763" s="10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8"/>
      <c r="B764" s="8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16"/>
      <c r="N764" s="2"/>
      <c r="O764" s="10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8"/>
      <c r="B765" s="8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16"/>
      <c r="N765" s="2"/>
      <c r="O765" s="10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8"/>
      <c r="B766" s="8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16"/>
      <c r="N766" s="2"/>
      <c r="O766" s="10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8"/>
      <c r="B767" s="8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16"/>
      <c r="N767" s="2"/>
      <c r="O767" s="10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8"/>
      <c r="B768" s="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16"/>
      <c r="N768" s="2"/>
      <c r="O768" s="10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8"/>
      <c r="B769" s="8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16"/>
      <c r="N769" s="2"/>
      <c r="O769" s="10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8"/>
      <c r="B770" s="8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16"/>
      <c r="N770" s="2"/>
      <c r="O770" s="10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8"/>
      <c r="B771" s="8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16"/>
      <c r="N771" s="2"/>
      <c r="O771" s="10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8"/>
      <c r="B772" s="8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16"/>
      <c r="N772" s="2"/>
      <c r="O772" s="10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8"/>
      <c r="B773" s="8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16"/>
      <c r="N773" s="2"/>
      <c r="O773" s="10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8"/>
      <c r="B774" s="8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16"/>
      <c r="N774" s="2"/>
      <c r="O774" s="10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8"/>
      <c r="B775" s="8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16"/>
      <c r="N775" s="2"/>
      <c r="O775" s="10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8"/>
      <c r="B776" s="8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16"/>
      <c r="N776" s="2"/>
      <c r="O776" s="10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8"/>
      <c r="B777" s="8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16"/>
      <c r="N777" s="2"/>
      <c r="O777" s="10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8"/>
      <c r="B778" s="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16"/>
      <c r="N778" s="2"/>
      <c r="O778" s="10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8"/>
      <c r="B779" s="8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16"/>
      <c r="N779" s="2"/>
      <c r="O779" s="10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8"/>
      <c r="B780" s="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16"/>
      <c r="N780" s="2"/>
      <c r="O780" s="10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8"/>
      <c r="B781" s="8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16"/>
      <c r="N781" s="2"/>
      <c r="O781" s="10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8"/>
      <c r="B782" s="8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16"/>
      <c r="N782" s="2"/>
      <c r="O782" s="10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8"/>
      <c r="B783" s="8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16"/>
      <c r="N783" s="2"/>
      <c r="O783" s="10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8"/>
      <c r="B784" s="8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16"/>
      <c r="N784" s="2"/>
      <c r="O784" s="10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8"/>
      <c r="B785" s="8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16"/>
      <c r="N785" s="2"/>
      <c r="O785" s="10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8"/>
      <c r="B786" s="8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16"/>
      <c r="N786" s="2"/>
      <c r="O786" s="10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8"/>
      <c r="B787" s="8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16"/>
      <c r="N787" s="2"/>
      <c r="O787" s="10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8"/>
      <c r="B788" s="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16"/>
      <c r="N788" s="2"/>
      <c r="O788" s="10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8"/>
      <c r="B789" s="8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16"/>
      <c r="N789" s="2"/>
      <c r="O789" s="10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8"/>
      <c r="B790" s="8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16"/>
      <c r="N790" s="2"/>
      <c r="O790" s="10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8"/>
      <c r="B791" s="8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16"/>
      <c r="N791" s="2"/>
      <c r="O791" s="10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8"/>
      <c r="B792" s="8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16"/>
      <c r="N792" s="2"/>
      <c r="O792" s="10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8"/>
      <c r="B793" s="8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16"/>
      <c r="N793" s="2"/>
      <c r="O793" s="10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8"/>
      <c r="B794" s="8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16"/>
      <c r="N794" s="2"/>
      <c r="O794" s="10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8"/>
      <c r="B795" s="8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16"/>
      <c r="N795" s="2"/>
      <c r="O795" s="10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8"/>
      <c r="B796" s="8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16"/>
      <c r="N796" s="2"/>
      <c r="O796" s="10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8"/>
      <c r="B797" s="8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16"/>
      <c r="N797" s="2"/>
      <c r="O797" s="10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8"/>
      <c r="B798" s="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16"/>
      <c r="N798" s="2"/>
      <c r="O798" s="10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8"/>
      <c r="B799" s="8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16"/>
      <c r="N799" s="2"/>
      <c r="O799" s="10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8"/>
      <c r="B800" s="8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16"/>
      <c r="N800" s="2"/>
      <c r="O800" s="10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8"/>
      <c r="B801" s="8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16"/>
      <c r="N801" s="2"/>
      <c r="O801" s="10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8"/>
      <c r="B802" s="8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16"/>
      <c r="N802" s="2"/>
      <c r="O802" s="10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8"/>
      <c r="B803" s="8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16"/>
      <c r="N803" s="2"/>
      <c r="O803" s="10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8"/>
      <c r="B804" s="8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16"/>
      <c r="N804" s="2"/>
      <c r="O804" s="10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8"/>
      <c r="B805" s="8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16"/>
      <c r="N805" s="2"/>
      <c r="O805" s="10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8"/>
      <c r="B806" s="8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16"/>
      <c r="N806" s="2"/>
      <c r="O806" s="10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8"/>
      <c r="B807" s="8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16"/>
      <c r="N807" s="2"/>
      <c r="O807" s="10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8"/>
      <c r="B808" s="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16"/>
      <c r="N808" s="2"/>
      <c r="O808" s="10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8"/>
      <c r="B809" s="8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16"/>
      <c r="N809" s="2"/>
      <c r="O809" s="10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8"/>
      <c r="B810" s="8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16"/>
      <c r="N810" s="2"/>
      <c r="O810" s="10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8"/>
      <c r="B811" s="8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16"/>
      <c r="N811" s="2"/>
      <c r="O811" s="10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8"/>
      <c r="B812" s="8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16"/>
      <c r="N812" s="2"/>
      <c r="O812" s="10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8"/>
      <c r="B813" s="8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16"/>
      <c r="N813" s="2"/>
      <c r="O813" s="10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8"/>
      <c r="B814" s="8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16"/>
      <c r="N814" s="2"/>
      <c r="O814" s="10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8"/>
      <c r="B815" s="8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16"/>
      <c r="N815" s="2"/>
      <c r="O815" s="10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8"/>
      <c r="B816" s="8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16"/>
      <c r="N816" s="2"/>
      <c r="O816" s="10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8"/>
      <c r="B817" s="8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16"/>
      <c r="N817" s="2"/>
      <c r="O817" s="10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8"/>
      <c r="B818" s="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16"/>
      <c r="N818" s="2"/>
      <c r="O818" s="10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8"/>
      <c r="B819" s="8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16"/>
      <c r="N819" s="2"/>
      <c r="O819" s="10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8"/>
      <c r="B820" s="8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16"/>
      <c r="N820" s="2"/>
      <c r="O820" s="10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8"/>
      <c r="B821" s="8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16"/>
      <c r="N821" s="2"/>
      <c r="O821" s="10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8"/>
      <c r="B822" s="8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16"/>
      <c r="N822" s="2"/>
      <c r="O822" s="10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8"/>
      <c r="B823" s="8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16"/>
      <c r="N823" s="2"/>
      <c r="O823" s="10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8"/>
      <c r="B824" s="8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16"/>
      <c r="N824" s="2"/>
      <c r="O824" s="10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8"/>
      <c r="B825" s="8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16"/>
      <c r="N825" s="2"/>
      <c r="O825" s="10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8"/>
      <c r="B826" s="8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16"/>
      <c r="N826" s="2"/>
      <c r="O826" s="10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8"/>
      <c r="B827" s="8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16"/>
      <c r="N827" s="2"/>
      <c r="O827" s="10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8"/>
      <c r="B828" s="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16"/>
      <c r="N828" s="2"/>
      <c r="O828" s="10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8"/>
      <c r="B829" s="8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16"/>
      <c r="N829" s="2"/>
      <c r="O829" s="10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8"/>
      <c r="B830" s="8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16"/>
      <c r="N830" s="2"/>
      <c r="O830" s="10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8"/>
      <c r="B831" s="8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16"/>
      <c r="N831" s="2"/>
      <c r="O831" s="10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8"/>
      <c r="B832" s="8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16"/>
      <c r="N832" s="2"/>
      <c r="O832" s="10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8"/>
      <c r="B833" s="8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16"/>
      <c r="N833" s="2"/>
      <c r="O833" s="10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8"/>
      <c r="B834" s="8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16"/>
      <c r="N834" s="2"/>
      <c r="O834" s="10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8"/>
      <c r="B835" s="8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16"/>
      <c r="N835" s="2"/>
      <c r="O835" s="10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8"/>
      <c r="B836" s="8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16"/>
      <c r="N836" s="2"/>
      <c r="O836" s="10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8"/>
      <c r="B837" s="8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16"/>
      <c r="N837" s="2"/>
      <c r="O837" s="10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8"/>
      <c r="B838" s="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16"/>
      <c r="N838" s="2"/>
      <c r="O838" s="10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8"/>
      <c r="B839" s="8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16"/>
      <c r="N839" s="2"/>
      <c r="O839" s="10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8"/>
      <c r="B840" s="8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16"/>
      <c r="N840" s="2"/>
      <c r="O840" s="10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8"/>
      <c r="B841" s="8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16"/>
      <c r="N841" s="2"/>
      <c r="O841" s="10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8"/>
      <c r="B842" s="8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16"/>
      <c r="N842" s="2"/>
      <c r="O842" s="10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8"/>
      <c r="B843" s="8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16"/>
      <c r="N843" s="2"/>
      <c r="O843" s="10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8"/>
      <c r="B844" s="8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16"/>
      <c r="N844" s="2"/>
      <c r="O844" s="10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8"/>
      <c r="B845" s="8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16"/>
      <c r="N845" s="2"/>
      <c r="O845" s="10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8"/>
      <c r="B846" s="8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16"/>
      <c r="N846" s="2"/>
      <c r="O846" s="10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8"/>
      <c r="B847" s="8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16"/>
      <c r="N847" s="2"/>
      <c r="O847" s="10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8"/>
      <c r="B848" s="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16"/>
      <c r="N848" s="2"/>
      <c r="O848" s="10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8"/>
      <c r="B849" s="8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16"/>
      <c r="N849" s="2"/>
      <c r="O849" s="10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8"/>
      <c r="B850" s="8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16"/>
      <c r="N850" s="2"/>
      <c r="O850" s="10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8"/>
      <c r="B851" s="8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16"/>
      <c r="N851" s="2"/>
      <c r="O851" s="10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8"/>
      <c r="B852" s="8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16"/>
      <c r="N852" s="2"/>
      <c r="O852" s="10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8"/>
      <c r="B853" s="8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16"/>
      <c r="N853" s="2"/>
      <c r="O853" s="10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8"/>
      <c r="B854" s="8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16"/>
      <c r="N854" s="2"/>
      <c r="O854" s="10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8"/>
      <c r="B855" s="8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16"/>
      <c r="N855" s="2"/>
      <c r="O855" s="10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8"/>
      <c r="B856" s="8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16"/>
      <c r="N856" s="2"/>
      <c r="O856" s="10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8"/>
      <c r="B857" s="8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16"/>
      <c r="N857" s="2"/>
      <c r="O857" s="10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8"/>
      <c r="B858" s="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16"/>
      <c r="N858" s="2"/>
      <c r="O858" s="10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8"/>
      <c r="B859" s="8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16"/>
      <c r="N859" s="2"/>
      <c r="O859" s="10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8"/>
      <c r="B860" s="8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16"/>
      <c r="N860" s="2"/>
      <c r="O860" s="10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8"/>
      <c r="B861" s="8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16"/>
      <c r="N861" s="2"/>
      <c r="O861" s="10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8"/>
      <c r="B862" s="8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16"/>
      <c r="N862" s="2"/>
      <c r="O862" s="10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8"/>
      <c r="B863" s="8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16"/>
      <c r="N863" s="2"/>
      <c r="O863" s="10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8"/>
      <c r="B864" s="8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16"/>
      <c r="N864" s="2"/>
      <c r="O864" s="10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8"/>
      <c r="B865" s="8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16"/>
      <c r="N865" s="2"/>
      <c r="O865" s="10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8"/>
      <c r="B866" s="8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16"/>
      <c r="N866" s="2"/>
      <c r="O866" s="10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8"/>
      <c r="B867" s="8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16"/>
      <c r="N867" s="2"/>
      <c r="O867" s="10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8"/>
      <c r="B868" s="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16"/>
      <c r="N868" s="2"/>
      <c r="O868" s="10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8"/>
      <c r="B869" s="8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16"/>
      <c r="N869" s="2"/>
      <c r="O869" s="10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8"/>
      <c r="B870" s="8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16"/>
      <c r="N870" s="2"/>
      <c r="O870" s="10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8"/>
      <c r="B871" s="8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16"/>
      <c r="N871" s="2"/>
      <c r="O871" s="10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8"/>
      <c r="B872" s="8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16"/>
      <c r="N872" s="2"/>
      <c r="O872" s="10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8"/>
      <c r="B873" s="8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16"/>
      <c r="N873" s="2"/>
      <c r="O873" s="10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8"/>
      <c r="B874" s="8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16"/>
      <c r="N874" s="2"/>
      <c r="O874" s="10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8"/>
      <c r="B875" s="8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16"/>
      <c r="N875" s="2"/>
      <c r="O875" s="10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8"/>
      <c r="B876" s="8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16"/>
      <c r="N876" s="2"/>
      <c r="O876" s="10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8"/>
      <c r="B877" s="8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16"/>
      <c r="N877" s="2"/>
      <c r="O877" s="10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8"/>
      <c r="B878" s="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16"/>
      <c r="N878" s="2"/>
      <c r="O878" s="10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8"/>
      <c r="B879" s="8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16"/>
      <c r="N879" s="2"/>
      <c r="O879" s="10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8"/>
      <c r="B880" s="8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16"/>
      <c r="N880" s="2"/>
      <c r="O880" s="10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8"/>
      <c r="B881" s="8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16"/>
      <c r="N881" s="2"/>
      <c r="O881" s="10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8"/>
      <c r="B882" s="8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16"/>
      <c r="N882" s="2"/>
      <c r="O882" s="10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8"/>
      <c r="B883" s="8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16"/>
      <c r="N883" s="2"/>
      <c r="O883" s="10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8"/>
      <c r="B884" s="8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16"/>
      <c r="N884" s="2"/>
      <c r="O884" s="10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8"/>
      <c r="B885" s="8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16"/>
      <c r="N885" s="2"/>
      <c r="O885" s="10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8"/>
      <c r="B886" s="8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16"/>
      <c r="N886" s="2"/>
      <c r="O886" s="10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8"/>
      <c r="B887" s="8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16"/>
      <c r="N887" s="2"/>
      <c r="O887" s="10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8"/>
      <c r="B888" s="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16"/>
      <c r="N888" s="2"/>
      <c r="O888" s="10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8"/>
      <c r="B889" s="8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16"/>
      <c r="N889" s="2"/>
      <c r="O889" s="10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8"/>
      <c r="B890" s="8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16"/>
      <c r="N890" s="2"/>
      <c r="O890" s="10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8"/>
      <c r="B891" s="8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16"/>
      <c r="N891" s="2"/>
      <c r="O891" s="10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8"/>
      <c r="B892" s="8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16"/>
      <c r="N892" s="2"/>
      <c r="O892" s="10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8"/>
      <c r="B893" s="8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16"/>
      <c r="N893" s="2"/>
      <c r="O893" s="10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8"/>
      <c r="B894" s="8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16"/>
      <c r="N894" s="2"/>
      <c r="O894" s="10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8"/>
      <c r="B895" s="8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16"/>
      <c r="N895" s="2"/>
      <c r="O895" s="10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8"/>
      <c r="B896" s="8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16"/>
      <c r="N896" s="2"/>
      <c r="O896" s="10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8"/>
      <c r="B897" s="8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16"/>
      <c r="N897" s="2"/>
      <c r="O897" s="10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8"/>
      <c r="B898" s="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16"/>
      <c r="N898" s="2"/>
      <c r="O898" s="10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8"/>
      <c r="B899" s="8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16"/>
      <c r="N899" s="2"/>
      <c r="O899" s="10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8"/>
      <c r="B900" s="8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16"/>
      <c r="N900" s="2"/>
      <c r="O900" s="10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8"/>
      <c r="B901" s="8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16"/>
      <c r="N901" s="2"/>
      <c r="O901" s="10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8"/>
      <c r="B902" s="8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16"/>
      <c r="N902" s="2"/>
      <c r="O902" s="10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8"/>
      <c r="B903" s="8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16"/>
      <c r="N903" s="2"/>
      <c r="O903" s="10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8"/>
      <c r="B904" s="8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16"/>
      <c r="N904" s="2"/>
      <c r="O904" s="10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8"/>
      <c r="B905" s="8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16"/>
      <c r="N905" s="2"/>
      <c r="O905" s="10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8"/>
      <c r="B906" s="8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16"/>
      <c r="N906" s="2"/>
      <c r="O906" s="10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8"/>
      <c r="B907" s="8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16"/>
      <c r="N907" s="2"/>
      <c r="O907" s="10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8"/>
      <c r="B908" s="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16"/>
      <c r="N908" s="2"/>
      <c r="O908" s="10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8"/>
      <c r="B909" s="8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16"/>
      <c r="N909" s="2"/>
      <c r="O909" s="10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8"/>
      <c r="B910" s="8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16"/>
      <c r="N910" s="2"/>
      <c r="O910" s="10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8"/>
      <c r="B911" s="8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16"/>
      <c r="N911" s="2"/>
      <c r="O911" s="10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8"/>
      <c r="B912" s="8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16"/>
      <c r="N912" s="2"/>
      <c r="O912" s="10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8"/>
      <c r="B913" s="8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16"/>
      <c r="N913" s="2"/>
      <c r="O913" s="10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8"/>
      <c r="B914" s="8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16"/>
      <c r="N914" s="2"/>
      <c r="O914" s="10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8"/>
      <c r="B915" s="8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16"/>
      <c r="N915" s="2"/>
      <c r="O915" s="10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8"/>
      <c r="B916" s="8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16"/>
      <c r="N916" s="2"/>
      <c r="O916" s="10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8"/>
      <c r="B917" s="8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16"/>
      <c r="N917" s="2"/>
      <c r="O917" s="10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8"/>
      <c r="B918" s="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16"/>
      <c r="N918" s="2"/>
      <c r="O918" s="10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8"/>
      <c r="B919" s="8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16"/>
      <c r="N919" s="2"/>
      <c r="O919" s="10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8"/>
      <c r="B920" s="8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16"/>
      <c r="N920" s="2"/>
      <c r="O920" s="10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8"/>
      <c r="B921" s="8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16"/>
      <c r="N921" s="2"/>
      <c r="O921" s="10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8"/>
      <c r="B922" s="8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16"/>
      <c r="N922" s="2"/>
      <c r="O922" s="10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8"/>
      <c r="B923" s="8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16"/>
      <c r="N923" s="2"/>
      <c r="O923" s="10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8"/>
      <c r="B924" s="8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16"/>
      <c r="N924" s="2"/>
      <c r="O924" s="10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8"/>
      <c r="B925" s="8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16"/>
      <c r="N925" s="2"/>
      <c r="O925" s="10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8"/>
      <c r="B926" s="8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16"/>
      <c r="N926" s="2"/>
      <c r="O926" s="10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8"/>
      <c r="B927" s="8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16"/>
      <c r="N927" s="2"/>
      <c r="O927" s="10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8"/>
      <c r="B928" s="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16"/>
      <c r="N928" s="2"/>
      <c r="O928" s="10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8"/>
      <c r="B929" s="8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16"/>
      <c r="N929" s="2"/>
      <c r="O929" s="10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8"/>
      <c r="B930" s="8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16"/>
      <c r="N930" s="2"/>
      <c r="O930" s="10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8"/>
      <c r="B931" s="8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16"/>
      <c r="N931" s="2"/>
      <c r="O931" s="10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8"/>
      <c r="B932" s="8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16"/>
      <c r="N932" s="2"/>
      <c r="O932" s="10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8"/>
      <c r="B933" s="8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16"/>
      <c r="N933" s="2"/>
      <c r="O933" s="10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8"/>
      <c r="B934" s="8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16"/>
      <c r="N934" s="2"/>
      <c r="O934" s="10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8"/>
      <c r="B935" s="8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16"/>
      <c r="N935" s="2"/>
      <c r="O935" s="10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8"/>
      <c r="B936" s="8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16"/>
      <c r="N936" s="2"/>
      <c r="O936" s="10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8"/>
      <c r="B937" s="8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16"/>
      <c r="N937" s="2"/>
      <c r="O937" s="10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8"/>
      <c r="B938" s="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16"/>
      <c r="N938" s="2"/>
      <c r="O938" s="10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8"/>
      <c r="B939" s="8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16"/>
      <c r="N939" s="2"/>
      <c r="O939" s="10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8"/>
      <c r="B940" s="8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16"/>
      <c r="N940" s="2"/>
      <c r="O940" s="10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8"/>
      <c r="B941" s="8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16"/>
      <c r="N941" s="2"/>
      <c r="O941" s="10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8"/>
      <c r="B942" s="8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16"/>
      <c r="N942" s="2"/>
      <c r="O942" s="10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8"/>
      <c r="B943" s="8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16"/>
      <c r="N943" s="2"/>
      <c r="O943" s="10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8"/>
      <c r="B944" s="8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16"/>
      <c r="N944" s="2"/>
      <c r="O944" s="10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8"/>
      <c r="B945" s="8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16"/>
      <c r="N945" s="2"/>
      <c r="O945" s="10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8"/>
      <c r="B946" s="8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16"/>
      <c r="N946" s="2"/>
      <c r="O946" s="10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8"/>
      <c r="B947" s="8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16"/>
      <c r="N947" s="2"/>
      <c r="O947" s="10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8"/>
      <c r="B948" s="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16"/>
      <c r="N948" s="2"/>
      <c r="O948" s="10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8"/>
      <c r="B949" s="8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16"/>
      <c r="N949" s="2"/>
      <c r="O949" s="10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8"/>
      <c r="B950" s="8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16"/>
      <c r="N950" s="2"/>
      <c r="O950" s="10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8"/>
      <c r="B951" s="8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16"/>
      <c r="N951" s="2"/>
      <c r="O951" s="10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8"/>
      <c r="B952" s="8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16"/>
      <c r="N952" s="2"/>
      <c r="O952" s="10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8"/>
      <c r="B953" s="8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16"/>
      <c r="N953" s="2"/>
      <c r="O953" s="10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8"/>
      <c r="B954" s="8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16"/>
      <c r="N954" s="2"/>
      <c r="O954" s="10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8"/>
      <c r="B955" s="8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16"/>
      <c r="N955" s="2"/>
      <c r="O955" s="10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8"/>
      <c r="B956" s="8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16"/>
      <c r="N956" s="2"/>
      <c r="O956" s="10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8"/>
      <c r="B957" s="8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16"/>
      <c r="N957" s="2"/>
      <c r="O957" s="10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8"/>
      <c r="B958" s="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16"/>
      <c r="N958" s="2"/>
      <c r="O958" s="10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8"/>
      <c r="B959" s="8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16"/>
      <c r="N959" s="2"/>
      <c r="O959" s="10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8"/>
      <c r="B960" s="8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16"/>
      <c r="N960" s="2"/>
      <c r="O960" s="10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8"/>
      <c r="B961" s="8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16"/>
      <c r="N961" s="2"/>
      <c r="O961" s="10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8"/>
      <c r="B962" s="8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16"/>
      <c r="N962" s="2"/>
      <c r="O962" s="10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8"/>
      <c r="B963" s="8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16"/>
      <c r="N963" s="2"/>
      <c r="O963" s="10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8"/>
      <c r="B964" s="8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16"/>
      <c r="N964" s="2"/>
      <c r="O964" s="10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8"/>
      <c r="B965" s="8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16"/>
      <c r="N965" s="2"/>
      <c r="O965" s="10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8"/>
      <c r="B966" s="8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16"/>
      <c r="N966" s="2"/>
      <c r="O966" s="10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8"/>
      <c r="B967" s="8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16"/>
      <c r="N967" s="2"/>
      <c r="O967" s="10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8"/>
      <c r="B968" s="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16"/>
      <c r="N968" s="2"/>
      <c r="O968" s="10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8"/>
      <c r="B969" s="8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16"/>
      <c r="N969" s="2"/>
      <c r="O969" s="10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8"/>
      <c r="B970" s="8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16"/>
      <c r="N970" s="2"/>
      <c r="O970" s="10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8"/>
      <c r="B971" s="8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16"/>
      <c r="N971" s="2"/>
      <c r="O971" s="10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8"/>
      <c r="B972" s="8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16"/>
      <c r="N972" s="2"/>
      <c r="O972" s="10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8"/>
      <c r="B973" s="8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16"/>
      <c r="N973" s="2"/>
      <c r="O973" s="10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8"/>
      <c r="B974" s="8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16"/>
      <c r="N974" s="2"/>
      <c r="O974" s="10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8"/>
      <c r="B975" s="8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16"/>
      <c r="N975" s="2"/>
      <c r="O975" s="10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8"/>
      <c r="B976" s="8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16"/>
      <c r="N976" s="2"/>
      <c r="O976" s="10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8"/>
      <c r="B977" s="8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16"/>
      <c r="N977" s="2"/>
      <c r="O977" s="10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8"/>
      <c r="B978" s="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16"/>
      <c r="N978" s="2"/>
      <c r="O978" s="10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8"/>
      <c r="B979" s="8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16"/>
      <c r="N979" s="2"/>
      <c r="O979" s="10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8"/>
      <c r="B980" s="8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16"/>
      <c r="N980" s="2"/>
      <c r="O980" s="10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8"/>
      <c r="B981" s="8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16"/>
      <c r="N981" s="2"/>
      <c r="O981" s="10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8"/>
      <c r="B982" s="8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16"/>
      <c r="N982" s="2"/>
      <c r="O982" s="10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8"/>
      <c r="B983" s="8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16"/>
      <c r="N983" s="2"/>
      <c r="O983" s="10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8"/>
      <c r="B984" s="8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16"/>
      <c r="N984" s="2"/>
      <c r="O984" s="10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8"/>
      <c r="B985" s="8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16"/>
      <c r="N985" s="2"/>
      <c r="O985" s="10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8"/>
      <c r="B986" s="8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16"/>
      <c r="N986" s="2"/>
      <c r="O986" s="10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8"/>
      <c r="B987" s="8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16"/>
      <c r="N987" s="2"/>
      <c r="O987" s="10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8"/>
      <c r="B988" s="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16"/>
      <c r="N988" s="2"/>
      <c r="O988" s="10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8"/>
      <c r="B989" s="8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16"/>
      <c r="N989" s="2"/>
      <c r="O989" s="10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8"/>
      <c r="B990" s="8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16"/>
      <c r="N990" s="2"/>
      <c r="O990" s="10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8"/>
      <c r="B991" s="8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16"/>
      <c r="N991" s="2"/>
      <c r="O991" s="10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8"/>
      <c r="B992" s="8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16"/>
      <c r="N992" s="2"/>
      <c r="O992" s="10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8"/>
      <c r="B993" s="8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16"/>
      <c r="N993" s="2"/>
      <c r="O993" s="10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8"/>
      <c r="B994" s="8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16"/>
      <c r="N994" s="2"/>
      <c r="O994" s="10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8"/>
      <c r="B995" s="8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16"/>
      <c r="N995" s="2"/>
      <c r="O995" s="10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8"/>
      <c r="B996" s="8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16"/>
      <c r="N996" s="2"/>
      <c r="O996" s="10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8"/>
      <c r="B997" s="8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16"/>
      <c r="N997" s="2"/>
      <c r="O997" s="10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8"/>
      <c r="B998" s="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16"/>
      <c r="N998" s="2"/>
      <c r="O998" s="10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8"/>
      <c r="B999" s="8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16"/>
      <c r="N999" s="2"/>
      <c r="O999" s="10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8"/>
      <c r="B1000" s="8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16"/>
      <c r="N1000" s="2"/>
      <c r="O1000" s="10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3" x14ac:dyDescent="0.15">
      <c r="A1001" s="8"/>
      <c r="B1001" s="8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16"/>
      <c r="N1001" s="2"/>
      <c r="O1001" s="10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3" x14ac:dyDescent="0.15">
      <c r="A1002" s="8"/>
      <c r="B1002" s="8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16"/>
      <c r="N1002" s="2"/>
      <c r="O1002" s="10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3" x14ac:dyDescent="0.15">
      <c r="A1003" s="8"/>
      <c r="B1003" s="8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16"/>
      <c r="N1003" s="2"/>
      <c r="O1003" s="10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3" x14ac:dyDescent="0.15">
      <c r="A1004" s="8"/>
      <c r="B1004" s="14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16"/>
      <c r="N1004" s="2"/>
      <c r="O1004" s="10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3" x14ac:dyDescent="0.15">
      <c r="A1005" s="8"/>
      <c r="B1005" s="14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16"/>
      <c r="N1005" s="2"/>
      <c r="O1005" s="10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3" x14ac:dyDescent="0.15">
      <c r="A1006" s="8"/>
      <c r="B1006" s="14"/>
      <c r="C1006" s="2"/>
      <c r="D1006" s="2"/>
      <c r="G1006" s="2"/>
      <c r="H1006" s="2"/>
      <c r="I1006" s="2"/>
      <c r="J1006" s="2"/>
      <c r="K1006" s="2"/>
      <c r="L1006" s="2"/>
      <c r="M1006" s="16"/>
      <c r="N1006" s="2"/>
      <c r="O1006" s="10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E06666"/>
    <outlinePr summaryBelow="0" summaryRight="0"/>
  </sheetPr>
  <dimension ref="A1:AB1000"/>
  <sheetViews>
    <sheetView workbookViewId="0">
      <selection activeCell="C18" sqref="C18"/>
    </sheetView>
  </sheetViews>
  <sheetFormatPr baseColWidth="10" defaultColWidth="12.6640625" defaultRowHeight="15.75" customHeight="1" x14ac:dyDescent="0.15"/>
  <cols>
    <col min="1" max="1" width="16.1640625" customWidth="1"/>
    <col min="2" max="2" width="12.6640625" hidden="1"/>
    <col min="9" max="9" width="18.1640625" customWidth="1"/>
  </cols>
  <sheetData>
    <row r="1" spans="1:28" ht="15.75" customHeight="1" x14ac:dyDescent="0.15">
      <c r="A1" s="1" t="s">
        <v>28</v>
      </c>
      <c r="B1" s="1" t="s">
        <v>0</v>
      </c>
      <c r="C1" s="5" t="s">
        <v>1</v>
      </c>
      <c r="D1" s="5" t="s">
        <v>2</v>
      </c>
      <c r="E1" s="5" t="s">
        <v>29</v>
      </c>
      <c r="F1" s="5" t="s">
        <v>3</v>
      </c>
      <c r="G1" s="5" t="s">
        <v>4</v>
      </c>
      <c r="H1" s="5" t="s">
        <v>5</v>
      </c>
      <c r="I1" s="5" t="s">
        <v>17</v>
      </c>
      <c r="J1" s="5" t="s">
        <v>30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3">
        <v>150</v>
      </c>
      <c r="B2" s="3">
        <v>1</v>
      </c>
      <c r="C2" s="4">
        <v>0</v>
      </c>
      <c r="D2" s="2">
        <f t="shared" ref="D2:D20" si="0">(C2+B2)-1</f>
        <v>0</v>
      </c>
      <c r="E2" s="2">
        <f>D20</f>
        <v>3744</v>
      </c>
      <c r="F2" s="2">
        <f>SUM(B2:B20)</f>
        <v>3745</v>
      </c>
      <c r="G2" s="15">
        <f t="shared" ref="G2:G20" si="1">B2/$F$2</f>
        <v>2.6702269692923899E-4</v>
      </c>
      <c r="H2" s="2">
        <f t="shared" ref="H2:H20" si="2">A2*B2</f>
        <v>150</v>
      </c>
      <c r="I2" s="16">
        <f>SUM(H2:H20)/F2</f>
        <v>13.097463284379172</v>
      </c>
      <c r="J2" s="16">
        <f>I2*'Bonus 1 Lines'!P2</f>
        <v>55.569625445860702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15">
      <c r="A3" s="3">
        <v>120</v>
      </c>
      <c r="B3" s="3">
        <v>2</v>
      </c>
      <c r="C3" s="3">
        <f t="shared" ref="C3:C20" si="3">D2+1</f>
        <v>1</v>
      </c>
      <c r="D3" s="2">
        <f t="shared" si="0"/>
        <v>2</v>
      </c>
      <c r="E3" s="2"/>
      <c r="F3" s="2"/>
      <c r="G3" s="15">
        <f t="shared" si="1"/>
        <v>5.3404539385847798E-4</v>
      </c>
      <c r="H3" s="2">
        <f t="shared" si="2"/>
        <v>240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15">
      <c r="A4" s="3">
        <v>100</v>
      </c>
      <c r="B4" s="3">
        <v>3</v>
      </c>
      <c r="C4" s="3">
        <f t="shared" si="3"/>
        <v>3</v>
      </c>
      <c r="D4" s="2">
        <f t="shared" si="0"/>
        <v>5</v>
      </c>
      <c r="E4" s="2"/>
      <c r="F4" s="2"/>
      <c r="G4" s="15">
        <f t="shared" si="1"/>
        <v>8.0106809078771691E-4</v>
      </c>
      <c r="H4" s="2">
        <f t="shared" si="2"/>
        <v>300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15">
      <c r="A5" s="3">
        <v>95</v>
      </c>
      <c r="B5" s="3">
        <v>4</v>
      </c>
      <c r="C5" s="3">
        <f t="shared" si="3"/>
        <v>6</v>
      </c>
      <c r="D5" s="2">
        <f t="shared" si="0"/>
        <v>9</v>
      </c>
      <c r="E5" s="2"/>
      <c r="F5" s="2"/>
      <c r="G5" s="15">
        <f t="shared" si="1"/>
        <v>1.068090787716956E-3</v>
      </c>
      <c r="H5" s="2">
        <f t="shared" si="2"/>
        <v>380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15">
      <c r="A6" s="3">
        <v>90</v>
      </c>
      <c r="B6" s="3">
        <v>5</v>
      </c>
      <c r="C6" s="3">
        <f t="shared" si="3"/>
        <v>10</v>
      </c>
      <c r="D6" s="2">
        <f t="shared" si="0"/>
        <v>14</v>
      </c>
      <c r="E6" s="2"/>
      <c r="F6" s="2"/>
      <c r="G6" s="15">
        <f t="shared" si="1"/>
        <v>1.3351134846461949E-3</v>
      </c>
      <c r="H6" s="2">
        <f t="shared" si="2"/>
        <v>450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15">
      <c r="A7" s="3">
        <v>80</v>
      </c>
      <c r="B7" s="3">
        <v>6</v>
      </c>
      <c r="C7" s="3">
        <f t="shared" si="3"/>
        <v>15</v>
      </c>
      <c r="D7" s="2">
        <f t="shared" si="0"/>
        <v>20</v>
      </c>
      <c r="E7" s="2"/>
      <c r="F7" s="2"/>
      <c r="G7" s="15">
        <f t="shared" si="1"/>
        <v>1.6021361815754338E-3</v>
      </c>
      <c r="H7" s="2">
        <f t="shared" si="2"/>
        <v>480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15">
      <c r="A8" s="3">
        <v>75</v>
      </c>
      <c r="B8" s="3">
        <v>7</v>
      </c>
      <c r="C8" s="3">
        <f t="shared" si="3"/>
        <v>21</v>
      </c>
      <c r="D8" s="2">
        <f t="shared" si="0"/>
        <v>27</v>
      </c>
      <c r="E8" s="2"/>
      <c r="F8" s="2"/>
      <c r="G8" s="15">
        <f t="shared" si="1"/>
        <v>1.869158878504673E-3</v>
      </c>
      <c r="H8" s="2">
        <f t="shared" si="2"/>
        <v>525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15">
      <c r="A9" s="3">
        <v>60</v>
      </c>
      <c r="B9" s="3">
        <v>8</v>
      </c>
      <c r="C9" s="3">
        <f t="shared" si="3"/>
        <v>28</v>
      </c>
      <c r="D9" s="2">
        <f t="shared" si="0"/>
        <v>35</v>
      </c>
      <c r="E9" s="2"/>
      <c r="F9" s="2"/>
      <c r="G9" s="15">
        <f t="shared" si="1"/>
        <v>2.1361815754339119E-3</v>
      </c>
      <c r="H9" s="2">
        <f t="shared" si="2"/>
        <v>480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15">
      <c r="A10" s="3">
        <v>55</v>
      </c>
      <c r="B10" s="3">
        <v>9</v>
      </c>
      <c r="C10" s="3">
        <f t="shared" si="3"/>
        <v>36</v>
      </c>
      <c r="D10" s="2">
        <f t="shared" si="0"/>
        <v>44</v>
      </c>
      <c r="E10" s="2"/>
      <c r="F10" s="2"/>
      <c r="G10" s="15">
        <f t="shared" si="1"/>
        <v>2.4032042723631511E-3</v>
      </c>
      <c r="H10" s="2">
        <f t="shared" si="2"/>
        <v>495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15">
      <c r="A11" s="3">
        <v>50</v>
      </c>
      <c r="B11" s="3">
        <v>10</v>
      </c>
      <c r="C11" s="3">
        <f t="shared" si="3"/>
        <v>45</v>
      </c>
      <c r="D11" s="2">
        <f t="shared" si="0"/>
        <v>54</v>
      </c>
      <c r="E11" s="2"/>
      <c r="F11" s="2"/>
      <c r="G11" s="15">
        <f t="shared" si="1"/>
        <v>2.6702269692923898E-3</v>
      </c>
      <c r="H11" s="2">
        <f t="shared" si="2"/>
        <v>500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15">
      <c r="A12" s="3">
        <v>45</v>
      </c>
      <c r="B12" s="3">
        <v>20</v>
      </c>
      <c r="C12" s="3">
        <f t="shared" si="3"/>
        <v>55</v>
      </c>
      <c r="D12" s="2">
        <f t="shared" si="0"/>
        <v>74</v>
      </c>
      <c r="E12" s="2"/>
      <c r="F12" s="2"/>
      <c r="G12" s="15">
        <f t="shared" si="1"/>
        <v>5.3404539385847796E-3</v>
      </c>
      <c r="H12" s="2">
        <f t="shared" si="2"/>
        <v>900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15">
      <c r="A13" s="3">
        <v>40</v>
      </c>
      <c r="B13" s="3">
        <v>40</v>
      </c>
      <c r="C13" s="3">
        <f t="shared" si="3"/>
        <v>75</v>
      </c>
      <c r="D13" s="2">
        <f t="shared" si="0"/>
        <v>114</v>
      </c>
      <c r="E13" s="2"/>
      <c r="F13" s="2"/>
      <c r="G13" s="15">
        <f t="shared" si="1"/>
        <v>1.0680907877169559E-2</v>
      </c>
      <c r="H13" s="2">
        <f t="shared" si="2"/>
        <v>1600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15">
      <c r="A14" s="3">
        <v>35</v>
      </c>
      <c r="B14" s="3">
        <v>50</v>
      </c>
      <c r="C14" s="3">
        <f t="shared" si="3"/>
        <v>115</v>
      </c>
      <c r="D14" s="2">
        <f t="shared" si="0"/>
        <v>164</v>
      </c>
      <c r="E14" s="2"/>
      <c r="F14" s="2"/>
      <c r="G14" s="15">
        <f t="shared" si="1"/>
        <v>1.335113484646195E-2</v>
      </c>
      <c r="H14" s="2">
        <f t="shared" si="2"/>
        <v>1750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15">
      <c r="A15" s="3">
        <v>30</v>
      </c>
      <c r="B15" s="3">
        <v>80</v>
      </c>
      <c r="C15" s="3">
        <f t="shared" si="3"/>
        <v>165</v>
      </c>
      <c r="D15" s="2">
        <f t="shared" si="0"/>
        <v>244</v>
      </c>
      <c r="E15" s="2"/>
      <c r="F15" s="2"/>
      <c r="G15" s="15">
        <f t="shared" si="1"/>
        <v>2.1361815754339118E-2</v>
      </c>
      <c r="H15" s="2">
        <f t="shared" si="2"/>
        <v>2400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15">
      <c r="A16" s="3">
        <v>20</v>
      </c>
      <c r="B16" s="3">
        <v>100</v>
      </c>
      <c r="C16" s="3">
        <f t="shared" si="3"/>
        <v>245</v>
      </c>
      <c r="D16" s="2">
        <f t="shared" si="0"/>
        <v>344</v>
      </c>
      <c r="E16" s="2"/>
      <c r="F16" s="2"/>
      <c r="G16" s="15">
        <f t="shared" si="1"/>
        <v>2.67022696929239E-2</v>
      </c>
      <c r="H16" s="2">
        <f t="shared" si="2"/>
        <v>2000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15">
      <c r="A17" s="3">
        <v>15</v>
      </c>
      <c r="B17" s="3">
        <v>1000</v>
      </c>
      <c r="C17" s="3">
        <f t="shared" si="3"/>
        <v>345</v>
      </c>
      <c r="D17" s="2">
        <f t="shared" si="0"/>
        <v>1344</v>
      </c>
      <c r="E17" s="2"/>
      <c r="F17" s="2"/>
      <c r="G17" s="15">
        <f t="shared" si="1"/>
        <v>0.26702269692923897</v>
      </c>
      <c r="H17" s="2">
        <f t="shared" si="2"/>
        <v>15000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15">
      <c r="A18" s="3">
        <v>12</v>
      </c>
      <c r="B18" s="3">
        <v>500</v>
      </c>
      <c r="C18" s="3">
        <f t="shared" si="3"/>
        <v>1345</v>
      </c>
      <c r="D18" s="2">
        <f t="shared" si="0"/>
        <v>1844</v>
      </c>
      <c r="E18" s="2"/>
      <c r="F18" s="2"/>
      <c r="G18" s="15">
        <f t="shared" si="1"/>
        <v>0.13351134846461948</v>
      </c>
      <c r="H18" s="2">
        <f t="shared" si="2"/>
        <v>6000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15">
      <c r="A19" s="3">
        <v>10</v>
      </c>
      <c r="B19" s="3">
        <v>700</v>
      </c>
      <c r="C19" s="3">
        <f t="shared" si="3"/>
        <v>1845</v>
      </c>
      <c r="D19" s="2">
        <f t="shared" si="0"/>
        <v>2544</v>
      </c>
      <c r="E19" s="2"/>
      <c r="F19" s="2"/>
      <c r="G19" s="15">
        <f t="shared" si="1"/>
        <v>0.18691588785046728</v>
      </c>
      <c r="H19" s="2">
        <f t="shared" si="2"/>
        <v>7000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15">
      <c r="A20" s="3">
        <v>7</v>
      </c>
      <c r="B20" s="3">
        <v>1200</v>
      </c>
      <c r="C20" s="3">
        <f t="shared" si="3"/>
        <v>2545</v>
      </c>
      <c r="D20" s="2">
        <f t="shared" si="0"/>
        <v>3744</v>
      </c>
      <c r="E20" s="2"/>
      <c r="F20" s="2"/>
      <c r="G20" s="15">
        <f t="shared" si="1"/>
        <v>0.32042723631508679</v>
      </c>
      <c r="H20" s="2">
        <f t="shared" si="2"/>
        <v>8400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659C-2AE5-D744-A829-8C41CF72645B}">
  <sheetPr>
    <tabColor theme="7" tint="-0.249977111117893"/>
  </sheetPr>
  <dimension ref="A1:D2"/>
  <sheetViews>
    <sheetView workbookViewId="0">
      <selection activeCell="A2" sqref="A2"/>
    </sheetView>
  </sheetViews>
  <sheetFormatPr baseColWidth="10" defaultRowHeight="13" x14ac:dyDescent="0.15"/>
  <cols>
    <col min="3" max="3" width="12.6640625" customWidth="1"/>
  </cols>
  <sheetData>
    <row r="1" spans="1:4" x14ac:dyDescent="0.15">
      <c r="A1" s="24" t="s">
        <v>33</v>
      </c>
      <c r="B1" s="24" t="s">
        <v>0</v>
      </c>
      <c r="C1" s="24" t="s">
        <v>1</v>
      </c>
      <c r="D1" s="24" t="s">
        <v>2</v>
      </c>
    </row>
    <row r="2" spans="1:4" x14ac:dyDescent="0.15">
      <c r="A2" s="25">
        <v>1</v>
      </c>
      <c r="B2" s="25">
        <v>1</v>
      </c>
      <c r="C2" s="25">
        <v>0</v>
      </c>
      <c r="D2" s="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1FEF-1CB8-184E-A82D-E74AE0A35C3E}">
  <sheetPr>
    <tabColor theme="7" tint="-0.249977111117893"/>
  </sheetPr>
  <dimension ref="A1:X2"/>
  <sheetViews>
    <sheetView topLeftCell="U1" workbookViewId="0">
      <selection activeCell="X2" sqref="X2"/>
    </sheetView>
  </sheetViews>
  <sheetFormatPr baseColWidth="10" defaultRowHeight="13" x14ac:dyDescent="0.15"/>
  <sheetData>
    <row r="1" spans="1:24" x14ac:dyDescent="0.15">
      <c r="A1" s="24" t="s">
        <v>33</v>
      </c>
      <c r="B1" s="24" t="s">
        <v>0</v>
      </c>
      <c r="C1" s="24" t="s">
        <v>1</v>
      </c>
      <c r="D1" s="24" t="s">
        <v>2</v>
      </c>
      <c r="U1" s="9" t="s">
        <v>21</v>
      </c>
      <c r="V1" s="9" t="s">
        <v>0</v>
      </c>
      <c r="W1" s="6" t="s">
        <v>10</v>
      </c>
      <c r="X1" s="6" t="s">
        <v>2</v>
      </c>
    </row>
    <row r="2" spans="1:24" x14ac:dyDescent="0.15">
      <c r="A2" s="25">
        <v>1</v>
      </c>
      <c r="B2" s="25">
        <v>1</v>
      </c>
      <c r="C2" s="25">
        <v>0</v>
      </c>
      <c r="D2" s="25">
        <v>1</v>
      </c>
      <c r="U2" s="8">
        <v>1</v>
      </c>
      <c r="V2" s="8">
        <v>1</v>
      </c>
      <c r="W2" s="4">
        <v>0</v>
      </c>
      <c r="X2" s="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A756-C0B2-354D-AFB4-E9724F830195}">
  <sheetPr>
    <tabColor theme="7" tint="-0.249977111117893"/>
  </sheetPr>
  <dimension ref="A1:I10"/>
  <sheetViews>
    <sheetView workbookViewId="0">
      <selection activeCell="F13" sqref="F13"/>
    </sheetView>
  </sheetViews>
  <sheetFormatPr baseColWidth="10" defaultRowHeight="13" x14ac:dyDescent="0.15"/>
  <sheetData>
    <row r="1" spans="1:9" x14ac:dyDescent="0.15">
      <c r="A1" s="24" t="s">
        <v>33</v>
      </c>
      <c r="B1" s="24" t="s">
        <v>0</v>
      </c>
      <c r="C1" s="24" t="s">
        <v>1</v>
      </c>
      <c r="D1" s="24" t="s">
        <v>2</v>
      </c>
      <c r="E1" s="24" t="s">
        <v>34</v>
      </c>
      <c r="F1" s="24" t="s">
        <v>3</v>
      </c>
      <c r="G1" s="24" t="s">
        <v>4</v>
      </c>
      <c r="H1" s="24" t="s">
        <v>5</v>
      </c>
      <c r="I1" s="24" t="s">
        <v>35</v>
      </c>
    </row>
    <row r="2" spans="1:9" x14ac:dyDescent="0.15">
      <c r="A2" s="25">
        <v>50</v>
      </c>
      <c r="B2" s="25">
        <v>10</v>
      </c>
      <c r="C2" s="25">
        <v>0</v>
      </c>
      <c r="D2" s="25">
        <v>9</v>
      </c>
      <c r="E2" s="25">
        <v>89</v>
      </c>
      <c r="F2" s="25">
        <v>90</v>
      </c>
      <c r="G2" s="25">
        <v>0.1111111</v>
      </c>
      <c r="H2" s="25">
        <v>500</v>
      </c>
      <c r="I2" s="25">
        <v>30</v>
      </c>
    </row>
    <row r="3" spans="1:9" x14ac:dyDescent="0.15">
      <c r="A3" s="25">
        <v>45</v>
      </c>
      <c r="B3" s="25">
        <v>10</v>
      </c>
      <c r="C3" s="25">
        <v>10</v>
      </c>
      <c r="D3" s="25">
        <v>19</v>
      </c>
      <c r="E3" s="25"/>
      <c r="F3" s="25"/>
      <c r="G3" s="25">
        <v>0.1111111</v>
      </c>
      <c r="H3" s="25">
        <v>450</v>
      </c>
      <c r="I3" s="25"/>
    </row>
    <row r="4" spans="1:9" x14ac:dyDescent="0.15">
      <c r="A4" s="25">
        <v>40</v>
      </c>
      <c r="B4" s="25">
        <v>10</v>
      </c>
      <c r="C4" s="25">
        <v>20</v>
      </c>
      <c r="D4" s="25">
        <v>29</v>
      </c>
      <c r="E4" s="25"/>
      <c r="F4" s="25"/>
      <c r="G4" s="25">
        <v>0.1111111</v>
      </c>
      <c r="H4" s="25">
        <v>400</v>
      </c>
      <c r="I4" s="25"/>
    </row>
    <row r="5" spans="1:9" x14ac:dyDescent="0.15">
      <c r="A5" s="25">
        <v>35</v>
      </c>
      <c r="B5" s="25">
        <v>10</v>
      </c>
      <c r="C5" s="25">
        <v>30</v>
      </c>
      <c r="D5" s="25">
        <v>39</v>
      </c>
      <c r="E5" s="25"/>
      <c r="F5" s="25"/>
      <c r="G5" s="25">
        <v>0.1111111</v>
      </c>
      <c r="H5" s="25">
        <v>350</v>
      </c>
      <c r="I5" s="25"/>
    </row>
    <row r="6" spans="1:9" x14ac:dyDescent="0.15">
      <c r="A6" s="25">
        <v>30</v>
      </c>
      <c r="B6" s="25">
        <v>10</v>
      </c>
      <c r="C6" s="25">
        <v>40</v>
      </c>
      <c r="D6" s="25">
        <v>49</v>
      </c>
      <c r="E6" s="25"/>
      <c r="F6" s="25"/>
      <c r="G6" s="25">
        <v>0.1111111</v>
      </c>
      <c r="H6" s="25">
        <v>300</v>
      </c>
      <c r="I6" s="25"/>
    </row>
    <row r="7" spans="1:9" x14ac:dyDescent="0.15">
      <c r="A7" s="25">
        <v>25</v>
      </c>
      <c r="B7" s="25">
        <v>10</v>
      </c>
      <c r="C7" s="25">
        <v>50</v>
      </c>
      <c r="D7" s="25">
        <v>59</v>
      </c>
      <c r="E7" s="25"/>
      <c r="F7" s="25"/>
      <c r="G7" s="25">
        <v>0.1111111</v>
      </c>
      <c r="H7" s="25">
        <v>250</v>
      </c>
      <c r="I7" s="25"/>
    </row>
    <row r="8" spans="1:9" x14ac:dyDescent="0.15">
      <c r="A8" s="25">
        <v>20</v>
      </c>
      <c r="B8" s="25">
        <v>10</v>
      </c>
      <c r="C8" s="25">
        <v>60</v>
      </c>
      <c r="D8" s="25">
        <v>69</v>
      </c>
      <c r="E8" s="25"/>
      <c r="F8" s="25"/>
      <c r="G8" s="25">
        <v>0.1111111</v>
      </c>
      <c r="H8" s="25">
        <v>200</v>
      </c>
      <c r="I8" s="25"/>
    </row>
    <row r="9" spans="1:9" x14ac:dyDescent="0.15">
      <c r="A9" s="25">
        <v>15</v>
      </c>
      <c r="B9" s="25">
        <v>10</v>
      </c>
      <c r="C9" s="25">
        <v>70</v>
      </c>
      <c r="D9" s="25">
        <v>79</v>
      </c>
      <c r="E9" s="25"/>
      <c r="F9" s="25"/>
      <c r="G9" s="25">
        <v>0.1111111</v>
      </c>
      <c r="H9" s="25">
        <v>150</v>
      </c>
      <c r="I9" s="25"/>
    </row>
    <row r="10" spans="1:9" x14ac:dyDescent="0.15">
      <c r="A10" s="25">
        <v>10</v>
      </c>
      <c r="B10" s="25">
        <v>10</v>
      </c>
      <c r="C10" s="25">
        <v>80</v>
      </c>
      <c r="D10" s="25">
        <v>89</v>
      </c>
      <c r="E10" s="25"/>
      <c r="F10" s="25"/>
      <c r="G10" s="25">
        <v>0.1111111</v>
      </c>
      <c r="H10" s="25">
        <v>100</v>
      </c>
      <c r="I1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Bonus Trigger Table</vt:lpstr>
      <vt:lpstr>Win Lines</vt:lpstr>
      <vt:lpstr>Pay Values</vt:lpstr>
      <vt:lpstr>Bonus 1 Spins</vt:lpstr>
      <vt:lpstr>Bonus 1 Lines</vt:lpstr>
      <vt:lpstr>Bonus 1 Pays</vt:lpstr>
      <vt:lpstr>Bonus 2 Table</vt:lpstr>
      <vt:lpstr>Bonus 2 Win Lines</vt:lpstr>
      <vt:lpstr>Bonus 2 Pick Bonus</vt:lpstr>
      <vt:lpstr>Math Values</vt:lpstr>
      <vt:lpstr>Extra Bonus Trigger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2022-11-03T19:57:21Z</dcterms:modified>
</cp:coreProperties>
</file>