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D:\KenIChi\Chatbot\docs\"/>
    </mc:Choice>
  </mc:AlternateContent>
  <xr:revisionPtr revIDLastSave="0" documentId="8_{48989525-4FFC-4973-B1AA-A0DEA66C4CC0}" xr6:coauthVersionLast="47" xr6:coauthVersionMax="47" xr10:uidLastSave="{00000000-0000-0000-0000-000000000000}"/>
  <bookViews>
    <workbookView xWindow="-110" yWindow="-110" windowWidth="25820" windowHeight="15500" firstSheet="1" activeTab="1" xr2:uid="{0FB9A36B-7D72-4241-814C-95ADC5B4EEAF}"/>
  </bookViews>
  <sheets>
    <sheet name="Tổng thể kế hoạch tổ chức YEP" sheetId="6" r:id="rId1"/>
    <sheet name="danh sách nhóm" sheetId="27" r:id="rId2"/>
    <sheet name="List công việc cần thực hiện" sheetId="10" r:id="rId3"/>
    <sheet name="Mini game" sheetId="24" r:id="rId4"/>
    <sheet name="List câu hỏi PV video mở màn" sheetId="5" state="hidden" r:id="rId5"/>
    <sheet name="Chuẩn bị" sheetId="14" state="hidden" r:id="rId6"/>
    <sheet name="Chi phí dự tính YEP 2025" sheetId="25" r:id="rId7"/>
    <sheet name="DS khách mời dự tính 2025" sheetId="26" r:id="rId8"/>
    <sheet name="Timeline YEP 2024" sheetId="13" r:id="rId9"/>
    <sheet name="Câu hỏi pv cho clip" sheetId="16" state="hidden" r:id="rId10"/>
    <sheet name="Chi phí dự tính YEP 2024" sheetId="17" r:id="rId11"/>
    <sheet name="DS khách mời dự tính 2024" sheetId="15" state="hidden" r:id="rId12"/>
    <sheet name="kịch bản MC" sheetId="20" r:id="rId13"/>
    <sheet name="kịch bản MC (in)" sheetId="23" state="hidden" r:id="rId14"/>
    <sheet name="Checklist" sheetId="22" r:id="rId15"/>
    <sheet name="Chi phí chi 2022" sheetId="11" state="hidden" r:id="rId16"/>
  </sheets>
  <definedNames>
    <definedName name="_xlnm._FilterDatabase" localSheetId="11" hidden="1">'DS khách mời dự tính 2024'!$B$2:$I$77</definedName>
    <definedName name="_xlnm._FilterDatabase" localSheetId="7" hidden="1">'DS khách mời dự tính 2025'!$B$2:$I$79</definedName>
    <definedName name="_xlnm.Print_Area" localSheetId="9">'Câu hỏi pv cho clip'!$A$1:$E$12</definedName>
    <definedName name="_xlnm.Print_Area" localSheetId="10">'Chi phí dự tính YEP 2024'!$A$1:$G$25</definedName>
    <definedName name="_xlnm.Print_Area" localSheetId="6">'Chi phí dự tính YEP 2025'!$A$1:$M$25</definedName>
    <definedName name="_xlnm.Print_Area" localSheetId="5">'Chuẩn bị'!$A$1:$H$33</definedName>
    <definedName name="_xlnm.Print_Area" localSheetId="11">'DS khách mời dự tính 2024'!$A$1:$I$84</definedName>
    <definedName name="_xlnm.Print_Area" localSheetId="7">'DS khách mời dự tính 2025'!$A$1:$I$84</definedName>
    <definedName name="_xlnm.Print_Area" localSheetId="2">'List công việc cần thực hiện'!$A$1:$G$43</definedName>
    <definedName name="_xlnm.Print_Area" localSheetId="8">'Timeline YEP 2024'!$A$1:$E$16</definedName>
    <definedName name="_xlnm.Print_Area" localSheetId="0">'Tổng thể kế hoạch tổ chức YEP'!$A$1:$E$23</definedName>
    <definedName name="_xlnm.Print_Titles" localSheetId="11">'DS khách mời dự tính 2024'!$2:$2</definedName>
    <definedName name="_xlnm.Print_Titles" localSheetId="7">'DS khách mời dự tính 2025'!$2:$2</definedName>
  </definedNames>
  <calcPr calcId="191028" concurrentManualCount="6"/>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3" i="25" l="1"/>
  <c r="M19" i="25"/>
  <c r="M17" i="25"/>
  <c r="M9" i="25"/>
  <c r="K9" i="25"/>
  <c r="M4" i="25"/>
  <c r="M22" i="25" s="1"/>
  <c r="G79" i="26"/>
  <c r="E23" i="25" s="1"/>
  <c r="B74" i="26"/>
  <c r="B73" i="26"/>
  <c r="B72" i="26"/>
  <c r="B71" i="26"/>
  <c r="B70" i="26"/>
  <c r="B69" i="26"/>
  <c r="B68" i="26"/>
  <c r="B67" i="26"/>
  <c r="B66" i="26"/>
  <c r="B65" i="26"/>
  <c r="B64" i="26"/>
  <c r="B63" i="26"/>
  <c r="B62" i="26"/>
  <c r="B61" i="26"/>
  <c r="B60" i="26"/>
  <c r="B59" i="26"/>
  <c r="B58" i="26"/>
  <c r="B57" i="26"/>
  <c r="B56" i="26"/>
  <c r="B55" i="26"/>
  <c r="B54" i="26"/>
  <c r="B53" i="26"/>
  <c r="B52" i="26"/>
  <c r="B51" i="26"/>
  <c r="B50" i="26"/>
  <c r="B49" i="26"/>
  <c r="B48" i="26"/>
  <c r="B47" i="26"/>
  <c r="B46" i="26"/>
  <c r="B45" i="26"/>
  <c r="B44" i="26"/>
  <c r="B43" i="26"/>
  <c r="B42" i="26"/>
  <c r="B41" i="26"/>
  <c r="B40" i="26"/>
  <c r="B39" i="26"/>
  <c r="B38" i="26"/>
  <c r="B37" i="26"/>
  <c r="B36" i="26"/>
  <c r="B35" i="26"/>
  <c r="B34" i="26"/>
  <c r="B33" i="26"/>
  <c r="B32" i="26"/>
  <c r="B31" i="26"/>
  <c r="B30" i="26"/>
  <c r="B29" i="26"/>
  <c r="B28" i="26"/>
  <c r="B27" i="26"/>
  <c r="B26" i="26"/>
  <c r="B25" i="26"/>
  <c r="B24" i="26"/>
  <c r="B23" i="26"/>
  <c r="B22" i="26"/>
  <c r="B21" i="26"/>
  <c r="B20" i="26"/>
  <c r="B19" i="26"/>
  <c r="B18" i="26"/>
  <c r="B17" i="26"/>
  <c r="B16" i="26"/>
  <c r="B15" i="26"/>
  <c r="B14" i="26"/>
  <c r="B13" i="26"/>
  <c r="B12" i="26"/>
  <c r="B11" i="26"/>
  <c r="B10" i="26"/>
  <c r="B9" i="26"/>
  <c r="B8" i="26"/>
  <c r="B7" i="26"/>
  <c r="B6" i="26"/>
  <c r="B5" i="26"/>
  <c r="B4" i="26"/>
  <c r="B3" i="26"/>
  <c r="E10" i="25"/>
  <c r="E13" i="25"/>
  <c r="E5" i="25"/>
  <c r="E11" i="25"/>
  <c r="E12" i="25"/>
  <c r="E14" i="25"/>
  <c r="E15" i="25"/>
  <c r="E16" i="25"/>
  <c r="E17" i="25"/>
  <c r="E18" i="25"/>
  <c r="E19" i="25"/>
  <c r="E6" i="25"/>
  <c r="E7" i="25"/>
  <c r="E8" i="25"/>
  <c r="E9" i="25"/>
  <c r="E4" i="25"/>
  <c r="D13" i="10"/>
  <c r="G79" i="15"/>
  <c r="H79" i="15"/>
  <c r="C9" i="17"/>
  <c r="E9" i="17"/>
  <c r="E17" i="17"/>
  <c r="E4" i="17"/>
  <c r="E19" i="17"/>
  <c r="M24" i="25" l="1"/>
  <c r="E22" i="25"/>
  <c r="E24" i="25" s="1"/>
  <c r="E23" i="17"/>
  <c r="B67" i="15"/>
  <c r="B48" i="15" l="1"/>
  <c r="B49" i="15"/>
  <c r="B77" i="15"/>
  <c r="E22" i="17"/>
  <c r="E24" i="17" s="1"/>
  <c r="B76" i="15" l="1"/>
  <c r="B75" i="15"/>
  <c r="B74" i="15"/>
  <c r="B73" i="15"/>
  <c r="B72" i="15"/>
  <c r="B71" i="15"/>
  <c r="B70" i="15"/>
  <c r="B69" i="15"/>
  <c r="B68" i="15"/>
  <c r="B66" i="15"/>
  <c r="B65" i="15"/>
  <c r="B64" i="15"/>
  <c r="B63" i="15"/>
  <c r="B62" i="15"/>
  <c r="B61" i="15"/>
  <c r="B60" i="15"/>
  <c r="B59" i="15"/>
  <c r="B58" i="15"/>
  <c r="B57" i="15"/>
  <c r="B56" i="15"/>
  <c r="B55" i="15"/>
  <c r="B54" i="15"/>
  <c r="B53" i="15"/>
  <c r="B52" i="15"/>
  <c r="B51" i="15"/>
  <c r="B50"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B12" i="15"/>
  <c r="B11" i="15"/>
  <c r="B10" i="15"/>
  <c r="B9" i="15"/>
  <c r="B8" i="15"/>
  <c r="B7" i="15"/>
  <c r="B6" i="15"/>
  <c r="B5" i="15"/>
  <c r="B4" i="15"/>
  <c r="B3" i="15"/>
  <c r="E17" i="11" l="1"/>
  <c r="E12" i="11"/>
  <c r="E10" i="11"/>
  <c r="E4" i="11"/>
  <c r="E18" i="11" s="1"/>
</calcChain>
</file>

<file path=xl/sharedStrings.xml><?xml version="1.0" encoding="utf-8"?>
<sst xmlns="http://schemas.openxmlformats.org/spreadsheetml/2006/main" count="1253" uniqueCount="634">
  <si>
    <t>PE YEAR END PARTY 2025</t>
  </si>
  <si>
    <t>Giai đoạn</t>
    <phoneticPr fontId="6"/>
  </si>
  <si>
    <t>Trước tiệc</t>
    <phoneticPr fontId="6"/>
  </si>
  <si>
    <t xml:space="preserve">Nội dung </t>
    <phoneticPr fontId="6"/>
  </si>
  <si>
    <t>Chi tiết</t>
    <phoneticPr fontId="6"/>
  </si>
  <si>
    <t>Ghi chú</t>
    <phoneticPr fontId="6"/>
  </si>
  <si>
    <t>Concept</t>
    <phoneticPr fontId="6"/>
  </si>
  <si>
    <t>Dress code</t>
    <phoneticPr fontId="6"/>
  </si>
  <si>
    <t>Trắng - Bạc - Xanh - Đen</t>
  </si>
  <si>
    <t>Thời gian tổ chức:</t>
    <phoneticPr fontId="6"/>
  </si>
  <si>
    <t>Địa điểm dự kiến tổ chức:</t>
    <phoneticPr fontId="6"/>
  </si>
  <si>
    <t>Số người dự kiến tham dự:</t>
    <phoneticPr fontId="6"/>
  </si>
  <si>
    <t>~70 người (Ban KTSX2 + Các KS + Khách mời) (dự kiến)</t>
  </si>
  <si>
    <t>Kinh phí dự kiến:</t>
    <phoneticPr fontId="6"/>
  </si>
  <si>
    <t>MC</t>
    <phoneticPr fontId="6"/>
  </si>
  <si>
    <t>Camera Man</t>
    <phoneticPr fontId="6"/>
  </si>
  <si>
    <t>Đặt tiệc</t>
    <phoneticPr fontId="6"/>
  </si>
  <si>
    <r>
      <t xml:space="preserve">- Ngày tổ chức: 
☐ Chọn món                                      
☐ Liên hệ nhà hàng đặt tiệc &amp; cọc               
☐ Đặt quà cuối tiệc?    </t>
    </r>
    <r>
      <rPr>
        <strike/>
        <sz val="12"/>
        <color theme="1"/>
        <rFont val="Times New Roman"/>
        <family val="1"/>
      </rPr>
      <t xml:space="preserve">   </t>
    </r>
    <r>
      <rPr>
        <sz val="12"/>
        <color theme="1"/>
        <rFont val="Times New Roman"/>
        <family val="1"/>
      </rPr>
      <t xml:space="preserve">                    </t>
    </r>
  </si>
  <si>
    <t>Decor</t>
    <phoneticPr fontId="6"/>
  </si>
  <si>
    <t>Đặt backdrop</t>
  </si>
  <si>
    <t xml:space="preserve">☐ Thiết kế backdrop
☐  Thiết kế thiệp mời
</t>
  </si>
  <si>
    <t>Khách mời</t>
  </si>
  <si>
    <r>
      <t xml:space="preserve">☐ Mời
</t>
    </r>
    <r>
      <rPr>
        <sz val="12"/>
        <color rgb="FFFF0000"/>
        <rFont val="Times New Roman"/>
        <family val="1"/>
      </rPr>
      <t>☐ Thu phí</t>
    </r>
  </si>
  <si>
    <t>Video chiếu mở màn</t>
    <phoneticPr fontId="6"/>
  </si>
  <si>
    <r>
      <rPr>
        <sz val="12"/>
        <color theme="1"/>
        <rFont val="Segoe UI Symbol"/>
        <family val="1"/>
      </rPr>
      <t>☐</t>
    </r>
    <r>
      <rPr>
        <sz val="12"/>
        <color theme="1"/>
        <rFont val="Times New Roman"/>
        <family val="1"/>
      </rPr>
      <t xml:space="preserve"> lên ý tưởng
☐ Quay
</t>
    </r>
    <r>
      <rPr>
        <sz val="12"/>
        <color rgb="FFFF0000"/>
        <rFont val="Times New Roman"/>
        <family val="1"/>
      </rPr>
      <t>☐ Edit</t>
    </r>
  </si>
  <si>
    <t>- Thời lượng video: 5 phút</t>
    <phoneticPr fontId="6"/>
  </si>
  <si>
    <t>Kịch bản MC</t>
  </si>
  <si>
    <t>☐ Soạn</t>
  </si>
  <si>
    <t>Tiết mục mở màn</t>
    <phoneticPr fontId="6"/>
  </si>
  <si>
    <t>Tiết mục chính</t>
  </si>
  <si>
    <r>
      <rPr>
        <sz val="12"/>
        <color theme="1"/>
        <rFont val="ＭＳ 明朝"/>
        <family val="1"/>
        <charset val="128"/>
      </rPr>
      <t>☐</t>
    </r>
    <r>
      <rPr>
        <sz val="12"/>
        <color theme="1"/>
        <rFont val="Times New Roman"/>
        <family val="1"/>
      </rPr>
      <t xml:space="preserve"> Tiết mục gì?</t>
    </r>
  </si>
  <si>
    <t>Ý tưởng Mini game</t>
    <phoneticPr fontId="6"/>
  </si>
  <si>
    <r>
      <t xml:space="preserve">☐ Mini game 1
</t>
    </r>
    <r>
      <rPr>
        <sz val="12"/>
        <color theme="1"/>
        <rFont val="Segoe UI Symbol"/>
        <family val="1"/>
      </rPr>
      <t>☐</t>
    </r>
    <r>
      <rPr>
        <sz val="12"/>
        <color theme="1"/>
        <rFont val="Times New Roman"/>
        <family val="1"/>
      </rPr>
      <t xml:space="preserve"> Mini game 2</t>
    </r>
  </si>
  <si>
    <t>Chuẩn bị cho game</t>
  </si>
  <si>
    <r>
      <t>Trao giả</t>
    </r>
    <r>
      <rPr>
        <sz val="12"/>
        <color theme="1"/>
        <rFont val="ＭＳ Ｐ明朝"/>
        <family val="1"/>
        <charset val="128"/>
      </rPr>
      <t>i</t>
    </r>
    <phoneticPr fontId="6"/>
  </si>
  <si>
    <t>Đảm trách</t>
    <phoneticPr fontId="6"/>
  </si>
  <si>
    <t>Kỳ hạn</t>
    <phoneticPr fontId="6"/>
  </si>
  <si>
    <t>Chuẩn bị thiệp mời</t>
    <phoneticPr fontId="6"/>
  </si>
  <si>
    <t>Chuẩn bị nhà hàng</t>
    <phoneticPr fontId="6"/>
  </si>
  <si>
    <t>Đặt tiệc, đặt cọc</t>
    <phoneticPr fontId="6"/>
  </si>
  <si>
    <t>Thu tiền</t>
    <phoneticPr fontId="6"/>
  </si>
  <si>
    <t>Thu tiền Ban KTSX 2</t>
    <phoneticPr fontId="6"/>
  </si>
  <si>
    <t>Viết kịch bản MC</t>
    <phoneticPr fontId="6"/>
  </si>
  <si>
    <t>Viết kịch bản MC, tập dợt</t>
    <phoneticPr fontId="6"/>
  </si>
  <si>
    <t>Đặt back drop</t>
    <phoneticPr fontId="6"/>
  </si>
  <si>
    <r>
      <rPr>
        <sz val="12"/>
        <color theme="1"/>
        <rFont val="Segoe UI Symbol"/>
        <family val="1"/>
      </rPr>
      <t>□</t>
    </r>
    <r>
      <rPr>
        <sz val="12"/>
        <color theme="1"/>
        <rFont val="Times New Roman"/>
        <family val="1"/>
      </rPr>
      <t xml:space="preserve"> Intro mở màn ấn tượng trong truyền thuyết
</t>
    </r>
    <r>
      <rPr>
        <sz val="12"/>
        <color theme="1"/>
        <rFont val="Segoe UI Symbol"/>
        <family val="1"/>
      </rPr>
      <t>□</t>
    </r>
    <r>
      <rPr>
        <sz val="12"/>
        <color theme="1"/>
        <rFont val="Times New Roman"/>
        <family val="1"/>
      </rPr>
      <t xml:space="preserve"> Hình ảnh highlight, review năm 2025 của Ban 
</t>
    </r>
    <r>
      <rPr>
        <sz val="12"/>
        <color theme="1"/>
        <rFont val="Segoe UI Symbol"/>
        <family val="1"/>
      </rPr>
      <t>□</t>
    </r>
    <r>
      <rPr>
        <sz val="12"/>
        <color theme="1"/>
        <rFont val="Times New Roman"/>
        <family val="1"/>
      </rPr>
      <t xml:space="preserve"> Phỏng vấn (4~5 người)
</t>
    </r>
    <r>
      <rPr>
        <sz val="12"/>
        <color theme="1"/>
        <rFont val="Segoe UI Symbol"/>
        <family val="1"/>
      </rPr>
      <t>□</t>
    </r>
    <r>
      <rPr>
        <sz val="12"/>
        <color theme="1"/>
        <rFont val="Times New Roman"/>
        <family val="1"/>
      </rPr>
      <t xml:space="preserve"> Ảnh check in (phục vụ cho việc tổng hợp cho giải Trang phục đẹp nhất)</t>
    </r>
  </si>
  <si>
    <t>- Thời lượng video: 5 phút</t>
  </si>
  <si>
    <t xml:space="preserve">SLOGAN </t>
    <phoneticPr fontId="6"/>
  </si>
  <si>
    <t>Bộ lì xì</t>
    <phoneticPr fontId="6"/>
  </si>
  <si>
    <t>List câu hỏi phỏng vấn video mở màn</t>
    <phoneticPr fontId="6"/>
  </si>
  <si>
    <t>STT</t>
    <phoneticPr fontId="6"/>
  </si>
  <si>
    <t>Người được phỏng vấn</t>
    <phoneticPr fontId="6"/>
  </si>
  <si>
    <t>Câu hỏi</t>
    <phoneticPr fontId="6"/>
  </si>
  <si>
    <t>Người phỏng vấn</t>
    <phoneticPr fontId="6"/>
  </si>
  <si>
    <r>
      <t xml:space="preserve">Người </t>
    </r>
    <r>
      <rPr>
        <sz val="11"/>
        <color theme="4" tint="-0.499984740745262"/>
        <rFont val="游ゴシック"/>
        <family val="1"/>
        <charset val="128"/>
      </rPr>
      <t>qua</t>
    </r>
    <r>
      <rPr>
        <sz val="11"/>
        <color theme="4" tint="-0.499984740745262"/>
        <rFont val="Times New Roman"/>
        <family val="1"/>
      </rPr>
      <t>y video</t>
    </r>
    <phoneticPr fontId="6"/>
  </si>
  <si>
    <r>
      <t>A.Quyề</t>
    </r>
    <r>
      <rPr>
        <sz val="11"/>
        <color theme="1"/>
        <rFont val="游ゴシック"/>
        <family val="1"/>
        <charset val="128"/>
      </rPr>
      <t>n PPE</t>
    </r>
    <phoneticPr fontId="6"/>
  </si>
  <si>
    <r>
      <t>1. Chỉ còn vài ngày nữa thôi là năm Nhâm Dần 2022 sắp kết thúc, không biết anh có thể nêu cảm ngh</t>
    </r>
    <r>
      <rPr>
        <sz val="11"/>
        <color theme="1"/>
        <rFont val="ＭＳ Ｐ明朝"/>
        <family val="1"/>
        <charset val="128"/>
      </rPr>
      <t>ĩ</t>
    </r>
    <r>
      <rPr>
        <sz val="11"/>
        <color theme="1"/>
        <rFont val="Times New Roman"/>
        <family val="1"/>
      </rPr>
      <t xml:space="preserve"> của mình về một năm qua không ạ?
2. Anh có thể gửi 1 lời chúc hay một lời nhắn nhủ nào đó đến toàn thể các vị ban PE đang tham dự YEP không ạ? (thay mặt PPE)</t>
    </r>
    <phoneticPr fontId="6"/>
  </si>
  <si>
    <t>Vy</t>
    <phoneticPr fontId="6"/>
  </si>
  <si>
    <t>Trinh</t>
    <phoneticPr fontId="6"/>
  </si>
  <si>
    <t>Toàn MPE</t>
    <phoneticPr fontId="6"/>
  </si>
  <si>
    <t>1. Anh có thể đại diện cho đội/nhóm của mình nêu những khó khăn mà đội/nhóm của mình gặp phải trong năm 2022 vừa qua không? 
2. Anh có thể gửi 1 lời chúc hay một lời nhắn nhủ nào đó đến toàn thể các vị ban PE đang tham dự YEP không ạ? (Thay mặt KT)</t>
    <phoneticPr fontId="6"/>
  </si>
  <si>
    <r>
      <t>Trang Mậ</t>
    </r>
    <r>
      <rPr>
        <sz val="11"/>
        <color theme="1"/>
        <rFont val="游ゴシック"/>
        <family val="1"/>
        <charset val="128"/>
      </rPr>
      <t>u PEC</t>
    </r>
    <phoneticPr fontId="6"/>
  </si>
  <si>
    <t>1. Là một thành viên rất trẻ tuổi và năng động của ban, không biết Trang có cảm nghỉ như thế nào về ban PE của mình?
2. Trang có thể gửi 1 lời chúc hay một lời nhắn nhủ nào đó đến toàn thể các vị ban PE đang tham dự YEP không ? (Đại diện thế hệ trỏe)</t>
    <phoneticPr fontId="6"/>
  </si>
  <si>
    <t>MaMa PEC</t>
    <phoneticPr fontId="6"/>
  </si>
  <si>
    <r>
      <t>1. Chỉ còn vài ngày nữa thôi là năm Nhâm Dần 2022 sắp kết thúc, không biết chị có thể nêu cảm ngh</t>
    </r>
    <r>
      <rPr>
        <sz val="11"/>
        <color theme="1"/>
        <rFont val="ＭＳ Ｐ明朝"/>
        <family val="1"/>
        <charset val="128"/>
      </rPr>
      <t>ĩ</t>
    </r>
    <r>
      <rPr>
        <sz val="11"/>
        <color theme="1"/>
        <rFont val="Times New Roman"/>
        <family val="1"/>
      </rPr>
      <t xml:space="preserve"> của mình về một năm qua không ạ?
2. Chị có muốn "bóc phốt" hay "lăng xê" nhân vật, đội nhóm nào trong ban không ạ?
3. Chị có thể gửi 1 lời chúc hay một lời nhắn nhủ nào đó đến toàn thể các vị ban PE đang tham dự YEP không ạ? (Thay mặt PEC)</t>
    </r>
    <phoneticPr fontId="6"/>
  </si>
  <si>
    <t>Baby</t>
    <phoneticPr fontId="6"/>
  </si>
  <si>
    <t>PE YEAR END PARTY 2024</t>
  </si>
  <si>
    <t>Tình trạng</t>
    <phoneticPr fontId="6"/>
  </si>
  <si>
    <t>Phát thiệp mời</t>
  </si>
  <si>
    <t>Kỹ sư</t>
    <phoneticPr fontId="6"/>
  </si>
  <si>
    <t>Phòng ban ngoài</t>
    <phoneticPr fontId="6"/>
  </si>
  <si>
    <t>Ban KTSX2, Kỹ sư, phòng ban ngoài</t>
  </si>
  <si>
    <t>Liên, Vy</t>
    <phoneticPr fontId="6"/>
  </si>
  <si>
    <t xml:space="preserve">- Liên hệ nhà hàng đặt tiệc &amp; cọc </t>
  </si>
  <si>
    <t>- Chọn món</t>
    <phoneticPr fontId="6"/>
  </si>
  <si>
    <t>BTC</t>
    <phoneticPr fontId="6"/>
  </si>
  <si>
    <t>Kịch bản</t>
    <phoneticPr fontId="6"/>
  </si>
  <si>
    <t>Lời kịch bản dẫn chương trình</t>
  </si>
  <si>
    <t>Tập dợt MC</t>
  </si>
  <si>
    <t>Décor</t>
  </si>
  <si>
    <t>Đặt mua đồ trang trí</t>
    <phoneticPr fontId="6"/>
  </si>
  <si>
    <t>Huy động nhân lực MPE, PPE, PEC trang trí</t>
    <phoneticPr fontId="6"/>
  </si>
  <si>
    <r>
      <t>Thi</t>
    </r>
    <r>
      <rPr>
        <sz val="12"/>
        <color theme="1"/>
        <rFont val="Calibri"/>
        <family val="1"/>
        <charset val="163"/>
      </rPr>
      <t>ế</t>
    </r>
    <r>
      <rPr>
        <sz val="12"/>
        <color theme="1"/>
        <rFont val="Times New Roman"/>
        <family val="1"/>
      </rPr>
      <t>t k</t>
    </r>
    <r>
      <rPr>
        <sz val="12"/>
        <color theme="1"/>
        <rFont val="Calibri"/>
        <family val="1"/>
        <charset val="163"/>
      </rPr>
      <t>ế</t>
    </r>
    <r>
      <rPr>
        <sz val="12"/>
        <color theme="1"/>
        <rFont val="Times New Roman"/>
        <family val="1"/>
      </rPr>
      <t xml:space="preserve"> backdrop </t>
    </r>
  </si>
  <si>
    <t>Phương</t>
  </si>
  <si>
    <r>
      <t>Thi</t>
    </r>
    <r>
      <rPr>
        <sz val="12"/>
        <color theme="1"/>
        <rFont val="Calibri"/>
        <family val="1"/>
        <charset val="163"/>
      </rPr>
      <t>ế</t>
    </r>
    <r>
      <rPr>
        <sz val="12"/>
        <color theme="1"/>
        <rFont val="Times New Roman"/>
        <family val="1"/>
      </rPr>
      <t>t k</t>
    </r>
    <r>
      <rPr>
        <sz val="12"/>
        <color theme="1"/>
        <rFont val="Calibri"/>
        <family val="1"/>
        <charset val="163"/>
      </rPr>
      <t>ế</t>
    </r>
    <r>
      <rPr>
        <sz val="12"/>
        <color theme="1"/>
        <rFont val="Times New Roman"/>
        <family val="1"/>
      </rPr>
      <t xml:space="preserve"> thi</t>
    </r>
    <r>
      <rPr>
        <sz val="12"/>
        <color theme="1"/>
        <rFont val="Calibri"/>
        <family val="1"/>
        <charset val="163"/>
      </rPr>
      <t>ệ</t>
    </r>
    <r>
      <rPr>
        <sz val="12"/>
        <color theme="1"/>
        <rFont val="Times New Roman"/>
        <family val="1"/>
      </rPr>
      <t>p m</t>
    </r>
    <r>
      <rPr>
        <sz val="12"/>
        <color theme="1"/>
        <rFont val="Calibri"/>
        <family val="1"/>
        <charset val="163"/>
      </rPr>
      <t>ờ</t>
    </r>
    <r>
      <rPr>
        <sz val="12"/>
        <color theme="1"/>
        <rFont val="Times New Roman"/>
        <family val="1"/>
      </rPr>
      <t xml:space="preserve">i </t>
    </r>
  </si>
  <si>
    <t>Lên kịch bản</t>
  </si>
  <si>
    <t>Hương</t>
  </si>
  <si>
    <t>Hoàn tất clip mở màn</t>
  </si>
  <si>
    <t>Chọn bài hát tốp ca</t>
  </si>
  <si>
    <t>Chọn người hát tốp ca</t>
  </si>
  <si>
    <t>Tập dợt hát tốp ca</t>
  </si>
  <si>
    <t>Bốc thăm chọn trang phục</t>
  </si>
  <si>
    <t>Chi cấp tiền cho các nhóm</t>
  </si>
  <si>
    <t>Yêu cầu các nhóm soạn trước kịch bản thuyết trình và gửi cho BTC để translate</t>
  </si>
  <si>
    <t>Hỗ trợ thuê trang phục cho các nhóm</t>
  </si>
  <si>
    <t>Phiếu chấm điểm cho BGK</t>
    <phoneticPr fontId="6"/>
  </si>
  <si>
    <t>Mini game 1</t>
  </si>
  <si>
    <t>Thu thập confession từ mọi người gửi về</t>
  </si>
  <si>
    <t>Lọc confession</t>
  </si>
  <si>
    <t>Chuyển ngữ</t>
  </si>
  <si>
    <t>Trình bày trên ppt</t>
  </si>
  <si>
    <t>Mini game 2</t>
  </si>
  <si>
    <t>Chuẩn bị son cho đội thua</t>
  </si>
  <si>
    <t>Trao quà</t>
    <phoneticPr fontId="6"/>
  </si>
  <si>
    <r>
      <t xml:space="preserve">Thiết kế poster trao giải → Tự in </t>
    </r>
    <r>
      <rPr>
        <sz val="12"/>
        <color theme="1"/>
        <rFont val="Segoe UI Symbol"/>
        <family val="1"/>
      </rPr>
      <t>□</t>
    </r>
  </si>
  <si>
    <t>Chuẩn bị quà cuối tiệc??</t>
  </si>
  <si>
    <t xml:space="preserve">TIMELINE </t>
    <phoneticPr fontId="6"/>
  </si>
  <si>
    <t>TIME</t>
    <phoneticPr fontId="28"/>
  </si>
  <si>
    <t>TIẾN HÀNH</t>
    <phoneticPr fontId="28"/>
  </si>
  <si>
    <t>Cách thực hiện</t>
    <phoneticPr fontId="28"/>
  </si>
  <si>
    <t>Chi tiết</t>
  </si>
  <si>
    <t>Chuẩn bị</t>
    <phoneticPr fontId="6"/>
  </si>
  <si>
    <t>08:00-10:00</t>
  </si>
  <si>
    <t>Set up</t>
    <phoneticPr fontId="6"/>
  </si>
  <si>
    <t>1. Gắn hoa, lá hẹ lên background
2. Set up khu vực chụp hình</t>
  </si>
  <si>
    <t>Bắt đầu chương trình</t>
    <phoneticPr fontId="6"/>
  </si>
  <si>
    <t>10:30 - 11:00</t>
  </si>
  <si>
    <t>Chào đón khách</t>
    <phoneticPr fontId="6"/>
  </si>
  <si>
    <t>1. Chụp ảnh
2. Quay phim
2. Chuẩn bị nhạc</t>
    <phoneticPr fontId="6"/>
  </si>
  <si>
    <t>11:00 -11:15</t>
  </si>
  <si>
    <t>Tiết mục mở màn</t>
  </si>
  <si>
    <t>3 Trưởng phòng hát tốp ca mở màn + đội múa phụ từ PEC</t>
  </si>
  <si>
    <t>11:15 -11:20</t>
  </si>
  <si>
    <t>Tuyên bố khai tiệc - Nâng ly</t>
    <phoneticPr fontId="6"/>
  </si>
  <si>
    <t>1. MC tuyên bố lí do
2. Mời GĐ phát biểu</t>
  </si>
  <si>
    <t>Nhập tiệc</t>
    <phoneticPr fontId="6"/>
  </si>
  <si>
    <t>11:20 - 11:30</t>
  </si>
  <si>
    <t>Chiếu clip</t>
  </si>
  <si>
    <t>Chiếu clip phỏng vấn một số thành viên 
+ Thành tựu: Tỏan, 
+ Cảm nghĩ nv mới:  Bình;
+ Cảm nghĩ nv cũ:  chị Như.</t>
  </si>
  <si>
    <t>11:30-12:15</t>
  </si>
  <si>
    <t>Nhập tiệc - Biểu diễn trang phục</t>
  </si>
  <si>
    <t>Trang phục 5 nhóm biểu diễn về các dân tộc Việt Nam
- Nhóm 1: Mr.Quyền phòng PPE (Thăng – Toàn biểu diễn)
- Nhóm 2: phòng MPE, trừ nhóm XLHA-AI (Tá - Việt)
- Nhóm 3: nhóm XLHA-AI　(Duy Đạt + Giang) 
- Nhóm 4: Ms.Bích nhóm TCSX (Trang -  Trọng biểu diễn
- Nhóm 5: Mr.Phương nhóm GD+TD (Phương -Yến biểu diễn)</t>
  </si>
  <si>
    <r>
      <t xml:space="preserve">3 phòng ban sẽ được chia thành các nhóm như sau để chọn đề tài và trình diễn:
</t>
    </r>
    <r>
      <rPr>
        <sz val="16"/>
        <color theme="4"/>
        <rFont val="Times New Roman"/>
        <family val="1"/>
      </rPr>
      <t xml:space="preserve">Nhóm 1: phòng PPE (Thăng - Toàn) </t>
    </r>
    <r>
      <rPr>
        <sz val="16"/>
        <color theme="1"/>
        <rFont val="Times New Roman"/>
        <family val="1"/>
      </rPr>
      <t xml:space="preserve">
Nhóm 2: phòng MPE, trừ nhóm XLHA-AI
</t>
    </r>
    <r>
      <rPr>
        <sz val="16"/>
        <color theme="4"/>
        <rFont val="Times New Roman"/>
        <family val="1"/>
      </rPr>
      <t xml:space="preserve">Nhóm 3: nhóm XLHA-AI
Nhóm 4: nhóm TCSX (Trang -  Trọng)
Nhóm 5: nhóm GD+TD (Phương -Yến) 
</t>
    </r>
    <r>
      <rPr>
        <sz val="16"/>
        <color theme="1"/>
        <rFont val="Times New Roman"/>
        <family val="1"/>
      </rPr>
      <t>*Mỗi nhóm chọn tối thiểu 1 dân tộc, có thể chọn nhiều dân tộc để trình diễn.
 *BTC sẽ không chỉ định dân tộc cụ thể nữa mà sẽ chỉ định khu vực cho các nhóm, các nhóm sau khi chọn hãy thông báo lại cho BTC biết dân tộc nhóm mình chọn.
 *Phạm vi lựa chọn trang phục điều chỉnh như sau:
  - Khu vực miền núi phía Bắc (Tây Bắc và Đông Bắc)
  - Khu vực đồng bằng Bắc Bộ
  - Khu vực duyên hải miền Trung
  - Khu vực Tây Nguyên
  - Khu vực đồng bằng Nam bộ (Đông nam bộ và Tây nam bộ)
 *Nội dung trình diễn: Trình diễn trang phục và thuyết mình (Tự thuyết trình hoặc nhờ MC đọc đều được)
 *Chi phí chi cấp mỗi nhóm: 500k VND
  *Tiêu chí chấm điểm trình diễn cho các nhóm: 
・Trang phục đúng
・Phần trình diễn sáng tạo
・Nội dung thuyết trình hấp dẫn
 *Các nhóm lựa chọn phương án thuê trang phục có thể liên hệ BTC để cùng thuê tại 1 đơn vị cung cấp để tiết kiệm chi phí và công sức.</t>
    </r>
  </si>
  <si>
    <t>12:15-12:30</t>
  </si>
  <si>
    <t>BGK chấm điểm</t>
    <phoneticPr fontId="6"/>
  </si>
  <si>
    <t xml:space="preserve">BGK: GĐ. Đạt, Nishida, TP. Tuấn, TP. Dương, TP. Hưng
</t>
  </si>
  <si>
    <t>12:30-12:45</t>
  </si>
  <si>
    <t>Bốc thăm trúng thưởng  giải 4 và giải 3 ( 4 giải ba  400k, 5 giải tư:  300k)</t>
  </si>
  <si>
    <t>Mời các KS Imai lên bốc giải 4, KS : Tsukui bốc giải 3</t>
  </si>
  <si>
    <t xml:space="preserve">Trao giải tại chỗ </t>
  </si>
  <si>
    <t>13:15-13:30</t>
  </si>
  <si>
    <t>Trò chơi "Tam sao thất bản"</t>
  </si>
  <si>
    <t>BTC sẽ đưa tờ giấy có nội dung cho người đứng đầu tiên. Các thành viên khác quay lưng lại với quản trò.
Khi người chơi đầu tiên nắm được nội dung sẽ đập lưng người thứ 2 để họ quay lại. Người đầu tiên sẽ dùng các hành động để truyền đạt nội dung cho người thứ 2. Người thứ 2 không được nói mà chỉ xác nhận bằng hành động.
Sau đó, người chơi thứ 2 tiếp tục truyền đạt nội dung cho người thứ 3. Thực hiện liên tục như vậy cho đến người cuối cùng. Người chơi cuối cùng sẽ đưa ra đáp án cho người quản trò. Đội chơi nào có đáp án chính xác trong thời gian ngắn nhất là đội chơi thắng cuộc.</t>
  </si>
  <si>
    <r>
      <rPr>
        <sz val="16"/>
        <color rgb="FFFF0000"/>
        <rFont val="Times New Roman"/>
        <family val="1"/>
      </rPr>
      <t>Đội thắng sẽ được quà từ BTC.</t>
    </r>
    <r>
      <rPr>
        <sz val="16"/>
        <color theme="1"/>
        <rFont val="Times New Roman"/>
        <family val="1"/>
      </rPr>
      <t xml:space="preserve">
Hình phạt cho đội thua là:
Bị đội thắng dùng son vẽ mặt mèo lên.</t>
    </r>
  </si>
  <si>
    <t>13:30-13:45</t>
  </si>
  <si>
    <t>Bốc thăm trúng thưởng  giải 2 và giải 1 (1 giải nhất:  800k, 2 giải nhì : 600k,)</t>
  </si>
  <si>
    <t>Mời Nishida bốc giải nhỉ, GĐ Đạt bốc giải nhất</t>
  </si>
  <si>
    <t>13:45-14:00</t>
  </si>
  <si>
    <t>Trao giải thưởng cho các đội thắng cuộc của "Biểu diễn trang phục"</t>
  </si>
  <si>
    <t>Đội nhất 1000k
Đội nhì 800k
Đội ba 500k
Đội khuyến khích 300k * 2</t>
  </si>
  <si>
    <t>14:00-14:30</t>
  </si>
  <si>
    <t>Trò chơi "Ăn ý đồng đội"</t>
  </si>
  <si>
    <t>BTC đưa ra từ khóa, ví dụ như "tạo tư thế chụp hình" "tạo dáng trái tim" "múa ballet" "làm mặt xấu",... nếu cả đội làm cùng tư thế là qua, có người làm sai thì đội đó bị phạt</t>
  </si>
  <si>
    <t>Karaoke tự do - Tặng quà</t>
  </si>
  <si>
    <t>List câu hỏi phỏng vấn video</t>
  </si>
  <si>
    <t>STT</t>
  </si>
  <si>
    <t>Người được phỏng vấn</t>
  </si>
  <si>
    <t>Câu hỏi</t>
  </si>
  <si>
    <t>Kịch bản</t>
  </si>
  <si>
    <t>Nội dung trả lời (theo gợi ý TP Hưng)</t>
  </si>
  <si>
    <t>TiengNhat</t>
  </si>
  <si>
    <t xml:space="preserve">Toản -
Đại diện báo cáo thành tựu năm qua </t>
  </si>
  <si>
    <t>Trong năm vừa qua, chúng ta đều biết Toản có thành tích rất quan trọng là đi công tác và lên line chủng loại mới X289. Toản có thể phát biểu đôi chút về thành quả này, cũng như cảm nhận và các dự định trong tương lai được không?</t>
  </si>
  <si>
    <t>- Đầu tiên mọi người hãy gửi lời chào đến toàn thể Ban KTSX 2 và các vị khách quý đến tham dự bữa tiệc Tất niên đi ạ (slide lần lượt giới thiệu 3 vị khách mời là ai, đại diện cho việc gì; chiếu lần lượt 3 khách mời gửi lời chào)
- Câu hỏi 1: Được biết năm qua Toản đã nỗ lực rất nhiều và có những thành tích trong công việc. Anh có thể chia sẻ về những thành tựu đã qua không?
- Câu hỏi 2: Năm 2024 cũng là năm đầu tiên Toản được đi công tác ở MMK, có những thuận lợi và khó khăn nào không?
- Câu hỏi 3: Anh có muốn gửi lời cảm ơn đến cho những cá nhân hay tập thể nào trong năm vừa qua?
Q 1: 昨年、Toanさんは仕事で優れたな成果を鰓ますね。これまでの実績について教えていただけますか？
Q2：2024年はToanさんが初めてMMKに出張すしましたね、そのところは何かメリットとデメリットはありましたか？
Q3: 過去 1 年間に感謝を伝えたい個人またはグループはいますか?</t>
  </si>
  <si>
    <t xml:space="preserve">1.Em xin gửi lời chào và lời cảm ơn đến các anh chị cấp quản lý và các ACE bạn bè đồng nghiệp. Cảm ơn các các anh chị đã cho em cơ hội được làm việc chung với những người tài giỏi của ban KTSX2.
2. năm vừa qua ban KTSX2 đã đạt được nhiều thành tựu như lên chủng loại mới M146/X289,X291.. đưa vào công nghệ XLHA AI máy KTNQ hàn điểm, đưa vào công nghệ vận chuyển xe AMR…). Hiện tại em cũng rất vinh dự được góp vào thành công ấy, là đảm trách ME chủng loại mới X289. Trước đây, là trưởng nhóm chịu trách nhiệm ở chủng loại M128 và SF266. Với vai trò là người liên lạc giữa VNM và MMK trong quá trình chuẩn bị sản xuất hàng mới X289, em và toàn thể các nhân viên của dự án và đặc biệt là các vị KS, người công tác cùng đội ngũ quản lý VNM đã phối hợp hoàn thành nghiệm thu thiết bị tại VNM cũng như hoàn thành cuộc giám tra khách hàng Denso cũng khá thuận lợi.
3. Trong năm 2024 đã có chuyến công tác sang MMK 1 tháng với vai trò là trưởng nhóm VNM đến nghiệm thu thiết bị do Nittoku thiết kế, và trong quá trình đó cá nhân em và các thành viên VNM tuy đã gặp nhiều khó khăn do chưa quen với chủng loại mới này, tuy vậy, nhờ có sự giúp đỡ của các KS tại MMK cũng như hoạt động theo dõi sát sao từ xa của các KS VNM mà hành trình này đã trôi qua dễ dàng hơn, cũng như giúp hoạt động hoàn thành đúng theo kế hoạch. 
Nhân cơ hội này em cũng xin gửi lời cảm ơn chân thành đến các KS tại VNM, MMK, các anh chị quản lý, các cá nhân liên quan và toàn thể nhân viên VNM đã hỗ trợ em hết mình để cùng nhau đạt được thành tích này.
Cuối cùng nhân dịp năm mới em xin chúc Ban KTSX2 luôn dồi dào sức khỏe, công việc luôn suôn sẻ, không xài tiền lẻ chỉ xài tiền Polime. Em xin cảm ơn. </t>
  </si>
  <si>
    <t>1. 管理者、友人、同僚の皆様にご挨拶と感謝を申し上げます。生技2部の才能ある人々と一緒に働く機会をいただき、ありがとうございます。
2.　2024年で、生技2部はM146/X289、X291の新機種の立ち上げ、AI技術のSPOT外観検査自動機導入、AMR導入など、多くの成果を達成しました。私もX289のMEとして、この成功に一部貢献できたことを光栄に思います。X289の生産準備期間中、VNMとMMKの間の連絡役として、プロジェクトスタッフ全員、特に各技師、出張者、VNM管理管理者と共に、VNMでの設備受け入れとDenso監査を無事に完了しました。
3.　2024年には、Nittokuが設計した設備を検収するために、VNMチームのリーダーとして1か月間MMKに出張しました。この期間に、VNMメンバー全員はこの新規集に作業することがないため、多くの困難に直面しました。しかし、MMKの各技師のサポートと、VNM技師のサポートによる遠隔からの監視でも、スムーズに進み、計画通りに活動を完了することができました。
この機会に、MMKの各技師、VNM管理者、関係者、技師、生産現場全員を全力でサポートしてくれ、心から感謝の意を表します。</t>
  </si>
  <si>
    <t>Khi MC hỏi thì nêu ra nhiều thành tựu đã đạt được (lên chủng loại mới M146/X289, đưa vào công nghệ XLHA AI máy KTNQ hàn điểm, đưa vào công nghệ vận chuyển xe AMR…)
Mục đích là để khoe thành tựu mà mình đã đạt được và Mr Toản đại diện phát biểu cảm nghĩ về thành tựu X289</t>
  </si>
  <si>
    <t/>
  </si>
  <si>
    <t xml:space="preserve">Bình - 
Đại diện phát biểu cảm nghĩ nhân viên mới </t>
  </si>
  <si>
    <t xml:space="preserve">Chị Bình dù chỉ mới được kết nạp thành Mabuchi-er được 6 tháng thôi nhưng mọi người đều cảm nhận được ở chị tinh thần hòa đồng, nhiệt huyết với công việc và đều đánh giá cao những nỗ lực của chị trong suốt năm qua. Vậy chị Bình với tư cách là người mới giàu kinh nghiệm, chị có thể chia sẻ một số cảm nhận cá nhân của chị về 6 tháng qua tại Mab được không? </t>
  </si>
  <si>
    <t>- Chị Bình dù chỉ mới được kết nạp thành Mabuchi-er được 6 tháng thôi nhưng mọi người đều cảm nhận được ở chị tinh thần hòa đồng, nhiệt huyết với công việc và đều đánh giá cao những nỗ lực của chị trong suốt năm qua. (chạy chữ)
- Câu hỏi 1: Chị Bình có thể chia sẻ cảm nhận cá nhân chị về 6 tháng qua tại Mab được không? 
- Câu hỏi 2: Đặc điểm nào mà chị thích nhất ở Ban KTSX 2 nói riêng và công ty Mabuchi nói chung.
- Câu hỏi 3: Có khó khăn nào mà chị đã gặp phải trong năm 2024 tại Mabuchi không?
- Câu hỏi 4: Chị có muốn chia sẻ, bày tỏ tình cảm cảm xúc của mình đến ai trong Ban KTSX 2 không?
Q1: マブチでの過去 6 か月間についての個人的な感想を教えていただけますか?
Q 2: 生技２部やVNM全体で最も気に入っている特徴は何ですか?
Q3：2024年に製技２部で困難に直面したことはありましたか？
Q4：誰かにBinhさんの感想を伝えたいのがありますか？</t>
  </si>
  <si>
    <r>
      <t xml:space="preserve">- Lời đầu tiên em xin được gửi lời cảm ơn đến GĐ Đạt, TP. Hưng, bé Hương và chị Tuyền đã luôn động viên, chỉ bảo và giúp đỡ cho em từ khi em được vào Mabuchi cho đến hôm nay. Em rất vui khi được trở thành thành viên của gia đình KTSX 2. Mới đây thời gian đã thấm thoát trôi qua cũng được 6 tháng nhưng trong thời gian qua em đã được các anh và Ms. Hương tạo cơ hội cho em được tham gia các buổi dịch nói </t>
    </r>
    <r>
      <rPr>
        <strike/>
        <sz val="18"/>
        <color theme="1"/>
        <rFont val="Times New Roman"/>
        <family val="1"/>
      </rPr>
      <t>như: Nghiệm thu máy Barrel của NCC Tipton, Nghiệm thu Khuôn thành hình cho chủng loại mới X289 và đặc biệt em được tham gia dịch cho dự án sản xuất chủng loại X289 tại TP.4, qua những cơ hội này em được học hỏi rất nhiều về những từ chuyên môn của sản xuất, kỹ thuật và các từ ngữ chuyên dụng của Cty mình. Giai đoạn đầu quả thật rất khó khăn với em vì dù có chút ít kinh nghiệm trong lĩnh vực này nhưng nền tảng kiến thức ở Mab quá rộng, em cũng không ít lần bỡ ngỡ thậm chí bị "sốc" với lượng thông tin được trao đổi hàng ngày ở đây. Tuy vậy, càng gian nan thì càng trưởng thảnh, chính từ những lúc "bất ngờ ngơ ngác bật ngửa" đó, em mới tích lũy được càng nhiều kiến thức và kinh nghiệm dịch. Hơn nữa dù có những lúc do chưa quen mà em vấp váp hoặc truyền tải chưa sát với văn hóa nội bộ nhưng em vô cùng biết ơn các anh chị xung quanh vì lúc nào cũng bao dung sai sót, góp ý nhẹ nhàng để em cải thiện mà không bị áp lực. chính vì vậy kiến thức và cách đối ứng công việc của bản thân em trở nên dần trưởng thành hơn. Và thêm một điều qkuan trọng nữa là em được cải thiện hơn về khả năng và vốn tiếng Nhật của em nhờ Ms. Hương và Ms. Tuyền, 2 người tiền bối rất giỏi nên em rất ngưỡng mộ về cách truyền đạt trong lĩnh vực thông dịch do đó đây là động lực để em nổ lực và cố gắng để cải thiện những thiếu sót trong công việc và hoàn thiện bản thân mình hơn rồi tương lai có thể phụ giúp được cho 2 tiền bối trong việc dịch những tài liệu , cuộc họp khó và quan trọng.</t>
    </r>
    <r>
      <rPr>
        <sz val="18"/>
        <color theme="1"/>
        <rFont val="Times New Roman"/>
        <family val="1"/>
      </rPr>
      <t xml:space="preserve"> 
- Về môi trường làm việc em cũng rất yêu môi trường làm việc tại Mabuchi nhất là môi trường của KTSX 2 rất năng động, sôi nổi, Các Anh Chị Em đều rất thân thiện luôn nhiệt tình hỗ trợ cho em. Không những hỗ trợ trong công việc mà các anh chị còn quan tâm tới sức khỏe của em nữa, nhờ các anh chị em mở đường tẩm bổ mỗi giờ cơm trưa mà từ hôm vô công ty đến giờ em được ăn bao nhiêu là quán mới. hihi. em luôn trân quý tình cảm này và luôn đáp lại bằng chính tấm lòng và tình cảm của em dành cho mọi người. .Em xin chân thành cảm ơn. Em yêu ban KTSX 2.
Cuối cùng. Nhân dịp năm mới em xin chúc Ban KTSX 2 luôn nhiều sức khỏe và công việc thì "nhẹ nhàng" như gió nhưng tiền vào thì như thác đổ. </t>
    </r>
  </si>
  <si>
    <t>- Những hoạt động/dự án chị đã tham gia trong năm qua
- môi trường làm việc năng động, sôi nổi
- Toàn ban đoàn kết, thân thiện, nhiệt tình hỗ trợ giúp đỡ ,…</t>
  </si>
  <si>
    <t xml:space="preserve">BÍCH -
Đại diện phát biểu cảm nghĩ nhân viên lâu năm </t>
  </si>
  <si>
    <t>Chị Bích là người luôn để lại ấn tượng là người vui vẻ, nhiệt tình, và rất tích cực giúp đỡ mọi người, cùng với một lai lịch thâm niên ấn tượng làm việc tại Mab và tại ban KT2, chị có thể nhận xét đôi điều về sự thay đổi và phát triển của công ty nói chung và ban KT2 nói riêng không?
chị có thể kể ra những đánh giá của chị về quá trình này đặc biệt là về sự trưởng thành trong công việc của các thành viên trong ban mà chị cảm nhận được không ạ?
chị có còn điều gì muốn chia sẻ cho cá nhân nào hay có kỳ vọng gì cho năm 2025 không?</t>
  </si>
  <si>
    <t>- Chị Bích là người luôn để lại ấn tượng là người vui vẻ, nhiệt tình, và rất tích cực giúp đỡ mọi người, cùng với một lai lịch thâm niên ấn tượng làm việc tại Mab và tại Ban KT2, Chị có thể nhận xét đôi điều về sự thay đổi và phát triển của công ty nói chung và Ban KT2 nói riêng không?
- Chị có thể kể ra những đánh giá của chị về quá trình này đặc biệt là về sự trưởng thành trong công việc của các thành viên trong ban mà chị cảm nhận được không ạ?
- Chị có còn điều gì muốn chia sẻ cho cá nhân nào hay có kỳ vọng gì cho năm 2025 không?
Q1: VNM全体、特に生技２部の変化と発展についてコメントしていただけますか?
Q2: この発展において、生技２部の各メンバー、新入社メンバーの仕事の成熟度について、Bichさんは何にかコメントしていただけますか?
Q3: 他に誰かに伝えたいことや、2025年に向けて期待していることはありますか?</t>
  </si>
  <si>
    <t xml:space="preserve">Trước tiên, em xin gửi lời cảm ơn chân thành đến cấp lãnh đạo Mab đã tạo cơ hội cho em làm việc ở Mab cho đến ngày hôm nay.  Thời gian làm việc ở mab của em cũng hơn 1/2 số tuổi của mình rồi (khoảng 25 năm), em đến từ PEC thuộc ban KTSX2.
  Ban KTSX2 là ban mà có nghiệp vụ có thể nói là rộng nhất VNM, và có mối quan hệ chặt chẽ với toàn bộ các phòng ban khác - là nền tảng cốt lõi trong việc duy trì hoạt động sản xuất và hỗ trợ nghiệp vụ ở các bộ môn khác. Những năm qua, ban KT2 đã không ngừng mở rộng các chức năng nghiệp vụ của mình song hành cùng sự phát triển của nhà máy như: sản xuất hàng mới, đẩy mạnh triển khai HLH,.. kéo theo đó là những áp lực không hề nhỏ. Tuy vậy, dưới sự chỉ đạo của các anh và sự đoàn kết của các thành viên, các KS, em nhận thấy rằng tất cả mọi người đều có sự tiến bộ rõ rệt, năng suất công việc ngày càng cao dù khó khăn là không hề ít.
Nói về sự phát triển của các thành viên mới, mình thật sự ngưỡng mộ sự năng động của các bạn, sự phá cách trong tư duy đã giúp ban mình đạt được nhiều thành tích vô cùng nổi bật. Đã thế các bạn còn giỏi ngoại ngữ, giao tiếp tốt và tự tin khiến em vô cùng tự hào và ngưỡng mộ lớp trẻ thế hệ sau của ban. 
Cuối cùng, chúng ta đã bước qua năm 2025, hành trình của anh chị em chúng ta lại thêm một cột mốc nữa, nhân dịp này em muốn chúc mọi người một lời chúc tốt đẹp nhất, năm nay chúng ta sẽ cùng nhau giành được nhiều thành tích hơn nữa. chúc mọi người một năm mới vạn sự như ý, mã đáo thành công!. </t>
  </si>
  <si>
    <t>まずはマブチの管理者に感謝の意を表します。今日までマブチで働く機会を与えていただき、ありがとうございます。私が VNM で働いてきた期間は、私の年齢の半分以上（約 25 年）であり、私のキャリア年齢が生技２部の新メンバーの年齢より上になることもありますね。
生技２部は、VNMで最も広範な業務を持ち、他の部門の業務を支援し、生産活動を維持するための基盤です。過去数年間、生技２部は新製品の生産や合理化展開などいろんな活動を進んでいます。それに伴い、プレッシャーも小さくない。しかし、各管理者、技師の指導及びメンバーの努力の下、全員が著しい進歩を遂げ、仕事の生産性も向上していると感じています。
新しいメンバーの成長について言えば、皆さんの活動的精神には本当に感心しています。革新的な思考が部門に多くの顕著な成果をもたらしました。それに加えて、皆さんは外国語が上手でいつも自信的にコミュニケーションしており、次世代の若者たちを非常に誇りに思い、感心しています。
ついに2025年を迎え、この機会に皆様のご多幸をお祈り申し上げます。今年はより多くの成果を共に勝ち取ることができるでしょう。頑張って成功してください！</t>
  </si>
  <si>
    <t xml:space="preserve">- Những hoạt động nổi bật trong năm vừa qua của toàn ban nói chung và nhóm chị Bích nói riêng
- Những điểm thay đổi trong môi trường làm việc của ban so với những năm trước: làm việc hiệu quả, năng suất, áp lực cao,…
- Đánh giá về sự phát triển của những nhân viên lâu năm trong ban và năng lực nổi bật của những nhân viên mới </t>
  </si>
  <si>
    <t>CHI PHÍ DỰ TÍNH YEP 2024</t>
  </si>
  <si>
    <t>Hạng mục</t>
  </si>
  <si>
    <t>Ghi chú</t>
    <phoneticPr fontId="7"/>
  </si>
  <si>
    <t>Triển khai</t>
    <phoneticPr fontId="7"/>
  </si>
  <si>
    <t xml:space="preserve">Chi tiết </t>
    <phoneticPr fontId="7"/>
  </si>
  <si>
    <t>Đơn giá</t>
    <phoneticPr fontId="7"/>
  </si>
  <si>
    <t>Số lượng</t>
    <phoneticPr fontId="7"/>
  </si>
  <si>
    <t>Đã chi</t>
    <phoneticPr fontId="7"/>
  </si>
  <si>
    <t xml:space="preserve">Nội dung chi </t>
    <phoneticPr fontId="7"/>
  </si>
  <si>
    <t>Đặt nhà hàng</t>
    <phoneticPr fontId="7"/>
  </si>
  <si>
    <t xml:space="preserve">Giá bàn tiệc </t>
    <phoneticPr fontId="7"/>
  </si>
  <si>
    <t>Tham khảo "PHỤ LỤC HỢP ĐỒNG"</t>
  </si>
  <si>
    <t>Karaoke, sảnh, đèn led</t>
  </si>
  <si>
    <t>gơ bạc</t>
  </si>
  <si>
    <t>Nước ngọt</t>
    <phoneticPr fontId="7"/>
  </si>
  <si>
    <t>Nước suối</t>
    <phoneticPr fontId="7"/>
  </si>
  <si>
    <t>Chuẩn bị đạo cụ</t>
    <phoneticPr fontId="7"/>
  </si>
  <si>
    <t>Thiệp mời (in ngoài)</t>
  </si>
  <si>
    <t>Cành mai (10 cành)</t>
  </si>
  <si>
    <t>Thuê áo dài TP</t>
  </si>
  <si>
    <t>Trò chơi</t>
  </si>
  <si>
    <t>Hỗ trợ trò chơi trang phục 3 miền (500k/ đội)</t>
  </si>
  <si>
    <t xml:space="preserve">Trang trí </t>
    <phoneticPr fontId="7"/>
  </si>
  <si>
    <t xml:space="preserve">Trang trí khu vực backdrop </t>
    <phoneticPr fontId="7"/>
  </si>
  <si>
    <t>Tham khảo "PHỤ LỤC HỢP ĐỒNG" + 150k đồ trang trí</t>
  </si>
  <si>
    <t>Thưởng</t>
    <phoneticPr fontId="7"/>
  </si>
  <si>
    <t>Thưởng trang phục xuất sắc nhất</t>
  </si>
  <si>
    <t>Thưởng trình diễn xuất sắc</t>
  </si>
  <si>
    <t>Thưởng trang phục xuất sắc nhì</t>
  </si>
  <si>
    <t>Thưởng trình diễn khuyến khích</t>
  </si>
  <si>
    <t>Hỗ trợ đội múa</t>
  </si>
  <si>
    <t>Quà cho gameshow</t>
  </si>
  <si>
    <t>Tham khảo "HÓA ĐƠN THANH TOÁN"</t>
  </si>
  <si>
    <t>Mua son để vẽ cho đội thua</t>
  </si>
  <si>
    <t>Đặt mua quà bốc thăm trúng thưởng</t>
  </si>
  <si>
    <t>1 giải nhất:  800k,
2 giải nhì : 600k,
4 giải ba  400k, 
5 giải tư:  300k</t>
  </si>
  <si>
    <t>Tổng chi</t>
    <phoneticPr fontId="19"/>
  </si>
  <si>
    <t>Tổng thu dự tính</t>
    <phoneticPr fontId="7"/>
  </si>
  <si>
    <t>NO.</t>
    <phoneticPr fontId="0"/>
  </si>
  <si>
    <r>
      <t xml:space="preserve">NHÓM
</t>
    </r>
    <r>
      <rPr>
        <sz val="10"/>
        <rFont val="Arial Unicode MS"/>
        <family val="3"/>
        <charset val="128"/>
      </rPr>
      <t>グループ</t>
    </r>
  </si>
  <si>
    <r>
      <t xml:space="preserve">MSNV
</t>
    </r>
    <r>
      <rPr>
        <sz val="10"/>
        <rFont val="Arial Unicode MS"/>
        <family val="3"/>
        <charset val="128"/>
      </rPr>
      <t>社員番号</t>
    </r>
  </si>
  <si>
    <r>
      <t xml:space="preserve">HỌ &amp; TÊN
</t>
    </r>
    <r>
      <rPr>
        <sz val="10"/>
        <rFont val="Arial Unicode MS"/>
        <family val="3"/>
        <charset val="128"/>
      </rPr>
      <t>名称</t>
    </r>
  </si>
  <si>
    <r>
      <t xml:space="preserve">CHỨC VỤ
</t>
    </r>
    <r>
      <rPr>
        <sz val="10"/>
        <rFont val="Arial Unicode MS"/>
        <family val="3"/>
        <charset val="128"/>
      </rPr>
      <t>職務</t>
    </r>
  </si>
  <si>
    <t>TIỀN THU DỰ TÍNH</t>
  </si>
  <si>
    <t>ĐÃ THU THỰC TẾ</t>
  </si>
  <si>
    <t>GHI CHÚ</t>
    <phoneticPr fontId="0"/>
  </si>
  <si>
    <t>GĐ 部長</t>
  </si>
  <si>
    <t>ĐỖ THANH ĐẠT</t>
  </si>
  <si>
    <t>GIÁM ĐỐC</t>
  </si>
  <si>
    <t>TP 課長</t>
  </si>
  <si>
    <t>VŨ ANH TUẤN</t>
  </si>
  <si>
    <t>TP</t>
  </si>
  <si>
    <t>Cấp bậc</t>
  </si>
  <si>
    <t>Đối với Ban KTSX 2</t>
  </si>
  <si>
    <t>Đối với Khách mời</t>
  </si>
  <si>
    <t>LÊ MINH DƯƠNG</t>
  </si>
  <si>
    <t>Giám đốc</t>
  </si>
  <si>
    <t>2000k</t>
  </si>
  <si>
    <t>-</t>
  </si>
  <si>
    <t>TRẦN ĐỨC HƯNG</t>
  </si>
  <si>
    <t>Trưởng phòng, Band</t>
  </si>
  <si>
    <t>1000k</t>
  </si>
  <si>
    <t>600k</t>
  </si>
  <si>
    <t>KS 技師</t>
  </si>
  <si>
    <t>00070</t>
  </si>
  <si>
    <t>TSUKUI KEISUKE</t>
  </si>
  <si>
    <t>KỸ SƯ</t>
  </si>
  <si>
    <t>G/L nam, SENG</t>
  </si>
  <si>
    <t>600K</t>
  </si>
  <si>
    <t>IMAI</t>
  </si>
  <si>
    <t>G/L nữ</t>
  </si>
  <si>
    <t>500k</t>
  </si>
  <si>
    <t>LK1-部品1</t>
  </si>
  <si>
    <t>NGUYỄN HUỲNH QUYỀN</t>
  </si>
  <si>
    <t>S.ENG②-G/L</t>
  </si>
  <si>
    <t>Nam</t>
  </si>
  <si>
    <t>450k</t>
  </si>
  <si>
    <t>LÊ ĐỨC HÒA</t>
  </si>
  <si>
    <t>ENG④</t>
  </si>
  <si>
    <t>Nữ</t>
  </si>
  <si>
    <t>400k</t>
  </si>
  <si>
    <t>HUỲNH TẤN NGÀ</t>
  </si>
  <si>
    <t>ENG③</t>
  </si>
  <si>
    <t>NGUYỄN VÕ TOÀN</t>
  </si>
  <si>
    <t>ENG②</t>
  </si>
  <si>
    <t>LK2-部品2</t>
  </si>
  <si>
    <t>NGUYỄN MINH HIẾU</t>
  </si>
  <si>
    <t>ENG④-G/L</t>
  </si>
  <si>
    <t>KHÔNG THAM GIA</t>
  </si>
  <si>
    <t>BÙI NGỌC LINH</t>
  </si>
  <si>
    <t>LK3-部品3</t>
  </si>
  <si>
    <t>PHẠM TIẾN ĐẠT</t>
  </si>
  <si>
    <t>PHẠM HOÀNG DƯƠNG</t>
  </si>
  <si>
    <t>NGÔ MINH TIẾN</t>
  </si>
  <si>
    <t>VŨ TIẾN LUÂN</t>
  </si>
  <si>
    <t>NGUYỄN TRẦN VINH THĂNG</t>
  </si>
  <si>
    <t xml:space="preserve">NGUYỄN NGỌC TUẤN	</t>
  </si>
  <si>
    <t>VP 業務</t>
  </si>
  <si>
    <t>TRẦN NGỌC THẢO VY</t>
  </si>
  <si>
    <t>TEC②</t>
  </si>
  <si>
    <t>ĐỐI ỨNG HÀNG MỚI - 新製品対応</t>
  </si>
  <si>
    <t>THÁI HOÀI BẢO</t>
  </si>
  <si>
    <t>TRẦN QUỐC TOẢN</t>
  </si>
  <si>
    <t>NGUYỄN TRỌNG TÍCH</t>
  </si>
  <si>
    <t xml:space="preserve"> </t>
  </si>
  <si>
    <t>VÕ VĂN TUẤN</t>
  </si>
  <si>
    <t>KTCT - 製造技術</t>
  </si>
  <si>
    <t>NGUYỄN ĐẶNG PHI ANH</t>
  </si>
  <si>
    <t>NGUYỄN VĂN MẠNH</t>
  </si>
  <si>
    <t>KIỀU TUẤN ANH</t>
  </si>
  <si>
    <t>TRẦN HỮU HẢI</t>
  </si>
  <si>
    <t>NGUYỄN HOÀNG VŨ</t>
  </si>
  <si>
    <t>PHẠM ĐÌNH TÁ</t>
  </si>
  <si>
    <t>HUỲNH NGỌC GIANG</t>
  </si>
  <si>
    <t xml:space="preserve">ĐỖ ĐỨC VIỆT	</t>
  </si>
  <si>
    <t>NCKTM - 新技術研究</t>
  </si>
  <si>
    <t>TRẦN THỊ QUỲNH NHƯ</t>
  </si>
  <si>
    <t>BAND①</t>
  </si>
  <si>
    <t>NGUYỄN ĐÌNH NGHĨA</t>
  </si>
  <si>
    <t>S.ENG➁</t>
  </si>
  <si>
    <t>HÀ VĂN PHÚ</t>
  </si>
  <si>
    <t>NGUYỄN VŨ THƯ</t>
  </si>
  <si>
    <t>S.ENG①</t>
  </si>
  <si>
    <t xml:space="preserve">PHAN TẤN NGỌC </t>
  </si>
  <si>
    <t>PHẠM HIẾU NGHĨA</t>
  </si>
  <si>
    <t>HOÀNG DUY LỘC</t>
  </si>
  <si>
    <t>S.ENG②</t>
  </si>
  <si>
    <t>NGUYỄN HOÀNG GIA</t>
  </si>
  <si>
    <t>NGUYỄN DUY ĐẠT</t>
  </si>
  <si>
    <t xml:space="preserve">ĐỖ LÊ TRÍ DŨNG	</t>
  </si>
  <si>
    <t>J.ENG</t>
  </si>
  <si>
    <t>THÔNG DỊCH - 通訳</t>
  </si>
  <si>
    <t>TRẦN THỊ THU HƯƠNG</t>
  </si>
  <si>
    <t>THÔNG DỊCH-G/L</t>
  </si>
  <si>
    <t>TRẦN LỆ YẾN</t>
  </si>
  <si>
    <t>THÔNG DỊCH</t>
  </si>
  <si>
    <t>HUỲNH THỊ LỆ TUYỀN</t>
  </si>
  <si>
    <t>LÊ THỊ KHÁNH BÌNH</t>
  </si>
  <si>
    <t>TRẦN DUY PHƯƠNG</t>
  </si>
  <si>
    <t>HTSX - 生産補助</t>
  </si>
  <si>
    <t>NGUYỄN DƯ NGHIỆP</t>
  </si>
  <si>
    <t>S.ENG2</t>
  </si>
  <si>
    <t>Nhân viên mới</t>
  </si>
  <si>
    <t>NGUYỄN THỊ THÙY VÂN</t>
  </si>
  <si>
    <t>TEC④</t>
  </si>
  <si>
    <t>TRẦN THANH TUẤN</t>
  </si>
  <si>
    <t>ENG⑤</t>
  </si>
  <si>
    <t>TRẦN CẨM TÚ</t>
  </si>
  <si>
    <t>NGUYỄN NHỰT LINH</t>
  </si>
  <si>
    <t>TEC③</t>
  </si>
  <si>
    <t>TCSX - 生産基準</t>
  </si>
  <si>
    <t>VÕ NGỌC BÍCH</t>
  </si>
  <si>
    <t>TEC③-G/L</t>
  </si>
  <si>
    <t>LÂM THỊ TUYẾT VÂN</t>
  </si>
  <si>
    <t>NHÂN VIÊN</t>
  </si>
  <si>
    <t>NGUYỄN THỊ NHƯ VÂN</t>
  </si>
  <si>
    <t>TEC①</t>
  </si>
  <si>
    <t>TRẦN THỊ THANH HIỀN</t>
  </si>
  <si>
    <t>HUỲNH THỊ YẾN LIÊN</t>
  </si>
  <si>
    <t>TRẦN THỊ LÝ</t>
  </si>
  <si>
    <t>NGUYỄN THỊ QUỲNH TRANG</t>
  </si>
  <si>
    <t>TRẦN THỊ BÍCH CHÂM</t>
  </si>
  <si>
    <t>PHẠM ĐỨC TỈNH</t>
  </si>
  <si>
    <t>NGUYỄN MẬU THÙY TRANG</t>
  </si>
  <si>
    <t>HUỲNH ĐỨC TRỌNG</t>
  </si>
  <si>
    <t>Khách mời</t>
    <phoneticPr fontId="0"/>
  </si>
  <si>
    <t>NISHIDA</t>
    <phoneticPr fontId="0"/>
  </si>
  <si>
    <t>-</t>
    <phoneticPr fontId="0"/>
  </si>
  <si>
    <t>HASEGAWA</t>
    <phoneticPr fontId="0"/>
  </si>
  <si>
    <t>TOIDA</t>
  </si>
  <si>
    <t>Khách mời</t>
    <phoneticPr fontId="7"/>
  </si>
  <si>
    <t xml:space="preserve">YOSHIURA </t>
  </si>
  <si>
    <t>TRIỆU MINH CHỦ</t>
  </si>
  <si>
    <t>Anh Chủ đóng 1000k ủng hộ Ban KTSX 2</t>
  </si>
  <si>
    <t>LÊ MINH TÀI</t>
    <phoneticPr fontId="0"/>
  </si>
  <si>
    <t>NGUYỄN DUY TUYÊN</t>
  </si>
  <si>
    <t>HIỆP (XLA)</t>
    <phoneticPr fontId="0"/>
  </si>
  <si>
    <t>HIẾU (AI)</t>
    <phoneticPr fontId="0"/>
  </si>
  <si>
    <t>NGUYÊN (XLA)</t>
    <phoneticPr fontId="0"/>
  </si>
  <si>
    <t>DIỆU (QLSX)</t>
    <phoneticPr fontId="0"/>
  </si>
  <si>
    <t>NGUYỄN GIA LÂM</t>
  </si>
  <si>
    <t>Xin miễn vì Mr Lâm đã rất hỗ trợ BTC và lấy oto chở hàng giùm BTC</t>
  </si>
  <si>
    <t>NGUYỄN MINH ĐỨC</t>
  </si>
  <si>
    <t xml:space="preserve">LÊ ĐÌNH KHÁNH	</t>
  </si>
  <si>
    <t>QUỸ</t>
    <phoneticPr fontId="7"/>
  </si>
  <si>
    <t>TOTAL</t>
  </si>
  <si>
    <r>
      <t>K</t>
    </r>
    <r>
      <rPr>
        <sz val="11"/>
        <color theme="1"/>
        <rFont val="Calibri"/>
        <family val="2"/>
        <charset val="163"/>
      </rPr>
      <t>Ị</t>
    </r>
    <r>
      <rPr>
        <sz val="11"/>
        <color theme="1"/>
        <rFont val="Calibri"/>
        <family val="2"/>
        <scheme val="minor"/>
      </rPr>
      <t>CH B</t>
    </r>
    <r>
      <rPr>
        <sz val="11"/>
        <color theme="1"/>
        <rFont val="Calibri"/>
        <family val="2"/>
        <charset val="163"/>
      </rPr>
      <t>Ả</t>
    </r>
    <r>
      <rPr>
        <sz val="11"/>
        <color theme="1"/>
        <rFont val="Calibri"/>
        <family val="2"/>
        <scheme val="minor"/>
      </rPr>
      <t>N CHO MC</t>
    </r>
  </si>
  <si>
    <t>TIME</t>
    <phoneticPr fontId="11"/>
  </si>
  <si>
    <t>TIẾN HÀNH</t>
    <phoneticPr fontId="11"/>
  </si>
  <si>
    <t>Nhiệm vụ BTC</t>
    <phoneticPr fontId="11"/>
  </si>
  <si>
    <t>NỘI DUNG</t>
    <phoneticPr fontId="11"/>
  </si>
  <si>
    <t>Bắt đầu chương trình</t>
    <phoneticPr fontId="2"/>
  </si>
  <si>
    <t>Tập hợp khách
Chào mừng</t>
    <phoneticPr fontId="2"/>
  </si>
  <si>
    <t>Chụp hình backdrop 
chuyển file để trình chiếu
Thu phiếu bình chọn</t>
    <phoneticPr fontId="2"/>
  </si>
  <si>
    <r>
      <t xml:space="preserve">Ladies and gentlemen, welcome on board ViJaMa Airlines, flight VJ2025 from Chiba - Japan to Hochiminh - Vietnam. </t>
    </r>
    <r>
      <rPr>
        <strike/>
        <sz val="11"/>
        <color theme="1"/>
        <rFont val="Arial Unicode MS"/>
        <family val="3"/>
        <charset val="128"/>
      </rPr>
      <t xml:space="preserve">Please fasten your seat belts and secure all baggage underneath your seat or in the overhead lockers. And make sure your seats and table trays are in the upright position. Please turn off all personal electronic devices, including laptops and mobile phones. </t>
    </r>
    <r>
      <rPr>
        <sz val="11"/>
        <color theme="1"/>
        <rFont val="Arial Unicode MS"/>
        <family val="3"/>
        <charset val="128"/>
      </rPr>
      <t>We’d also like to remind you that smoking is prohibited for the duration of the flight. Thank you for choosing ViJaMa Airlines. Enjoy your flight.
Chào mừng quý khách đến với hãng hàng không ViJaMa Airliness chuyến bay VJ2025  khởi hành từ Chiba - Nhật Bản tới Hochiminh - Vietnam.</t>
    </r>
    <r>
      <rPr>
        <strike/>
        <sz val="11"/>
        <color theme="1"/>
        <rFont val="Arial Unicode MS"/>
        <family val="3"/>
        <charset val="128"/>
      </rPr>
      <t xml:space="preserve"> Xin vui lòng thắt chặt dây an toàn và kiểm tra hành lý phía dưới chỗ ngồi hoặc ngăn để hành lý phía trên. Quý khách vui lòng gấp gọn bàn ăn và điều chỉnh ghế ngồi thẳng đứng. Vui lòng tắt các thiết bị điện tử, bao gồm máy tính xách tay và điện thoại di động. Xin quý khách vui lòng lưu ý, hút thuốc sẽ bị cấm trong suốt cả chuyến bay.</t>
    </r>
    <r>
      <rPr>
        <sz val="11"/>
        <color theme="1"/>
        <rFont val="Arial Unicode MS"/>
        <family val="3"/>
        <charset val="128"/>
      </rPr>
      <t xml:space="preserve"> Cảm ơn quý khách đã lựa chọn ViJaMa Airlines. Chúc quý khách có một chuyến bay tốt đẹp.
</t>
    </r>
  </si>
  <si>
    <t>Mời GDNM phát biểu trước tiết mục mở màn</t>
    <phoneticPr fontId="2"/>
  </si>
  <si>
    <t xml:space="preserve">*MC chưa ra </t>
  </si>
  <si>
    <t>Tiết mục mở màn</t>
    <phoneticPr fontId="2"/>
  </si>
  <si>
    <r>
      <rPr>
        <sz val="11"/>
        <color rgb="FF0070C0"/>
        <rFont val="Arial Unicode MS"/>
        <family val="3"/>
        <charset val="128"/>
      </rPr>
      <t xml:space="preserve">What a beautiful song and a great performance. Lalies and gentlemen, welcome to Production Engineering Department 2's Year End Party - Colorful Vietnam in 2025.
First of all, we would like to express the thanks to you all for being here today, your presence is our honesty and encouragement.
</t>
    </r>
    <r>
      <rPr>
        <sz val="11"/>
        <color rgb="FFEF57C4"/>
        <rFont val="Arial Unicode MS"/>
        <family val="3"/>
        <charset val="128"/>
      </rPr>
      <t>Và chào mừng toàn thể quý vị đến với buổi tiệc tất niên ban KT2 hôm nay với chủ đề Colorful VN</t>
    </r>
    <r>
      <rPr>
        <sz val="11"/>
        <color rgb="FF000000"/>
        <rFont val="Arial Unicode MS"/>
        <family val="3"/>
        <charset val="128"/>
      </rPr>
      <t xml:space="preserve">. Xin cảm ơn 2 tp và đội hình trình diễn tuyệt vời, then kiu đan xơ. các anh chị nhớ vô hậu trường lãnh cát xê.
</t>
    </r>
    <r>
      <rPr>
        <sz val="11"/>
        <color rgb="FFEF57C4"/>
        <rFont val="Arial Unicode MS"/>
        <family val="3"/>
        <charset val="128"/>
      </rPr>
      <t>Đầu tiên chúng em xin được gửi đến toàn thể quý vị có mặt ở đây hôm nay</t>
    </r>
    <r>
      <rPr>
        <sz val="11"/>
        <color rgb="FF000000"/>
        <rFont val="Arial Unicode MS"/>
        <family val="3"/>
        <charset val="128"/>
      </rPr>
      <t xml:space="preserve"> vì đã dành thời gian tham dự bữa tiệc.
</t>
    </r>
    <r>
      <rPr>
        <sz val="11"/>
        <color rgb="FF2F75B5"/>
        <rFont val="Arial Unicode MS"/>
        <family val="3"/>
        <charset val="128"/>
      </rPr>
      <t xml:space="preserve">As you know, annual YEP is the most favourite envent of the year and also a chance for eveyone in our department to gather together to celebrate the Lunar New Year with a lot of wishes.
</t>
    </r>
    <r>
      <rPr>
        <sz val="11"/>
        <color rgb="FF000000"/>
        <rFont val="Arial Unicode MS"/>
        <family val="3"/>
        <charset val="128"/>
      </rPr>
      <t xml:space="preserve">Như quý vị đã biết, tiệc tất niên hàng năm là một trong những đặc sản của ban KT2 là dịp gặp gỡ mà mọi người đều mong chờ mỗi dịp năm hết tết đến. Và đây là cơ hội để tất cả chúng ta ngồi lại với nhau nhìn  lại những điều mà chúng ta đã làm được trong năm cũ và chào đón một năm mới với hy vọng nhiều điều tốt lành hơn. 
</t>
    </r>
    <r>
      <rPr>
        <sz val="11"/>
        <color rgb="FF2F75B5"/>
        <rFont val="Arial Unicode MS"/>
        <family val="3"/>
        <charset val="128"/>
      </rPr>
      <t xml:space="preserve">And this year, we are very lucky for receiving the support from all of you especially the sponsorship from Mr Dat, Mr Nishida and our Engineers...
</t>
    </r>
    <r>
      <rPr>
        <sz val="11"/>
        <color rgb="FFEF57C4"/>
        <rFont val="Arial Unicode MS"/>
        <family val="3"/>
        <charset val="128"/>
      </rPr>
      <t xml:space="preserve">Và chương trình năm nay rất may mắn đã được tổ chức với sự đóng góp của mọi người, đặc biệt là các nhà tài trợ kim cương như: GĐ ĐẠT,  Mr.Nishida, các KS,...
</t>
    </r>
    <r>
      <rPr>
        <sz val="11"/>
        <color rgb="FF2F75B5"/>
        <rFont val="Arial Unicode MS"/>
        <family val="3"/>
        <charset val="128"/>
      </rPr>
      <t xml:space="preserve">And now, please welcome to the stage Mr Dat. He will deliver a short speech for opening the party today.
</t>
    </r>
    <r>
      <rPr>
        <sz val="11"/>
        <color rgb="FF000000"/>
        <rFont val="Arial Unicode MS"/>
        <family val="3"/>
        <charset val="128"/>
      </rPr>
      <t>Sau đây xin mời GĐ Đạt phát biểu đôi lời cũng như nâng ly tuyên bố khai tiệc trước khi chúng ta chính thức nâng đũa ạ.
Cảm ơn anh, và tiêp theo giây phút mọi người mong chờ đã đến, bữa tiệc tất niên xin được phép bắt đầu</t>
    </r>
  </si>
  <si>
    <t>Chiếu clip phỏng vấn một số thành viên 
+ Thành tựu: Tỏan, 
+ Cảm nghĩ nv mới:  Bình;
+ Cảm nghĩ nv cũ:  chị Bích</t>
  </si>
  <si>
    <t>Tuyên bố khai tiệc - Nâng ly</t>
    <phoneticPr fontId="2"/>
  </si>
  <si>
    <t>Mở beat nhạc</t>
    <phoneticPr fontId="2"/>
  </si>
  <si>
    <r>
      <rPr>
        <sz val="11"/>
        <color rgb="FF4472C4"/>
        <rFont val="Arial Unicode MS"/>
        <family val="3"/>
        <charset val="128"/>
      </rPr>
      <t xml:space="preserve">During the party, let's listen to the confession of our colleagues aboiut their achievement in 2024
</t>
    </r>
    <r>
      <rPr>
        <sz val="11"/>
        <color rgb="FF000000"/>
        <rFont val="Arial Unicode MS"/>
        <family val="3"/>
        <charset val="128"/>
      </rPr>
      <t xml:space="preserve">Trong khi mn thưởng thức bữa ăn tràn đầy hương vị quê hương thì cũng đừng quên dành thời gian theo dõi những tâm sự chia sẻ từ các thành viên trong ban đối với thành tích năm vừa qua của chúng ta. Nhớ lấy khăn giấy chậm nước mắt vì sẽ rất cảm động nha~ 
</t>
    </r>
  </si>
  <si>
    <t>Trang phục 5 nhóm biểu diễn về các dân tộc Việt Nam
- Nhóm 1: Mr.Quyền phòng PPE (Thăng – Toàn biểu diễn)
- Nhóm 2: phòng MPE, trừ nhóm XLHA-AI (Tá - Việt)
- Nhóm 3: nhóm XLHA-AI　(Duy Đạt + Gia) 
- Nhóm 4: Ms.Bích nhóm TCSX (Trang -  Trọng biểu diễn
- Nhóm 5: Mr.Phương nhóm GD+TD (Phương -Yến biểu diễn)</t>
  </si>
  <si>
    <t>Nhập tiệc</t>
    <phoneticPr fontId="2"/>
  </si>
  <si>
    <t xml:space="preserve">Nhập tiệc </t>
    <phoneticPr fontId="2"/>
  </si>
  <si>
    <r>
      <rPr>
        <sz val="11"/>
        <color rgb="FF4472C4"/>
        <rFont val="Arial Unicode MS"/>
        <family val="3"/>
        <charset val="128"/>
      </rPr>
      <t xml:space="preserve">We are discovering the beautiful and colorful Vietnam so we are proud to show you the traditional ethnic fashion competition
</t>
    </r>
    <r>
      <rPr>
        <sz val="11"/>
        <color rgb="FF000000"/>
        <rFont val="Arial Unicode MS"/>
        <family val="3"/>
        <charset val="128"/>
      </rPr>
      <t xml:space="preserve">Và bới vì chuyến bay hôm nay mang chúng ta đến với VN - đất nước đa sắc tộc xinh đẹp và cũng là nguồn cảm hứng cho rất nhiều tác phẩm nghệ thuật, thời trang, âm nhạc,…. Chính vì lẽ đó mà </t>
    </r>
    <r>
      <rPr>
        <sz val="11"/>
        <color rgb="FFEF57C4"/>
        <rFont val="Arial Unicode MS"/>
        <family val="3"/>
        <charset val="128"/>
      </rPr>
      <t xml:space="preserve">hôm nay chúng tôi xin được mang đến cho quý vị màn trình diễn trang phục dân tộc đặc trưng trên toàn lãnh thổ VN.
</t>
    </r>
    <r>
      <rPr>
        <sz val="11"/>
        <color rgb="FF000000"/>
        <rFont val="Arial Unicode MS"/>
        <family val="3"/>
        <charset val="128"/>
      </rPr>
      <t xml:space="preserve">hôm nay những tên tuổi hàng đầu trong làng người mẫu PE sẽ mang đến cho chúng ta 10 bộ trang phục nằm trong bộ sưu tập "Hương sắc VN" mang âm hưởng dân tộc đặc trưng bao gồm:  
</t>
    </r>
    <r>
      <rPr>
        <sz val="11"/>
        <color rgb="FF4472C4"/>
        <rFont val="Arial Unicode MS"/>
        <family val="3"/>
        <charset val="128"/>
      </rPr>
      <t xml:space="preserve">Group 1: Central coastal area from Part Production Engineering section
Group 2: Northern Delta area from Motor Production Engineering section
Group 3: Southern area from R&amp;D group
Group 4: Central Highlands area from Production Standard group
Group 5: Northern Mountainous area from Training and Interpreting group
</t>
    </r>
    <r>
      <rPr>
        <sz val="11"/>
        <color rgb="FFEF57C4"/>
        <rFont val="Arial Unicode MS"/>
        <family val="3"/>
        <charset val="128"/>
      </rPr>
      <t xml:space="preserve">Nhóm 1: phòng PPE - Khu vực duyên hải miền Trung
Nhóm 2: phòng MPE, trừ nhóm NCKTM - Khu vực đồng bằng Bắc Bộ
Nhóm 3: nhóm NCKTM - Khu vực đồng bằng Nam bộ (Đông nam bộ và Tây nam bộ)
Nhóm 4: nhóm TCSX - Khu vực Tây Nguyên
Nhóm 5: nhóm GD+TD - Khu vực miền núi phía Bắc (trang phục mèo) 
</t>
    </r>
    <r>
      <rPr>
        <sz val="11"/>
        <color rgb="FF4472C4"/>
        <rFont val="Arial Unicode MS"/>
        <family val="3"/>
        <charset val="128"/>
      </rPr>
      <t xml:space="preserve">And the board of judges will select the first place, second place and the best performance
</t>
    </r>
    <r>
      <rPr>
        <sz val="11"/>
        <color rgb="FF000000"/>
        <rFont val="Arial Unicode MS"/>
        <family val="3"/>
        <charset val="128"/>
      </rPr>
      <t xml:space="preserve">trong số đó, BTC cũng dành ra </t>
    </r>
    <r>
      <rPr>
        <sz val="11"/>
        <color rgb="FFEF57C4"/>
        <rFont val="Arial Unicode MS"/>
        <family val="3"/>
        <charset val="128"/>
      </rPr>
      <t>các giải thưởng Trang phục xuất sắc, "Màn trình diễn ấn tượng" cho do Hội đồng giám khảo chuyên môn đánh giá</t>
    </r>
    <r>
      <rPr>
        <sz val="11"/>
        <color rgb="FF000000"/>
        <rFont val="Arial Unicode MS"/>
        <family val="3"/>
        <charset val="128"/>
      </rPr>
      <t xml:space="preserve">, đây hứa hẹn sẽ là màn trình diễn vô cùng đặc sắc, đặc biệt phải nói đến nhân tố túi mù làm vedett của show lần này. 
</t>
    </r>
  </si>
  <si>
    <t>Các tiết mục</t>
    <phoneticPr fontId="2"/>
  </si>
  <si>
    <t>6:00~6:20</t>
    <phoneticPr fontId="2"/>
  </si>
  <si>
    <t>Trình diễn thời trang (9 mẫu)</t>
    <phoneticPr fontId="2"/>
  </si>
  <si>
    <t>chiếu clip review 2020/clip thành viên
Bắt đầu chuẩn bị vào fashion show
Đóng phiếu -Kiểm phiếu</t>
    <phoneticPr fontId="2"/>
  </si>
  <si>
    <r>
      <rPr>
        <sz val="11"/>
        <color rgb="FFEF57C4"/>
        <rFont val="Arial Unicode MS"/>
        <family val="3"/>
        <charset val="128"/>
      </rPr>
      <t>Xin mời BGK chấm điểm cho các tiết mục.</t>
    </r>
    <r>
      <rPr>
        <sz val="11"/>
        <color theme="1"/>
        <rFont val="Arial Unicode MS"/>
        <family val="3"/>
        <charset val="128"/>
      </rPr>
      <t xml:space="preserve"> Sau đây là chương trình quảng cáo, chúng tôi sẽ quay lại sau ít phút nữa, mong quý vị đừng rời khỏi màn hình</t>
    </r>
  </si>
  <si>
    <t>PEC (thiên tai)</t>
    <phoneticPr fontId="2"/>
  </si>
  <si>
    <t>Chỉ đạo người mẫu mặc đồ và catwalk
Bắt đầu chuẩn bị tiết mục Táo</t>
    <phoneticPr fontId="2"/>
  </si>
  <si>
    <r>
      <t xml:space="preserve">alo alo, mn ơi, năm mới đến, chúng ta thướng chúc nhau câu may mắn như một lời chúc tốt đẹp cho bạn bè đúng không ạ? Và vơi tinh thần cầu may tết này dô 1 khúc, </t>
    </r>
    <r>
      <rPr>
        <sz val="11"/>
        <color rgb="FFEF57C4"/>
        <rFont val="Arial Unicode MS"/>
        <family val="3"/>
        <charset val="128"/>
      </rPr>
      <t>năm nay chúng em đã tái hiện lại màn xổ số trúng thưởng đầu năm với 12 phần quà tết giá trị dưới 1 cây vàng. chúc mọi người may mắn nha~
Xin mời Mr.Tsukui và Mr.Imai lên bốc thăm may mắn cho mọi người. Lần này chúng ta bốc 4 giải ba và 5 giải tư nha</t>
    </r>
  </si>
  <si>
    <t>Trò chơi "Nhín hình đoán chữ"</t>
  </si>
  <si>
    <r>
      <rPr>
        <sz val="16"/>
        <color theme="1"/>
        <rFont val="Times New Roman"/>
        <family val="1"/>
      </rPr>
      <t>cho 2 đội chơi, mỗi đội 6 thành viên,  chọn chủ đề ngẫu nhiên của đội mình, xếp thành hàng dọc, lần lượt từng người xem hình ảnh BTC đưa ra theo chủ đề và trả lời trong vòng 3s, nếu ko trl hoặc trl ko đúng sẽ bị quẹt son nha</t>
    </r>
    <r>
      <rPr>
        <strike/>
        <sz val="16"/>
        <color theme="1"/>
        <rFont val="Times New Roman"/>
        <family val="1"/>
      </rPr>
      <t xml:space="preserve">
BTC sẽ đưa tờ giấy có nội dung cho người đứng đầu tiên. Các thành viên khác quay lưng lại với quản trò.
Khi người chơi đầu tiên nắm được nội dung sẽ đập lưng người thứ 2 để họ quay lại. Người đầu tiên sẽ dùng các hành động để truyền đạt nội dung cho người thứ 2. Người thứ 2 không được nói mà chỉ xác nhận bằng hành động.
Sau đó, người chơi thứ 2 tiếp tục truyền đạt nội dung cho người thứ 3. Thực hiện liên tục như vậy cho đến người cuối cùng. Người chơi cuối cùng sẽ đưa ra đáp án cho người quản trò. Đội chơi nào có đáp án chính xác trong thời gian ngắn nhất là đội chơi thắng cuộc.</t>
    </r>
  </si>
  <si>
    <t>MPE (covid)</t>
    <phoneticPr fontId="2"/>
  </si>
  <si>
    <t>để khuấy động bầu không khí hơn nữa, mời mn đến với minigame "Nhìn hình đoán chữ" 
chúng ta có các chủ đề: quốc kỳ, danh lam thắng cảnh, logo oto, món ăn việt nam, và bóng thể thao
cho 2 đội chơi, mỗi đội 6 thành viên,  chọn chủ đề ngẫu nhiên của đội mình, xếp thành hàng dọc, lần lượt từng người xem hình ảnh BTC đưa ra theo chủ đề và trả lời trong vòng 3s, nếu ko trl hoặc trl ko đúng sẽ bị quẹt son nha</t>
  </si>
  <si>
    <t>3 mẫu của BTC (đặc trưng các phòng)</t>
    <phoneticPr fontId="2"/>
  </si>
  <si>
    <t>tiếp theo chúng ta quay lại với chương trình bốc thăm trúng thưởng, nhưng giá trị hơn... Lần này chúng ta bốc 1 giải nhất và 2 giải nhì.  Mời Nishida bốc giải nhỉ, GĐ Đạt bốc giải nhất</t>
  </si>
  <si>
    <t>6:40~</t>
    <phoneticPr fontId="2"/>
  </si>
  <si>
    <t>Táo Quân</t>
    <phoneticPr fontId="2"/>
  </si>
  <si>
    <t>chúng ta dã có kết quả cho phần thi biểu diễn trang phục khiến mọi người lú ngang lúc nãy rồi. Hồi hộp quá, chúng ta sẽ có các giải như: trang phục xuất sắc nhất, trang phục xuất sắc nhì, trình diễn xuất sắc. Và không để mn chờ đợi lâu, Đầu tiên là giải  [trình diễn xuất sắc]. Đây, trên tay em đang cầm kết quả của BGK đây. Run quá quý vị,…. Và xin chúc mừng …. Với  Màn trình diễn ấn tượng nhất đêm nay. Mời anh .... lên trao giải.
Giải thưởng [trang phục xuất sắc nhì]  lần này thuộc về …....Xin chúc mừng!!!!
Và cuối cùng giải thưởng gây tò mò nhất, [trang phục xuất sắc nhất,] Và xin chúc mừng …... !!</t>
  </si>
  <si>
    <t>Trao giải</t>
    <phoneticPr fontId="2"/>
  </si>
  <si>
    <t>7:00~</t>
    <phoneticPr fontId="2"/>
  </si>
  <si>
    <t>Công bố top 2 kết quả bình chọn King/Queen</t>
    <phoneticPr fontId="2"/>
  </si>
  <si>
    <t>Ra kết quả kiểm phiếu để chuẩn bị trao giải
Bắt đầu chuẩn bị vương miện, các giải thưởng cho phần trao giải
Chuẩn bị câu hỏi ứng xử</t>
    <phoneticPr fontId="2"/>
  </si>
  <si>
    <t>Phần thi ứng xử của 4 thí sinh</t>
    <phoneticPr fontId="2"/>
  </si>
  <si>
    <t xml:space="preserve">BTC đưa cho kết quả cho Mc công bố </t>
    <phoneticPr fontId="2"/>
  </si>
  <si>
    <r>
      <t xml:space="preserve">Công bố kết quả giải </t>
    </r>
    <r>
      <rPr>
        <b/>
        <sz val="12"/>
        <color theme="1"/>
        <rFont val="Arial Unicode MS"/>
        <family val="3"/>
        <charset val="128"/>
      </rPr>
      <t>King of RAP</t>
    </r>
  </si>
  <si>
    <r>
      <t xml:space="preserve">Công bố kết quả giải </t>
    </r>
    <r>
      <rPr>
        <b/>
        <sz val="12"/>
        <color theme="1"/>
        <rFont val="Arial Unicode MS"/>
        <family val="3"/>
        <charset val="128"/>
      </rPr>
      <t>Nụ cười tỏa nắng</t>
    </r>
  </si>
  <si>
    <r>
      <t>Công bố kết quả biểu diễn thời trang giải</t>
    </r>
    <r>
      <rPr>
        <b/>
        <sz val="12"/>
        <color theme="1"/>
        <rFont val="Arial Unicode MS"/>
        <family val="3"/>
        <charset val="128"/>
      </rPr>
      <t xml:space="preserve"> [Màn trình diễn ấn tượng] (Best performance)</t>
    </r>
  </si>
  <si>
    <t>chạy màn hình</t>
    <phoneticPr fontId="2"/>
  </si>
  <si>
    <r>
      <t xml:space="preserve">Công bố kết quả biểu diễn thời trang giải </t>
    </r>
    <r>
      <rPr>
        <b/>
        <sz val="12"/>
        <color theme="1"/>
        <rFont val="Arial Unicode MS"/>
        <family val="3"/>
        <charset val="128"/>
      </rPr>
      <t>[Thiết kế độc đáo nhất] (Best Design)</t>
    </r>
  </si>
  <si>
    <r>
      <t xml:space="preserve">Công bố kết quả biểu diễn thời trang giải </t>
    </r>
    <r>
      <rPr>
        <b/>
        <sz val="12"/>
        <color theme="1"/>
        <rFont val="Arial Unicode MS"/>
        <family val="3"/>
        <charset val="128"/>
      </rPr>
      <t>[Người mẫu triển vọng] (P.E Next top model)</t>
    </r>
  </si>
  <si>
    <r>
      <t xml:space="preserve">Công bố kết quả </t>
    </r>
    <r>
      <rPr>
        <b/>
        <sz val="12"/>
        <color theme="1"/>
        <rFont val="Arial Unicode MS"/>
        <family val="3"/>
        <charset val="128"/>
      </rPr>
      <t>King &amp; Queen</t>
    </r>
    <r>
      <rPr>
        <sz val="12"/>
        <color theme="1"/>
        <rFont val="Arial Unicode MS"/>
        <family val="3"/>
        <charset val="128"/>
      </rPr>
      <t xml:space="preserve"> theo kết quả bình chọn của BGK</t>
    </r>
  </si>
  <si>
    <t>7:30~</t>
    <phoneticPr fontId="2"/>
  </si>
  <si>
    <t>Trò chơi</t>
    <phoneticPr fontId="2"/>
  </si>
  <si>
    <t>Hợp ca BTC</t>
    <phoneticPr fontId="2"/>
  </si>
  <si>
    <t>Phát quà</t>
    <phoneticPr fontId="2"/>
  </si>
  <si>
    <t>1. Chụp ảnh
2. Quay phim
3. Chuẩn bị nhạc
4. Đội múa chuẩn bị 2 bên cánh gà</t>
  </si>
  <si>
    <t>Bắt đầu chương trình</t>
    <phoneticPr fontId="1"/>
  </si>
  <si>
    <t>Tập hợp khách
Chào mừng</t>
    <phoneticPr fontId="1"/>
  </si>
  <si>
    <t>Chụp hình backdrop 
chuyển file để trình chiếu
Thu phiếu bình chọn</t>
    <phoneticPr fontId="1"/>
  </si>
  <si>
    <r>
      <t>Ladies and gentlemen, welcome on board ViJaMa Airlines, flight VJ2025 from Chiba - Japan to Hochiminh - Vietnam. We’d also like to remind you that smoking is prohibited for the duration of the flight. Thank you for choosing ViJaMa Airlines. Enjoy your flight.
Chào mừng quý khách đến với hãng hàng không ViJaMa Airliness chuyến bay VJ2025  khởi hành từ Chiba - Nhật Bản tới Hochiminh - Vietnam.</t>
    </r>
    <r>
      <rPr>
        <strike/>
        <sz val="26"/>
        <color theme="1"/>
        <rFont val="Times New Roman"/>
        <family val="1"/>
      </rPr>
      <t xml:space="preserve"> </t>
    </r>
    <r>
      <rPr>
        <sz val="26"/>
        <color theme="1"/>
        <rFont val="Times New Roman"/>
        <family val="1"/>
      </rPr>
      <t xml:space="preserve"> Cảm ơn quý khách đã lựa chọn ViJaMa Airlines. Chúc quý khách có một chuyến bay tốt đẹp.</t>
    </r>
  </si>
  <si>
    <t>Mời GDNM phát biểu trước tiết mục mở màn</t>
    <phoneticPr fontId="1"/>
  </si>
  <si>
    <t xml:space="preserve">*MC chưa ra 
Hát xong rút xuống
chờ nhạc Intro cho MC ra </t>
  </si>
  <si>
    <t>11:15 -11:25</t>
  </si>
  <si>
    <t>Tiết mục mở màn</t>
    <phoneticPr fontId="1"/>
  </si>
  <si>
    <r>
      <rPr>
        <sz val="26"/>
        <color rgb="FF0070C0"/>
        <rFont val="Times New Roman"/>
        <family val="1"/>
      </rPr>
      <t xml:space="preserve">What a beautiful song and a great performance. Lalies and gentlemen, welcome to Production Engineering Department 2's </t>
    </r>
    <r>
      <rPr>
        <b/>
        <u/>
        <sz val="26"/>
        <color rgb="FF0070C0"/>
        <rFont val="Times New Roman"/>
        <family val="1"/>
      </rPr>
      <t xml:space="preserve">Year End Party - Colorful Vietnam </t>
    </r>
    <r>
      <rPr>
        <sz val="26"/>
        <color rgb="FF0070C0"/>
        <rFont val="Times New Roman"/>
        <family val="1"/>
      </rPr>
      <t xml:space="preserve">in 2025.
First of all, we would like to express the thanks to you all for being here today, your presence is our honesty and encouragement.
</t>
    </r>
    <r>
      <rPr>
        <sz val="26"/>
        <color rgb="FFE9115E"/>
        <rFont val="Times New Roman"/>
        <family val="1"/>
      </rPr>
      <t>Và chào mừng toàn thể quý vị đến với buổi tiệc tất niên ban KT2 hôm nay với chủ đề Colorful VN</t>
    </r>
    <r>
      <rPr>
        <sz val="26"/>
        <color rgb="FF000000"/>
        <rFont val="Times New Roman"/>
        <family val="1"/>
      </rPr>
      <t xml:space="preserve">. Xin cảm ơn 2 tp và đội hình trình diễn tuyệt vời, then kiu đan xơ. các anh chị nhớ vô hậu trường lãnh cát xê.
</t>
    </r>
    <r>
      <rPr>
        <sz val="26"/>
        <color rgb="FFE9115E"/>
        <rFont val="Times New Roman"/>
        <family val="1"/>
      </rPr>
      <t>Đầu tiên chúng em xin được gửi lời cảm ơn đến toàn thể quý vị có mặt ở đây hôm nay</t>
    </r>
    <r>
      <rPr>
        <sz val="26"/>
        <color rgb="FF000000"/>
        <rFont val="Times New Roman"/>
        <family val="1"/>
      </rPr>
      <t xml:space="preserve"> vì đã dành thời gian tham dự bữa tiệc.
</t>
    </r>
    <r>
      <rPr>
        <sz val="26"/>
        <color rgb="FF2F75B5"/>
        <rFont val="Times New Roman"/>
        <family val="1"/>
      </rPr>
      <t xml:space="preserve">As you know, annual YEP is the most favourite envent of the year and also a chance for eveyone in our department to gather together to celebrate the Lunar New Year with a lot of wishes.
</t>
    </r>
    <r>
      <rPr>
        <sz val="26"/>
        <color rgb="FF000000"/>
        <rFont val="Times New Roman"/>
        <family val="1"/>
      </rPr>
      <t xml:space="preserve">Như quý vị đã biết, tiệc tất niên hàng năm là một trong những đặc sản của ban KT2 là dịp gặp gỡ mà mọi người đều mong chờ mỗi dịp năm hết tết đến. Và đây là cơ hội để tất cả chúng ta ngồi lại với nhau nhìn  lại những điều mà chúng ta đã làm được trong năm cũ và chào đón một năm mới với hy vọng nhiều điều tốt lành hơn. 
với bối cảnh như vậy, tiếp sau đây  mời mọi người cùng nhìn lại những cột mốc năm qua thông qua buổi talkshow với các thành viên tiêu biểu của ban KT2. Nhớ lấy khăn giấy chậm nước mắt vì sẽ rất cảm động nha~ </t>
    </r>
  </si>
  <si>
    <t>11:25 - 11:30</t>
  </si>
  <si>
    <t>1. MC tuyên bố lí do
2. Mời GĐ phát biểu
3. Chuẩn bị 1 ly bia</t>
  </si>
  <si>
    <r>
      <rPr>
        <sz val="26"/>
        <color rgb="FF0070C0"/>
        <rFont val="Times New Roman"/>
        <family val="1"/>
      </rPr>
      <t>And this year, we are very lucky for receiving the support from all of you especially the sponsorship from Mr Dat, Mr Nishida and our Engineers...</t>
    </r>
    <r>
      <rPr>
        <sz val="26"/>
        <color theme="1"/>
        <rFont val="Times New Roman"/>
        <family val="1"/>
      </rPr>
      <t xml:space="preserve">
Và chương trình năm nay rất may mắn đã được tổ chức với sự đóng góp của mọi người, đặc biệt là các nhà tài trợ kim cương như: GĐ ĐẠT,  Mr.Nishida, các KS,...
</t>
    </r>
    <r>
      <rPr>
        <sz val="26"/>
        <color rgb="FF0070C0"/>
        <rFont val="Times New Roman"/>
        <family val="1"/>
      </rPr>
      <t>And now, please welcome to the stage Mr Dat. He will deliver a short speech for opening the party today.</t>
    </r>
    <r>
      <rPr>
        <sz val="26"/>
        <color theme="1"/>
        <rFont val="Times New Roman"/>
        <family val="1"/>
      </rPr>
      <t xml:space="preserve">
Sau đây xin mời GĐ Đạt phát biểu đôi lời cũng như nâng ly tuyên bố khai tiệc trước khi chúng ta chính thức nâng đũa ạ.
*nhạc intro gđ lên*
Cảm ơn anh, và tiêp theo giây phút mọi người mong chờ đã đến, bữa tiệc tất niên xin được phép bắt đầu</t>
    </r>
  </si>
  <si>
    <t>11:40-12:15</t>
  </si>
  <si>
    <t>Trang phục 5 nhóm biểu diễn về các dân tộc Việt Nam
- Nhóm 1: Mr.Quyền phòng PPE (Thăng – Toàn biểu diễn)
- Nhóm 2: phòng MPE, trừ nhóm XLHA-AI (Tá - Việt)
- Nhóm 3: nhóm XLHA-AI　(Duy Đạt + Gia) 
- Nhóm 4: Ms.Bích nhóm TCSX (Trang -  Trọng biểu diễn
- Nhóm 5: Mr.Phương nhóm
 GD+TD (Phương -Yến biểu diễn)</t>
  </si>
  <si>
    <t>Nhập tiệc</t>
    <phoneticPr fontId="1"/>
  </si>
  <si>
    <t xml:space="preserve">Nhập tiệc </t>
    <phoneticPr fontId="1"/>
  </si>
  <si>
    <r>
      <rPr>
        <sz val="26"/>
        <color rgb="FF0070C0"/>
        <rFont val="Times New Roman"/>
        <family val="1"/>
      </rPr>
      <t>We are discovering the beautiful and colorful Vietnam so we are proud to show you the traditional ethnic fashion competition</t>
    </r>
    <r>
      <rPr>
        <sz val="26"/>
        <color rgb="FF4472C4"/>
        <rFont val="Times New Roman"/>
        <family val="1"/>
      </rPr>
      <t xml:space="preserve">
</t>
    </r>
    <r>
      <rPr>
        <sz val="26"/>
        <color rgb="FF000000"/>
        <rFont val="Times New Roman"/>
        <family val="1"/>
      </rPr>
      <t xml:space="preserve">Và bới vì chuyến bay hôm nay mang chúng ta đến với VN - đất nước đa sắc tộc xinh đẹp và cũng là nguồn cảm hứng cho rất nhiều tác phẩm nghệ thuật, thời trang, âm nhạc,…. Chính vì lẽ đó mà </t>
    </r>
    <r>
      <rPr>
        <sz val="26"/>
        <color rgb="FFE9115E"/>
        <rFont val="Times New Roman"/>
        <family val="1"/>
      </rPr>
      <t>hôm nay chúng tôi xin được mang đến cho quý vị màn trình diễn trang phục dân tộc đặc trưng trên toàn lãnh thổ VN.</t>
    </r>
    <r>
      <rPr>
        <sz val="26"/>
        <color rgb="FFEF57C4"/>
        <rFont val="Times New Roman"/>
        <family val="1"/>
      </rPr>
      <t xml:space="preserve">
</t>
    </r>
    <r>
      <rPr>
        <sz val="26"/>
        <color rgb="FF000000"/>
        <rFont val="Times New Roman"/>
        <family val="1"/>
      </rPr>
      <t xml:space="preserve">Hôm nay những tên tuổi hàng đầu trong làng người mẫu PE sẽ mang đến cho chúng ta 10 bộ trang phục nằm trong bộ sưu tập "Hương sắc VN" mang âm hưởng dân tộc đặc trưng bao gồm:  
</t>
    </r>
    <r>
      <rPr>
        <sz val="26"/>
        <color rgb="FF0070C0"/>
        <rFont val="Times New Roman"/>
        <family val="1"/>
      </rPr>
      <t xml:space="preserve">Group 1: Central coastal area from Part Production Engineering section
Group 2: Northern Delta area from Motor Production Engineering section
Group 3: Southern area from R&amp;D group
Group 4: Central Highlands area from Production Standard group
Group 5: Northern Mountainous area from Training and Interpreting group
</t>
    </r>
    <r>
      <rPr>
        <sz val="26"/>
        <color rgb="FFE9115E"/>
        <rFont val="Times New Roman"/>
        <family val="1"/>
      </rPr>
      <t xml:space="preserve">Nhóm 1: phòng PPE - Khu vực duyên hải miền Trung
Nhóm 2: phòng MPE, trừ nhóm NCKTM - Khu vực đồng bằng Bắc Bộ
Nhóm 3: nhóm NCKTM - Khu vực đồng bằng Nam bộ (Đông nam bộ và Tây nam bộ)
Nhóm 4: nhóm TCSX - Khu vực Tây Nguyên
Nhóm 5: nhóm GD+TD - Khu vực miền núi phía Bắc (trang phục mèo) 
</t>
    </r>
    <r>
      <rPr>
        <sz val="26"/>
        <color rgb="FF0070C0"/>
        <rFont val="Times New Roman"/>
        <family val="1"/>
      </rPr>
      <t>And the board of judges will select the first place, second place and the best performance</t>
    </r>
    <r>
      <rPr>
        <sz val="26"/>
        <color rgb="FF4472C4"/>
        <rFont val="Times New Roman"/>
        <family val="1"/>
      </rPr>
      <t xml:space="preserve">
</t>
    </r>
    <r>
      <rPr>
        <sz val="26"/>
        <color rgb="FF000000"/>
        <rFont val="Times New Roman"/>
        <family val="1"/>
      </rPr>
      <t xml:space="preserve">Trong số đó, BTC cũng dành ra </t>
    </r>
    <r>
      <rPr>
        <sz val="26"/>
        <color rgb="FFE9115E"/>
        <rFont val="Times New Roman"/>
        <family val="1"/>
      </rPr>
      <t>các giải thưởng Trang phục xuất sắc, "Màn trình diễn ấn tượng" cho do Hội đồng giám khảo chuyên môn đánh giá</t>
    </r>
    <r>
      <rPr>
        <sz val="26"/>
        <color rgb="FF000000"/>
        <rFont val="Times New Roman"/>
        <family val="1"/>
      </rPr>
      <t xml:space="preserve">, đây hứa hẹn sẽ là màn trình diễn vô cùng đặc sắc, đặc biệt phải nói đến nhân tố túi mù làm vedett của show lần này. 
</t>
    </r>
  </si>
  <si>
    <t>Các tiết mục</t>
    <phoneticPr fontId="1"/>
  </si>
  <si>
    <t>6:00~6:20</t>
    <phoneticPr fontId="1"/>
  </si>
  <si>
    <t>Trình diễn thời trang (9 mẫu)</t>
    <phoneticPr fontId="1"/>
  </si>
  <si>
    <t>chiếu clip review 2020/clip thành viên
Bắt đầu chuẩn bị vào fashion show
Đóng phiếu -Kiểm phiếu</t>
    <phoneticPr fontId="1"/>
  </si>
  <si>
    <r>
      <rPr>
        <sz val="26"/>
        <color rgb="FFE9115E"/>
        <rFont val="Times New Roman"/>
        <family val="1"/>
      </rPr>
      <t>Xin mời BGK chấm điểm cho các tiết mục.</t>
    </r>
    <r>
      <rPr>
        <sz val="26"/>
        <color theme="1"/>
        <rFont val="Times New Roman"/>
        <family val="1"/>
      </rPr>
      <t xml:space="preserve"> Sau đây là chương trình quảng cáo, chúng tôi sẽ quay lại sau ít phút nữa, mong quý vị đừng rời khỏi màn hình</t>
    </r>
  </si>
  <si>
    <t>Mời các KS Imai lên bốc giải 4, KS : Tsukui bốc giải 3
(T.Anh, Vũ sp)</t>
  </si>
  <si>
    <t>PEC (thiên tai)</t>
    <phoneticPr fontId="1"/>
  </si>
  <si>
    <t>Chỉ đạo người mẫu mặc đồ và catwalk
Bắt đầu chuẩn bị tiết mục Táo</t>
    <phoneticPr fontId="1"/>
  </si>
  <si>
    <r>
      <t xml:space="preserve">alo alo, mn ơi, năm mới đến, chúng ta thướng chúc nhau câu may mắn như một lời chúc tốt đẹp cho bạn bè đúng không ạ? Và vơi tinh thần cầu may tết này dô 1 khúc, </t>
    </r>
    <r>
      <rPr>
        <sz val="26"/>
        <color rgb="FFE9115E"/>
        <rFont val="Times New Roman"/>
        <family val="1"/>
      </rPr>
      <t>năm nay chúng em đã tái hiện lại màn xổ số trúng thưởng đầu năm với 12 phần quà tết giá trị dưới 1 cây vàng. chúc mọi người may mắn nha~
Xin mời Mr.Tsukui và Mr.Imai lên bốc thăm may mắn cho mọi người. Lần này chúng ta bốc 4 giải ba và 5 giải tư nha</t>
    </r>
  </si>
  <si>
    <t>Trò chơi "Nhìn hình đoán chữ"</t>
  </si>
  <si>
    <t>Cho 2 đội chơi, mỗi đội 6 thành viên,  chọn chủ đề ngẫu nhiên của đội mình, xếp thành hàng dọc, lần lượt từng người xem hình ảnh BTC đưa ra theo chủ đề và trả lời trong vòng 3s, nếu ko trl hoặc trl ko đúng sẽ bị quẹt son nha</t>
  </si>
  <si>
    <t>MPE (covid)</t>
    <phoneticPr fontId="1"/>
  </si>
  <si>
    <t>Mời Nishida bốc giải nhì, GĐ Đạt bốc giải nhất</t>
  </si>
  <si>
    <t>3 mẫu của BTC (đặc trưng các phòng)</t>
    <phoneticPr fontId="1"/>
  </si>
  <si>
    <t xml:space="preserve">
Thưởng trang phục xuất sắc nhì 500k
Thưởng trình diễn xuất sắc 500k
Thưởng trang phục xuất sắc nhất 700k
</t>
  </si>
  <si>
    <t>6:40~</t>
    <phoneticPr fontId="1"/>
  </si>
  <si>
    <t>Táo Quân</t>
    <phoneticPr fontId="1"/>
  </si>
  <si>
    <t>Trao giải</t>
    <phoneticPr fontId="1"/>
  </si>
  <si>
    <t>7:00~</t>
    <phoneticPr fontId="1"/>
  </si>
  <si>
    <t>Công bố top 2 kết quả bình chọn King/Queen</t>
    <phoneticPr fontId="1"/>
  </si>
  <si>
    <t>Ra kết quả kiểm phiếu để chuẩn bị trao giải
Bắt đầu chuẩn bị vương miện, các giải thưởng cho phần trao giải
Chuẩn bị câu hỏi ứng xử</t>
    <phoneticPr fontId="1"/>
  </si>
  <si>
    <t>Phần thi ứng xử của 4 thí sinh</t>
    <phoneticPr fontId="1"/>
  </si>
  <si>
    <t xml:space="preserve">BTC đưa cho kết quả cho Mc công bố </t>
    <phoneticPr fontId="1"/>
  </si>
  <si>
    <t>CHECKLIST</t>
  </si>
  <si>
    <t>Đảm trách</t>
  </si>
  <si>
    <t>Đồ vật</t>
  </si>
  <si>
    <t>Số lượng</t>
  </si>
  <si>
    <t>Check</t>
  </si>
  <si>
    <t>VY</t>
  </si>
  <si>
    <t>Son</t>
  </si>
  <si>
    <t>ok</t>
  </si>
  <si>
    <t>Bằng trao giải</t>
  </si>
  <si>
    <t>Bia</t>
  </si>
  <si>
    <t>Nước ngọt</t>
  </si>
  <si>
    <t>Nước suối</t>
  </si>
  <si>
    <t>Giỏ quà</t>
  </si>
  <si>
    <t>Máy ảnh máy 2</t>
  </si>
  <si>
    <t>Đem file bốc thăm trúng thưởng ra ngoài</t>
  </si>
  <si>
    <t>Bìa trình ký (kẹp kịch bản?)</t>
  </si>
  <si>
    <t>Phiếu chấm điểm đâu??? + bút</t>
  </si>
  <si>
    <t xml:space="preserve">In kịch bản chương trình </t>
  </si>
  <si>
    <t>In lời bình thuyết trình các nhóm</t>
  </si>
  <si>
    <t xml:space="preserve">in kịch bản MC </t>
  </si>
  <si>
    <t>Vy in gòi</t>
  </si>
  <si>
    <t xml:space="preserve">in file nội dung thuyết trình các nhóm </t>
  </si>
  <si>
    <t>Qùa gameshow</t>
  </si>
  <si>
    <t>ok mai mang</t>
  </si>
  <si>
    <t>Linh</t>
  </si>
  <si>
    <t>file âm thanh opening</t>
  </si>
  <si>
    <t>Đã xong</t>
  </si>
  <si>
    <t xml:space="preserve">file âm thanh beat nhạc Đón xuân có lời - không lời </t>
  </si>
  <si>
    <t>file âm thanh chơi game</t>
  </si>
  <si>
    <t>file âm thanh biểu diễn trang phục</t>
  </si>
  <si>
    <t>file âm thanh ending show</t>
  </si>
  <si>
    <t>file slide minigame Nhìn hình đoán chữ</t>
  </si>
  <si>
    <t>file slide minigame Ăn ý đồng đội</t>
  </si>
  <si>
    <t xml:space="preserve">slide thuyết trình biểu diễn </t>
  </si>
  <si>
    <t>video tổng kết</t>
  </si>
  <si>
    <t>file quay số trúng thưởng</t>
  </si>
  <si>
    <t>CÁI LAPTOP</t>
  </si>
  <si>
    <t xml:space="preserve">file âm thanh voice tiếp viên </t>
  </si>
  <si>
    <t xml:space="preserve">bỏ </t>
  </si>
  <si>
    <t xml:space="preserve">file âm thanh voice cơ trưởng </t>
  </si>
  <si>
    <t>phiếu chấm điểm</t>
  </si>
  <si>
    <t>chị Bích</t>
  </si>
  <si>
    <t xml:space="preserve">Áo dài trưởng phòng </t>
  </si>
  <si>
    <t>CHI PHÍ ĐÃ CHI CỦA NĂM 2022</t>
    <phoneticPr fontId="6"/>
  </si>
  <si>
    <t xml:space="preserve">Thành tiền </t>
    <phoneticPr fontId="6"/>
  </si>
  <si>
    <t>Triển khai</t>
    <phoneticPr fontId="6"/>
  </si>
  <si>
    <t xml:space="preserve">Chi tiết </t>
    <phoneticPr fontId="6"/>
  </si>
  <si>
    <t>Đơn giá</t>
    <phoneticPr fontId="6"/>
  </si>
  <si>
    <t>Số lượng</t>
    <phoneticPr fontId="6"/>
  </si>
  <si>
    <t>Thực chi</t>
    <phoneticPr fontId="6"/>
  </si>
  <si>
    <t xml:space="preserve">Nội dung chi </t>
    <phoneticPr fontId="6"/>
  </si>
  <si>
    <t>Đặt nhà hàng</t>
    <phoneticPr fontId="6"/>
  </si>
  <si>
    <t>Giá bàn tiệc (~8 bàn)</t>
    <phoneticPr fontId="6"/>
  </si>
  <si>
    <t>Bia</t>
    <phoneticPr fontId="6"/>
  </si>
  <si>
    <t xml:space="preserve"> 9 thùng 23 lon</t>
    <phoneticPr fontId="6"/>
  </si>
  <si>
    <t>Nước ngọt</t>
    <phoneticPr fontId="6"/>
  </si>
  <si>
    <t>1 thùng 9 lon</t>
    <phoneticPr fontId="6"/>
  </si>
  <si>
    <t>Nước suối</t>
    <phoneticPr fontId="6"/>
  </si>
  <si>
    <t>1 thùng 8 chai</t>
    <phoneticPr fontId="6"/>
  </si>
  <si>
    <t>Karaoke phát sinh</t>
    <phoneticPr fontId="6"/>
  </si>
  <si>
    <t>Hỗ trợ các bạn phục vụ</t>
    <phoneticPr fontId="6"/>
  </si>
  <si>
    <t>12 người</t>
    <phoneticPr fontId="6"/>
  </si>
  <si>
    <t xml:space="preserve">Trang trí </t>
    <phoneticPr fontId="6"/>
  </si>
  <si>
    <t xml:space="preserve">Trang trí khu vực backdrop </t>
    <phoneticPr fontId="6"/>
  </si>
  <si>
    <t>- 20 bóng nhũ 6inchs: 30,000
- Khung gài bóng hình hoa: 15,000
- Bơm tay thường: 30,000
- 2 dây dài 5m luồn bóng: 38,000
- 2 Hashtag nhỏ: 100,000
- 4 Hashtag lớn: 240,000
- 200 bóng siêu nhũ 10inchs: 220,000</t>
    <phoneticPr fontId="6"/>
  </si>
  <si>
    <t xml:space="preserve">Dự kiến decord bong bóng tại khu vực backdrop cho khách tham gia có không gian đẹp để chụp hình </t>
    <phoneticPr fontId="6"/>
  </si>
  <si>
    <t>Thưởng</t>
    <phoneticPr fontId="6"/>
  </si>
  <si>
    <t xml:space="preserve">Thưởng thí sinh bị loại </t>
    <phoneticPr fontId="6"/>
  </si>
  <si>
    <t>200k/người x 4 người (Thịnh PPE, Giang, Nguyễn Ngọc, Q.Nghĩa)</t>
    <phoneticPr fontId="6"/>
  </si>
  <si>
    <t>Chi phí quay gameshow</t>
    <phoneticPr fontId="6"/>
  </si>
  <si>
    <t>Tiền chuẩn bị đạo cụ quay gameshow ở ngoài</t>
    <phoneticPr fontId="6"/>
  </si>
  <si>
    <t>Thưởng thí sinh được chọn trong GAGA</t>
    <phoneticPr fontId="6"/>
  </si>
  <si>
    <t>2 người x 500k/người (Ngọc, Vũ)</t>
  </si>
  <si>
    <t>Thưởng team thắng chung cuộc</t>
    <phoneticPr fontId="6"/>
  </si>
  <si>
    <t>1 team (Bích, Minh, Tuấn)</t>
  </si>
  <si>
    <t xml:space="preserve">Quà </t>
    <phoneticPr fontId="6"/>
  </si>
  <si>
    <t>Quà bốc thăm</t>
    <phoneticPr fontId="6"/>
  </si>
  <si>
    <t>29 giải</t>
    <phoneticPr fontId="6"/>
  </si>
  <si>
    <t>2 giải 500k, 
12 giải 200k,
15 giải 100k,</t>
    <phoneticPr fontId="6"/>
  </si>
  <si>
    <t>Bao lì xì</t>
    <phoneticPr fontId="6"/>
  </si>
  <si>
    <t>90 cái</t>
    <phoneticPr fontId="6"/>
  </si>
  <si>
    <t>Đựng tiền bốc thăm trúng thưởng</t>
  </si>
  <si>
    <t>Đặt mua quà lưu niệm</t>
    <phoneticPr fontId="6"/>
  </si>
  <si>
    <t>Hộp quà: 500.000
Socola: 1.650.000</t>
    <phoneticPr fontId="6"/>
  </si>
  <si>
    <t xml:space="preserve">Hộp quà 
kẹo socola </t>
    <phoneticPr fontId="6"/>
  </si>
  <si>
    <t>Tổng chi</t>
    <phoneticPr fontId="28"/>
  </si>
  <si>
    <t>Tổng thu</t>
  </si>
  <si>
    <t>Quỹ dư</t>
    <phoneticPr fontId="28"/>
  </si>
  <si>
    <r>
      <rPr>
        <sz val="12"/>
        <color theme="1"/>
        <rFont val="Segoe UI Symbol"/>
        <family val="1"/>
      </rPr>
      <t xml:space="preserve">☐ </t>
    </r>
    <r>
      <rPr>
        <sz val="12"/>
        <color theme="1"/>
        <rFont val="Times New Roman"/>
        <family val="1"/>
      </rPr>
      <t xml:space="preserve"> Chuẩn bị giải thưởng: giải nhất, nhì, trình diễn</t>
    </r>
  </si>
  <si>
    <r>
      <rPr>
        <sz val="12"/>
        <color theme="1"/>
        <rFont val="Segoe UI Symbol"/>
        <family val="1"/>
      </rPr>
      <t>□</t>
    </r>
    <r>
      <rPr>
        <sz val="12"/>
        <color theme="1"/>
        <rFont val="Times New Roman"/>
        <family val="1"/>
      </rPr>
      <t xml:space="preserve"> Thiết kế backdrop </t>
    </r>
    <r>
      <rPr>
        <sz val="12"/>
        <color theme="1"/>
        <rFont val="ＭＳ Ｐ明朝"/>
        <family val="1"/>
        <charset val="128"/>
      </rPr>
      <t>→</t>
    </r>
    <r>
      <rPr>
        <sz val="12"/>
        <color theme="1"/>
        <rFont val="Times New Roman"/>
        <family val="1"/>
      </rPr>
      <t xml:space="preserve"> Nhà hàng in </t>
    </r>
    <r>
      <rPr>
        <sz val="12"/>
        <color theme="1"/>
        <rFont val="Calibri"/>
        <family val="1"/>
        <charset val="163"/>
      </rPr>
      <t>ấ</t>
    </r>
    <r>
      <rPr>
        <sz val="12"/>
        <color theme="1"/>
        <rFont val="Times New Roman"/>
        <family val="1"/>
      </rPr>
      <t xml:space="preserve">n </t>
    </r>
    <r>
      <rPr>
        <sz val="12"/>
        <color theme="1"/>
        <rFont val="Segoe UI Symbol"/>
        <family val="1"/>
      </rPr>
      <t>□</t>
    </r>
    <r>
      <rPr>
        <sz val="12"/>
        <color theme="1"/>
        <rFont val="Times New Roman"/>
        <family val="1"/>
      </rPr>
      <t xml:space="preserve">
</t>
    </r>
    <r>
      <rPr>
        <sz val="12"/>
        <color theme="1"/>
        <rFont val="Segoe UI Symbol"/>
        <family val="1"/>
      </rPr>
      <t>□</t>
    </r>
    <r>
      <rPr>
        <sz val="12"/>
        <color theme="1"/>
        <rFont val="Times New Roman"/>
        <family val="1"/>
      </rPr>
      <t xml:space="preserve"> Thiết kế hastag cầm tay → Đặt in ấn </t>
    </r>
    <r>
      <rPr>
        <sz val="12"/>
        <color theme="1"/>
        <rFont val="Segoe UI Symbol"/>
        <family val="1"/>
      </rPr>
      <t>□</t>
    </r>
    <r>
      <rPr>
        <sz val="12"/>
        <color theme="1"/>
        <rFont val="Times New Roman"/>
        <family val="1"/>
      </rPr>
      <t xml:space="preserve">
</t>
    </r>
    <r>
      <rPr>
        <sz val="12"/>
        <color theme="1"/>
        <rFont val="Segoe UI Symbol"/>
        <family val="1"/>
      </rPr>
      <t>□</t>
    </r>
    <r>
      <rPr>
        <sz val="12"/>
        <color theme="1"/>
        <rFont val="Times New Roman"/>
        <family val="1"/>
      </rPr>
      <t xml:space="preserve"> Nhà hàng hỗ trợ backdrop
</t>
    </r>
    <r>
      <rPr>
        <sz val="12"/>
        <color theme="1"/>
        <rFont val="游ゴシック"/>
        <family val="1"/>
        <charset val="128"/>
      </rPr>
      <t>→</t>
    </r>
    <r>
      <rPr>
        <sz val="12"/>
        <color theme="1"/>
        <rFont val="Times New Roman"/>
        <family val="1"/>
      </rPr>
      <t xml:space="preserve"> Cần chốt hình back drop check in gửi cho nhà hàng.</t>
    </r>
  </si>
  <si>
    <t>TIMELINE YEP 2024</t>
  </si>
  <si>
    <t>Năm nay quỹ dư khoảng ~20tr</t>
  </si>
  <si>
    <t>Ưu tiên: ngoài trời, trong khu vực biên hòa, có sân khấu, màn hình, âm thanh ánh sáng</t>
  </si>
  <si>
    <t xml:space="preserve">Bình + Khanh </t>
  </si>
  <si>
    <t>Một ngày thứ 7 trong tháng 1 (TP đề xuất 31/1), tiệc chiều tối</t>
  </si>
  <si>
    <t>□ Liên hệ shop bán đồ decord xin báo giá 
□ Huy động nhân lực MPE, PPE, PEC trang trí
□ Đặt mua đèn, máy móc</t>
  </si>
  <si>
    <r>
      <rPr>
        <sz val="12"/>
        <color rgb="FFFF0000"/>
        <rFont val="Times New Roman"/>
        <family val="1"/>
      </rPr>
      <t>☐ Thiết kế trò chơi</t>
    </r>
    <r>
      <rPr>
        <sz val="12"/>
        <color theme="1"/>
        <rFont val="Times New Roman"/>
        <family val="1"/>
      </rPr>
      <t xml:space="preserve">
☐  Làm câu hỏi </t>
    </r>
  </si>
  <si>
    <r>
      <rPr>
        <sz val="12"/>
        <color theme="1"/>
        <rFont val="Segoe UI Symbol"/>
        <family val="1"/>
      </rPr>
      <t>□</t>
    </r>
    <r>
      <rPr>
        <sz val="12"/>
        <color theme="1"/>
        <rFont val="Times New Roman"/>
        <family val="1"/>
      </rPr>
      <t xml:space="preserve"> Trình diễn các thí nghiệm khoa học
</t>
    </r>
    <r>
      <rPr>
        <sz val="12"/>
        <color theme="1"/>
        <rFont val="Segoe UI Symbol"/>
        <family val="1"/>
      </rPr>
      <t>□</t>
    </r>
    <r>
      <rPr>
        <sz val="12"/>
        <color theme="1"/>
        <rFont val="Times New Roman"/>
        <family val="1"/>
      </rPr>
      <t xml:space="preserve"> Lãnh đạo phát biểu khai tiệc</t>
    </r>
  </si>
  <si>
    <t>set up camera ở bàn thí nghiệm, kết nối máy tính chiếu lên màn hình lớn</t>
  </si>
  <si>
    <t>"Giao hàng Tự động" (Autonomous Delivery System)
Ý tưởng: Mô phỏng quy trình hoạt động của các hệ thống tự hành (xe tự lái, robot giao hàng).
Cách chơi:
Chia đội. Dùng băng keo dán trên sàn nhà tạo thành một "Lộ trình" (mê cung/đường đi) có nhiều chướng ngại vật (ghế, chai nước, hoặc đồng đội đứng làm chướng ngại vật).
Mỗi đội cử một người làm "Robot" (bị bịt mắt) và một người làm "Hệ thống định vị" (GPS/Control System).
"Hệ thống định vị" phải dùng lời nói (lệnh) để điều khiển "Robot" vượt qua chướng ngại vật và đến đích (giao hàng) mà không chạm vào chướng ngại vật.
Quy tắc: Chỉ được dùng các lệnh ngắn gọn, rõ ràng (ví dụ: Tiến 3 bước, Lùi 1 bước, Rẽ phải 90 độ, Tránh vật cản).
Tính điểm: Đội hoàn thành quãng đường nhanh nhất với số lần va chạm ít nhất sẽ thắng.
Mô phỏng: Công nghệ tự hành, định vị GPS, điều khiển từ xa.</t>
  </si>
  <si>
    <t>Mô phỏng lỗi 
Giao diện Lỗi" (Interface Glitch Dance)
Ý tưởng: Mô phỏng các trục trặc kỹ thuật hoặc lỗi giao diện (lag, đơ, lỗi hiển thị) một cách hài hước.
Cách chơi:
Chia đội. Bật nhạc. Mọi người nhảy múa.
MC hô "Lỗi Màn Hình (Screen Glitch)": Mọi người phải lặp lại 1-2 động tác trong tư thế đơ, giật liên tục (như màn hình bị lag).
MC hô "Lỗi Hệ Thống (System Failure)": Mọi người phải ngã xuống đất từ từ (như hệ thống sập).
MC hô "Sửa Lỗi (Bug Fix)": Mọi người nhanh chóng đứng dậy và tiếp tục nhảy.
Ai thực hiện sai lệnh hoặc phản ứng chậm sẽ bị loại.
Đạo cụ cần: Hệ thống âm thanh để phát nhạc.
Liên quan đến Công nghệ: Trải nghiệm người dùng, xử lý lỗi (Debugging).</t>
  </si>
  <si>
    <t>“Chatbot thông minh”
• 	Mỗi đội cử một người làm “chatbot”.
• 	Các thành viên còn lại đặt câu hỏi nhanh (về công nghệ, đời sống, hoặc vui nhộn).
• 	“Chatbot” phải trả lời theo phong cách máy móc (ngắn gọn, logic, đôi khi hài hước).
• 	Đội nào có chatbot trả lời sáng tạo và đúng tinh thần công nghệ nhất sẽ thắng.</t>
  </si>
  <si>
    <t xml:space="preserve">	“Machine Learning – Học từ dữ liệu”
• 	MC đưa ra một chuỗi hình ảnh hoặc từ khóa.
• 	Các đội phải đoán quy luật (ví dụ: hình nào là “chọn lọc”, từ nào là “bị loại”).
• 	Giống như máy học từ dữ liệu để phân loại.
• 	Đội nào đoán đúng quy luật nhanh nhất thắng.</t>
  </si>
  <si>
    <t>- “Công nghệ truyền tin”
- Mỗi đội xếp thành hàng. Người đầu tiên nhận một “mã” (câu, ký hiệu, hoặc hình vẽ đơn giản).
- Truyền lại cho người sau bằng cách vẽ ký hiệu trên không khí hoặc mô tả bằng động tác.
- Người cuối cùng phải đoán ra thông điệp.
- Trò chơi mô phỏng cách dữ liệu bị biến đổi khi truyền qua nhiều “node”.H19</t>
  </si>
  <si>
    <t>1. 🤖 "Nhà thiết kế Chip cảm xúc" (Emotional Chip Designer)
Ý tưởng: Mô phỏng cách AI/Robot xử lý dữ liệu đầu vào (cảm xúc) và đưa ra hành động (phản ứng).
Cách chơi:
Chia đội. Chuẩn bị các thẻ ghi "Dữ liệu đầu vào" (Input) là các tình huống/cảm xúc trong cuộc sống (ví dụ: Vui mừng vì được thưởng Tết, Buồn vì làm mất đồ, Bị sếp giao việc gấp, Đang đói bụng...).
Mỗi đội cử một người làm "Chip xử lý" (AI Core).
Người chơi "Chip xử lý" đeo tai nghe có nhạc để không nghe thấy bên ngoài (mô phỏng quá trình AI đang xử lý/tách biệt).
MC đưa thẻ Input cho đồng đội. Đồng đội phải dùng ngôn ngữ cơ thể và khẩu hình miệng (không được phát ra âm thanh) để truyền đạt thông tin/cảm xúc đó cho "Chip xử lý".
"Chip xử lý" phải đoán và thực hiện "Phản ứng/Hành động" (Output) phù hợp với cảm xúc/tình huống vừa nhận được.
Thang điểm: Tính điểm cho đội có "Chip xử lý" đoán đúng nhất Input và có Output hài hước, sáng tạo nhất.
Mô phỏng: Cách AI/Máy học nhận diện và xử lý thông tin phi cấu trúc.</t>
  </si>
  <si>
    <t xml:space="preserve">AI mô phỏng
- cho 2 đội bốc thăm, 1 đội làm người đọc lệnh, 1 đội làm đóng vai làm AI, vd thằng đọc lệnh mà kêu đếm 1-1 triệu hoặc kêu đọc yếu lĩnh là AI phải làm theo  hoặc làm sẵn mấy câu đáp án in lên giấy, người hỏi hỏi xong thì người đóng vai AI phải chạy đi tìm đáp án nào phù hợp để giơ lên
</t>
  </si>
  <si>
    <t xml:space="preserve">
- đoán tên các ứng dụng công nghệ nổi tiếng trên thế giới
- Phán định hình nào là SP AI hình nào là hình chụp thực tế
 </t>
  </si>
  <si>
    <r>
      <rPr>
        <sz val="12"/>
        <color theme="1"/>
        <rFont val="Segoe UI Symbol"/>
        <family val="1"/>
      </rPr>
      <t xml:space="preserve">☐ </t>
    </r>
    <r>
      <rPr>
        <sz val="12"/>
        <color theme="1"/>
        <rFont val="Times New Roman"/>
        <family val="1"/>
      </rPr>
      <t xml:space="preserve">Hát?
☐ Tập dợt
</t>
    </r>
    <r>
      <rPr>
        <sz val="12"/>
        <color theme="1"/>
        <rFont val="Segoe UI Symbol"/>
        <family val="1"/>
      </rPr>
      <t>□</t>
    </r>
    <r>
      <rPr>
        <sz val="12"/>
        <color theme="1"/>
        <rFont val="Times New Roman"/>
        <family val="1"/>
      </rPr>
      <t xml:space="preserve"> Lãnh đạo phát biểu khai tiệc (năm nay có ý tưởng gì đặc biệt không?)</t>
    </r>
  </si>
  <si>
    <t xml:space="preserve">Khu trải nghiệm </t>
  </si>
  <si>
    <t xml:space="preserve">☐ chụp hình lấy ngay ở Photobooth 
☐ xem bói đầu năm 
</t>
  </si>
  <si>
    <t xml:space="preserve">Hướng đến chủ đề liên quan đến công nghệ, khoa học, AI
</t>
  </si>
  <si>
    <t>Chủ đề: Beyond Limits</t>
  </si>
  <si>
    <t>Ngày 31/01/2026</t>
  </si>
  <si>
    <t>Nhà hàng Phố Đôi Garden</t>
  </si>
  <si>
    <t>Ngày tổ chức: 31/01/2026
1. Chọn món
2. Liên hệ nhà hàng đặt tiệc &amp; cọc</t>
  </si>
  <si>
    <t>1. Yến + Baby</t>
  </si>
  <si>
    <t>1. Ken + Phát</t>
  </si>
  <si>
    <t>1. Thiết kế thiệp mời điện tử
2. Gửi thiệp mời</t>
  </si>
  <si>
    <r>
      <rPr>
        <sz val="12"/>
        <color theme="1"/>
        <rFont val="Segoe UI Symbol"/>
        <family val="1"/>
      </rPr>
      <t>□</t>
    </r>
    <r>
      <rPr>
        <sz val="12"/>
        <color theme="1"/>
        <rFont val="Times New Roman"/>
        <family val="1"/>
      </rPr>
      <t xml:space="preserve"> Liên hệ shop bán đồ decord xin báo giá 
</t>
    </r>
    <r>
      <rPr>
        <sz val="12"/>
        <color theme="1"/>
        <rFont val="Segoe UI Symbol"/>
        <family val="1"/>
      </rPr>
      <t>□</t>
    </r>
    <r>
      <rPr>
        <sz val="12"/>
        <color theme="1"/>
        <rFont val="Times New Roman"/>
        <family val="1"/>
      </rPr>
      <t xml:space="preserve"> Huy động nhân lực MPE, PPE, PEC trang trí</t>
    </r>
  </si>
  <si>
    <r>
      <rPr>
        <sz val="12"/>
        <color theme="1"/>
        <rFont val="Segoe UI Symbol"/>
        <family val="1"/>
      </rPr>
      <t>□</t>
    </r>
    <r>
      <rPr>
        <sz val="12"/>
        <color theme="1"/>
        <rFont val="Times New Roman"/>
        <family val="1"/>
      </rPr>
      <t xml:space="preserve"> Giải Mainshow
</t>
    </r>
    <r>
      <rPr>
        <sz val="12"/>
        <color theme="1"/>
        <rFont val="Segoe UI Symbol"/>
        <family val="1"/>
      </rPr>
      <t>□</t>
    </r>
    <r>
      <rPr>
        <sz val="12"/>
        <color theme="1"/>
        <rFont val="Times New Roman"/>
        <family val="1"/>
      </rPr>
      <t xml:space="preserve"> Giải mini game</t>
    </r>
  </si>
  <si>
    <t>Tiger nâu</t>
  </si>
  <si>
    <t>Karaoke, sảnh, đèn led (2H)</t>
  </si>
  <si>
    <t>Màn hình LED ngoài trời</t>
  </si>
  <si>
    <t>Hỗ trợ 7 đội chi phí để làm thí nghiệm</t>
  </si>
  <si>
    <t>Dựng booth???</t>
  </si>
  <si>
    <t>Chụp hình</t>
  </si>
  <si>
    <t>Photobooth</t>
  </si>
  <si>
    <t>Thưởng thí nghiệm giải nhất</t>
  </si>
  <si>
    <t>Thưởng thí nghiệm giải nhì</t>
  </si>
  <si>
    <t>Thưởng thí nghiệm giải ba</t>
  </si>
  <si>
    <t>Thưởng thí nghiệm giải khuyến khích</t>
  </si>
  <si>
    <t>TAKEUCHI TAKANORI</t>
  </si>
  <si>
    <t>NGUYỄN PHÚC BẢO</t>
  </si>
  <si>
    <t>KAZAMA KEN I CHI</t>
  </si>
  <si>
    <t xml:space="preserve">NGUYỄN ĐỨC PHÁT	</t>
  </si>
  <si>
    <t>BÙI HỒNG ĐĂNG</t>
  </si>
  <si>
    <t>LÊ PHẠM HOÀNG THƯƠNG</t>
  </si>
  <si>
    <t>NGUYỄN THU HOÀI THƯƠNG</t>
  </si>
  <si>
    <t xml:space="preserve">BÙI THỊ THƠM	</t>
  </si>
  <si>
    <t>NGUYỄN VŨ MINH KHANH</t>
  </si>
  <si>
    <t xml:space="preserve">NGUYỄN DƯ NGHIỆP	</t>
  </si>
  <si>
    <t>S.ENG①-G/L</t>
  </si>
  <si>
    <t>S.ENG②- G/L</t>
  </si>
  <si>
    <t>ENG.2</t>
  </si>
  <si>
    <t>TEC⑤</t>
  </si>
  <si>
    <t>TEC④-G/L</t>
  </si>
  <si>
    <t>ENG①</t>
  </si>
  <si>
    <t>Nhóm</t>
  </si>
  <si>
    <t>Nhóm 1</t>
  </si>
  <si>
    <t>Nhóm 2</t>
  </si>
  <si>
    <t>Nhóm 3</t>
  </si>
  <si>
    <t>Nhóm 4</t>
  </si>
  <si>
    <t>Nhóm 5</t>
  </si>
  <si>
    <t>Nhóm 6</t>
  </si>
  <si>
    <t>Nhóm 7</t>
  </si>
  <si>
    <t>Nhóm trưởng</t>
  </si>
  <si>
    <t>BÙI THỊ THƠM</t>
  </si>
  <si>
    <t>THÔNG DỊCH - G/L</t>
  </si>
  <si>
    <t>1200k</t>
  </si>
  <si>
    <t>HIRANO</t>
  </si>
  <si>
    <t>SANO</t>
  </si>
  <si>
    <t>KATSUBE</t>
  </si>
  <si>
    <t>ISHIKAWA</t>
  </si>
  <si>
    <t>700k</t>
  </si>
  <si>
    <t>VŨ THỊ HỒNG</t>
  </si>
  <si>
    <t>NGÔ VĂN LUẬT</t>
  </si>
  <si>
    <t>Qùa cuối tiệc</t>
  </si>
  <si>
    <t>☐ Móc khóa</t>
  </si>
  <si>
    <t>1. Công chúa Elsa biến nước thành băng.
2. Phi đội Mabuchi.</t>
  </si>
  <si>
    <t>máy thổi bong bóng</t>
  </si>
  <si>
    <t xml:space="preserve">Bia nổi giận sủi bọt </t>
  </si>
  <si>
    <t>Mô hình nuôi gà tự động</t>
  </si>
  <si>
    <t>Pha chế cocktail tạo phản ứng cháy với cồn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</si>
</sst>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Red]\(0\)"/>
    <numFmt numFmtId="165" formatCode="yyyy\-mm\-dd;@"/>
    <numFmt numFmtId="166" formatCode="#,##0.0_);[Red]\(#,##0.0\)"/>
  </numFmts>
  <fonts count="77">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charset val="128"/>
    </font>
    <font>
      <sz val="11"/>
      <color theme="1"/>
      <name val="Arial"/>
      <family val="2"/>
      <charset val="128"/>
    </font>
    <font>
      <sz val="6"/>
      <name val="Calibri"/>
      <family val="3"/>
      <charset val="128"/>
      <scheme val="minor"/>
    </font>
    <font>
      <sz val="11"/>
      <color theme="1"/>
      <name val="Calibri"/>
      <family val="2"/>
      <scheme val="minor"/>
    </font>
    <font>
      <sz val="11"/>
      <color theme="1"/>
      <name val="Times New Roman"/>
      <family val="1"/>
    </font>
    <font>
      <b/>
      <sz val="11"/>
      <color theme="1"/>
      <name val="Times New Roman"/>
      <family val="1"/>
    </font>
    <font>
      <sz val="11"/>
      <color theme="1"/>
      <name val="游ゴシック"/>
      <family val="1"/>
      <charset val="128"/>
    </font>
    <font>
      <sz val="11"/>
      <color theme="4" tint="-0.499984740745262"/>
      <name val="Times New Roman"/>
      <family val="1"/>
    </font>
    <font>
      <sz val="11"/>
      <color theme="4" tint="-0.499984740745262"/>
      <name val="游ゴシック"/>
      <family val="1"/>
      <charset val="128"/>
    </font>
    <font>
      <sz val="14"/>
      <color theme="1"/>
      <name val="Times New Roman"/>
      <family val="1"/>
    </font>
    <font>
      <sz val="11"/>
      <color theme="1"/>
      <name val="ＭＳ Ｐ明朝"/>
      <family val="1"/>
      <charset val="128"/>
    </font>
    <font>
      <sz val="12"/>
      <color theme="1"/>
      <name val="Times New Roman"/>
      <family val="1"/>
    </font>
    <font>
      <sz val="12"/>
      <color theme="1"/>
      <name val="Segoe UI Symbol"/>
      <family val="1"/>
    </font>
    <font>
      <sz val="12"/>
      <color theme="1"/>
      <name val="ＭＳ Ｐ明朝"/>
      <family val="1"/>
      <charset val="128"/>
    </font>
    <font>
      <sz val="12"/>
      <color theme="1"/>
      <name val="游ゴシック"/>
      <family val="1"/>
      <charset val="128"/>
    </font>
    <font>
      <u/>
      <sz val="11"/>
      <color theme="10"/>
      <name val="Calibri"/>
      <family val="2"/>
      <scheme val="minor"/>
    </font>
    <font>
      <u/>
      <sz val="11"/>
      <color theme="10"/>
      <name val="Times New Roman"/>
      <family val="1"/>
    </font>
    <font>
      <sz val="22"/>
      <color theme="4" tint="-0.499984740745262"/>
      <name val="Times New Roman"/>
      <family val="1"/>
    </font>
    <font>
      <sz val="12"/>
      <color theme="1"/>
      <name val="Calibri"/>
      <family val="1"/>
      <charset val="163"/>
    </font>
    <font>
      <sz val="11"/>
      <name val="ＭＳ Ｐゴシック"/>
      <family val="3"/>
      <charset val="128"/>
    </font>
    <font>
      <b/>
      <sz val="11"/>
      <color rgb="FFFF0000"/>
      <name val="Times New Roman"/>
      <family val="1"/>
    </font>
    <font>
      <sz val="11"/>
      <name val="Times New Roman"/>
      <family val="1"/>
    </font>
    <font>
      <sz val="11"/>
      <color rgb="FFC00000"/>
      <name val="Times New Roman"/>
      <family val="1"/>
    </font>
    <font>
      <b/>
      <sz val="22"/>
      <color theme="1"/>
      <name val="Times New Roman"/>
      <family val="1"/>
    </font>
    <font>
      <sz val="6"/>
      <name val="Arial"/>
      <family val="2"/>
      <charset val="128"/>
    </font>
    <font>
      <sz val="20"/>
      <color theme="1"/>
      <name val="Times New Roman"/>
      <family val="1"/>
    </font>
    <font>
      <sz val="28"/>
      <color theme="1"/>
      <name val="Times New Roman"/>
      <family val="1"/>
    </font>
    <font>
      <sz val="16"/>
      <color theme="1"/>
      <name val="Times New Roman"/>
      <family val="1"/>
    </font>
    <font>
      <b/>
      <sz val="16"/>
      <name val="Times New Roman"/>
      <family val="1"/>
    </font>
    <font>
      <b/>
      <sz val="16"/>
      <color theme="1"/>
      <name val="Times New Roman"/>
      <family val="1"/>
    </font>
    <font>
      <sz val="16"/>
      <name val="Times New Roman"/>
      <family val="1"/>
    </font>
    <font>
      <sz val="12"/>
      <color theme="1"/>
      <name val="ＭＳ Ｐゴシック"/>
      <family val="3"/>
      <charset val="128"/>
    </font>
    <font>
      <sz val="12"/>
      <color theme="1"/>
      <name val="ＭＳ 明朝"/>
      <family val="1"/>
      <charset val="128"/>
    </font>
    <font>
      <sz val="12"/>
      <color theme="1"/>
      <name val="Times New Roman"/>
      <family val="1"/>
      <charset val="128"/>
    </font>
    <font>
      <sz val="10"/>
      <name val="Times New Roman"/>
      <family val="1"/>
    </font>
    <font>
      <sz val="10"/>
      <name val="Arial Unicode MS"/>
      <family val="3"/>
      <charset val="128"/>
    </font>
    <font>
      <sz val="18"/>
      <color theme="1"/>
      <name val="Times New Roman"/>
      <family val="1"/>
    </font>
    <font>
      <sz val="11"/>
      <color rgb="FFFF0000"/>
      <name val="Times New Roman"/>
      <family val="1"/>
    </font>
    <font>
      <sz val="24"/>
      <color theme="1"/>
      <name val="Times New Roman"/>
      <family val="1"/>
    </font>
    <font>
      <sz val="16"/>
      <color rgb="FFFF0000"/>
      <name val="Times New Roman"/>
      <family val="1"/>
    </font>
    <font>
      <strike/>
      <sz val="12"/>
      <color theme="1"/>
      <name val="Times New Roman"/>
      <family val="1"/>
    </font>
    <font>
      <sz val="11"/>
      <color theme="1"/>
      <name val="Calibri"/>
      <family val="2"/>
      <charset val="163"/>
    </font>
    <font>
      <sz val="11"/>
      <color theme="1"/>
      <name val="Arial Unicode MS"/>
      <family val="3"/>
      <charset val="128"/>
    </font>
    <font>
      <b/>
      <sz val="14"/>
      <color theme="0"/>
      <name val="Arial"/>
      <family val="2"/>
    </font>
    <font>
      <b/>
      <sz val="14"/>
      <color theme="0"/>
      <name val="Arial Unicode MS"/>
      <family val="3"/>
      <charset val="128"/>
    </font>
    <font>
      <b/>
      <sz val="12"/>
      <color theme="1"/>
      <name val="Arial Unicode MS"/>
      <family val="3"/>
      <charset val="128"/>
    </font>
    <font>
      <sz val="12"/>
      <color theme="1"/>
      <name val="Arial Unicode MS"/>
      <family val="3"/>
      <charset val="128"/>
    </font>
    <font>
      <strike/>
      <sz val="11"/>
      <color theme="1"/>
      <name val="Arial Unicode MS"/>
      <family val="3"/>
      <charset val="128"/>
    </font>
    <font>
      <sz val="16"/>
      <color theme="4"/>
      <name val="Times New Roman"/>
      <family val="1"/>
    </font>
    <font>
      <sz val="12"/>
      <color rgb="FFFF0000"/>
      <name val="Times New Roman"/>
      <family val="1"/>
    </font>
    <font>
      <strike/>
      <sz val="16"/>
      <color theme="1"/>
      <name val="Times New Roman"/>
      <family val="1"/>
    </font>
    <font>
      <sz val="11"/>
      <color rgb="FFEF57C4"/>
      <name val="Arial Unicode MS"/>
      <family val="3"/>
      <charset val="128"/>
    </font>
    <font>
      <sz val="11"/>
      <color rgb="FF0070C0"/>
      <name val="Arial Unicode MS"/>
      <family val="3"/>
      <charset val="128"/>
    </font>
    <font>
      <sz val="11"/>
      <color rgb="FF000000"/>
      <name val="Arial Unicode MS"/>
      <family val="3"/>
      <charset val="128"/>
    </font>
    <font>
      <sz val="11"/>
      <color rgb="FF2F75B5"/>
      <name val="Arial Unicode MS"/>
      <family val="3"/>
      <charset val="128"/>
    </font>
    <font>
      <strike/>
      <sz val="18"/>
      <color theme="1"/>
      <name val="Times New Roman"/>
      <family val="1"/>
    </font>
    <font>
      <sz val="11"/>
      <color rgb="FF4472C4"/>
      <name val="Arial Unicode MS"/>
      <family val="3"/>
      <charset val="128"/>
    </font>
    <font>
      <sz val="11"/>
      <color theme="1"/>
      <name val="Arial Unicode MS"/>
      <family val="3"/>
      <charset val="128"/>
    </font>
    <font>
      <b/>
      <sz val="18"/>
      <color theme="0"/>
      <name val="Times New Roman"/>
      <family val="1"/>
    </font>
    <font>
      <b/>
      <sz val="20"/>
      <color theme="0"/>
      <name val="Times New Roman"/>
      <family val="1"/>
    </font>
    <font>
      <sz val="22"/>
      <color theme="1"/>
      <name val="Times New Roman"/>
      <family val="1"/>
    </font>
    <font>
      <b/>
      <sz val="24"/>
      <name val="Times New Roman"/>
      <family val="1"/>
    </font>
    <font>
      <sz val="24"/>
      <name val="Times New Roman"/>
      <family val="1"/>
    </font>
    <font>
      <sz val="26"/>
      <color theme="1"/>
      <name val="Times New Roman"/>
      <family val="1"/>
    </font>
    <font>
      <strike/>
      <sz val="26"/>
      <color theme="1"/>
      <name val="Times New Roman"/>
      <family val="1"/>
    </font>
    <font>
      <sz val="26"/>
      <color rgb="FF0070C0"/>
      <name val="Times New Roman"/>
      <family val="1"/>
    </font>
    <font>
      <b/>
      <u/>
      <sz val="26"/>
      <color rgb="FF0070C0"/>
      <name val="Times New Roman"/>
      <family val="1"/>
    </font>
    <font>
      <sz val="26"/>
      <color rgb="FFE9115E"/>
      <name val="Times New Roman"/>
      <family val="1"/>
    </font>
    <font>
      <sz val="26"/>
      <color rgb="FF000000"/>
      <name val="Times New Roman"/>
      <family val="1"/>
    </font>
    <font>
      <sz val="26"/>
      <color rgb="FF2F75B5"/>
      <name val="Times New Roman"/>
      <family val="1"/>
    </font>
    <font>
      <sz val="26"/>
      <color rgb="FF4472C4"/>
      <name val="Times New Roman"/>
      <family val="1"/>
    </font>
    <font>
      <sz val="26"/>
      <color rgb="FFEF57C4"/>
      <name val="Times New Roman"/>
      <family val="1"/>
    </font>
    <font>
      <b/>
      <sz val="18"/>
      <color theme="1"/>
      <name val="Times New Roman"/>
      <family val="1"/>
    </font>
  </fonts>
  <fills count="16">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rgb="FFFFFAEB"/>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00B050"/>
        <bgColor indexed="64"/>
      </patternFill>
    </fill>
    <fill>
      <patternFill patternType="solid">
        <fgColor theme="0" tint="-0.499984740745262"/>
        <bgColor indexed="64"/>
      </patternFill>
    </fill>
    <fill>
      <patternFill patternType="solid">
        <fgColor rgb="FFCC99FF"/>
        <bgColor indexed="64"/>
      </patternFill>
    </fill>
    <fill>
      <patternFill patternType="solid">
        <fgColor theme="9" tint="0.5999938962981048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hair">
        <color indexed="64"/>
      </top>
      <bottom style="thin">
        <color indexed="64"/>
      </bottom>
      <diagonal/>
    </border>
    <border>
      <left style="thin">
        <color indexed="64"/>
      </left>
      <right/>
      <top style="hair">
        <color indexed="64"/>
      </top>
      <bottom/>
      <diagonal/>
    </border>
    <border>
      <left/>
      <right style="thin">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1">
    <xf numFmtId="0" fontId="0" fillId="0" borderId="0"/>
    <xf numFmtId="0" fontId="7" fillId="0" borderId="0"/>
    <xf numFmtId="0" fontId="19" fillId="0" borderId="0" applyNumberFormat="0" applyFill="0" applyBorder="0" applyAlignment="0" applyProtection="0"/>
    <xf numFmtId="0" fontId="23" fillId="0" borderId="0">
      <alignment vertical="center"/>
    </xf>
    <xf numFmtId="40" fontId="7" fillId="0" borderId="0" applyFont="0" applyFill="0" applyBorder="0" applyAlignment="0" applyProtection="0">
      <alignment vertical="center"/>
    </xf>
    <xf numFmtId="0" fontId="5" fillId="0" borderId="0">
      <alignment vertical="center"/>
    </xf>
    <xf numFmtId="0" fontId="4" fillId="0" borderId="0">
      <alignment vertical="center"/>
    </xf>
    <xf numFmtId="0" fontId="7" fillId="0" borderId="0"/>
    <xf numFmtId="0" fontId="3" fillId="0" borderId="0"/>
    <xf numFmtId="40" fontId="7" fillId="0" borderId="0" applyFont="0" applyFill="0" applyBorder="0" applyAlignment="0" applyProtection="0">
      <alignment vertical="center"/>
    </xf>
    <xf numFmtId="0" fontId="2" fillId="0" borderId="0"/>
  </cellStyleXfs>
  <cellXfs count="478">
    <xf numFmtId="0" fontId="0" fillId="0" borderId="0" xfId="0"/>
    <xf numFmtId="0" fontId="8" fillId="0" borderId="0" xfId="0" applyFont="1"/>
    <xf numFmtId="0" fontId="8" fillId="0" borderId="0" xfId="0" applyFont="1" applyAlignment="1">
      <alignment horizontal="center" vertical="center"/>
    </xf>
    <xf numFmtId="0" fontId="8" fillId="0" borderId="0" xfId="0" applyFont="1" applyAlignment="1">
      <alignment horizontal="left" vertical="center"/>
    </xf>
    <xf numFmtId="0" fontId="11" fillId="3" borderId="1" xfId="0" applyFont="1" applyFill="1" applyBorder="1" applyAlignment="1">
      <alignment horizontal="center" vertical="center"/>
    </xf>
    <xf numFmtId="0" fontId="13" fillId="0" borderId="0" xfId="0" applyFont="1" applyAlignment="1">
      <alignment horizontal="left" vertical="center"/>
    </xf>
    <xf numFmtId="0" fontId="8" fillId="0" borderId="2" xfId="0" applyFont="1" applyBorder="1" applyAlignment="1">
      <alignment horizontal="center" vertical="center"/>
    </xf>
    <xf numFmtId="0" fontId="8" fillId="0" borderId="2" xfId="0" applyFont="1" applyBorder="1" applyAlignment="1">
      <alignment horizontal="left" vertical="center" wrapText="1"/>
    </xf>
    <xf numFmtId="0" fontId="8" fillId="0" borderId="4" xfId="0" applyFont="1" applyBorder="1" applyAlignment="1">
      <alignment horizontal="center" vertical="center"/>
    </xf>
    <xf numFmtId="0" fontId="8" fillId="0" borderId="4" xfId="0" applyFont="1" applyBorder="1" applyAlignment="1">
      <alignment horizontal="left" vertical="center" wrapText="1"/>
    </xf>
    <xf numFmtId="0" fontId="8" fillId="0" borderId="6" xfId="0" applyFont="1" applyBorder="1" applyAlignment="1">
      <alignment horizontal="center" vertical="center"/>
    </xf>
    <xf numFmtId="0" fontId="8" fillId="0" borderId="6" xfId="0" applyFont="1" applyBorder="1" applyAlignment="1">
      <alignment horizontal="left" vertical="center" wrapText="1"/>
    </xf>
    <xf numFmtId="0" fontId="15" fillId="0" borderId="0" xfId="0" applyFont="1" applyAlignment="1">
      <alignment horizontal="center" vertical="center"/>
    </xf>
    <xf numFmtId="0" fontId="15" fillId="0" borderId="0" xfId="0" applyFont="1" applyAlignment="1">
      <alignment horizontal="left" vertical="center"/>
    </xf>
    <xf numFmtId="0" fontId="15" fillId="0" borderId="0" xfId="0" applyFont="1" applyAlignment="1">
      <alignment horizontal="center" vertical="center" textRotation="90"/>
    </xf>
    <xf numFmtId="0" fontId="15" fillId="0" borderId="6" xfId="0" applyFont="1" applyBorder="1" applyAlignment="1">
      <alignment horizontal="center" vertical="center"/>
    </xf>
    <xf numFmtId="0" fontId="15" fillId="0" borderId="6" xfId="0" applyFont="1" applyBorder="1" applyAlignment="1">
      <alignment horizontal="left" vertical="center"/>
    </xf>
    <xf numFmtId="0" fontId="15" fillId="0" borderId="4" xfId="0" applyFont="1" applyBorder="1" applyAlignment="1">
      <alignment horizontal="center" vertical="center"/>
    </xf>
    <xf numFmtId="0" fontId="15" fillId="0" borderId="4" xfId="0" applyFont="1" applyBorder="1" applyAlignment="1">
      <alignment horizontal="left" vertical="center"/>
    </xf>
    <xf numFmtId="0" fontId="15" fillId="0" borderId="4" xfId="0" applyFont="1" applyBorder="1" applyAlignment="1">
      <alignment horizontal="left" vertical="center" wrapText="1"/>
    </xf>
    <xf numFmtId="0" fontId="15" fillId="0" borderId="4" xfId="0" quotePrefix="1" applyFont="1" applyBorder="1" applyAlignment="1">
      <alignment horizontal="center" vertical="center" wrapText="1"/>
    </xf>
    <xf numFmtId="0" fontId="15" fillId="0" borderId="2" xfId="0" applyFont="1" applyBorder="1" applyAlignment="1">
      <alignment horizontal="center" vertical="center"/>
    </xf>
    <xf numFmtId="0" fontId="15" fillId="0" borderId="2" xfId="0" quotePrefix="1" applyFont="1" applyBorder="1" applyAlignment="1">
      <alignment horizontal="left" vertical="center" wrapText="1"/>
    </xf>
    <xf numFmtId="0" fontId="20" fillId="0" borderId="0" xfId="2" applyFont="1"/>
    <xf numFmtId="0" fontId="20" fillId="0" borderId="0" xfId="2" applyFont="1" applyAlignment="1">
      <alignment horizontal="left" vertical="top"/>
    </xf>
    <xf numFmtId="0" fontId="15" fillId="0" borderId="5" xfId="0" applyFont="1" applyBorder="1" applyAlignment="1">
      <alignment horizontal="center" vertical="center"/>
    </xf>
    <xf numFmtId="0" fontId="15" fillId="0" borderId="5" xfId="0" applyFont="1" applyBorder="1" applyAlignment="1">
      <alignment horizontal="left" vertical="center"/>
    </xf>
    <xf numFmtId="0" fontId="15" fillId="0" borderId="0" xfId="0" applyFont="1" applyAlignment="1">
      <alignment vertical="center"/>
    </xf>
    <xf numFmtId="0" fontId="15" fillId="4" borderId="1" xfId="0" applyFont="1" applyFill="1" applyBorder="1" applyAlignment="1">
      <alignment horizontal="center" vertical="center"/>
    </xf>
    <xf numFmtId="0" fontId="15" fillId="6" borderId="4" xfId="0" applyFont="1" applyFill="1" applyBorder="1" applyAlignment="1">
      <alignment horizontal="center" vertical="center"/>
    </xf>
    <xf numFmtId="0" fontId="15" fillId="6" borderId="4" xfId="0" applyFont="1" applyFill="1" applyBorder="1" applyAlignment="1">
      <alignment horizontal="left" vertical="center" wrapText="1"/>
    </xf>
    <xf numFmtId="0" fontId="15" fillId="0" borderId="0" xfId="0" applyFont="1" applyAlignment="1">
      <alignment horizontal="left" vertical="center" textRotation="90"/>
    </xf>
    <xf numFmtId="0" fontId="15" fillId="0" borderId="0" xfId="0" applyFont="1" applyAlignment="1">
      <alignment horizontal="center" vertical="center" wrapText="1"/>
    </xf>
    <xf numFmtId="0" fontId="8" fillId="0" borderId="0" xfId="0" applyFont="1" applyAlignment="1">
      <alignment horizontal="center"/>
    </xf>
    <xf numFmtId="38" fontId="9" fillId="3" borderId="12" xfId="4" applyNumberFormat="1" applyFont="1" applyFill="1" applyBorder="1" applyAlignment="1">
      <alignment horizontal="center" vertical="center" wrapText="1"/>
    </xf>
    <xf numFmtId="38" fontId="9" fillId="3" borderId="1" xfId="4" applyNumberFormat="1" applyFont="1" applyFill="1" applyBorder="1" applyAlignment="1">
      <alignment horizontal="center" vertical="center" wrapText="1"/>
    </xf>
    <xf numFmtId="38" fontId="24" fillId="7" borderId="1" xfId="4" applyNumberFormat="1" applyFont="1" applyFill="1" applyBorder="1" applyAlignment="1">
      <alignment horizontal="center" vertical="center" wrapText="1"/>
    </xf>
    <xf numFmtId="38" fontId="8" fillId="0" borderId="2" xfId="4" applyNumberFormat="1" applyFont="1" applyBorder="1" applyAlignment="1">
      <alignment horizontal="center" vertical="center" wrapText="1"/>
    </xf>
    <xf numFmtId="38" fontId="8" fillId="0" borderId="4" xfId="4" applyNumberFormat="1" applyFont="1" applyBorder="1" applyAlignment="1">
      <alignment horizontal="center" vertical="center" wrapText="1"/>
    </xf>
    <xf numFmtId="38" fontId="8" fillId="0" borderId="13" xfId="4" applyNumberFormat="1" applyFont="1" applyBorder="1" applyAlignment="1">
      <alignment horizontal="center" vertical="center" wrapText="1"/>
    </xf>
    <xf numFmtId="38" fontId="8" fillId="0" borderId="6" xfId="4" applyNumberFormat="1" applyFont="1" applyBorder="1" applyAlignment="1">
      <alignment horizontal="center" vertical="center" wrapText="1"/>
    </xf>
    <xf numFmtId="0" fontId="25" fillId="0" borderId="2" xfId="0" applyFont="1" applyBorder="1" applyAlignment="1">
      <alignment vertical="center" wrapText="1"/>
    </xf>
    <xf numFmtId="38" fontId="8" fillId="0" borderId="5" xfId="4" applyNumberFormat="1" applyFont="1" applyBorder="1" applyAlignment="1">
      <alignment horizontal="center" vertical="center" wrapText="1"/>
    </xf>
    <xf numFmtId="0" fontId="25" fillId="0" borderId="5" xfId="0" applyFont="1" applyBorder="1" applyAlignment="1">
      <alignment vertical="center" wrapText="1"/>
    </xf>
    <xf numFmtId="0" fontId="25" fillId="0" borderId="4" xfId="0" applyFont="1" applyBorder="1" applyAlignment="1">
      <alignment vertical="center" wrapText="1"/>
    </xf>
    <xf numFmtId="0" fontId="25" fillId="0" borderId="6" xfId="0" applyFont="1" applyBorder="1" applyAlignment="1">
      <alignment vertical="center" wrapText="1"/>
    </xf>
    <xf numFmtId="38" fontId="9" fillId="0" borderId="1" xfId="0" applyNumberFormat="1"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xf numFmtId="38" fontId="8" fillId="0" borderId="1" xfId="0" applyNumberFormat="1" applyFont="1" applyBorder="1" applyAlignment="1">
      <alignment horizontal="center" vertical="center"/>
    </xf>
    <xf numFmtId="0" fontId="9" fillId="0" borderId="9" xfId="0" applyFont="1" applyBorder="1" applyAlignment="1">
      <alignment horizontal="center" vertical="center"/>
    </xf>
    <xf numFmtId="0" fontId="9" fillId="0" borderId="9" xfId="0" applyFont="1" applyBorder="1"/>
    <xf numFmtId="38" fontId="27" fillId="0" borderId="0" xfId="4" applyNumberFormat="1" applyFont="1" applyBorder="1" applyAlignment="1">
      <alignment horizontal="center"/>
    </xf>
    <xf numFmtId="0" fontId="27" fillId="0" borderId="0" xfId="0" applyFont="1" applyAlignment="1">
      <alignment horizontal="center"/>
    </xf>
    <xf numFmtId="38" fontId="9" fillId="0" borderId="0" xfId="0" applyNumberFormat="1" applyFont="1" applyAlignment="1">
      <alignment horizontal="center" vertical="center"/>
    </xf>
    <xf numFmtId="0" fontId="9" fillId="0" borderId="0" xfId="0" applyFont="1" applyAlignment="1">
      <alignment horizontal="center" vertical="center"/>
    </xf>
    <xf numFmtId="0" fontId="9" fillId="0" borderId="0" xfId="0" applyFont="1"/>
    <xf numFmtId="38" fontId="8" fillId="0" borderId="0" xfId="4" applyNumberFormat="1" applyFont="1" applyAlignment="1">
      <alignment horizontal="center"/>
    </xf>
    <xf numFmtId="0" fontId="15" fillId="0" borderId="5" xfId="0" applyFont="1" applyBorder="1" applyAlignment="1">
      <alignment horizontal="left" vertical="center" wrapText="1"/>
    </xf>
    <xf numFmtId="14" fontId="15" fillId="0" borderId="2" xfId="0" applyNumberFormat="1" applyFont="1" applyBorder="1" applyAlignment="1">
      <alignment horizontal="center" vertical="center"/>
    </xf>
    <xf numFmtId="14" fontId="15" fillId="0" borderId="4" xfId="0" applyNumberFormat="1" applyFont="1" applyBorder="1" applyAlignment="1">
      <alignment horizontal="center" vertical="center"/>
    </xf>
    <xf numFmtId="0" fontId="15" fillId="0" borderId="4" xfId="0" quotePrefix="1" applyFont="1" applyBorder="1" applyAlignment="1">
      <alignment horizontal="center" vertical="top" wrapText="1"/>
    </xf>
    <xf numFmtId="0" fontId="15" fillId="0" borderId="4" xfId="0" applyFont="1" applyBorder="1" applyAlignment="1">
      <alignment horizontal="center" vertical="top" wrapText="1"/>
    </xf>
    <xf numFmtId="0" fontId="9" fillId="3" borderId="12" xfId="6" applyFont="1" applyFill="1" applyBorder="1" applyAlignment="1">
      <alignment horizontal="center" vertical="center" wrapText="1"/>
    </xf>
    <xf numFmtId="0" fontId="9" fillId="3" borderId="1" xfId="6" applyFont="1" applyFill="1" applyBorder="1" applyAlignment="1">
      <alignment horizontal="center" vertical="center" wrapText="1"/>
    </xf>
    <xf numFmtId="0" fontId="24" fillId="7" borderId="1" xfId="6" applyFont="1" applyFill="1" applyBorder="1" applyAlignment="1">
      <alignment horizontal="center" vertical="center" wrapText="1"/>
    </xf>
    <xf numFmtId="0" fontId="8" fillId="0" borderId="2" xfId="6" applyFont="1" applyBorder="1" applyAlignment="1">
      <alignment horizontal="left" vertical="center" wrapText="1"/>
    </xf>
    <xf numFmtId="0" fontId="8" fillId="0" borderId="2" xfId="6" applyFont="1" applyBorder="1" applyAlignment="1">
      <alignment horizontal="center" vertical="center" wrapText="1"/>
    </xf>
    <xf numFmtId="0" fontId="8" fillId="0" borderId="4" xfId="6" applyFont="1" applyBorder="1" applyAlignment="1">
      <alignment horizontal="left" vertical="center" wrapText="1"/>
    </xf>
    <xf numFmtId="0" fontId="8" fillId="0" borderId="4" xfId="6" applyFont="1" applyBorder="1" applyAlignment="1">
      <alignment horizontal="center" vertical="center" wrapText="1"/>
    </xf>
    <xf numFmtId="0" fontId="8" fillId="0" borderId="13" xfId="6" applyFont="1" applyBorder="1" applyAlignment="1">
      <alignment horizontal="left" vertical="center" wrapText="1"/>
    </xf>
    <xf numFmtId="0" fontId="8" fillId="0" borderId="13" xfId="6" applyFont="1" applyBorder="1" applyAlignment="1">
      <alignment horizontal="center" vertical="center" wrapText="1"/>
    </xf>
    <xf numFmtId="0" fontId="8" fillId="0" borderId="6" xfId="6" applyFont="1" applyBorder="1" applyAlignment="1">
      <alignment horizontal="left" vertical="center" wrapText="1"/>
    </xf>
    <xf numFmtId="0" fontId="8" fillId="0" borderId="6" xfId="6" applyFont="1" applyBorder="1" applyAlignment="1">
      <alignment horizontal="center" vertical="center" wrapText="1"/>
    </xf>
    <xf numFmtId="38" fontId="25" fillId="0" borderId="2" xfId="6" applyNumberFormat="1" applyFont="1" applyBorder="1" applyAlignment="1">
      <alignment horizontal="center" vertical="center" wrapText="1"/>
    </xf>
    <xf numFmtId="0" fontId="8" fillId="0" borderId="2" xfId="6" quotePrefix="1" applyFont="1" applyBorder="1" applyAlignment="1">
      <alignment horizontal="left" vertical="center" wrapText="1"/>
    </xf>
    <xf numFmtId="165" fontId="8" fillId="0" borderId="2" xfId="6" applyNumberFormat="1" applyFont="1" applyBorder="1" applyAlignment="1">
      <alignment horizontal="left" vertical="center" wrapText="1"/>
    </xf>
    <xf numFmtId="164" fontId="8" fillId="0" borderId="2" xfId="6" applyNumberFormat="1" applyFont="1" applyBorder="1" applyAlignment="1">
      <alignment horizontal="center" vertical="center" wrapText="1"/>
    </xf>
    <xf numFmtId="165" fontId="8" fillId="0" borderId="5" xfId="6" applyNumberFormat="1" applyFont="1" applyBorder="1" applyAlignment="1">
      <alignment horizontal="left" vertical="center" wrapText="1"/>
    </xf>
    <xf numFmtId="164" fontId="8" fillId="0" borderId="5" xfId="6" applyNumberFormat="1" applyFont="1" applyBorder="1" applyAlignment="1">
      <alignment horizontal="center" vertical="center" wrapText="1"/>
    </xf>
    <xf numFmtId="38" fontId="25" fillId="0" borderId="5" xfId="6" applyNumberFormat="1" applyFont="1" applyBorder="1" applyAlignment="1">
      <alignment horizontal="center" vertical="center" wrapText="1"/>
    </xf>
    <xf numFmtId="165" fontId="25" fillId="0" borderId="5" xfId="6" applyNumberFormat="1" applyFont="1" applyBorder="1" applyAlignment="1">
      <alignment horizontal="left" vertical="center" wrapText="1"/>
    </xf>
    <xf numFmtId="164" fontId="8" fillId="0" borderId="4" xfId="6" applyNumberFormat="1" applyFont="1" applyBorder="1" applyAlignment="1">
      <alignment horizontal="center" vertical="center" wrapText="1"/>
    </xf>
    <xf numFmtId="38" fontId="25" fillId="0" borderId="4" xfId="6" applyNumberFormat="1" applyFont="1" applyBorder="1" applyAlignment="1">
      <alignment horizontal="center" vertical="center" wrapText="1"/>
    </xf>
    <xf numFmtId="0" fontId="8" fillId="0" borderId="6" xfId="6" applyFont="1" applyBorder="1" applyAlignment="1">
      <alignment vertical="center" wrapText="1"/>
    </xf>
    <xf numFmtId="164" fontId="8" fillId="0" borderId="6" xfId="6" applyNumberFormat="1" applyFont="1" applyBorder="1" applyAlignment="1">
      <alignment horizontal="center" vertical="center" wrapText="1"/>
    </xf>
    <xf numFmtId="38" fontId="25" fillId="0" borderId="6" xfId="6" applyNumberFormat="1" applyFont="1" applyBorder="1" applyAlignment="1">
      <alignment horizontal="center" vertical="center" wrapText="1"/>
    </xf>
    <xf numFmtId="0" fontId="8" fillId="0" borderId="5" xfId="6" applyFont="1" applyBorder="1" applyAlignment="1">
      <alignment vertical="center" wrapText="1"/>
    </xf>
    <xf numFmtId="0" fontId="8" fillId="0" borderId="5" xfId="6" applyFont="1" applyBorder="1" applyAlignment="1">
      <alignment horizontal="center" vertical="center" wrapText="1"/>
    </xf>
    <xf numFmtId="0" fontId="8" fillId="0" borderId="4" xfId="6" applyFont="1" applyBorder="1" applyAlignment="1">
      <alignment vertical="center" wrapText="1"/>
    </xf>
    <xf numFmtId="0" fontId="26" fillId="0" borderId="6" xfId="6" applyFont="1" applyBorder="1" applyAlignment="1">
      <alignment horizontal="center" vertical="center" wrapText="1"/>
    </xf>
    <xf numFmtId="0" fontId="30" fillId="0" borderId="0" xfId="0" applyFont="1"/>
    <xf numFmtId="0" fontId="31" fillId="0" borderId="0" xfId="0" applyFont="1"/>
    <xf numFmtId="0" fontId="32" fillId="3" borderId="1" xfId="0" applyFont="1" applyFill="1" applyBorder="1" applyAlignment="1">
      <alignment horizontal="center" vertical="center"/>
    </xf>
    <xf numFmtId="0" fontId="32" fillId="3" borderId="1" xfId="0" applyFont="1" applyFill="1" applyBorder="1" applyAlignment="1">
      <alignment horizontal="center" vertical="center" wrapText="1"/>
    </xf>
    <xf numFmtId="0" fontId="32" fillId="3" borderId="1" xfId="0" applyFont="1" applyFill="1" applyBorder="1" applyAlignment="1">
      <alignment horizontal="center" vertical="top" wrapText="1"/>
    </xf>
    <xf numFmtId="20" fontId="34" fillId="0" borderId="1" xfId="0" applyNumberFormat="1" applyFont="1" applyBorder="1" applyAlignment="1">
      <alignment horizontal="center" vertical="center"/>
    </xf>
    <xf numFmtId="0" fontId="34" fillId="0" borderId="1" xfId="0" applyFont="1" applyBorder="1" applyAlignment="1">
      <alignment horizontal="left" vertical="center" wrapText="1"/>
    </xf>
    <xf numFmtId="20" fontId="31" fillId="0" borderId="1" xfId="0" applyNumberFormat="1" applyFont="1" applyBorder="1" applyAlignment="1">
      <alignment horizontal="center" vertical="top" wrapText="1"/>
    </xf>
    <xf numFmtId="0" fontId="31" fillId="0" borderId="1" xfId="0" applyFont="1" applyBorder="1" applyAlignment="1">
      <alignment vertical="top" wrapText="1"/>
    </xf>
    <xf numFmtId="0" fontId="31" fillId="0" borderId="1" xfId="0" applyFont="1" applyBorder="1" applyAlignment="1">
      <alignment horizontal="left" vertical="top" wrapText="1"/>
    </xf>
    <xf numFmtId="0" fontId="33" fillId="0" borderId="1" xfId="0" applyFont="1" applyBorder="1" applyAlignment="1">
      <alignment horizontal="center" vertical="center" wrapText="1"/>
    </xf>
    <xf numFmtId="0" fontId="31" fillId="0" borderId="1" xfId="0" applyFont="1" applyBorder="1" applyAlignment="1">
      <alignment horizontal="center" vertical="top" wrapText="1"/>
    </xf>
    <xf numFmtId="0" fontId="31" fillId="0" borderId="0" xfId="0" applyFont="1" applyAlignment="1">
      <alignment vertical="top"/>
    </xf>
    <xf numFmtId="20" fontId="31" fillId="0" borderId="1" xfId="0" applyNumberFormat="1" applyFont="1" applyBorder="1" applyAlignment="1">
      <alignment horizontal="center" vertical="center" wrapText="1"/>
    </xf>
    <xf numFmtId="0" fontId="31" fillId="0" borderId="1" xfId="0" applyFont="1" applyBorder="1" applyAlignment="1">
      <alignment vertical="center" wrapText="1"/>
    </xf>
    <xf numFmtId="0" fontId="31" fillId="0" borderId="1" xfId="0" applyFont="1" applyBorder="1" applyAlignment="1">
      <alignment horizontal="left" vertical="center" wrapText="1"/>
    </xf>
    <xf numFmtId="0" fontId="15" fillId="0" borderId="13" xfId="0" applyFont="1" applyBorder="1" applyAlignment="1">
      <alignment horizontal="center" vertical="center"/>
    </xf>
    <xf numFmtId="0" fontId="15" fillId="0" borderId="2" xfId="0" applyFont="1" applyBorder="1" applyAlignment="1">
      <alignment horizontal="left" vertical="center"/>
    </xf>
    <xf numFmtId="0" fontId="17" fillId="0" borderId="2" xfId="0" applyFont="1" applyBorder="1" applyAlignment="1">
      <alignment horizontal="center" vertical="center"/>
    </xf>
    <xf numFmtId="0" fontId="15" fillId="0" borderId="6" xfId="0" applyFont="1" applyBorder="1" applyAlignment="1">
      <alignment horizontal="left" vertical="center" wrapText="1"/>
    </xf>
    <xf numFmtId="14" fontId="15" fillId="0" borderId="6" xfId="0" applyNumberFormat="1" applyFont="1" applyBorder="1" applyAlignment="1">
      <alignment horizontal="center" vertical="center"/>
    </xf>
    <xf numFmtId="0" fontId="15" fillId="0" borderId="7" xfId="0" applyFont="1" applyBorder="1" applyAlignment="1">
      <alignment horizontal="center" vertical="center"/>
    </xf>
    <xf numFmtId="0" fontId="15" fillId="0" borderId="7" xfId="0" applyFont="1" applyBorder="1" applyAlignment="1">
      <alignment horizontal="left" vertical="center"/>
    </xf>
    <xf numFmtId="14" fontId="15" fillId="0" borderId="7" xfId="0" applyNumberFormat="1" applyFont="1" applyBorder="1" applyAlignment="1">
      <alignment horizontal="center" vertical="center"/>
    </xf>
    <xf numFmtId="0" fontId="15" fillId="0" borderId="2" xfId="0" quotePrefix="1" applyFont="1" applyBorder="1" applyAlignment="1">
      <alignment horizontal="left" vertical="center"/>
    </xf>
    <xf numFmtId="0" fontId="15" fillId="0" borderId="6" xfId="0" quotePrefix="1" applyFont="1" applyBorder="1" applyAlignment="1">
      <alignment horizontal="left" vertical="center" wrapText="1"/>
    </xf>
    <xf numFmtId="0" fontId="15" fillId="0" borderId="1" xfId="0" applyFont="1" applyBorder="1" applyAlignment="1">
      <alignment horizontal="center" vertical="center"/>
    </xf>
    <xf numFmtId="0" fontId="15" fillId="0" borderId="2" xfId="0" applyFont="1" applyBorder="1" applyAlignment="1">
      <alignment horizontal="left" vertical="center" wrapText="1"/>
    </xf>
    <xf numFmtId="0" fontId="15" fillId="0" borderId="2" xfId="0" applyFont="1" applyBorder="1" applyAlignment="1">
      <alignment horizontal="center" vertical="center" wrapText="1"/>
    </xf>
    <xf numFmtId="0" fontId="15" fillId="0" borderId="2" xfId="0" quotePrefix="1" applyFont="1" applyBorder="1" applyAlignment="1">
      <alignment horizontal="center" vertical="center" wrapText="1"/>
    </xf>
    <xf numFmtId="0" fontId="15" fillId="0" borderId="6" xfId="0" applyFont="1" applyBorder="1" applyAlignment="1">
      <alignment horizontal="center" vertical="center" wrapText="1"/>
    </xf>
    <xf numFmtId="0" fontId="15" fillId="0" borderId="6" xfId="0" applyFont="1" applyBorder="1" applyAlignment="1">
      <alignment horizontal="left" vertical="top" wrapText="1"/>
    </xf>
    <xf numFmtId="14" fontId="15" fillId="0" borderId="5" xfId="0" applyNumberFormat="1" applyFont="1" applyBorder="1" applyAlignment="1">
      <alignment horizontal="center" vertical="center"/>
    </xf>
    <xf numFmtId="0" fontId="35" fillId="0" borderId="6" xfId="0" applyFont="1" applyBorder="1" applyAlignment="1">
      <alignment horizontal="center" vertical="center" wrapText="1"/>
    </xf>
    <xf numFmtId="0" fontId="35" fillId="0" borderId="7" xfId="0" applyFont="1" applyBorder="1" applyAlignment="1">
      <alignment horizontal="left" vertical="center"/>
    </xf>
    <xf numFmtId="0" fontId="35" fillId="0" borderId="2" xfId="0" applyFont="1" applyBorder="1" applyAlignment="1">
      <alignment horizontal="center" vertical="center"/>
    </xf>
    <xf numFmtId="0" fontId="35" fillId="0" borderId="5" xfId="0" applyFont="1" applyBorder="1" applyAlignment="1">
      <alignment horizontal="center" vertical="center"/>
    </xf>
    <xf numFmtId="0" fontId="35" fillId="0" borderId="6" xfId="0" applyFont="1" applyBorder="1" applyAlignment="1">
      <alignment horizontal="left" vertical="center" wrapText="1"/>
    </xf>
    <xf numFmtId="0" fontId="35" fillId="0" borderId="2" xfId="0" applyFont="1" applyBorder="1" applyAlignment="1">
      <alignment horizontal="left" vertical="center" wrapText="1"/>
    </xf>
    <xf numFmtId="0" fontId="35" fillId="0" borderId="4" xfId="0" applyFont="1" applyBorder="1" applyAlignment="1">
      <alignment horizontal="center" vertical="center" wrapText="1"/>
    </xf>
    <xf numFmtId="0" fontId="35" fillId="0" borderId="2" xfId="0" applyFont="1" applyBorder="1" applyAlignment="1">
      <alignment horizontal="center" vertical="center" wrapText="1"/>
    </xf>
    <xf numFmtId="0" fontId="35" fillId="0" borderId="6" xfId="0" quotePrefix="1" applyFont="1" applyBorder="1" applyAlignment="1">
      <alignment horizontal="center" vertical="center" wrapText="1"/>
    </xf>
    <xf numFmtId="0" fontId="15" fillId="0" borderId="3" xfId="0" applyFont="1" applyBorder="1" applyAlignment="1">
      <alignment horizontal="center" vertical="center"/>
    </xf>
    <xf numFmtId="0" fontId="15" fillId="0" borderId="9" xfId="0" applyFont="1" applyBorder="1" applyAlignment="1">
      <alignment horizontal="center" vertical="center"/>
    </xf>
    <xf numFmtId="0" fontId="15" fillId="0" borderId="9" xfId="0" applyFont="1" applyBorder="1" applyAlignment="1">
      <alignment horizontal="left" vertical="center"/>
    </xf>
    <xf numFmtId="0" fontId="35" fillId="0" borderId="9" xfId="0" applyFont="1" applyBorder="1" applyAlignment="1">
      <alignment horizontal="center" vertical="center"/>
    </xf>
    <xf numFmtId="14" fontId="15" fillId="0" borderId="9" xfId="0" applyNumberFormat="1" applyFont="1" applyBorder="1" applyAlignment="1">
      <alignment horizontal="center" vertical="center"/>
    </xf>
    <xf numFmtId="0" fontId="35" fillId="0" borderId="6" xfId="0" applyFont="1" applyBorder="1" applyAlignment="1">
      <alignment horizontal="center" vertical="center"/>
    </xf>
    <xf numFmtId="0" fontId="15" fillId="0" borderId="7" xfId="0" applyFont="1" applyBorder="1" applyAlignment="1">
      <alignment horizontal="left" vertical="center" wrapText="1"/>
    </xf>
    <xf numFmtId="0" fontId="35" fillId="0" borderId="7" xfId="0" applyFont="1" applyBorder="1" applyAlignment="1">
      <alignment horizontal="left" vertical="center" wrapText="1"/>
    </xf>
    <xf numFmtId="0" fontId="15" fillId="0" borderId="7" xfId="0" quotePrefix="1" applyFont="1" applyBorder="1" applyAlignment="1">
      <alignment horizontal="center" vertical="center" wrapText="1"/>
    </xf>
    <xf numFmtId="14" fontId="15" fillId="0" borderId="7" xfId="0" quotePrefix="1" applyNumberFormat="1" applyFont="1" applyBorder="1" applyAlignment="1">
      <alignment horizontal="center" vertical="center" wrapText="1"/>
    </xf>
    <xf numFmtId="0" fontId="15" fillId="0" borderId="16" xfId="0" applyFont="1" applyBorder="1" applyAlignment="1">
      <alignment horizontal="center" vertical="center"/>
    </xf>
    <xf numFmtId="0" fontId="35" fillId="0" borderId="4" xfId="0" applyFont="1" applyBorder="1" applyAlignment="1">
      <alignment horizontal="left" vertical="center" wrapText="1"/>
    </xf>
    <xf numFmtId="0" fontId="15" fillId="0" borderId="4" xfId="0" applyFont="1" applyBorder="1" applyAlignment="1">
      <alignment horizontal="center" vertical="center" wrapText="1"/>
    </xf>
    <xf numFmtId="14" fontId="15" fillId="0" borderId="2" xfId="0" quotePrefix="1" applyNumberFormat="1" applyFont="1" applyBorder="1" applyAlignment="1">
      <alignment horizontal="center" vertical="center" wrapText="1"/>
    </xf>
    <xf numFmtId="14" fontId="15" fillId="0" borderId="4" xfId="0" quotePrefix="1" applyNumberFormat="1" applyFont="1" applyBorder="1" applyAlignment="1">
      <alignment horizontal="center" vertical="center" wrapText="1"/>
    </xf>
    <xf numFmtId="0" fontId="15" fillId="0" borderId="12" xfId="0" applyFont="1" applyBorder="1" applyAlignment="1">
      <alignment horizontal="center" vertical="center"/>
    </xf>
    <xf numFmtId="0" fontId="37" fillId="0" borderId="1" xfId="0" applyFont="1" applyBorder="1" applyAlignment="1">
      <alignment horizontal="left" vertical="center" wrapText="1"/>
    </xf>
    <xf numFmtId="0" fontId="15" fillId="0" borderId="3" xfId="0" applyFont="1" applyBorder="1" applyAlignment="1">
      <alignment horizontal="left" vertical="top" wrapText="1"/>
    </xf>
    <xf numFmtId="14" fontId="15" fillId="0" borderId="6" xfId="0" quotePrefix="1" applyNumberFormat="1" applyFont="1" applyBorder="1" applyAlignment="1">
      <alignment horizontal="center" vertical="center" wrapText="1"/>
    </xf>
    <xf numFmtId="0" fontId="15" fillId="0" borderId="6" xfId="0" quotePrefix="1" applyFont="1" applyBorder="1" applyAlignment="1">
      <alignment horizontal="center" vertical="center" wrapText="1"/>
    </xf>
    <xf numFmtId="0" fontId="16" fillId="0" borderId="6"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4" xfId="0" applyFont="1" applyBorder="1" applyAlignment="1">
      <alignment horizontal="center" vertical="center" wrapText="1"/>
    </xf>
    <xf numFmtId="0" fontId="9" fillId="3" borderId="11" xfId="6" applyFont="1" applyFill="1" applyBorder="1" applyAlignment="1">
      <alignment horizontal="center" vertical="center" wrapText="1"/>
    </xf>
    <xf numFmtId="0" fontId="15" fillId="0" borderId="1" xfId="0" applyFont="1" applyBorder="1" applyAlignment="1">
      <alignment horizontal="left" vertical="center" wrapText="1"/>
    </xf>
    <xf numFmtId="49" fontId="38" fillId="0" borderId="9" xfId="3" applyNumberFormat="1" applyFont="1" applyBorder="1" applyAlignment="1">
      <alignment horizontal="center" vertical="center"/>
    </xf>
    <xf numFmtId="0" fontId="38" fillId="0" borderId="9" xfId="3" applyFont="1" applyBorder="1" applyAlignment="1">
      <alignment horizontal="center" vertical="center" wrapText="1"/>
    </xf>
    <xf numFmtId="0" fontId="38" fillId="0" borderId="9" xfId="3" applyFont="1" applyBorder="1" applyAlignment="1">
      <alignment horizontal="center" wrapText="1"/>
    </xf>
    <xf numFmtId="0" fontId="8" fillId="0" borderId="1" xfId="0" applyFont="1" applyBorder="1"/>
    <xf numFmtId="0" fontId="8" fillId="0" borderId="0" xfId="0" applyFont="1" applyAlignment="1">
      <alignment wrapText="1"/>
    </xf>
    <xf numFmtId="0" fontId="8" fillId="0" borderId="1" xfId="0" applyFont="1" applyBorder="1" applyAlignment="1">
      <alignment vertical="center"/>
    </xf>
    <xf numFmtId="0" fontId="8" fillId="0" borderId="0" xfId="0" applyFont="1" applyAlignment="1">
      <alignment vertical="center"/>
    </xf>
    <xf numFmtId="164" fontId="8" fillId="0" borderId="0" xfId="0" applyNumberFormat="1" applyFont="1" applyAlignment="1">
      <alignment horizontal="center"/>
    </xf>
    <xf numFmtId="0" fontId="8" fillId="8" borderId="1" xfId="0" applyFont="1" applyFill="1" applyBorder="1" applyAlignment="1">
      <alignment horizontal="center"/>
    </xf>
    <xf numFmtId="0" fontId="8" fillId="0" borderId="1" xfId="0" applyFont="1" applyBorder="1" applyAlignment="1">
      <alignment horizontal="center"/>
    </xf>
    <xf numFmtId="0" fontId="8" fillId="0" borderId="1" xfId="0" applyFont="1" applyBorder="1" applyAlignment="1">
      <alignment wrapText="1"/>
    </xf>
    <xf numFmtId="0" fontId="8" fillId="0" borderId="1" xfId="0" applyFont="1" applyBorder="1" applyAlignment="1">
      <alignment horizontal="right"/>
    </xf>
    <xf numFmtId="0" fontId="8" fillId="0" borderId="9" xfId="0" applyFont="1" applyBorder="1" applyAlignment="1">
      <alignment vertical="center"/>
    </xf>
    <xf numFmtId="0" fontId="8" fillId="0" borderId="3" xfId="0" applyFont="1" applyBorder="1"/>
    <xf numFmtId="0" fontId="8" fillId="0" borderId="3" xfId="0" applyFont="1" applyBorder="1" applyAlignment="1">
      <alignment vertical="center"/>
    </xf>
    <xf numFmtId="49" fontId="8" fillId="0" borderId="0" xfId="0" applyNumberFormat="1" applyFont="1"/>
    <xf numFmtId="49" fontId="8" fillId="0" borderId="0" xfId="0" applyNumberFormat="1" applyFont="1" applyAlignment="1">
      <alignment horizontal="center"/>
    </xf>
    <xf numFmtId="0" fontId="13" fillId="0" borderId="0" xfId="7" applyFont="1" applyAlignment="1">
      <alignment horizontal="left" vertical="center"/>
    </xf>
    <xf numFmtId="0" fontId="8" fillId="0" borderId="0" xfId="7" applyFont="1"/>
    <xf numFmtId="0" fontId="7" fillId="0" borderId="0" xfId="7"/>
    <xf numFmtId="0" fontId="3" fillId="0" borderId="0" xfId="8"/>
    <xf numFmtId="0" fontId="11" fillId="9" borderId="1" xfId="7" applyFont="1" applyFill="1" applyBorder="1" applyAlignment="1">
      <alignment horizontal="center" vertical="center"/>
    </xf>
    <xf numFmtId="0" fontId="11" fillId="9" borderId="1" xfId="7" applyFont="1" applyFill="1" applyBorder="1" applyAlignment="1">
      <alignment horizontal="center" vertical="center" wrapText="1"/>
    </xf>
    <xf numFmtId="0" fontId="8" fillId="0" borderId="0" xfId="8" applyFont="1"/>
    <xf numFmtId="38" fontId="9" fillId="3" borderId="12" xfId="9" applyNumberFormat="1" applyFont="1" applyFill="1" applyBorder="1" applyAlignment="1">
      <alignment horizontal="center" vertical="center" wrapText="1"/>
    </xf>
    <xf numFmtId="38" fontId="9" fillId="3" borderId="11" xfId="9" applyNumberFormat="1" applyFont="1" applyFill="1" applyBorder="1" applyAlignment="1">
      <alignment horizontal="center" vertical="center" wrapText="1"/>
    </xf>
    <xf numFmtId="38" fontId="9" fillId="3" borderId="1" xfId="9" applyNumberFormat="1" applyFont="1" applyFill="1" applyBorder="1" applyAlignment="1">
      <alignment horizontal="center" vertical="center" wrapText="1"/>
    </xf>
    <xf numFmtId="38" fontId="8" fillId="0" borderId="2" xfId="9" applyNumberFormat="1" applyFont="1" applyBorder="1" applyAlignment="1">
      <alignment horizontal="center" vertical="center" wrapText="1"/>
    </xf>
    <xf numFmtId="38" fontId="8" fillId="0" borderId="4" xfId="9" applyNumberFormat="1" applyFont="1" applyBorder="1" applyAlignment="1">
      <alignment horizontal="center" vertical="center" wrapText="1"/>
    </xf>
    <xf numFmtId="38" fontId="8" fillId="0" borderId="13" xfId="9" applyNumberFormat="1" applyFont="1" applyBorder="1" applyAlignment="1">
      <alignment horizontal="center" vertical="center" wrapText="1"/>
    </xf>
    <xf numFmtId="38" fontId="8" fillId="0" borderId="6" xfId="9" applyNumberFormat="1" applyFont="1" applyBorder="1" applyAlignment="1">
      <alignment horizontal="center" vertical="center" wrapText="1"/>
    </xf>
    <xf numFmtId="0" fontId="8" fillId="0" borderId="1" xfId="6" applyFont="1" applyBorder="1" applyAlignment="1">
      <alignment horizontal="left" vertical="center" wrapText="1"/>
    </xf>
    <xf numFmtId="0" fontId="8" fillId="0" borderId="2" xfId="0" applyFont="1" applyBorder="1" applyAlignment="1">
      <alignment horizontal="center" vertical="center" wrapText="1"/>
    </xf>
    <xf numFmtId="0" fontId="25" fillId="0" borderId="0" xfId="0" applyFont="1" applyAlignment="1">
      <alignment horizontal="left" vertical="center"/>
    </xf>
    <xf numFmtId="0" fontId="25" fillId="0" borderId="0" xfId="0" applyFont="1" applyAlignment="1">
      <alignment horizontal="center" vertical="center"/>
    </xf>
    <xf numFmtId="38" fontId="8" fillId="0" borderId="5" xfId="9" applyNumberFormat="1" applyFont="1" applyBorder="1" applyAlignment="1">
      <alignment horizontal="center" vertical="center" wrapText="1"/>
    </xf>
    <xf numFmtId="38" fontId="8" fillId="0" borderId="0" xfId="9" applyNumberFormat="1" applyFont="1" applyAlignment="1">
      <alignment horizontal="center"/>
    </xf>
    <xf numFmtId="165" fontId="8" fillId="0" borderId="7" xfId="6" applyNumberFormat="1" applyFont="1" applyBorder="1" applyAlignment="1">
      <alignment horizontal="left" vertical="center" wrapText="1"/>
    </xf>
    <xf numFmtId="38" fontId="27" fillId="0" borderId="14" xfId="9" applyNumberFormat="1" applyFont="1" applyBorder="1" applyAlignment="1">
      <alignment horizontal="center"/>
    </xf>
    <xf numFmtId="38" fontId="27" fillId="0" borderId="0" xfId="9" applyNumberFormat="1" applyFont="1" applyBorder="1" applyAlignment="1">
      <alignment horizontal="center"/>
    </xf>
    <xf numFmtId="38" fontId="27" fillId="0" borderId="0" xfId="9" applyNumberFormat="1" applyFont="1" applyAlignment="1">
      <alignment horizontal="center"/>
    </xf>
    <xf numFmtId="0" fontId="8" fillId="0" borderId="1" xfId="8" applyFont="1" applyBorder="1" applyAlignment="1">
      <alignment horizontal="center" vertical="center"/>
    </xf>
    <xf numFmtId="0" fontId="8" fillId="11" borderId="1" xfId="0" applyFont="1" applyFill="1" applyBorder="1"/>
    <xf numFmtId="20" fontId="31" fillId="7" borderId="1" xfId="0" applyNumberFormat="1" applyFont="1" applyFill="1" applyBorder="1" applyAlignment="1">
      <alignment horizontal="center" vertical="top" wrapText="1"/>
    </xf>
    <xf numFmtId="0" fontId="31" fillId="7" borderId="1" xfId="0" applyFont="1" applyFill="1" applyBorder="1" applyAlignment="1">
      <alignment vertical="top" wrapText="1"/>
    </xf>
    <xf numFmtId="0" fontId="31" fillId="7" borderId="1" xfId="0" applyFont="1" applyFill="1" applyBorder="1" applyAlignment="1">
      <alignment horizontal="left" vertical="top" wrapText="1"/>
    </xf>
    <xf numFmtId="0" fontId="15" fillId="0" borderId="3" xfId="0" applyFont="1" applyBorder="1" applyAlignment="1">
      <alignment horizontal="left" vertical="center" wrapText="1"/>
    </xf>
    <xf numFmtId="0" fontId="3" fillId="0" borderId="0" xfId="8" quotePrefix="1" applyAlignment="1">
      <alignment vertical="center" wrapText="1"/>
    </xf>
    <xf numFmtId="0" fontId="41" fillId="0" borderId="0" xfId="8" applyFont="1" applyAlignment="1">
      <alignment vertical="center" wrapText="1"/>
    </xf>
    <xf numFmtId="38" fontId="8" fillId="0" borderId="6" xfId="9" applyNumberFormat="1" applyFont="1" applyBorder="1" applyAlignment="1">
      <alignment horizontal="center" vertical="center"/>
    </xf>
    <xf numFmtId="0" fontId="46" fillId="0" borderId="0" xfId="0" applyFont="1" applyAlignment="1">
      <alignment vertical="top" wrapText="1"/>
    </xf>
    <xf numFmtId="0" fontId="47" fillId="12" borderId="1" xfId="0" applyFont="1" applyFill="1" applyBorder="1" applyAlignment="1">
      <alignment horizontal="center" vertical="center"/>
    </xf>
    <xf numFmtId="0" fontId="47" fillId="12" borderId="1" xfId="0" applyFont="1" applyFill="1" applyBorder="1" applyAlignment="1">
      <alignment horizontal="center" vertical="center" wrapText="1"/>
    </xf>
    <xf numFmtId="0" fontId="48" fillId="12" borderId="1" xfId="0" applyFont="1" applyFill="1" applyBorder="1" applyAlignment="1">
      <alignment horizontal="center" vertical="top" wrapText="1"/>
    </xf>
    <xf numFmtId="20" fontId="50" fillId="0" borderId="1" xfId="0" applyNumberFormat="1" applyFont="1" applyBorder="1" applyAlignment="1">
      <alignment horizontal="center" vertical="top" wrapText="1"/>
    </xf>
    <xf numFmtId="0" fontId="50" fillId="0" borderId="1" xfId="0" applyFont="1" applyBorder="1" applyAlignment="1">
      <alignment vertical="top" wrapText="1"/>
    </xf>
    <xf numFmtId="0" fontId="50" fillId="0" borderId="1" xfId="0" applyFont="1" applyBorder="1" applyAlignment="1">
      <alignment horizontal="left" vertical="top" wrapText="1"/>
    </xf>
    <xf numFmtId="0" fontId="46" fillId="0" borderId="1" xfId="0" applyFont="1" applyBorder="1" applyAlignment="1">
      <alignment vertical="top" wrapText="1"/>
    </xf>
    <xf numFmtId="0" fontId="50" fillId="0" borderId="1" xfId="0" applyFont="1" applyBorder="1" applyAlignment="1">
      <alignment horizontal="center" vertical="top" wrapText="1"/>
    </xf>
    <xf numFmtId="0" fontId="49" fillId="0" borderId="1" xfId="0" applyFont="1" applyBorder="1" applyAlignment="1">
      <alignment horizontal="center" vertical="center" wrapText="1"/>
    </xf>
    <xf numFmtId="0" fontId="49" fillId="0" borderId="3" xfId="0" applyFont="1" applyBorder="1" applyAlignment="1">
      <alignment horizontal="center" vertical="center" wrapText="1"/>
    </xf>
    <xf numFmtId="0" fontId="13" fillId="10" borderId="1" xfId="8" quotePrefix="1" applyFont="1" applyFill="1" applyBorder="1" applyAlignment="1">
      <alignment horizontal="center" vertical="center"/>
    </xf>
    <xf numFmtId="0" fontId="8" fillId="11" borderId="0" xfId="8" applyFont="1" applyFill="1" applyAlignment="1">
      <alignment horizontal="center" vertical="center"/>
    </xf>
    <xf numFmtId="0" fontId="8" fillId="11" borderId="12" xfId="8" applyFont="1" applyFill="1" applyBorder="1" applyAlignment="1">
      <alignment horizontal="center" vertical="center"/>
    </xf>
    <xf numFmtId="0" fontId="15" fillId="0" borderId="17" xfId="0" applyFont="1" applyBorder="1" applyAlignment="1">
      <alignment horizontal="center" vertical="center"/>
    </xf>
    <xf numFmtId="0" fontId="15" fillId="0" borderId="13" xfId="0" quotePrefix="1" applyFont="1" applyBorder="1" applyAlignment="1">
      <alignment horizontal="center" vertical="center" wrapText="1"/>
    </xf>
    <xf numFmtId="0" fontId="53" fillId="0" borderId="13" xfId="0" applyFont="1" applyBorder="1" applyAlignment="1">
      <alignment horizontal="left" vertical="center" wrapText="1"/>
    </xf>
    <xf numFmtId="0" fontId="54" fillId="0" borderId="1" xfId="0" applyFont="1" applyBorder="1" applyAlignment="1">
      <alignment vertical="top" wrapText="1"/>
    </xf>
    <xf numFmtId="0" fontId="55" fillId="0" borderId="1" xfId="0" applyFont="1" applyBorder="1" applyAlignment="1">
      <alignment vertical="top" wrapText="1"/>
    </xf>
    <xf numFmtId="0" fontId="8" fillId="11" borderId="0" xfId="0" applyFont="1" applyFill="1"/>
    <xf numFmtId="49" fontId="8" fillId="0" borderId="0" xfId="0" applyNumberFormat="1" applyFont="1" applyAlignment="1">
      <alignment horizontal="center" vertical="center"/>
    </xf>
    <xf numFmtId="0" fontId="8" fillId="11" borderId="0" xfId="0" applyFont="1" applyFill="1" applyAlignment="1">
      <alignment vertical="center"/>
    </xf>
    <xf numFmtId="0" fontId="8" fillId="11" borderId="0" xfId="0" applyFont="1" applyFill="1" applyAlignment="1">
      <alignment horizontal="center" vertical="center"/>
    </xf>
    <xf numFmtId="0" fontId="8" fillId="0" borderId="9" xfId="0" applyFont="1" applyBorder="1"/>
    <xf numFmtId="0" fontId="8" fillId="0" borderId="0" xfId="8" applyFont="1" applyAlignment="1">
      <alignment horizontal="center" vertical="center"/>
    </xf>
    <xf numFmtId="0" fontId="40" fillId="0" borderId="0" xfId="8" applyFont="1" applyAlignment="1">
      <alignment horizontal="left" vertical="top" wrapText="1"/>
    </xf>
    <xf numFmtId="0" fontId="40" fillId="0" borderId="8" xfId="8" quotePrefix="1" applyFont="1" applyBorder="1" applyAlignment="1">
      <alignment vertical="top" wrapText="1"/>
    </xf>
    <xf numFmtId="0" fontId="40" fillId="6" borderId="0" xfId="8" quotePrefix="1" applyFont="1" applyFill="1" applyAlignment="1">
      <alignment horizontal="center" vertical="top" wrapText="1"/>
    </xf>
    <xf numFmtId="0" fontId="61" fillId="0" borderId="1" xfId="0" applyFont="1" applyBorder="1" applyAlignment="1">
      <alignment vertical="top" wrapText="1"/>
    </xf>
    <xf numFmtId="0" fontId="33" fillId="0" borderId="9" xfId="0" applyFont="1" applyBorder="1" applyAlignment="1">
      <alignment horizontal="center" vertical="center" wrapText="1"/>
    </xf>
    <xf numFmtId="0" fontId="61" fillId="0" borderId="0" xfId="0" applyFont="1" applyAlignment="1">
      <alignment vertical="top" wrapText="1"/>
    </xf>
    <xf numFmtId="0" fontId="40" fillId="0" borderId="1" xfId="0" applyFont="1" applyBorder="1"/>
    <xf numFmtId="0" fontId="62" fillId="12" borderId="1" xfId="0" applyFont="1" applyFill="1" applyBorder="1" applyAlignment="1">
      <alignment horizontal="center" vertical="center"/>
    </xf>
    <xf numFmtId="0" fontId="62" fillId="12" borderId="1" xfId="0" applyFont="1" applyFill="1" applyBorder="1" applyAlignment="1">
      <alignment horizontal="center" vertical="center" wrapText="1"/>
    </xf>
    <xf numFmtId="0" fontId="62" fillId="12" borderId="1" xfId="0" applyFont="1" applyFill="1" applyBorder="1" applyAlignment="1">
      <alignment horizontal="center" vertical="top" wrapText="1"/>
    </xf>
    <xf numFmtId="0" fontId="63" fillId="12" borderId="1" xfId="0" applyFont="1" applyFill="1" applyBorder="1" applyAlignment="1">
      <alignment horizontal="center" vertical="top" wrapText="1"/>
    </xf>
    <xf numFmtId="0" fontId="64" fillId="0" borderId="1" xfId="0" applyFont="1" applyBorder="1" applyAlignment="1">
      <alignment vertical="top" wrapText="1"/>
    </xf>
    <xf numFmtId="0" fontId="42" fillId="0" borderId="0" xfId="0" applyFont="1"/>
    <xf numFmtId="0" fontId="65" fillId="3" borderId="1" xfId="0" applyFont="1" applyFill="1" applyBorder="1" applyAlignment="1">
      <alignment horizontal="center" vertical="center"/>
    </xf>
    <xf numFmtId="0" fontId="65" fillId="3" borderId="1" xfId="0" applyFont="1" applyFill="1" applyBorder="1" applyAlignment="1">
      <alignment horizontal="center" vertical="center" wrapText="1"/>
    </xf>
    <xf numFmtId="0" fontId="65" fillId="3" borderId="1" xfId="0" applyFont="1" applyFill="1" applyBorder="1" applyAlignment="1">
      <alignment horizontal="center" vertical="top" wrapText="1"/>
    </xf>
    <xf numFmtId="0" fontId="66" fillId="0" borderId="1" xfId="0" applyFont="1" applyBorder="1" applyAlignment="1">
      <alignment horizontal="left" vertical="center" wrapText="1"/>
    </xf>
    <xf numFmtId="0" fontId="42" fillId="0" borderId="1" xfId="0" applyFont="1" applyBorder="1" applyAlignment="1">
      <alignment horizontal="left" vertical="center" wrapText="1"/>
    </xf>
    <xf numFmtId="0" fontId="8" fillId="13" borderId="12" xfId="0" applyFont="1" applyFill="1" applyBorder="1"/>
    <xf numFmtId="0" fontId="8" fillId="13" borderId="1" xfId="0" applyFont="1" applyFill="1" applyBorder="1" applyAlignment="1">
      <alignment horizontal="center"/>
    </xf>
    <xf numFmtId="0" fontId="8" fillId="13" borderId="14" xfId="0" applyFont="1" applyFill="1" applyBorder="1" applyAlignment="1">
      <alignment horizontal="center"/>
    </xf>
    <xf numFmtId="0" fontId="8" fillId="10" borderId="1" xfId="0" applyFont="1" applyFill="1" applyBorder="1"/>
    <xf numFmtId="0" fontId="8" fillId="7" borderId="1" xfId="0" applyFont="1" applyFill="1" applyBorder="1"/>
    <xf numFmtId="0" fontId="0" fillId="7" borderId="1" xfId="0" applyFill="1" applyBorder="1"/>
    <xf numFmtId="0" fontId="0" fillId="2" borderId="12" xfId="0" applyFill="1" applyBorder="1"/>
    <xf numFmtId="0" fontId="8" fillId="2" borderId="14" xfId="0" applyFont="1" applyFill="1" applyBorder="1"/>
    <xf numFmtId="0" fontId="8" fillId="2" borderId="1" xfId="0" applyFont="1" applyFill="1" applyBorder="1"/>
    <xf numFmtId="0" fontId="42" fillId="7" borderId="1" xfId="0" applyFont="1" applyFill="1" applyBorder="1" applyAlignment="1">
      <alignment horizontal="left" vertical="center" wrapText="1"/>
    </xf>
    <xf numFmtId="20" fontId="66" fillId="0" borderId="1" xfId="0" applyNumberFormat="1" applyFont="1" applyBorder="1" applyAlignment="1">
      <alignment horizontal="left" vertical="center"/>
    </xf>
    <xf numFmtId="20" fontId="42" fillId="0" borderId="1" xfId="0" applyNumberFormat="1" applyFont="1" applyBorder="1" applyAlignment="1">
      <alignment horizontal="left" vertical="center" wrapText="1"/>
    </xf>
    <xf numFmtId="20" fontId="42" fillId="7" borderId="1" xfId="0" applyNumberFormat="1" applyFont="1" applyFill="1" applyBorder="1" applyAlignment="1">
      <alignment horizontal="left" vertical="center" wrapText="1"/>
    </xf>
    <xf numFmtId="20" fontId="42" fillId="0" borderId="9" xfId="0" applyNumberFormat="1" applyFont="1" applyBorder="1" applyAlignment="1">
      <alignment horizontal="left" vertical="center" wrapText="1"/>
    </xf>
    <xf numFmtId="0" fontId="42" fillId="0" borderId="1" xfId="0" applyFont="1" applyBorder="1" applyAlignment="1">
      <alignment horizontal="left" vertical="center"/>
    </xf>
    <xf numFmtId="0" fontId="33" fillId="0" borderId="7" xfId="0" applyFont="1" applyBorder="1" applyAlignment="1">
      <alignment horizontal="center" vertical="center" wrapText="1"/>
    </xf>
    <xf numFmtId="0" fontId="41" fillId="7" borderId="1" xfId="0" applyFont="1" applyFill="1" applyBorder="1"/>
    <xf numFmtId="0" fontId="8" fillId="0" borderId="18" xfId="0" applyFont="1" applyBorder="1"/>
    <xf numFmtId="0" fontId="0" fillId="14" borderId="1" xfId="0" applyFill="1" applyBorder="1"/>
    <xf numFmtId="0" fontId="8" fillId="14" borderId="1" xfId="0" applyFont="1" applyFill="1" applyBorder="1"/>
    <xf numFmtId="0" fontId="0" fillId="14" borderId="1" xfId="0" applyFill="1" applyBorder="1" applyAlignment="1">
      <alignment horizontal="center"/>
    </xf>
    <xf numFmtId="0" fontId="8" fillId="7" borderId="1" xfId="0" applyFont="1" applyFill="1" applyBorder="1" applyAlignment="1">
      <alignment horizontal="left"/>
    </xf>
    <xf numFmtId="0" fontId="8" fillId="0" borderId="9" xfId="6" applyFont="1" applyBorder="1" applyAlignment="1">
      <alignment horizontal="center" vertical="center" wrapText="1"/>
    </xf>
    <xf numFmtId="0" fontId="67" fillId="0" borderId="1" xfId="0" applyFont="1" applyBorder="1" applyAlignment="1">
      <alignment vertical="top" wrapText="1"/>
    </xf>
    <xf numFmtId="0" fontId="71" fillId="0" borderId="1" xfId="0" applyFont="1" applyBorder="1" applyAlignment="1">
      <alignment vertical="top" wrapText="1"/>
    </xf>
    <xf numFmtId="38" fontId="8" fillId="0" borderId="9" xfId="9" applyNumberFormat="1" applyFont="1" applyBorder="1" applyAlignment="1">
      <alignment horizontal="center" vertical="center" wrapText="1"/>
    </xf>
    <xf numFmtId="0" fontId="8" fillId="0" borderId="2" xfId="6" quotePrefix="1" applyFont="1" applyBorder="1" applyAlignment="1">
      <alignment horizontal="center" vertical="center" wrapText="1"/>
    </xf>
    <xf numFmtId="38" fontId="8" fillId="0" borderId="4" xfId="9" applyNumberFormat="1" applyFont="1" applyBorder="1" applyAlignment="1">
      <alignment horizontal="center" vertical="center"/>
    </xf>
    <xf numFmtId="0" fontId="8" fillId="11" borderId="1" xfId="0" applyFont="1" applyFill="1" applyBorder="1" applyAlignment="1">
      <alignment horizontal="right"/>
    </xf>
    <xf numFmtId="0" fontId="25" fillId="0" borderId="5" xfId="6" applyFont="1" applyBorder="1" applyAlignment="1">
      <alignment horizontal="left" vertical="center" wrapText="1"/>
    </xf>
    <xf numFmtId="38" fontId="25" fillId="0" borderId="5" xfId="9" applyNumberFormat="1" applyFont="1" applyBorder="1" applyAlignment="1">
      <alignment horizontal="center" vertical="center" wrapText="1"/>
    </xf>
    <xf numFmtId="0" fontId="25" fillId="0" borderId="5" xfId="6" applyFont="1" applyBorder="1" applyAlignment="1">
      <alignment horizontal="center" vertical="center" wrapText="1"/>
    </xf>
    <xf numFmtId="0" fontId="8" fillId="0" borderId="1" xfId="0" applyFont="1" applyBorder="1" applyAlignment="1">
      <alignment horizontal="center" vertical="center" wrapText="1"/>
    </xf>
    <xf numFmtId="165" fontId="8" fillId="0" borderId="5" xfId="6" quotePrefix="1" applyNumberFormat="1" applyFont="1" applyBorder="1" applyAlignment="1">
      <alignment horizontal="center" vertical="center" wrapText="1"/>
    </xf>
    <xf numFmtId="0" fontId="8" fillId="0" borderId="1" xfId="0" applyFont="1" applyBorder="1" applyAlignment="1">
      <alignment vertical="center" wrapText="1"/>
    </xf>
    <xf numFmtId="165" fontId="25" fillId="0" borderId="2" xfId="6" applyNumberFormat="1" applyFont="1" applyBorder="1" applyAlignment="1">
      <alignment horizontal="left" vertical="center" wrapText="1"/>
    </xf>
    <xf numFmtId="38" fontId="25" fillId="0" borderId="2" xfId="9" applyNumberFormat="1" applyFont="1" applyBorder="1" applyAlignment="1">
      <alignment horizontal="center" vertical="center" wrapText="1"/>
    </xf>
    <xf numFmtId="164" fontId="25" fillId="0" borderId="2" xfId="6" applyNumberFormat="1" applyFont="1" applyBorder="1" applyAlignment="1">
      <alignment horizontal="center" vertical="center" wrapText="1"/>
    </xf>
    <xf numFmtId="165" fontId="25" fillId="0" borderId="4" xfId="6" applyNumberFormat="1" applyFont="1" applyBorder="1" applyAlignment="1">
      <alignment horizontal="left" vertical="center" wrapText="1"/>
    </xf>
    <xf numFmtId="164" fontId="25" fillId="0" borderId="5" xfId="6" applyNumberFormat="1" applyFont="1" applyBorder="1" applyAlignment="1">
      <alignment horizontal="center" vertical="center" wrapText="1"/>
    </xf>
    <xf numFmtId="38" fontId="25" fillId="0" borderId="4" xfId="9" applyNumberFormat="1" applyFont="1" applyBorder="1" applyAlignment="1">
      <alignment horizontal="center"/>
    </xf>
    <xf numFmtId="38" fontId="25" fillId="0" borderId="0" xfId="9" applyNumberFormat="1" applyFont="1" applyAlignment="1">
      <alignment horizontal="center"/>
    </xf>
    <xf numFmtId="165" fontId="25" fillId="0" borderId="7" xfId="6" applyNumberFormat="1" applyFont="1" applyBorder="1" applyAlignment="1">
      <alignment horizontal="left" vertical="center" wrapText="1"/>
    </xf>
    <xf numFmtId="0" fontId="25" fillId="0" borderId="1" xfId="6" applyFont="1" applyBorder="1" applyAlignment="1">
      <alignment horizontal="left" vertical="center" wrapText="1"/>
    </xf>
    <xf numFmtId="0" fontId="25" fillId="0" borderId="2" xfId="6" applyFont="1" applyBorder="1" applyAlignment="1">
      <alignment horizontal="center" vertical="center" wrapText="1"/>
    </xf>
    <xf numFmtId="0" fontId="1" fillId="0" borderId="0" xfId="8" quotePrefix="1" applyFont="1" applyAlignment="1">
      <alignment vertical="center" wrapText="1"/>
    </xf>
    <xf numFmtId="166" fontId="8" fillId="0" borderId="2" xfId="9" applyNumberFormat="1" applyFont="1" applyBorder="1" applyAlignment="1">
      <alignment horizontal="center" vertical="center" wrapText="1"/>
    </xf>
    <xf numFmtId="0" fontId="8" fillId="11" borderId="0" xfId="0" applyFont="1" applyFill="1" applyAlignment="1">
      <alignment horizontal="center"/>
    </xf>
    <xf numFmtId="0" fontId="8" fillId="11" borderId="1" xfId="0" applyFont="1" applyFill="1" applyBorder="1" applyAlignment="1">
      <alignment vertical="center"/>
    </xf>
    <xf numFmtId="0" fontId="8" fillId="7" borderId="9" xfId="0" applyFont="1" applyFill="1" applyBorder="1" applyAlignment="1">
      <alignment vertical="center"/>
    </xf>
    <xf numFmtId="0" fontId="8" fillId="7" borderId="0" xfId="0" applyFont="1" applyFill="1" applyAlignment="1">
      <alignment horizontal="center" vertical="center"/>
    </xf>
    <xf numFmtId="0" fontId="8" fillId="7" borderId="0" xfId="0" applyFont="1" applyFill="1" applyAlignment="1">
      <alignment vertical="center"/>
    </xf>
    <xf numFmtId="0" fontId="8" fillId="7" borderId="3" xfId="0" applyFont="1" applyFill="1" applyBorder="1"/>
    <xf numFmtId="0" fontId="8" fillId="0" borderId="1" xfId="0" applyFont="1" applyBorder="1" applyAlignment="1">
      <alignment horizontal="center" vertical="center"/>
    </xf>
    <xf numFmtId="0" fontId="8" fillId="6" borderId="1" xfId="0" applyFont="1" applyFill="1" applyBorder="1" applyAlignment="1">
      <alignment horizontal="center" vertical="center"/>
    </xf>
    <xf numFmtId="0" fontId="0" fillId="0" borderId="4" xfId="0" applyBorder="1"/>
    <xf numFmtId="0" fontId="8" fillId="0" borderId="9" xfId="0" applyFont="1" applyBorder="1" applyAlignment="1">
      <alignment vertical="center" wrapText="1"/>
    </xf>
    <xf numFmtId="0" fontId="15" fillId="0" borderId="4" xfId="0" quotePrefix="1" applyFont="1" applyBorder="1" applyAlignment="1">
      <alignment horizontal="left" vertical="center" wrapText="1"/>
    </xf>
    <xf numFmtId="0" fontId="15" fillId="0" borderId="0" xfId="0" applyFont="1" applyAlignment="1">
      <alignment horizontal="left" vertical="center" wrapText="1"/>
    </xf>
    <xf numFmtId="0" fontId="15" fillId="0" borderId="0" xfId="0" applyFont="1" applyAlignment="1">
      <alignment horizontal="left" vertical="top" wrapText="1"/>
    </xf>
    <xf numFmtId="0" fontId="8" fillId="0" borderId="0" xfId="0" applyFont="1" applyAlignment="1">
      <alignment horizontal="left"/>
    </xf>
    <xf numFmtId="0" fontId="0" fillId="0" borderId="0" xfId="0" applyAlignment="1">
      <alignment horizontal="left"/>
    </xf>
    <xf numFmtId="0" fontId="15" fillId="0" borderId="0" xfId="0" quotePrefix="1" applyFont="1" applyAlignment="1">
      <alignment horizontal="left" vertical="center" wrapText="1"/>
    </xf>
    <xf numFmtId="0" fontId="15" fillId="0" borderId="1" xfId="0" applyFont="1" applyBorder="1" applyAlignment="1">
      <alignment horizontal="left" vertical="top" wrapText="1"/>
    </xf>
    <xf numFmtId="0" fontId="15" fillId="0" borderId="0" xfId="0" quotePrefix="1" applyFont="1" applyAlignment="1">
      <alignment horizontal="left" vertical="top" wrapText="1"/>
    </xf>
    <xf numFmtId="0" fontId="0" fillId="0" borderId="0" xfId="0" applyAlignment="1">
      <alignment horizontal="left" vertical="top"/>
    </xf>
    <xf numFmtId="0" fontId="15" fillId="15" borderId="4" xfId="0" applyFont="1" applyFill="1" applyBorder="1" applyAlignment="1">
      <alignment horizontal="left" vertical="center" wrapText="1"/>
    </xf>
    <xf numFmtId="0" fontId="8" fillId="0" borderId="2" xfId="6" applyFont="1" applyBorder="1" applyAlignment="1">
      <alignment horizontal="center" vertical="center" wrapText="1"/>
    </xf>
    <xf numFmtId="0" fontId="9" fillId="3" borderId="1" xfId="6" applyFont="1" applyFill="1" applyBorder="1" applyAlignment="1">
      <alignment horizontal="center" vertical="center" wrapText="1"/>
    </xf>
    <xf numFmtId="0" fontId="8" fillId="0" borderId="9" xfId="6" applyFont="1" applyBorder="1" applyAlignment="1">
      <alignment horizontal="center" vertical="center" wrapText="1"/>
    </xf>
    <xf numFmtId="0" fontId="8" fillId="0" borderId="6" xfId="6" applyFont="1" applyBorder="1" applyAlignment="1">
      <alignment horizontal="center" vertical="center" wrapText="1"/>
    </xf>
    <xf numFmtId="0" fontId="9" fillId="3" borderId="12" xfId="6" applyFont="1" applyFill="1" applyBorder="1" applyAlignment="1">
      <alignment horizontal="center" vertical="center" wrapText="1"/>
    </xf>
    <xf numFmtId="0" fontId="9" fillId="3" borderId="11" xfId="6" applyFont="1" applyFill="1" applyBorder="1" applyAlignment="1">
      <alignment horizontal="center" vertical="center" wrapText="1"/>
    </xf>
    <xf numFmtId="0" fontId="8" fillId="0" borderId="1" xfId="6" applyFont="1" applyBorder="1" applyAlignment="1">
      <alignment horizontal="center" vertical="center" wrapText="1"/>
    </xf>
    <xf numFmtId="0" fontId="9"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8" borderId="1" xfId="0" applyFont="1" applyFill="1" applyBorder="1" applyAlignment="1">
      <alignment horizontal="center" vertical="center"/>
    </xf>
    <xf numFmtId="0" fontId="8" fillId="0" borderId="0" xfId="0" applyFont="1" applyFill="1" applyAlignment="1">
      <alignment wrapText="1"/>
    </xf>
    <xf numFmtId="0" fontId="8" fillId="0" borderId="0" xfId="0" applyFont="1" applyFill="1" applyAlignment="1">
      <alignment horizontal="center"/>
    </xf>
    <xf numFmtId="0" fontId="8" fillId="0" borderId="0" xfId="0" applyFont="1" applyFill="1"/>
    <xf numFmtId="0" fontId="8" fillId="0" borderId="1" xfId="0" applyFont="1" applyFill="1" applyBorder="1"/>
    <xf numFmtId="0" fontId="8" fillId="0" borderId="1" xfId="0" applyFont="1" applyFill="1" applyBorder="1" applyAlignment="1">
      <alignment horizontal="right"/>
    </xf>
    <xf numFmtId="0" fontId="8" fillId="6" borderId="0" xfId="0" applyFont="1" applyFill="1" applyAlignment="1">
      <alignment vertical="center"/>
    </xf>
    <xf numFmtId="0" fontId="41" fillId="0" borderId="1" xfId="0" applyFont="1" applyBorder="1"/>
    <xf numFmtId="0" fontId="8" fillId="0" borderId="19" xfId="0" applyFont="1" applyBorder="1" applyAlignment="1">
      <alignment vertical="center"/>
    </xf>
    <xf numFmtId="0" fontId="8" fillId="0" borderId="3" xfId="0" applyFont="1" applyBorder="1" applyAlignment="1">
      <alignment horizontal="right"/>
    </xf>
    <xf numFmtId="0" fontId="8" fillId="0" borderId="21" xfId="0" applyFont="1" applyBorder="1"/>
    <xf numFmtId="0" fontId="8" fillId="0" borderId="9" xfId="0" applyFont="1" applyBorder="1" applyAlignment="1">
      <alignment horizontal="center" vertical="center"/>
    </xf>
    <xf numFmtId="0" fontId="8" fillId="0" borderId="7" xfId="0" applyFont="1" applyBorder="1" applyAlignment="1">
      <alignment vertical="center"/>
    </xf>
    <xf numFmtId="0" fontId="8" fillId="0" borderId="7" xfId="0" applyFont="1" applyBorder="1" applyAlignment="1">
      <alignment horizontal="center" vertical="center"/>
    </xf>
    <xf numFmtId="0" fontId="8" fillId="0" borderId="7" xfId="0" applyFont="1" applyBorder="1"/>
    <xf numFmtId="0" fontId="8" fillId="0" borderId="2" xfId="6" applyFont="1" applyBorder="1" applyAlignment="1">
      <alignment horizontal="center" vertical="center" wrapText="1"/>
    </xf>
    <xf numFmtId="0" fontId="8" fillId="0" borderId="4" xfId="6" applyFont="1" applyBorder="1" applyAlignment="1">
      <alignment horizontal="center" vertical="center" wrapText="1"/>
    </xf>
    <xf numFmtId="0" fontId="8" fillId="0" borderId="9" xfId="6" applyFont="1" applyBorder="1" applyAlignment="1">
      <alignment horizontal="center" vertical="center" wrapText="1"/>
    </xf>
    <xf numFmtId="0" fontId="8" fillId="0" borderId="9" xfId="0" applyFont="1" applyBorder="1" applyAlignment="1">
      <alignment horizontal="center" vertical="center" wrapText="1"/>
    </xf>
    <xf numFmtId="0" fontId="8" fillId="0" borderId="7" xfId="0" applyFont="1" applyBorder="1" applyAlignment="1">
      <alignment horizontal="center" vertical="center" wrapText="1"/>
    </xf>
    <xf numFmtId="0" fontId="8" fillId="0" borderId="6" xfId="6" applyFont="1" applyBorder="1" applyAlignment="1">
      <alignment horizontal="center" vertical="center" wrapText="1"/>
    </xf>
    <xf numFmtId="0" fontId="8" fillId="0" borderId="0" xfId="0" applyFont="1" applyAlignment="1">
      <alignment horizontal="left" vertical="top" wrapText="1"/>
    </xf>
    <xf numFmtId="0" fontId="0" fillId="0" borderId="0" xfId="0" applyAlignment="1">
      <alignment wrapText="1"/>
    </xf>
    <xf numFmtId="0" fontId="8" fillId="0" borderId="0" xfId="0" applyFont="1" applyAlignment="1">
      <alignment horizontal="left" vertical="center" wrapText="1"/>
    </xf>
    <xf numFmtId="0" fontId="8" fillId="3" borderId="2" xfId="6" applyFont="1" applyFill="1" applyBorder="1" applyAlignment="1">
      <alignment horizontal="left" vertical="center" wrapText="1"/>
    </xf>
    <xf numFmtId="38" fontId="8" fillId="3" borderId="2" xfId="9" applyNumberFormat="1" applyFont="1" applyFill="1" applyBorder="1" applyAlignment="1">
      <alignment horizontal="center" vertical="center" wrapText="1"/>
    </xf>
    <xf numFmtId="0" fontId="8" fillId="3" borderId="2" xfId="6" applyFont="1" applyFill="1" applyBorder="1" applyAlignment="1">
      <alignment horizontal="center" vertical="center" wrapText="1"/>
    </xf>
    <xf numFmtId="0" fontId="8" fillId="3" borderId="4" xfId="6" applyFont="1" applyFill="1" applyBorder="1" applyAlignment="1">
      <alignment horizontal="left" vertical="center" wrapText="1"/>
    </xf>
    <xf numFmtId="38" fontId="8" fillId="3" borderId="4" xfId="9" applyNumberFormat="1" applyFont="1" applyFill="1" applyBorder="1" applyAlignment="1">
      <alignment horizontal="center" vertical="center" wrapText="1"/>
    </xf>
    <xf numFmtId="0" fontId="8" fillId="3" borderId="4" xfId="6" applyFont="1" applyFill="1" applyBorder="1" applyAlignment="1">
      <alignment horizontal="center" vertical="center" wrapText="1"/>
    </xf>
    <xf numFmtId="0" fontId="8" fillId="3" borderId="1" xfId="6" applyFont="1" applyFill="1" applyBorder="1" applyAlignment="1">
      <alignment horizontal="left" vertical="center" wrapText="1"/>
    </xf>
    <xf numFmtId="38" fontId="8" fillId="3" borderId="1" xfId="9" applyNumberFormat="1" applyFont="1" applyFill="1" applyBorder="1" applyAlignment="1">
      <alignment horizontal="center" vertical="center" wrapText="1"/>
    </xf>
    <xf numFmtId="0" fontId="8" fillId="3" borderId="1" xfId="6" applyFont="1" applyFill="1" applyBorder="1" applyAlignment="1">
      <alignment horizontal="center" vertical="center" wrapText="1"/>
    </xf>
    <xf numFmtId="0" fontId="8" fillId="2" borderId="1" xfId="6" applyFont="1" applyFill="1" applyBorder="1" applyAlignment="1">
      <alignment horizontal="left" vertical="center" wrapText="1"/>
    </xf>
    <xf numFmtId="166" fontId="8" fillId="2" borderId="2" xfId="9" applyNumberFormat="1" applyFont="1" applyFill="1" applyBorder="1" applyAlignment="1">
      <alignment horizontal="center" vertical="center" wrapText="1"/>
    </xf>
    <xf numFmtId="0" fontId="8" fillId="2" borderId="2" xfId="6" applyFont="1" applyFill="1" applyBorder="1" applyAlignment="1">
      <alignment horizontal="center" vertical="center" wrapText="1"/>
    </xf>
    <xf numFmtId="38" fontId="8" fillId="2" borderId="2" xfId="9" applyNumberFormat="1" applyFont="1" applyFill="1" applyBorder="1" applyAlignment="1">
      <alignment horizontal="center" vertical="center" wrapText="1"/>
    </xf>
    <xf numFmtId="0" fontId="8" fillId="2" borderId="6" xfId="6" applyFont="1" applyFill="1" applyBorder="1" applyAlignment="1">
      <alignment horizontal="left" vertical="center" wrapText="1"/>
    </xf>
    <xf numFmtId="38" fontId="8" fillId="2" borderId="6" xfId="9" applyNumberFormat="1" applyFont="1" applyFill="1" applyBorder="1" applyAlignment="1">
      <alignment horizontal="center" vertical="center" wrapText="1"/>
    </xf>
    <xf numFmtId="164" fontId="8" fillId="2" borderId="6" xfId="6" applyNumberFormat="1" applyFont="1" applyFill="1" applyBorder="1" applyAlignment="1">
      <alignment horizontal="center" vertical="center" wrapText="1"/>
    </xf>
    <xf numFmtId="38" fontId="8" fillId="2" borderId="6" xfId="9" applyNumberFormat="1" applyFont="1" applyFill="1" applyBorder="1" applyAlignment="1">
      <alignment horizontal="center" vertical="center"/>
    </xf>
    <xf numFmtId="0" fontId="42" fillId="0" borderId="0" xfId="0" applyFont="1" applyBorder="1" applyAlignment="1">
      <alignment horizontal="center"/>
    </xf>
    <xf numFmtId="0" fontId="8" fillId="0" borderId="9" xfId="0" applyFont="1" applyBorder="1" applyAlignment="1">
      <alignment horizontal="left" vertical="center" wrapText="1"/>
    </xf>
    <xf numFmtId="0" fontId="9" fillId="0" borderId="12" xfId="0" applyFont="1" applyBorder="1"/>
    <xf numFmtId="0" fontId="9" fillId="0" borderId="0" xfId="6" applyFont="1" applyFill="1" applyBorder="1" applyAlignment="1">
      <alignment horizontal="center" vertical="center" wrapText="1"/>
    </xf>
    <xf numFmtId="0" fontId="8" fillId="2" borderId="13" xfId="6" applyFont="1" applyFill="1" applyBorder="1" applyAlignment="1">
      <alignment horizontal="left" vertical="center" wrapText="1"/>
    </xf>
    <xf numFmtId="38" fontId="8" fillId="2" borderId="4" xfId="9" applyNumberFormat="1" applyFont="1" applyFill="1" applyBorder="1" applyAlignment="1">
      <alignment horizontal="center" vertical="center" wrapText="1"/>
    </xf>
    <xf numFmtId="164" fontId="8" fillId="2" borderId="4" xfId="6" applyNumberFormat="1" applyFont="1" applyFill="1" applyBorder="1" applyAlignment="1">
      <alignment horizontal="center" vertical="center" wrapText="1"/>
    </xf>
    <xf numFmtId="0" fontId="8" fillId="0" borderId="0" xfId="0" applyFont="1" applyAlignment="1">
      <alignment horizontal="center" vertical="center" wrapText="1"/>
    </xf>
    <xf numFmtId="0" fontId="15" fillId="2" borderId="9" xfId="0" applyFont="1" applyFill="1" applyBorder="1" applyAlignment="1">
      <alignment horizontal="center" vertical="center" textRotation="90"/>
    </xf>
    <xf numFmtId="0" fontId="15" fillId="2" borderId="7" xfId="0" applyFont="1" applyFill="1" applyBorder="1" applyAlignment="1">
      <alignment horizontal="center" vertical="center" textRotation="90"/>
    </xf>
    <xf numFmtId="0" fontId="15" fillId="5" borderId="10" xfId="0" applyFont="1" applyFill="1" applyBorder="1" applyAlignment="1">
      <alignment horizontal="center" vertical="center" textRotation="90"/>
    </xf>
    <xf numFmtId="0" fontId="15" fillId="5" borderId="8" xfId="0" applyFont="1" applyFill="1" applyBorder="1" applyAlignment="1">
      <alignment horizontal="center" vertical="center" textRotation="90"/>
    </xf>
    <xf numFmtId="0" fontId="15" fillId="5" borderId="7" xfId="0" applyFont="1" applyFill="1" applyBorder="1" applyAlignment="1">
      <alignment horizontal="center" vertical="center" textRotation="90"/>
    </xf>
    <xf numFmtId="0" fontId="15" fillId="5" borderId="3" xfId="0" applyFont="1" applyFill="1" applyBorder="1" applyAlignment="1">
      <alignment horizontal="center" vertical="center" textRotation="90"/>
    </xf>
    <xf numFmtId="0" fontId="21" fillId="3" borderId="12" xfId="0" applyFont="1" applyFill="1" applyBorder="1" applyAlignment="1">
      <alignment horizontal="center" vertical="center"/>
    </xf>
    <xf numFmtId="0" fontId="21" fillId="3" borderId="11" xfId="0" applyFont="1" applyFill="1" applyBorder="1" applyAlignment="1">
      <alignment horizontal="center" vertical="center"/>
    </xf>
    <xf numFmtId="0" fontId="15" fillId="2" borderId="3" xfId="0" applyFont="1" applyFill="1" applyBorder="1" applyAlignment="1">
      <alignment horizontal="center" vertical="center" textRotation="90"/>
    </xf>
    <xf numFmtId="0" fontId="15" fillId="0" borderId="0" xfId="0" applyFont="1" applyAlignment="1">
      <alignment horizontal="left" vertical="top" wrapText="1"/>
    </xf>
    <xf numFmtId="0" fontId="19" fillId="0" borderId="8" xfId="2" applyBorder="1" applyAlignment="1">
      <alignment horizontal="center" vertical="top" wrapText="1"/>
    </xf>
    <xf numFmtId="0" fontId="19" fillId="0" borderId="0" xfId="2" applyAlignment="1">
      <alignment horizontal="center" vertical="top" wrapText="1"/>
    </xf>
    <xf numFmtId="0" fontId="15" fillId="0" borderId="9" xfId="0" applyFont="1" applyBorder="1" applyAlignment="1">
      <alignment horizontal="center" vertical="center"/>
    </xf>
    <xf numFmtId="0" fontId="15" fillId="0" borderId="7" xfId="0" applyFont="1" applyBorder="1" applyAlignment="1">
      <alignment horizontal="center" vertical="center"/>
    </xf>
    <xf numFmtId="0" fontId="15" fillId="0" borderId="3" xfId="0" applyFont="1" applyBorder="1" applyAlignment="1">
      <alignment horizontal="center" vertical="center"/>
    </xf>
    <xf numFmtId="0" fontId="15" fillId="0" borderId="1" xfId="0" applyFont="1" applyBorder="1" applyAlignment="1">
      <alignment horizontal="center" vertical="center"/>
    </xf>
    <xf numFmtId="0" fontId="15" fillId="0" borderId="9" xfId="0" applyFont="1" applyBorder="1" applyAlignment="1">
      <alignment horizontal="center" vertical="center" wrapText="1"/>
    </xf>
    <xf numFmtId="0" fontId="15" fillId="0" borderId="3" xfId="0" applyFont="1" applyBorder="1" applyAlignment="1">
      <alignment horizontal="center" vertical="center" wrapText="1"/>
    </xf>
    <xf numFmtId="0" fontId="8" fillId="0" borderId="2" xfId="6" applyFont="1" applyBorder="1" applyAlignment="1">
      <alignment horizontal="center" vertical="center" wrapText="1"/>
    </xf>
    <xf numFmtId="0" fontId="8" fillId="0" borderId="5" xfId="6" applyFont="1" applyBorder="1" applyAlignment="1">
      <alignment horizontal="center" vertical="center" wrapText="1"/>
    </xf>
    <xf numFmtId="0" fontId="8" fillId="0" borderId="4" xfId="6" applyFont="1" applyBorder="1" applyAlignment="1">
      <alignment horizontal="center" vertical="center" wrapText="1"/>
    </xf>
    <xf numFmtId="0" fontId="27" fillId="0" borderId="12" xfId="0" applyFont="1" applyBorder="1" applyAlignment="1">
      <alignment horizontal="center"/>
    </xf>
    <xf numFmtId="0" fontId="27" fillId="0" borderId="11" xfId="0" applyFont="1" applyBorder="1" applyAlignment="1">
      <alignment horizontal="center"/>
    </xf>
    <xf numFmtId="0" fontId="27" fillId="0" borderId="14" xfId="0" applyFont="1" applyBorder="1" applyAlignment="1">
      <alignment horizontal="center"/>
    </xf>
    <xf numFmtId="0" fontId="42" fillId="0" borderId="15" xfId="0" applyFont="1" applyBorder="1" applyAlignment="1">
      <alignment horizontal="center"/>
    </xf>
    <xf numFmtId="0" fontId="9" fillId="3" borderId="1" xfId="6" applyFont="1" applyFill="1" applyBorder="1" applyAlignment="1">
      <alignment horizontal="center" vertical="center" wrapText="1"/>
    </xf>
    <xf numFmtId="0" fontId="8" fillId="0" borderId="9" xfId="6" applyFont="1" applyBorder="1" applyAlignment="1">
      <alignment horizontal="center" vertical="center" wrapText="1"/>
    </xf>
    <xf numFmtId="0" fontId="8" fillId="0" borderId="7" xfId="6" applyFont="1" applyBorder="1" applyAlignment="1">
      <alignment horizontal="center" vertical="center" wrapText="1"/>
    </xf>
    <xf numFmtId="0" fontId="8" fillId="0" borderId="9" xfId="0" applyFont="1" applyBorder="1" applyAlignment="1">
      <alignment horizontal="center" vertical="center" wrapText="1"/>
    </xf>
    <xf numFmtId="0" fontId="8" fillId="0" borderId="7" xfId="0" applyFont="1" applyBorder="1" applyAlignment="1">
      <alignment horizontal="center" vertical="center" wrapText="1"/>
    </xf>
    <xf numFmtId="0" fontId="8" fillId="0" borderId="3" xfId="6" applyFont="1" applyBorder="1" applyAlignment="1">
      <alignment horizontal="center" vertical="center" wrapText="1"/>
    </xf>
    <xf numFmtId="0" fontId="40" fillId="0" borderId="20" xfId="0" applyFont="1" applyBorder="1" applyAlignment="1">
      <alignment horizontal="center" vertical="center"/>
    </xf>
    <xf numFmtId="0" fontId="40" fillId="0" borderId="15" xfId="0" applyFont="1" applyBorder="1" applyAlignment="1">
      <alignment horizontal="center" vertical="center"/>
    </xf>
    <xf numFmtId="0" fontId="40" fillId="0" borderId="21" xfId="0" applyFont="1" applyBorder="1" applyAlignment="1">
      <alignment horizontal="center" vertical="center"/>
    </xf>
    <xf numFmtId="0" fontId="76" fillId="0" borderId="1" xfId="0" applyFont="1" applyBorder="1" applyAlignment="1">
      <alignment horizontal="center" vertical="center"/>
    </xf>
    <xf numFmtId="0" fontId="33" fillId="0" borderId="9" xfId="0" applyFont="1" applyBorder="1" applyAlignment="1">
      <alignment horizontal="center" vertical="center" wrapText="1"/>
    </xf>
    <xf numFmtId="0" fontId="33" fillId="0" borderId="7" xfId="0" applyFont="1" applyBorder="1" applyAlignment="1">
      <alignment horizontal="center" vertical="center" wrapText="1"/>
    </xf>
    <xf numFmtId="0" fontId="8" fillId="7" borderId="9" xfId="7" applyFont="1" applyFill="1" applyBorder="1" applyAlignment="1">
      <alignment horizontal="center" vertical="center"/>
    </xf>
    <xf numFmtId="0" fontId="8" fillId="7" borderId="7" xfId="7" applyFont="1" applyFill="1" applyBorder="1" applyAlignment="1">
      <alignment horizontal="center" vertical="center"/>
    </xf>
    <xf numFmtId="0" fontId="8" fillId="7" borderId="3" xfId="7" applyFont="1" applyFill="1" applyBorder="1" applyAlignment="1">
      <alignment horizontal="center" vertical="center"/>
    </xf>
    <xf numFmtId="0" fontId="40" fillId="10" borderId="9" xfId="7" applyFont="1" applyFill="1" applyBorder="1" applyAlignment="1">
      <alignment horizontal="center" vertical="center" wrapText="1"/>
    </xf>
    <xf numFmtId="0" fontId="40" fillId="10" borderId="3" xfId="7" applyFont="1" applyFill="1" applyBorder="1" applyAlignment="1">
      <alignment horizontal="center" vertical="center" wrapText="1"/>
    </xf>
    <xf numFmtId="0" fontId="40" fillId="10" borderId="9" xfId="8" applyFont="1" applyFill="1" applyBorder="1" applyAlignment="1">
      <alignment horizontal="center" vertical="center" wrapText="1"/>
    </xf>
    <xf numFmtId="0" fontId="40" fillId="10" borderId="3" xfId="8" applyFont="1" applyFill="1" applyBorder="1" applyAlignment="1">
      <alignment horizontal="center" vertical="center" wrapText="1"/>
    </xf>
    <xf numFmtId="0" fontId="40" fillId="10" borderId="9" xfId="7" quotePrefix="1" applyFont="1" applyFill="1" applyBorder="1" applyAlignment="1">
      <alignment horizontal="center" vertical="center" wrapText="1"/>
    </xf>
    <xf numFmtId="0" fontId="40" fillId="10" borderId="3" xfId="7" quotePrefix="1" applyFont="1" applyFill="1" applyBorder="1" applyAlignment="1">
      <alignment horizontal="center" vertical="center" wrapText="1"/>
    </xf>
    <xf numFmtId="0" fontId="40" fillId="0" borderId="9" xfId="8" quotePrefix="1" applyFont="1" applyBorder="1" applyAlignment="1">
      <alignment horizontal="center" vertical="top" wrapText="1"/>
    </xf>
    <xf numFmtId="0" fontId="40" fillId="0" borderId="3" xfId="8" quotePrefix="1" applyFont="1" applyBorder="1" applyAlignment="1">
      <alignment horizontal="center" vertical="top" wrapText="1"/>
    </xf>
    <xf numFmtId="0" fontId="40" fillId="11" borderId="1" xfId="7" quotePrefix="1" applyFont="1" applyFill="1" applyBorder="1" applyAlignment="1">
      <alignment horizontal="center" vertical="center" wrapText="1"/>
    </xf>
    <xf numFmtId="0" fontId="13" fillId="11" borderId="1" xfId="8" applyFont="1" applyFill="1" applyBorder="1" applyAlignment="1">
      <alignment horizontal="center" vertical="center" wrapText="1"/>
    </xf>
    <xf numFmtId="0" fontId="13" fillId="11" borderId="1" xfId="7" applyFont="1" applyFill="1" applyBorder="1" applyAlignment="1">
      <alignment horizontal="center" vertical="center" wrapText="1"/>
    </xf>
    <xf numFmtId="0" fontId="40" fillId="0" borderId="1" xfId="8" quotePrefix="1" applyFont="1" applyBorder="1" applyAlignment="1">
      <alignment horizontal="center" vertical="top" wrapText="1"/>
    </xf>
    <xf numFmtId="0" fontId="40" fillId="0" borderId="1" xfId="8" applyFont="1" applyBorder="1" applyAlignment="1">
      <alignment horizontal="center" vertical="top" wrapText="1"/>
    </xf>
    <xf numFmtId="0" fontId="40" fillId="0" borderId="9" xfId="8" applyFont="1" applyBorder="1" applyAlignment="1">
      <alignment horizontal="left" vertical="top" wrapText="1"/>
    </xf>
    <xf numFmtId="0" fontId="40" fillId="0" borderId="7" xfId="8" applyFont="1" applyBorder="1" applyAlignment="1">
      <alignment horizontal="left" vertical="top" wrapText="1"/>
    </xf>
    <xf numFmtId="0" fontId="40" fillId="0" borderId="3" xfId="8" applyFont="1" applyBorder="1" applyAlignment="1">
      <alignment horizontal="left" vertical="top" wrapText="1"/>
    </xf>
    <xf numFmtId="0" fontId="40" fillId="7" borderId="9" xfId="7" quotePrefix="1" applyFont="1" applyFill="1" applyBorder="1" applyAlignment="1">
      <alignment horizontal="center" vertical="center" wrapText="1"/>
    </xf>
    <xf numFmtId="0" fontId="40" fillId="7" borderId="7" xfId="7" applyFont="1" applyFill="1" applyBorder="1" applyAlignment="1">
      <alignment horizontal="center" vertical="center" wrapText="1"/>
    </xf>
    <xf numFmtId="0" fontId="40" fillId="7" borderId="3" xfId="7" applyFont="1" applyFill="1" applyBorder="1" applyAlignment="1">
      <alignment horizontal="center" vertical="center" wrapText="1"/>
    </xf>
    <xf numFmtId="0" fontId="40" fillId="7" borderId="9" xfId="7"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3" xfId="0" applyFont="1" applyBorder="1" applyAlignment="1">
      <alignment horizontal="center" vertical="center" wrapText="1"/>
    </xf>
    <xf numFmtId="0" fontId="40" fillId="0" borderId="12" xfId="0" applyFont="1" applyBorder="1" applyAlignment="1">
      <alignment horizontal="center" vertical="center"/>
    </xf>
    <xf numFmtId="0" fontId="40" fillId="0" borderId="11" xfId="0" applyFont="1" applyBorder="1" applyAlignment="1">
      <alignment horizontal="center" vertical="center"/>
    </xf>
    <xf numFmtId="0" fontId="40" fillId="0" borderId="14" xfId="0" applyFont="1" applyBorder="1" applyAlignment="1">
      <alignment horizontal="center" vertical="center"/>
    </xf>
    <xf numFmtId="0" fontId="8" fillId="0" borderId="12" xfId="0" applyFont="1" applyBorder="1" applyAlignment="1">
      <alignment horizontal="center"/>
    </xf>
    <xf numFmtId="0" fontId="8" fillId="0" borderId="11" xfId="0" applyFont="1" applyBorder="1" applyAlignment="1">
      <alignment horizontal="center"/>
    </xf>
    <xf numFmtId="0" fontId="8" fillId="0" borderId="14" xfId="0" applyFont="1" applyBorder="1" applyAlignment="1">
      <alignment horizontal="center"/>
    </xf>
    <xf numFmtId="0" fontId="49" fillId="0" borderId="9" xfId="0" applyFont="1" applyBorder="1" applyAlignment="1">
      <alignment horizontal="center" vertical="center" wrapText="1"/>
    </xf>
    <xf numFmtId="0" fontId="49" fillId="0" borderId="7" xfId="0" applyFont="1" applyBorder="1" applyAlignment="1">
      <alignment horizontal="center" vertical="center" wrapText="1"/>
    </xf>
    <xf numFmtId="0" fontId="49" fillId="0" borderId="3" xfId="0" applyFont="1" applyBorder="1" applyAlignment="1">
      <alignment horizontal="center" vertical="center" wrapText="1"/>
    </xf>
    <xf numFmtId="0" fontId="50" fillId="0" borderId="1" xfId="0" applyFont="1" applyBorder="1" applyAlignment="1">
      <alignment horizontal="left" vertical="top" wrapText="1"/>
    </xf>
    <xf numFmtId="0" fontId="67" fillId="0" borderId="1" xfId="0" applyFont="1" applyBorder="1" applyAlignment="1">
      <alignment horizontal="center" vertical="top" wrapText="1"/>
    </xf>
    <xf numFmtId="0" fontId="67" fillId="0" borderId="9" xfId="0" applyFont="1" applyBorder="1" applyAlignment="1">
      <alignment horizontal="left" vertical="top" wrapText="1"/>
    </xf>
    <xf numFmtId="0" fontId="67" fillId="0" borderId="3" xfId="0" applyFont="1" applyBorder="1" applyAlignment="1">
      <alignment horizontal="left" vertical="top" wrapText="1"/>
    </xf>
    <xf numFmtId="0" fontId="42" fillId="0" borderId="9" xfId="0" applyFont="1" applyBorder="1" applyAlignment="1">
      <alignment horizontal="center" vertical="center" wrapText="1"/>
    </xf>
    <xf numFmtId="0" fontId="42" fillId="0" borderId="3" xfId="0" applyFont="1" applyBorder="1" applyAlignment="1">
      <alignment horizontal="center" vertical="center" wrapText="1"/>
    </xf>
    <xf numFmtId="0" fontId="67" fillId="0" borderId="7" xfId="0" applyFont="1" applyBorder="1" applyAlignment="1">
      <alignment horizontal="left" vertical="top" wrapText="1"/>
    </xf>
    <xf numFmtId="0" fontId="42" fillId="0" borderId="9" xfId="0" applyFont="1" applyBorder="1" applyAlignment="1">
      <alignment horizontal="left" vertical="center" wrapText="1"/>
    </xf>
    <xf numFmtId="0" fontId="42" fillId="0" borderId="7" xfId="0" applyFont="1" applyBorder="1" applyAlignment="1">
      <alignment horizontal="left" vertical="center" wrapText="1"/>
    </xf>
    <xf numFmtId="0" fontId="42" fillId="0" borderId="3" xfId="0" applyFont="1" applyBorder="1" applyAlignment="1">
      <alignment horizontal="left" vertical="center" wrapText="1"/>
    </xf>
    <xf numFmtId="0" fontId="33" fillId="0" borderId="1" xfId="0" applyFont="1" applyBorder="1" applyAlignment="1">
      <alignment horizontal="center" vertical="center" wrapText="1"/>
    </xf>
    <xf numFmtId="0" fontId="33" fillId="0" borderId="8" xfId="0" applyFont="1" applyBorder="1" applyAlignment="1">
      <alignment horizontal="center" vertical="center" wrapText="1"/>
    </xf>
    <xf numFmtId="0" fontId="33" fillId="0" borderId="3" xfId="0" applyFont="1" applyBorder="1" applyAlignment="1">
      <alignment horizontal="center" vertical="center" wrapText="1"/>
    </xf>
    <xf numFmtId="20" fontId="42" fillId="0" borderId="9" xfId="0" applyNumberFormat="1" applyFont="1" applyBorder="1" applyAlignment="1">
      <alignment horizontal="center" vertical="center" wrapText="1"/>
    </xf>
    <xf numFmtId="20" fontId="42" fillId="0" borderId="3" xfId="0" applyNumberFormat="1" applyFont="1" applyBorder="1" applyAlignment="1">
      <alignment horizontal="center" vertical="center" wrapText="1"/>
    </xf>
    <xf numFmtId="0" fontId="31" fillId="0" borderId="1" xfId="0" applyFont="1" applyBorder="1" applyAlignment="1">
      <alignment horizontal="left" vertical="top" wrapText="1"/>
    </xf>
    <xf numFmtId="20" fontId="42" fillId="0" borderId="9" xfId="0" applyNumberFormat="1" applyFont="1" applyBorder="1" applyAlignment="1">
      <alignment horizontal="left" vertical="center" wrapText="1"/>
    </xf>
    <xf numFmtId="20" fontId="42" fillId="0" borderId="7" xfId="0" applyNumberFormat="1" applyFont="1" applyBorder="1" applyAlignment="1">
      <alignment horizontal="left" vertical="center" wrapText="1"/>
    </xf>
    <xf numFmtId="20" fontId="42" fillId="0" borderId="3" xfId="0" applyNumberFormat="1" applyFont="1" applyBorder="1" applyAlignment="1">
      <alignment horizontal="left" vertical="center" wrapText="1"/>
    </xf>
    <xf numFmtId="0" fontId="0" fillId="2" borderId="1" xfId="0" applyFill="1" applyBorder="1" applyAlignment="1">
      <alignment horizontal="center" vertical="center"/>
    </xf>
    <xf numFmtId="0" fontId="42" fillId="0" borderId="0" xfId="0" applyFont="1" applyAlignment="1">
      <alignment horizontal="center" vertical="center"/>
    </xf>
    <xf numFmtId="0" fontId="0" fillId="7" borderId="1" xfId="0" applyFill="1" applyBorder="1" applyAlignment="1">
      <alignment horizontal="center" vertical="center"/>
    </xf>
    <xf numFmtId="0" fontId="8" fillId="11" borderId="9" xfId="0" applyFont="1" applyFill="1" applyBorder="1" applyAlignment="1">
      <alignment horizontal="center" vertical="center"/>
    </xf>
    <xf numFmtId="0" fontId="8" fillId="11" borderId="7" xfId="0" applyFont="1" applyFill="1" applyBorder="1" applyAlignment="1">
      <alignment horizontal="center" vertical="center"/>
    </xf>
    <xf numFmtId="0" fontId="8" fillId="10" borderId="9" xfId="0" applyFont="1" applyFill="1" applyBorder="1" applyAlignment="1">
      <alignment horizontal="center" vertical="center"/>
    </xf>
    <xf numFmtId="0" fontId="8" fillId="10" borderId="7" xfId="0" applyFont="1" applyFill="1" applyBorder="1" applyAlignment="1">
      <alignment horizontal="center" vertical="center"/>
    </xf>
    <xf numFmtId="0" fontId="8" fillId="10" borderId="3" xfId="0" applyFont="1" applyFill="1" applyBorder="1" applyAlignment="1">
      <alignment horizontal="center" vertical="center"/>
    </xf>
    <xf numFmtId="0" fontId="8" fillId="0" borderId="6" xfId="6" applyFont="1" applyBorder="1" applyAlignment="1">
      <alignment horizontal="center" vertical="center" wrapText="1"/>
    </xf>
    <xf numFmtId="0" fontId="29" fillId="0" borderId="15" xfId="0" applyFont="1" applyBorder="1" applyAlignment="1">
      <alignment horizontal="center"/>
    </xf>
    <xf numFmtId="0" fontId="9" fillId="3" borderId="12" xfId="6" applyFont="1" applyFill="1" applyBorder="1" applyAlignment="1">
      <alignment horizontal="center" vertical="center" wrapText="1"/>
    </xf>
    <xf numFmtId="0" fontId="9" fillId="3" borderId="11" xfId="6" applyFont="1" applyFill="1" applyBorder="1" applyAlignment="1">
      <alignment horizontal="center" vertical="center" wrapText="1"/>
    </xf>
  </cellXfs>
  <cellStyles count="11">
    <cellStyle name="Comma" xfId="4" builtinId="3"/>
    <cellStyle name="Comma 2" xfId="9" xr:uid="{84C2380E-FFCA-455B-9E5D-C178B71F7A93}"/>
    <cellStyle name="Hyperlink" xfId="2" builtinId="8"/>
    <cellStyle name="Normal" xfId="0" builtinId="0"/>
    <cellStyle name="Normal 2" xfId="5" xr:uid="{9277C38C-8ACA-4B49-9460-B2C327E1DFE7}"/>
    <cellStyle name="Normal 2 2" xfId="1" xr:uid="{44D5D07D-4D8E-42E8-8F68-7844362A85E3}"/>
    <cellStyle name="Normal 2 3" xfId="6" xr:uid="{89B7CFF2-07C9-4A01-8B87-40DCD5D9D00F}"/>
    <cellStyle name="Normal 3" xfId="7" xr:uid="{F186DFED-2C60-4D6F-A8EA-9A5DA4CFB59D}"/>
    <cellStyle name="Normal 4" xfId="8" xr:uid="{11B37648-E76F-4332-955E-5F9DF787FDD9}"/>
    <cellStyle name="Normal 5" xfId="10" xr:uid="{1D06874A-5C92-4156-AB19-E3622F6FB034}"/>
    <cellStyle name="標準 2" xfId="3" xr:uid="{204C69D0-C9EF-4EA0-A4EC-D89EC5ADFB66}"/>
  </cellStyles>
  <dxfs count="6">
    <dxf>
      <border>
        <left style="thin">
          <color auto="1"/>
        </left>
        <right style="thin">
          <color auto="1"/>
        </right>
        <top style="thin">
          <color auto="1"/>
        </top>
        <bottom style="thin">
          <color auto="1"/>
        </bottom>
      </border>
    </dxf>
    <dxf>
      <font>
        <color rgb="FF9C0006"/>
      </font>
      <fill>
        <patternFill>
          <bgColor rgb="FFFFC7CE"/>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color rgb="FF9C0006"/>
      </font>
      <fill>
        <patternFill>
          <bgColor rgb="FFFFC7CE"/>
        </patternFill>
      </fill>
    </dxf>
    <dxf>
      <border>
        <left style="thin">
          <color auto="1"/>
        </left>
        <right style="thin">
          <color auto="1"/>
        </right>
        <top style="thin">
          <color auto="1"/>
        </top>
        <bottom style="thin">
          <color auto="1"/>
        </bottom>
      </border>
    </dxf>
  </dxfs>
  <tableStyles count="0" defaultTableStyle="TableStyleMedium2" defaultPivotStyle="PivotStyleLight16"/>
  <colors>
    <mruColors>
      <color rgb="FFEF57C4"/>
      <color rgb="FF123690"/>
      <color rgb="FFE9115E"/>
      <color rgb="FFC22084"/>
      <color rgb="FFCC99FF"/>
      <color rgb="FFCC66FF"/>
      <color rgb="FFFFD700"/>
      <color rgb="FF1949C1"/>
      <color rgb="FF0A1D4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drawing4.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jpeg"/><Relationship Id="rId1" Type="http://schemas.openxmlformats.org/officeDocument/2006/relationships/image" Target="../media/image5.jpeg"/><Relationship Id="rId5" Type="http://schemas.openxmlformats.org/officeDocument/2006/relationships/image" Target="../media/image9.jpe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3</xdr:col>
      <xdr:colOff>323850</xdr:colOff>
      <xdr:row>3</xdr:row>
      <xdr:rowOff>152115</xdr:rowOff>
    </xdr:from>
    <xdr:to>
      <xdr:col>3</xdr:col>
      <xdr:colOff>1733550</xdr:colOff>
      <xdr:row>3</xdr:row>
      <xdr:rowOff>791293</xdr:rowOff>
    </xdr:to>
    <xdr:pic>
      <xdr:nvPicPr>
        <xdr:cNvPr id="3" name="Picture 2">
          <a:extLst>
            <a:ext uri="{FF2B5EF4-FFF2-40B4-BE49-F238E27FC236}">
              <a16:creationId xmlns:a16="http://schemas.microsoft.com/office/drawing/2014/main" id="{F2E4FA1C-269F-83A4-A19D-A9AB128117D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50379"/>
        <a:stretch/>
      </xdr:blipFill>
      <xdr:spPr bwMode="auto">
        <a:xfrm>
          <a:off x="2809875" y="1590390"/>
          <a:ext cx="1409700" cy="639178"/>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1724025</xdr:colOff>
      <xdr:row>3</xdr:row>
      <xdr:rowOff>161925</xdr:rowOff>
    </xdr:from>
    <xdr:to>
      <xdr:col>3</xdr:col>
      <xdr:colOff>2583744</xdr:colOff>
      <xdr:row>3</xdr:row>
      <xdr:rowOff>781051</xdr:rowOff>
    </xdr:to>
    <xdr:pic>
      <xdr:nvPicPr>
        <xdr:cNvPr id="4" name="Picture 3">
          <a:extLst>
            <a:ext uri="{FF2B5EF4-FFF2-40B4-BE49-F238E27FC236}">
              <a16:creationId xmlns:a16="http://schemas.microsoft.com/office/drawing/2014/main" id="{F5E10847-3FEC-44BD-92CF-D58588903616}"/>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9162" t="50643" r="18213"/>
        <a:stretch/>
      </xdr:blipFill>
      <xdr:spPr bwMode="auto">
        <a:xfrm>
          <a:off x="4210050" y="1600200"/>
          <a:ext cx="859719" cy="619126"/>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2571751</xdr:colOff>
      <xdr:row>3</xdr:row>
      <xdr:rowOff>161924</xdr:rowOff>
    </xdr:from>
    <xdr:to>
      <xdr:col>3</xdr:col>
      <xdr:colOff>3316693</xdr:colOff>
      <xdr:row>3</xdr:row>
      <xdr:rowOff>781049</xdr:rowOff>
    </xdr:to>
    <xdr:pic>
      <xdr:nvPicPr>
        <xdr:cNvPr id="5" name="Picture 4" descr="Đá Granite Đen Ấn Độ: Đặc Điểm, Tính Ứng Dụng, Công Năng và Giá Thành">
          <a:extLst>
            <a:ext uri="{FF2B5EF4-FFF2-40B4-BE49-F238E27FC236}">
              <a16:creationId xmlns:a16="http://schemas.microsoft.com/office/drawing/2014/main" id="{BF71AC0D-9D8B-C6B8-EDA2-353A481F827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057776" y="1600199"/>
          <a:ext cx="744942"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171450</xdr:colOff>
      <xdr:row>9</xdr:row>
      <xdr:rowOff>152400</xdr:rowOff>
    </xdr:from>
    <xdr:to>
      <xdr:col>6</xdr:col>
      <xdr:colOff>0</xdr:colOff>
      <xdr:row>10</xdr:row>
      <xdr:rowOff>219075</xdr:rowOff>
    </xdr:to>
    <xdr:sp macro="" textlink="">
      <xdr:nvSpPr>
        <xdr:cNvPr id="6" name="Speech Bubble: Rectangle with Corners Rounded 5">
          <a:extLst>
            <a:ext uri="{FF2B5EF4-FFF2-40B4-BE49-F238E27FC236}">
              <a16:creationId xmlns:a16="http://schemas.microsoft.com/office/drawing/2014/main" id="{5812F514-8C96-4F0C-9DE4-75EF85A18C1F}"/>
            </a:ext>
          </a:extLst>
        </xdr:cNvPr>
        <xdr:cNvSpPr/>
      </xdr:nvSpPr>
      <xdr:spPr>
        <a:xfrm>
          <a:off x="11182350" y="4181475"/>
          <a:ext cx="2047875" cy="352425"/>
        </a:xfrm>
        <a:prstGeom prst="wedgeRoundRectCallout">
          <a:avLst>
            <a:gd name="adj1" fmla="val -75070"/>
            <a:gd name="adj2" fmla="val -51786"/>
            <a:gd name="adj3" fmla="val 16667"/>
          </a:avLst>
        </a:prstGeom>
        <a:solidFill>
          <a:sysClr val="window" lastClr="FFFFFF"/>
        </a:solidFill>
        <a:ln>
          <a:solidFill>
            <a:srgbClr val="EF57C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solidFill>
                <a:sysClr val="windowText" lastClr="000000"/>
              </a:solidFill>
              <a:latin typeface="Times New Roman" panose="02020603050405020304" pitchFamily="18" charset="0"/>
              <a:cs typeface="Times New Roman" panose="02020603050405020304" pitchFamily="18" charset="0"/>
            </a:rPr>
            <a:t>Ai biết</a:t>
          </a:r>
          <a:r>
            <a:rPr lang="en-US" sz="1100" kern="1200" baseline="0">
              <a:solidFill>
                <a:sysClr val="windowText" lastClr="000000"/>
              </a:solidFill>
              <a:latin typeface="Times New Roman" panose="02020603050405020304" pitchFamily="18" charset="0"/>
              <a:cs typeface="Times New Roman" panose="02020603050405020304" pitchFamily="18" charset="0"/>
            </a:rPr>
            <a:t> cách set up này nhỉ?</a:t>
          </a:r>
        </a:p>
      </xdr:txBody>
    </xdr:sp>
    <xdr:clientData/>
  </xdr:twoCellAnchor>
  <xdr:twoCellAnchor editAs="oneCell">
    <xdr:from>
      <xdr:col>5</xdr:col>
      <xdr:colOff>457200</xdr:colOff>
      <xdr:row>21</xdr:row>
      <xdr:rowOff>161925</xdr:rowOff>
    </xdr:from>
    <xdr:to>
      <xdr:col>5</xdr:col>
      <xdr:colOff>1990725</xdr:colOff>
      <xdr:row>26</xdr:row>
      <xdr:rowOff>88900</xdr:rowOff>
    </xdr:to>
    <xdr:pic>
      <xdr:nvPicPr>
        <xdr:cNvPr id="10" name="Picture 6">
          <a:extLst>
            <a:ext uri="{FF2B5EF4-FFF2-40B4-BE49-F238E27FC236}">
              <a16:creationId xmlns:a16="http://schemas.microsoft.com/office/drawing/2014/main" id="{906D6BD0-727F-0334-0E55-51EA65E2BE0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001500" y="11864975"/>
          <a:ext cx="1533525" cy="152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10</xdr:row>
      <xdr:rowOff>790573</xdr:rowOff>
    </xdr:from>
    <xdr:to>
      <xdr:col>11</xdr:col>
      <xdr:colOff>247650</xdr:colOff>
      <xdr:row>13</xdr:row>
      <xdr:rowOff>152399</xdr:rowOff>
    </xdr:to>
    <xdr:sp macro="" textlink="">
      <xdr:nvSpPr>
        <xdr:cNvPr id="171" name="Speech Bubble: Rectangle with Corners Rounded 1">
          <a:extLst>
            <a:ext uri="{FF2B5EF4-FFF2-40B4-BE49-F238E27FC236}">
              <a16:creationId xmlns:a16="http://schemas.microsoft.com/office/drawing/2014/main" id="{B7F9C841-60E3-432C-B4C0-21A44C445AD9}"/>
            </a:ext>
          </a:extLst>
        </xdr:cNvPr>
        <xdr:cNvSpPr/>
      </xdr:nvSpPr>
      <xdr:spPr>
        <a:xfrm>
          <a:off x="10020300" y="5200648"/>
          <a:ext cx="2314575" cy="1276351"/>
        </a:xfrm>
        <a:prstGeom prst="wedgeRoundRectCallout">
          <a:avLst>
            <a:gd name="adj1" fmla="val -94977"/>
            <a:gd name="adj2" fmla="val -51786"/>
            <a:gd name="adj3" fmla="val 16667"/>
          </a:avLst>
        </a:prstGeom>
        <a:solidFill>
          <a:sysClr val="window" lastClr="FFFFFF"/>
        </a:solidFill>
        <a:ln>
          <a:solidFill>
            <a:srgbClr val="EF57C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solidFill>
                <a:sysClr val="windowText" lastClr="000000"/>
              </a:solidFill>
              <a:latin typeface="Times New Roman" panose="02020603050405020304" pitchFamily="18" charset="0"/>
              <a:cs typeface="Times New Roman" panose="02020603050405020304" pitchFamily="18" charset="0"/>
            </a:rPr>
            <a:t>Có</a:t>
          </a:r>
          <a:r>
            <a:rPr lang="en-US" sz="1100" kern="1200" baseline="0">
              <a:solidFill>
                <a:sysClr val="windowText" lastClr="000000"/>
              </a:solidFill>
              <a:latin typeface="Times New Roman" panose="02020603050405020304" pitchFamily="18" charset="0"/>
              <a:cs typeface="Times New Roman" panose="02020603050405020304" pitchFamily="18" charset="0"/>
            </a:rPr>
            <a:t> ai có ý tưởng gì cho clip Tất niên không?</a:t>
          </a:r>
        </a:p>
        <a:p>
          <a:pPr algn="l"/>
          <a:r>
            <a:rPr lang="en-US" sz="1100" kern="1200" baseline="0">
              <a:solidFill>
                <a:sysClr val="windowText" lastClr="000000"/>
              </a:solidFill>
              <a:latin typeface="Times New Roman" panose="02020603050405020304" pitchFamily="18" charset="0"/>
              <a:cs typeface="Times New Roman" panose="02020603050405020304" pitchFamily="18" charset="0"/>
            </a:rPr>
            <a:t>Baby: video animation, lấy mẹt các sếp làm nhân vật chínhhhhhh</a:t>
          </a:r>
        </a:p>
        <a:p>
          <a:pPr algn="l"/>
          <a:r>
            <a:rPr lang="en-US" sz="1100" kern="1200" baseline="0">
              <a:solidFill>
                <a:sysClr val="windowText" lastClr="000000"/>
              </a:solidFill>
              <a:latin typeface="Times New Roman" panose="02020603050405020304" pitchFamily="18" charset="0"/>
              <a:cs typeface="Times New Roman" panose="02020603050405020304" pitchFamily="18" charset="0"/>
            </a:rPr>
            <a:t>còn ten kiểu 4 ông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3546763</xdr:colOff>
      <xdr:row>3</xdr:row>
      <xdr:rowOff>1219200</xdr:rowOff>
    </xdr:from>
    <xdr:to>
      <xdr:col>17</xdr:col>
      <xdr:colOff>512618</xdr:colOff>
      <xdr:row>8</xdr:row>
      <xdr:rowOff>166255</xdr:rowOff>
    </xdr:to>
    <xdr:sp macro="" textlink="">
      <xdr:nvSpPr>
        <xdr:cNvPr id="3" name="TextBox 2">
          <a:extLst>
            <a:ext uri="{FF2B5EF4-FFF2-40B4-BE49-F238E27FC236}">
              <a16:creationId xmlns:a16="http://schemas.microsoft.com/office/drawing/2014/main" id="{3AC32D30-356C-4698-804F-116D0D061F88}"/>
            </a:ext>
          </a:extLst>
        </xdr:cNvPr>
        <xdr:cNvSpPr txBox="1"/>
      </xdr:nvSpPr>
      <xdr:spPr>
        <a:xfrm>
          <a:off x="16417636" y="2036618"/>
          <a:ext cx="6788727" cy="36853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"Khó chệu vô cùng" </a:t>
          </a:r>
          <a:endParaRPr lang="en-US"/>
        </a:p>
        <a:p>
          <a:r>
            <a:rPr lang="vi-VN"/>
            <a:t>"Đỉnh nóc kịch trần bay phấp phới" </a:t>
          </a:r>
          <a:endParaRPr lang="en-US"/>
        </a:p>
        <a:p>
          <a:r>
            <a:rPr lang="vi-VN"/>
            <a:t>"ai sợ đi về"</a:t>
          </a:r>
          <a:endParaRPr lang="en-US"/>
        </a:p>
        <a:p>
          <a:r>
            <a:rPr lang="vi-VN"/>
            <a:t>"Check var, phông bạt"</a:t>
          </a:r>
          <a:endParaRPr lang="en-US"/>
        </a:p>
        <a:p>
          <a:r>
            <a:rPr lang="vi-VN"/>
            <a:t> "chill guy"</a:t>
          </a:r>
          <a:endParaRPr lang="en-US"/>
        </a:p>
        <a:p>
          <a:r>
            <a:rPr lang="vi-VN"/>
            <a:t> "8386"</a:t>
          </a:r>
          <a:endParaRPr lang="en-US"/>
        </a:p>
        <a:p>
          <a:r>
            <a:rPr lang="vi-VN"/>
            <a:t> "nín!"</a:t>
          </a:r>
          <a:endParaRPr lang="en-US"/>
        </a:p>
        <a:p>
          <a:r>
            <a:rPr lang="vi-VN"/>
            <a:t> "đám giỗ bên cồn"</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1113707</xdr:colOff>
      <xdr:row>20</xdr:row>
      <xdr:rowOff>89650</xdr:rowOff>
    </xdr:from>
    <xdr:to>
      <xdr:col>5</xdr:col>
      <xdr:colOff>3462617</xdr:colOff>
      <xdr:row>20</xdr:row>
      <xdr:rowOff>2989431</xdr:rowOff>
    </xdr:to>
    <xdr:pic>
      <xdr:nvPicPr>
        <xdr:cNvPr id="10" name="Picture 9">
          <a:extLst>
            <a:ext uri="{FF2B5EF4-FFF2-40B4-BE49-F238E27FC236}">
              <a16:creationId xmlns:a16="http://schemas.microsoft.com/office/drawing/2014/main" id="{5695D510-4C67-260F-92AB-4BA1A2172CD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986" b="30301"/>
        <a:stretch/>
      </xdr:blipFill>
      <xdr:spPr>
        <a:xfrm>
          <a:off x="10089619" y="13704797"/>
          <a:ext cx="2348910" cy="2899781"/>
        </a:xfrm>
        <a:prstGeom prst="rect">
          <a:avLst/>
        </a:prstGeom>
      </xdr:spPr>
    </xdr:pic>
    <xdr:clientData/>
  </xdr:twoCellAnchor>
  <xdr:twoCellAnchor editAs="oneCell">
    <xdr:from>
      <xdr:col>7</xdr:col>
      <xdr:colOff>291354</xdr:colOff>
      <xdr:row>10</xdr:row>
      <xdr:rowOff>369798</xdr:rowOff>
    </xdr:from>
    <xdr:to>
      <xdr:col>10</xdr:col>
      <xdr:colOff>1725708</xdr:colOff>
      <xdr:row>20</xdr:row>
      <xdr:rowOff>2454091</xdr:rowOff>
    </xdr:to>
    <xdr:pic>
      <xdr:nvPicPr>
        <xdr:cNvPr id="12" name="Picture 11">
          <a:extLst>
            <a:ext uri="{FF2B5EF4-FFF2-40B4-BE49-F238E27FC236}">
              <a16:creationId xmlns:a16="http://schemas.microsoft.com/office/drawing/2014/main" id="{5C187B7D-7E1C-1FDE-0934-7ED8BA64E17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5304" t="6820" r="14086" b="20207"/>
        <a:stretch/>
      </xdr:blipFill>
      <xdr:spPr>
        <a:xfrm>
          <a:off x="14433178" y="5502092"/>
          <a:ext cx="3092824" cy="7339852"/>
        </a:xfrm>
        <a:prstGeom prst="rect">
          <a:avLst/>
        </a:prstGeom>
      </xdr:spPr>
    </xdr:pic>
    <xdr:clientData/>
  </xdr:twoCellAnchor>
  <xdr:twoCellAnchor editAs="oneCell">
    <xdr:from>
      <xdr:col>5</xdr:col>
      <xdr:colOff>1032706</xdr:colOff>
      <xdr:row>19</xdr:row>
      <xdr:rowOff>66917</xdr:rowOff>
    </xdr:from>
    <xdr:to>
      <xdr:col>5</xdr:col>
      <xdr:colOff>3608293</xdr:colOff>
      <xdr:row>19</xdr:row>
      <xdr:rowOff>2175018</xdr:rowOff>
    </xdr:to>
    <xdr:pic>
      <xdr:nvPicPr>
        <xdr:cNvPr id="14" name="Picture 13">
          <a:extLst>
            <a:ext uri="{FF2B5EF4-FFF2-40B4-BE49-F238E27FC236}">
              <a16:creationId xmlns:a16="http://schemas.microsoft.com/office/drawing/2014/main" id="{958E6514-65EF-4D54-59A6-EB6B17E1232B}"/>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49336" b="12897"/>
        <a:stretch/>
      </xdr:blipFill>
      <xdr:spPr>
        <a:xfrm>
          <a:off x="10008618" y="11452093"/>
          <a:ext cx="2575587" cy="2108101"/>
        </a:xfrm>
        <a:prstGeom prst="rect">
          <a:avLst/>
        </a:prstGeom>
      </xdr:spPr>
    </xdr:pic>
    <xdr:clientData/>
  </xdr:twoCellAnchor>
  <xdr:twoCellAnchor>
    <xdr:from>
      <xdr:col>5</xdr:col>
      <xdr:colOff>168087</xdr:colOff>
      <xdr:row>5</xdr:row>
      <xdr:rowOff>100853</xdr:rowOff>
    </xdr:from>
    <xdr:to>
      <xdr:col>5</xdr:col>
      <xdr:colOff>4291853</xdr:colOff>
      <xdr:row>7</xdr:row>
      <xdr:rowOff>648820</xdr:rowOff>
    </xdr:to>
    <xdr:grpSp>
      <xdr:nvGrpSpPr>
        <xdr:cNvPr id="16" name="Group 15">
          <a:extLst>
            <a:ext uri="{FF2B5EF4-FFF2-40B4-BE49-F238E27FC236}">
              <a16:creationId xmlns:a16="http://schemas.microsoft.com/office/drawing/2014/main" id="{935543FD-4639-AB1C-FC49-6C747D777445}"/>
            </a:ext>
          </a:extLst>
        </xdr:cNvPr>
        <xdr:cNvGrpSpPr/>
      </xdr:nvGrpSpPr>
      <xdr:grpSpPr>
        <a:xfrm>
          <a:off x="7661087" y="1948126"/>
          <a:ext cx="4123766" cy="2233603"/>
          <a:chOff x="9065558" y="2442884"/>
          <a:chExt cx="4639614" cy="2711823"/>
        </a:xfrm>
      </xdr:grpSpPr>
      <xdr:pic>
        <xdr:nvPicPr>
          <xdr:cNvPr id="8" name="Picture 7">
            <a:extLst>
              <a:ext uri="{FF2B5EF4-FFF2-40B4-BE49-F238E27FC236}">
                <a16:creationId xmlns:a16="http://schemas.microsoft.com/office/drawing/2014/main" id="{F998E5A2-F554-A9E2-0ACE-A57822A95642}"/>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35985" b="37054"/>
          <a:stretch/>
        </xdr:blipFill>
        <xdr:spPr>
          <a:xfrm>
            <a:off x="9065558" y="2442884"/>
            <a:ext cx="4639614" cy="2711823"/>
          </a:xfrm>
          <a:prstGeom prst="rect">
            <a:avLst/>
          </a:prstGeom>
        </xdr:spPr>
      </xdr:pic>
      <xdr:sp macro="" textlink="">
        <xdr:nvSpPr>
          <xdr:cNvPr id="15" name="Rectangle 14">
            <a:extLst>
              <a:ext uri="{FF2B5EF4-FFF2-40B4-BE49-F238E27FC236}">
                <a16:creationId xmlns:a16="http://schemas.microsoft.com/office/drawing/2014/main" id="{C48A7073-D430-4A6D-A402-DEF10F7734CF}"/>
              </a:ext>
            </a:extLst>
          </xdr:cNvPr>
          <xdr:cNvSpPr/>
        </xdr:nvSpPr>
        <xdr:spPr>
          <a:xfrm>
            <a:off x="11777382" y="3126443"/>
            <a:ext cx="1467971" cy="26894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134473</xdr:colOff>
      <xdr:row>1</xdr:row>
      <xdr:rowOff>11206</xdr:rowOff>
    </xdr:from>
    <xdr:to>
      <xdr:col>11</xdr:col>
      <xdr:colOff>363634</xdr:colOff>
      <xdr:row>10</xdr:row>
      <xdr:rowOff>186018</xdr:rowOff>
    </xdr:to>
    <xdr:grpSp>
      <xdr:nvGrpSpPr>
        <xdr:cNvPr id="19" name="Group 18">
          <a:extLst>
            <a:ext uri="{FF2B5EF4-FFF2-40B4-BE49-F238E27FC236}">
              <a16:creationId xmlns:a16="http://schemas.microsoft.com/office/drawing/2014/main" id="{53B3A950-A8A9-23EF-D722-4922B7103D13}"/>
            </a:ext>
          </a:extLst>
        </xdr:cNvPr>
        <xdr:cNvGrpSpPr/>
      </xdr:nvGrpSpPr>
      <xdr:grpSpPr>
        <a:xfrm>
          <a:off x="14924200" y="403751"/>
          <a:ext cx="4270070" cy="4873812"/>
          <a:chOff x="16058032" y="369794"/>
          <a:chExt cx="4106396" cy="5475194"/>
        </a:xfrm>
      </xdr:grpSpPr>
      <xdr:pic>
        <xdr:nvPicPr>
          <xdr:cNvPr id="3" name="Picture 2">
            <a:extLst>
              <a:ext uri="{FF2B5EF4-FFF2-40B4-BE49-F238E27FC236}">
                <a16:creationId xmlns:a16="http://schemas.microsoft.com/office/drawing/2014/main" id="{BDCB3A43-8708-DE65-EC23-1993BAB6C3E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058032" y="369794"/>
            <a:ext cx="4106396" cy="5475194"/>
          </a:xfrm>
          <a:prstGeom prst="rect">
            <a:avLst/>
          </a:prstGeom>
        </xdr:spPr>
      </xdr:pic>
      <xdr:sp macro="" textlink="">
        <xdr:nvSpPr>
          <xdr:cNvPr id="5" name="Rectangle 4">
            <a:extLst>
              <a:ext uri="{FF2B5EF4-FFF2-40B4-BE49-F238E27FC236}">
                <a16:creationId xmlns:a16="http://schemas.microsoft.com/office/drawing/2014/main" id="{524239E9-CA4B-4701-8FCE-16BFD1D157BB}"/>
              </a:ext>
            </a:extLst>
          </xdr:cNvPr>
          <xdr:cNvSpPr/>
        </xdr:nvSpPr>
        <xdr:spPr>
          <a:xfrm>
            <a:off x="16293353" y="3347126"/>
            <a:ext cx="2017059" cy="19393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878F4CD1-6AA3-41BD-8675-155CE8A87EB1}"/>
              </a:ext>
            </a:extLst>
          </xdr:cNvPr>
          <xdr:cNvSpPr/>
        </xdr:nvSpPr>
        <xdr:spPr>
          <a:xfrm>
            <a:off x="16304629" y="4292344"/>
            <a:ext cx="2178774" cy="220266"/>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ED533905-0EBB-4040-9526-E593D83F37CB}"/>
              </a:ext>
            </a:extLst>
          </xdr:cNvPr>
          <xdr:cNvSpPr/>
        </xdr:nvSpPr>
        <xdr:spPr>
          <a:xfrm>
            <a:off x="16302529" y="3981379"/>
            <a:ext cx="1257860" cy="218166"/>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8B40CB6E-E442-4562-AE6D-E6A3605D26BB}"/>
              </a:ext>
            </a:extLst>
          </xdr:cNvPr>
          <xdr:cNvSpPr txBox="1"/>
        </xdr:nvSpPr>
        <xdr:spPr>
          <a:xfrm>
            <a:off x="17738912" y="3485030"/>
            <a:ext cx="963610" cy="294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3.625.000</a:t>
            </a:r>
            <a:r>
              <a:rPr lang="en-US" sz="1100" baseline="0">
                <a:solidFill>
                  <a:srgbClr val="FF0000"/>
                </a:solidFill>
              </a:rPr>
              <a:t> * 8</a:t>
            </a:r>
            <a:endParaRPr lang="en-US" sz="1100">
              <a:solidFill>
                <a:srgbClr val="FF0000"/>
              </a:solidFill>
            </a:endParaRPr>
          </a:p>
        </xdr:txBody>
      </xdr:sp>
    </xdr:grpSp>
    <xdr:clientData/>
  </xdr:twoCellAnchor>
  <xdr:twoCellAnchor>
    <xdr:from>
      <xdr:col>8</xdr:col>
      <xdr:colOff>392208</xdr:colOff>
      <xdr:row>1</xdr:row>
      <xdr:rowOff>100853</xdr:rowOff>
    </xdr:from>
    <xdr:to>
      <xdr:col>10</xdr:col>
      <xdr:colOff>1355914</xdr:colOff>
      <xdr:row>3</xdr:row>
      <xdr:rowOff>78440</xdr:rowOff>
    </xdr:to>
    <xdr:sp macro="" textlink="">
      <xdr:nvSpPr>
        <xdr:cNvPr id="20" name="Rectangle 19">
          <a:extLst>
            <a:ext uri="{FF2B5EF4-FFF2-40B4-BE49-F238E27FC236}">
              <a16:creationId xmlns:a16="http://schemas.microsoft.com/office/drawing/2014/main" id="{63505046-1660-48A9-AE6D-FF10D5277FF4}"/>
            </a:ext>
          </a:extLst>
        </xdr:cNvPr>
        <xdr:cNvSpPr/>
      </xdr:nvSpPr>
      <xdr:spPr>
        <a:xfrm>
          <a:off x="15139149" y="493059"/>
          <a:ext cx="2017059" cy="358587"/>
        </a:xfrm>
        <a:prstGeom prst="rect">
          <a:avLst/>
        </a:prstGeom>
        <a:noFill/>
        <a:ln w="19050">
          <a:solidFill>
            <a:srgbClr val="12369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253255</xdr:colOff>
      <xdr:row>14</xdr:row>
      <xdr:rowOff>34737</xdr:rowOff>
    </xdr:from>
    <xdr:to>
      <xdr:col>10</xdr:col>
      <xdr:colOff>1216961</xdr:colOff>
      <xdr:row>15</xdr:row>
      <xdr:rowOff>67234</xdr:rowOff>
    </xdr:to>
    <xdr:sp macro="" textlink="">
      <xdr:nvSpPr>
        <xdr:cNvPr id="21" name="Rectangle 20">
          <a:extLst>
            <a:ext uri="{FF2B5EF4-FFF2-40B4-BE49-F238E27FC236}">
              <a16:creationId xmlns:a16="http://schemas.microsoft.com/office/drawing/2014/main" id="{EE76641E-E8A5-4304-A4BF-918010AFD064}"/>
            </a:ext>
          </a:extLst>
        </xdr:cNvPr>
        <xdr:cNvSpPr/>
      </xdr:nvSpPr>
      <xdr:spPr>
        <a:xfrm>
          <a:off x="15000196" y="7027208"/>
          <a:ext cx="2017059" cy="222997"/>
        </a:xfrm>
        <a:prstGeom prst="rect">
          <a:avLst/>
        </a:prstGeom>
        <a:noFill/>
        <a:ln w="19050">
          <a:solidFill>
            <a:srgbClr val="12369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ADE4E-EFD1-4F2D-BBA0-46099F6CD074}">
  <sheetPr codeName="Sheet1"/>
  <dimension ref="A1:J23"/>
  <sheetViews>
    <sheetView showGridLines="0" view="pageBreakPreview" topLeftCell="A13" zoomScaleNormal="100" zoomScaleSheetLayoutView="100" workbookViewId="0">
      <selection activeCell="G7" sqref="G7"/>
    </sheetView>
  </sheetViews>
  <sheetFormatPr defaultColWidth="9" defaultRowHeight="15.5"/>
  <cols>
    <col min="1" max="1" width="3.26953125" style="12" customWidth="1"/>
    <col min="2" max="2" width="8.26953125" style="12" customWidth="1"/>
    <col min="3" max="3" width="25.7265625" style="12" customWidth="1"/>
    <col min="4" max="4" width="50.81640625" style="13" customWidth="1"/>
    <col min="5" max="5" width="77" style="12" bestFit="1" customWidth="1"/>
    <col min="6" max="6" width="33.26953125" style="12" customWidth="1"/>
    <col min="7" max="10" width="17.1796875" style="13" customWidth="1"/>
    <col min="11" max="16384" width="9" style="12"/>
  </cols>
  <sheetData>
    <row r="1" spans="1:8" ht="28">
      <c r="A1" s="382" t="s">
        <v>0</v>
      </c>
      <c r="B1" s="383"/>
      <c r="C1" s="383"/>
      <c r="D1" s="383"/>
      <c r="E1" s="383"/>
      <c r="F1" s="27"/>
    </row>
    <row r="2" spans="1:8" ht="15" customHeight="1">
      <c r="A2" s="376" t="s">
        <v>1</v>
      </c>
      <c r="B2" s="378" t="s">
        <v>2</v>
      </c>
      <c r="C2" s="28" t="s">
        <v>3</v>
      </c>
      <c r="D2" s="28" t="s">
        <v>4</v>
      </c>
      <c r="E2" s="28" t="s">
        <v>5</v>
      </c>
      <c r="F2" s="27"/>
    </row>
    <row r="3" spans="1:8" ht="70.5" customHeight="1">
      <c r="A3" s="377"/>
      <c r="B3" s="379"/>
      <c r="C3" s="25" t="s">
        <v>6</v>
      </c>
      <c r="D3" s="3" t="s">
        <v>572</v>
      </c>
      <c r="E3" s="307" t="s">
        <v>571</v>
      </c>
      <c r="F3" s="24"/>
    </row>
    <row r="4" spans="1:8" ht="66.75" customHeight="1">
      <c r="A4" s="377"/>
      <c r="B4" s="379"/>
      <c r="C4" s="17" t="s">
        <v>7</v>
      </c>
      <c r="D4" s="306"/>
      <c r="E4" s="18" t="s">
        <v>8</v>
      </c>
      <c r="F4" s="23"/>
    </row>
    <row r="5" spans="1:8" ht="23.25" customHeight="1">
      <c r="A5" s="377"/>
      <c r="B5" s="379"/>
      <c r="C5" s="17" t="s">
        <v>9</v>
      </c>
      <c r="D5" s="18" t="s">
        <v>573</v>
      </c>
      <c r="E5" s="17" t="s">
        <v>555</v>
      </c>
    </row>
    <row r="6" spans="1:8" ht="30.75" customHeight="1">
      <c r="A6" s="377"/>
      <c r="B6" s="379"/>
      <c r="C6" s="17" t="s">
        <v>10</v>
      </c>
      <c r="D6" s="19" t="s">
        <v>574</v>
      </c>
      <c r="E6" s="145" t="s">
        <v>553</v>
      </c>
      <c r="H6" s="311"/>
    </row>
    <row r="7" spans="1:8" ht="38.25" customHeight="1">
      <c r="A7" s="377"/>
      <c r="B7" s="379"/>
      <c r="C7" s="17" t="s">
        <v>11</v>
      </c>
      <c r="D7" s="19" t="s">
        <v>12</v>
      </c>
      <c r="E7" s="17"/>
      <c r="G7" s="312"/>
    </row>
    <row r="8" spans="1:8" ht="22.5" customHeight="1">
      <c r="A8" s="377"/>
      <c r="B8" s="379"/>
      <c r="C8" s="17" t="s">
        <v>13</v>
      </c>
      <c r="D8" s="18"/>
      <c r="E8" s="17" t="s">
        <v>552</v>
      </c>
      <c r="G8" s="312"/>
    </row>
    <row r="9" spans="1:8" ht="22.5" customHeight="1">
      <c r="A9" s="377"/>
      <c r="B9" s="379"/>
      <c r="C9" s="17" t="s">
        <v>14</v>
      </c>
      <c r="D9" s="18" t="s">
        <v>554</v>
      </c>
      <c r="E9" s="17"/>
      <c r="G9" s="312"/>
    </row>
    <row r="10" spans="1:8" ht="22.5" customHeight="1">
      <c r="A10" s="377"/>
      <c r="B10" s="379"/>
      <c r="C10" s="107" t="s">
        <v>15</v>
      </c>
      <c r="D10" s="18"/>
      <c r="E10" s="17" t="s">
        <v>559</v>
      </c>
      <c r="G10" s="312"/>
    </row>
    <row r="11" spans="1:8" ht="113.25" customHeight="1">
      <c r="A11" s="377"/>
      <c r="B11" s="380"/>
      <c r="C11" s="21" t="s">
        <v>16</v>
      </c>
      <c r="D11" s="22" t="s">
        <v>17</v>
      </c>
      <c r="E11" s="21"/>
    </row>
    <row r="12" spans="1:8" ht="59.25" customHeight="1">
      <c r="A12" s="377"/>
      <c r="B12" s="380"/>
      <c r="C12" s="17" t="s">
        <v>18</v>
      </c>
      <c r="D12" s="19" t="s">
        <v>556</v>
      </c>
      <c r="E12" s="17"/>
    </row>
    <row r="13" spans="1:8" ht="86.25" customHeight="1">
      <c r="A13" s="377"/>
      <c r="B13" s="380"/>
      <c r="C13" s="17" t="s">
        <v>19</v>
      </c>
      <c r="D13" s="19" t="s">
        <v>20</v>
      </c>
      <c r="E13" s="17"/>
    </row>
    <row r="14" spans="1:8" ht="86.25" customHeight="1">
      <c r="A14" s="377"/>
      <c r="B14" s="380"/>
      <c r="C14" s="17" t="s">
        <v>569</v>
      </c>
      <c r="D14" s="317" t="s">
        <v>570</v>
      </c>
      <c r="E14" s="17"/>
    </row>
    <row r="15" spans="1:8" ht="29.5" customHeight="1">
      <c r="A15" s="377"/>
      <c r="B15" s="380"/>
      <c r="C15" s="17" t="s">
        <v>21</v>
      </c>
      <c r="D15" s="19" t="s">
        <v>22</v>
      </c>
      <c r="E15" s="17"/>
    </row>
    <row r="16" spans="1:8" ht="48.5">
      <c r="A16" s="377"/>
      <c r="B16" s="380"/>
      <c r="C16" s="17" t="s">
        <v>23</v>
      </c>
      <c r="D16" s="19" t="s">
        <v>24</v>
      </c>
      <c r="E16" s="308" t="s">
        <v>25</v>
      </c>
    </row>
    <row r="17" spans="1:10">
      <c r="A17" s="377"/>
      <c r="B17" s="380"/>
      <c r="C17" s="222" t="s">
        <v>26</v>
      </c>
      <c r="D17" s="224" t="s">
        <v>27</v>
      </c>
      <c r="E17" s="223"/>
    </row>
    <row r="18" spans="1:10" ht="66">
      <c r="A18" s="377"/>
      <c r="B18" s="380"/>
      <c r="C18" s="143" t="s">
        <v>28</v>
      </c>
      <c r="D18" s="110" t="s">
        <v>568</v>
      </c>
      <c r="E18" s="15"/>
    </row>
    <row r="19" spans="1:10">
      <c r="A19" s="377"/>
      <c r="B19" s="380"/>
      <c r="C19" s="148" t="s">
        <v>29</v>
      </c>
      <c r="D19" s="149" t="s">
        <v>30</v>
      </c>
      <c r="E19" s="117"/>
    </row>
    <row r="20" spans="1:10" ht="33">
      <c r="A20" s="377"/>
      <c r="B20" s="380"/>
      <c r="C20" s="117" t="s">
        <v>31</v>
      </c>
      <c r="D20" s="157" t="s">
        <v>32</v>
      </c>
      <c r="E20" s="157"/>
      <c r="F20" s="309"/>
      <c r="G20" s="309"/>
      <c r="H20" s="309"/>
      <c r="I20" s="309"/>
      <c r="J20" s="313"/>
    </row>
    <row r="21" spans="1:10" ht="31">
      <c r="A21" s="377"/>
      <c r="B21" s="380"/>
      <c r="C21" s="133" t="s">
        <v>33</v>
      </c>
      <c r="D21" s="204" t="s">
        <v>557</v>
      </c>
      <c r="E21" s="133"/>
    </row>
    <row r="22" spans="1:10" ht="17.5">
      <c r="A22" s="377"/>
      <c r="B22" s="380"/>
      <c r="C22" s="133" t="s">
        <v>34</v>
      </c>
      <c r="D22" s="150" t="s">
        <v>549</v>
      </c>
      <c r="E22" s="133"/>
    </row>
    <row r="23" spans="1:10" ht="60" customHeight="1">
      <c r="A23" s="377"/>
      <c r="B23" s="381"/>
      <c r="C23" s="133" t="s">
        <v>627</v>
      </c>
      <c r="D23" s="204" t="s">
        <v>628</v>
      </c>
      <c r="E23"/>
    </row>
  </sheetData>
  <mergeCells count="3">
    <mergeCell ref="A2:A23"/>
    <mergeCell ref="B2:B23"/>
    <mergeCell ref="A1:E1"/>
  </mergeCells>
  <phoneticPr fontId="6"/>
  <pageMargins left="0.7" right="0.7" top="0.75" bottom="0.75" header="0.3" footer="0.3"/>
  <pageSetup paperSize="9" scale="4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F419-3E08-40BF-B3CA-E977B45AA147}">
  <dimension ref="B2:J52"/>
  <sheetViews>
    <sheetView tabSelected="1" workbookViewId="0">
      <selection activeCell="H13" sqref="H13"/>
    </sheetView>
  </sheetViews>
  <sheetFormatPr defaultColWidth="9.1796875" defaultRowHeight="14"/>
  <cols>
    <col min="1" max="1" width="9.1796875" style="2"/>
    <col min="2" max="2" width="31.26953125" style="3" bestFit="1" customWidth="1"/>
    <col min="3" max="3" width="13.453125" style="2" bestFit="1" customWidth="1"/>
    <col min="4" max="4" width="27" style="2" bestFit="1" customWidth="1"/>
    <col min="5" max="5" width="31" style="2" bestFit="1" customWidth="1"/>
    <col min="6" max="7" width="29" style="2" bestFit="1" customWidth="1"/>
    <col min="8" max="8" width="25.26953125" style="2" bestFit="1" customWidth="1"/>
    <col min="9" max="9" width="31.26953125" style="2" bestFit="1" customWidth="1"/>
    <col min="10" max="10" width="31" style="2" bestFit="1" customWidth="1"/>
    <col min="11" max="16384" width="9.1796875" style="2"/>
  </cols>
  <sheetData>
    <row r="2" spans="2:10">
      <c r="B2" s="3" t="s">
        <v>270</v>
      </c>
    </row>
    <row r="3" spans="2:10">
      <c r="B3" s="3" t="s">
        <v>260</v>
      </c>
    </row>
    <row r="4" spans="2:10">
      <c r="C4" s="325" t="s">
        <v>608</v>
      </c>
      <c r="D4" s="325" t="s">
        <v>609</v>
      </c>
      <c r="E4" s="325" t="s">
        <v>610</v>
      </c>
      <c r="F4" s="325" t="s">
        <v>611</v>
      </c>
      <c r="G4" s="325" t="s">
        <v>612</v>
      </c>
      <c r="H4" s="325" t="s">
        <v>613</v>
      </c>
      <c r="I4" s="325" t="s">
        <v>614</v>
      </c>
      <c r="J4" s="325" t="s">
        <v>615</v>
      </c>
    </row>
    <row r="5" spans="2:10">
      <c r="B5" s="3" t="s">
        <v>271</v>
      </c>
      <c r="C5" s="326" t="s">
        <v>616</v>
      </c>
      <c r="D5" s="327" t="s">
        <v>252</v>
      </c>
      <c r="E5" s="327" t="s">
        <v>286</v>
      </c>
      <c r="F5" s="327" t="s">
        <v>306</v>
      </c>
      <c r="G5" s="326" t="s">
        <v>313</v>
      </c>
      <c r="H5" s="327" t="s">
        <v>330</v>
      </c>
      <c r="I5" s="327" t="s">
        <v>295</v>
      </c>
      <c r="J5" s="327" t="s">
        <v>288</v>
      </c>
    </row>
    <row r="6" spans="2:10">
      <c r="B6" s="3" t="s">
        <v>274</v>
      </c>
      <c r="C6" s="304">
        <v>1</v>
      </c>
      <c r="D6" s="327" t="s">
        <v>256</v>
      </c>
      <c r="E6" s="304" t="s">
        <v>274</v>
      </c>
      <c r="F6" s="304" t="s">
        <v>289</v>
      </c>
      <c r="G6" s="327" t="s">
        <v>593</v>
      </c>
      <c r="H6" s="304" t="s">
        <v>337</v>
      </c>
      <c r="I6" s="304" t="s">
        <v>343</v>
      </c>
      <c r="J6" s="327" t="s">
        <v>595</v>
      </c>
    </row>
    <row r="7" spans="2:10">
      <c r="B7" s="3" t="s">
        <v>256</v>
      </c>
      <c r="C7" s="304">
        <v>2</v>
      </c>
      <c r="D7" s="304" t="s">
        <v>284</v>
      </c>
      <c r="E7" s="327" t="s">
        <v>597</v>
      </c>
      <c r="F7" s="327" t="s">
        <v>290</v>
      </c>
      <c r="G7" s="327" t="s">
        <v>304</v>
      </c>
      <c r="H7" s="327" t="s">
        <v>594</v>
      </c>
      <c r="I7" s="304" t="s">
        <v>326</v>
      </c>
      <c r="J7" s="304" t="s">
        <v>271</v>
      </c>
    </row>
    <row r="8" spans="2:10">
      <c r="B8" s="3" t="s">
        <v>268</v>
      </c>
      <c r="C8" s="304">
        <v>3</v>
      </c>
      <c r="D8" s="304" t="s">
        <v>282</v>
      </c>
      <c r="E8" s="304" t="s">
        <v>280</v>
      </c>
      <c r="F8" s="304" t="s">
        <v>281</v>
      </c>
      <c r="G8" s="304" t="s">
        <v>291</v>
      </c>
      <c r="H8" s="304" t="s">
        <v>268</v>
      </c>
      <c r="I8" s="327" t="s">
        <v>596</v>
      </c>
      <c r="J8" s="304" t="s">
        <v>339</v>
      </c>
    </row>
    <row r="9" spans="2:10">
      <c r="B9" s="3" t="s">
        <v>273</v>
      </c>
      <c r="C9" s="304">
        <v>4</v>
      </c>
      <c r="D9" s="304" t="s">
        <v>287</v>
      </c>
      <c r="E9" s="304" t="s">
        <v>316</v>
      </c>
      <c r="F9" s="304" t="s">
        <v>338</v>
      </c>
      <c r="G9" s="304" t="s">
        <v>292</v>
      </c>
      <c r="H9" s="304" t="s">
        <v>270</v>
      </c>
      <c r="I9" s="304" t="s">
        <v>598</v>
      </c>
      <c r="J9" s="304" t="s">
        <v>300</v>
      </c>
    </row>
    <row r="10" spans="2:10">
      <c r="B10" s="3" t="s">
        <v>277</v>
      </c>
      <c r="C10" s="304">
        <v>5</v>
      </c>
      <c r="D10" s="304" t="s">
        <v>617</v>
      </c>
      <c r="E10" s="304" t="s">
        <v>260</v>
      </c>
      <c r="F10" s="304" t="s">
        <v>600</v>
      </c>
      <c r="G10" s="304" t="s">
        <v>297</v>
      </c>
      <c r="H10" s="304" t="s">
        <v>336</v>
      </c>
      <c r="I10" s="304" t="s">
        <v>334</v>
      </c>
      <c r="J10" s="304" t="s">
        <v>273</v>
      </c>
    </row>
    <row r="11" spans="2:10">
      <c r="B11" s="3" t="s">
        <v>280</v>
      </c>
      <c r="C11" s="304">
        <v>6</v>
      </c>
      <c r="D11" s="304" t="s">
        <v>341</v>
      </c>
      <c r="E11" s="304" t="s">
        <v>340</v>
      </c>
      <c r="F11" s="304" t="s">
        <v>324</v>
      </c>
      <c r="G11" s="304" t="s">
        <v>332</v>
      </c>
      <c r="H11" s="327" t="s">
        <v>303</v>
      </c>
      <c r="I11" s="304" t="s">
        <v>299</v>
      </c>
      <c r="J11" s="304" t="s">
        <v>319</v>
      </c>
    </row>
    <row r="12" spans="2:10" ht="14.5">
      <c r="B12" s="3" t="s">
        <v>281</v>
      </c>
      <c r="C12"/>
      <c r="D12"/>
      <c r="E12"/>
      <c r="F12"/>
      <c r="G12"/>
      <c r="H12"/>
      <c r="I12"/>
      <c r="J12"/>
    </row>
    <row r="13" spans="2:10" ht="42">
      <c r="B13" s="3" t="s">
        <v>284</v>
      </c>
      <c r="D13" s="2" t="s">
        <v>631</v>
      </c>
      <c r="E13"/>
      <c r="F13" s="350" t="s">
        <v>629</v>
      </c>
      <c r="G13" s="375" t="s">
        <v>633</v>
      </c>
      <c r="H13" s="349" t="s">
        <v>632</v>
      </c>
      <c r="I13" s="2" t="s">
        <v>630</v>
      </c>
    </row>
    <row r="14" spans="2:10">
      <c r="B14" s="3" t="s">
        <v>282</v>
      </c>
    </row>
    <row r="16" spans="2:10">
      <c r="B16" s="3" t="s">
        <v>289</v>
      </c>
    </row>
    <row r="18" spans="2:2">
      <c r="B18" s="3" t="s">
        <v>287</v>
      </c>
    </row>
    <row r="19" spans="2:2">
      <c r="B19" s="3" t="s">
        <v>290</v>
      </c>
    </row>
    <row r="20" spans="2:2">
      <c r="B20" s="3" t="s">
        <v>291</v>
      </c>
    </row>
    <row r="21" spans="2:2">
      <c r="B21" s="3" t="s">
        <v>292</v>
      </c>
    </row>
    <row r="23" spans="2:2">
      <c r="B23" s="3" t="s">
        <v>297</v>
      </c>
    </row>
    <row r="24" spans="2:2">
      <c r="B24" s="3" t="s">
        <v>299</v>
      </c>
    </row>
    <row r="25" spans="2:2">
      <c r="B25" s="3" t="s">
        <v>300</v>
      </c>
    </row>
    <row r="26" spans="2:2">
      <c r="B26" s="3" t="s">
        <v>303</v>
      </c>
    </row>
    <row r="27" spans="2:2">
      <c r="B27" s="3" t="s">
        <v>304</v>
      </c>
    </row>
    <row r="29" spans="2:2">
      <c r="B29" s="3" t="s">
        <v>593</v>
      </c>
    </row>
    <row r="30" spans="2:2">
      <c r="B30" s="3" t="s">
        <v>594</v>
      </c>
    </row>
    <row r="31" spans="2:2">
      <c r="B31" s="3" t="s">
        <v>595</v>
      </c>
    </row>
    <row r="32" spans="2:2">
      <c r="B32" s="3" t="s">
        <v>596</v>
      </c>
    </row>
    <row r="33" spans="2:2">
      <c r="B33" s="3" t="s">
        <v>597</v>
      </c>
    </row>
    <row r="35" spans="2:2">
      <c r="B35" s="3" t="s">
        <v>311</v>
      </c>
    </row>
    <row r="36" spans="2:2">
      <c r="B36" s="3" t="s">
        <v>316</v>
      </c>
    </row>
    <row r="37" spans="2:2">
      <c r="B37" s="3" t="s">
        <v>598</v>
      </c>
    </row>
    <row r="38" spans="2:2">
      <c r="B38" s="3" t="s">
        <v>617</v>
      </c>
    </row>
    <row r="39" spans="2:2">
      <c r="B39" s="3" t="s">
        <v>600</v>
      </c>
    </row>
    <row r="40" spans="2:2">
      <c r="B40" s="3" t="s">
        <v>340</v>
      </c>
    </row>
    <row r="41" spans="2:2">
      <c r="B41" s="3" t="s">
        <v>601</v>
      </c>
    </row>
    <row r="42" spans="2:2">
      <c r="B42" s="3" t="s">
        <v>324</v>
      </c>
    </row>
    <row r="43" spans="2:2">
      <c r="B43" s="3" t="s">
        <v>326</v>
      </c>
    </row>
    <row r="45" spans="2:2">
      <c r="B45" s="3" t="s">
        <v>332</v>
      </c>
    </row>
    <row r="46" spans="2:2">
      <c r="B46" s="3" t="s">
        <v>334</v>
      </c>
    </row>
    <row r="47" spans="2:2">
      <c r="B47" s="3" t="s">
        <v>336</v>
      </c>
    </row>
    <row r="48" spans="2:2">
      <c r="B48" s="3" t="s">
        <v>337</v>
      </c>
    </row>
    <row r="49" spans="2:2">
      <c r="B49" s="3" t="s">
        <v>339</v>
      </c>
    </row>
    <row r="50" spans="2:2">
      <c r="B50" s="3" t="s">
        <v>338</v>
      </c>
    </row>
    <row r="51" spans="2:2">
      <c r="B51" s="3" t="s">
        <v>341</v>
      </c>
    </row>
    <row r="52" spans="2:2">
      <c r="B52" s="3" t="s">
        <v>343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499BF-4A73-4759-AAF5-6D9FBC6D633F}">
  <sheetPr codeName="Sheet2"/>
  <dimension ref="A1:J43"/>
  <sheetViews>
    <sheetView showGridLines="0" view="pageBreakPreview" zoomScaleNormal="100" zoomScaleSheetLayoutView="100" workbookViewId="0">
      <selection activeCell="K10" sqref="K10"/>
    </sheetView>
  </sheetViews>
  <sheetFormatPr defaultColWidth="9" defaultRowHeight="15.5"/>
  <cols>
    <col min="1" max="1" width="3.26953125" style="12" customWidth="1"/>
    <col min="2" max="2" width="8.26953125" style="12" customWidth="1"/>
    <col min="3" max="3" width="25.7265625" style="12" customWidth="1"/>
    <col min="4" max="4" width="50.81640625" style="13" customWidth="1"/>
    <col min="5" max="5" width="19.7265625" style="12" customWidth="1"/>
    <col min="6" max="6" width="14.7265625" style="12" customWidth="1"/>
    <col min="7" max="7" width="18.7265625" style="12" customWidth="1"/>
    <col min="8" max="8" width="9" style="12"/>
    <col min="9" max="9" width="13" style="12" customWidth="1"/>
    <col min="10" max="16384" width="9" style="12"/>
  </cols>
  <sheetData>
    <row r="1" spans="1:10" ht="28">
      <c r="A1" s="382" t="s">
        <v>0</v>
      </c>
      <c r="B1" s="383"/>
      <c r="C1" s="383"/>
      <c r="D1" s="383"/>
      <c r="E1" s="383"/>
      <c r="F1" s="383"/>
      <c r="G1" s="383"/>
      <c r="H1" s="27"/>
    </row>
    <row r="2" spans="1:10" ht="15" customHeight="1">
      <c r="A2" s="376" t="s">
        <v>1</v>
      </c>
      <c r="B2" s="378" t="s">
        <v>2</v>
      </c>
      <c r="C2" s="28" t="s">
        <v>3</v>
      </c>
      <c r="D2" s="28" t="s">
        <v>4</v>
      </c>
      <c r="E2" s="28" t="s">
        <v>35</v>
      </c>
      <c r="F2" s="28" t="s">
        <v>36</v>
      </c>
      <c r="G2" s="28" t="s">
        <v>5</v>
      </c>
      <c r="H2" s="27"/>
    </row>
    <row r="3" spans="1:10" ht="48.75" customHeight="1">
      <c r="A3" s="377"/>
      <c r="B3" s="379"/>
      <c r="C3" s="25" t="s">
        <v>37</v>
      </c>
      <c r="D3" s="58" t="s">
        <v>578</v>
      </c>
      <c r="E3" s="25" t="s">
        <v>577</v>
      </c>
      <c r="F3" s="59"/>
      <c r="G3" s="1"/>
      <c r="H3" s="24"/>
    </row>
    <row r="4" spans="1:10" ht="18.75" customHeight="1">
      <c r="A4" s="377"/>
      <c r="B4" s="379"/>
      <c r="C4" s="17" t="s">
        <v>38</v>
      </c>
      <c r="D4" s="18" t="s">
        <v>39</v>
      </c>
      <c r="E4" s="17"/>
      <c r="F4" s="17"/>
      <c r="G4" s="17"/>
    </row>
    <row r="5" spans="1:10">
      <c r="A5" s="377"/>
      <c r="B5" s="379"/>
      <c r="C5" s="17" t="s">
        <v>40</v>
      </c>
      <c r="D5" s="19" t="s">
        <v>41</v>
      </c>
      <c r="E5" s="17"/>
      <c r="F5" s="60"/>
      <c r="G5" s="17"/>
      <c r="J5" s="1"/>
    </row>
    <row r="6" spans="1:10" ht="14.25" customHeight="1">
      <c r="A6" s="377"/>
      <c r="B6" s="379"/>
      <c r="C6" s="17" t="s">
        <v>42</v>
      </c>
      <c r="D6" s="18" t="s">
        <v>43</v>
      </c>
      <c r="E6" s="17"/>
      <c r="F6" s="60"/>
      <c r="G6" s="17"/>
      <c r="I6"/>
    </row>
    <row r="7" spans="1:10" ht="14.25" customHeight="1">
      <c r="A7" s="377"/>
      <c r="B7" s="379"/>
      <c r="C7" s="17" t="s">
        <v>15</v>
      </c>
      <c r="D7" s="18"/>
      <c r="E7" s="17"/>
      <c r="F7" s="17"/>
      <c r="G7" s="17"/>
      <c r="I7"/>
    </row>
    <row r="8" spans="1:10" ht="46.5">
      <c r="A8" s="377"/>
      <c r="B8" s="380"/>
      <c r="C8" s="21" t="s">
        <v>16</v>
      </c>
      <c r="D8" s="22" t="s">
        <v>575</v>
      </c>
      <c r="E8" s="21" t="s">
        <v>576</v>
      </c>
      <c r="F8" s="21"/>
      <c r="G8" s="21"/>
    </row>
    <row r="9" spans="1:10" ht="59.25" customHeight="1">
      <c r="A9" s="377"/>
      <c r="B9" s="380"/>
      <c r="C9" s="17" t="s">
        <v>18</v>
      </c>
      <c r="D9" s="19" t="s">
        <v>579</v>
      </c>
      <c r="E9" s="17"/>
      <c r="F9" s="17"/>
      <c r="G9" s="17"/>
    </row>
    <row r="10" spans="1:10" ht="86.25" customHeight="1">
      <c r="A10" s="377"/>
      <c r="B10" s="380"/>
      <c r="C10" s="17" t="s">
        <v>44</v>
      </c>
      <c r="D10" s="19" t="s">
        <v>550</v>
      </c>
      <c r="E10" s="62"/>
      <c r="F10" s="17"/>
      <c r="G10" s="17"/>
    </row>
    <row r="11" spans="1:10" ht="85.5">
      <c r="A11" s="377"/>
      <c r="B11" s="380"/>
      <c r="C11" s="17" t="s">
        <v>23</v>
      </c>
      <c r="D11" s="19" t="s">
        <v>45</v>
      </c>
      <c r="E11" s="61"/>
      <c r="F11" s="20"/>
      <c r="G11" s="20" t="s">
        <v>46</v>
      </c>
    </row>
    <row r="12" spans="1:10" ht="35">
      <c r="A12" s="377"/>
      <c r="B12" s="380"/>
      <c r="C12" s="12" t="s">
        <v>28</v>
      </c>
      <c r="D12" s="19" t="s">
        <v>558</v>
      </c>
      <c r="E12" s="17"/>
      <c r="F12" s="17"/>
      <c r="G12" s="17"/>
    </row>
    <row r="13" spans="1:10" ht="31">
      <c r="A13" s="377"/>
      <c r="B13" s="380"/>
      <c r="C13" s="29" t="s">
        <v>31</v>
      </c>
      <c r="D13" s="30" t="str">
        <f>'Tổng thể kế hoạch tổ chức YEP'!D20</f>
        <v>☐ Mini game 1
☐ Mini game 2</v>
      </c>
      <c r="E13" s="17"/>
      <c r="F13" s="17"/>
      <c r="G13" s="17"/>
    </row>
    <row r="14" spans="1:10" ht="35">
      <c r="A14" s="377"/>
      <c r="B14" s="380"/>
      <c r="C14" s="17" t="s">
        <v>34</v>
      </c>
      <c r="D14" s="19" t="s">
        <v>580</v>
      </c>
      <c r="E14" s="17"/>
      <c r="F14" s="17"/>
      <c r="G14" s="17"/>
    </row>
    <row r="15" spans="1:10" ht="18.75" customHeight="1">
      <c r="A15" s="377"/>
      <c r="B15" s="380"/>
      <c r="C15" s="17" t="s">
        <v>47</v>
      </c>
      <c r="D15" s="18"/>
      <c r="E15" s="17"/>
      <c r="F15" s="17"/>
      <c r="G15" s="17"/>
    </row>
    <row r="16" spans="1:10" ht="18.75" customHeight="1">
      <c r="A16" s="377"/>
      <c r="B16" s="380"/>
      <c r="C16" s="17"/>
      <c r="D16" s="18"/>
      <c r="E16" s="17"/>
      <c r="F16" s="17"/>
      <c r="G16" s="17"/>
    </row>
    <row r="17" spans="1:8" ht="18.75" customHeight="1">
      <c r="A17" s="377"/>
      <c r="B17" s="381"/>
      <c r="C17" s="15"/>
      <c r="D17" s="16"/>
      <c r="E17" s="15"/>
      <c r="F17" s="15"/>
      <c r="G17" s="15"/>
    </row>
    <row r="18" spans="1:8">
      <c r="A18" s="377"/>
      <c r="B18" s="14"/>
    </row>
    <row r="19" spans="1:8">
      <c r="A19" s="377"/>
      <c r="B19" s="14"/>
    </row>
    <row r="20" spans="1:8">
      <c r="A20" s="377"/>
      <c r="B20" s="14"/>
    </row>
    <row r="21" spans="1:8" ht="35.25" customHeight="1">
      <c r="A21" s="377"/>
      <c r="B21" s="31"/>
      <c r="C21" s="385"/>
      <c r="D21" s="385"/>
      <c r="E21" s="385"/>
      <c r="F21" s="385"/>
      <c r="G21" s="385"/>
    </row>
    <row r="22" spans="1:8" s="32" customFormat="1">
      <c r="A22" s="377"/>
      <c r="B22" s="386"/>
      <c r="C22" s="387"/>
      <c r="D22" s="387"/>
      <c r="E22" s="387"/>
      <c r="F22" s="387"/>
      <c r="G22" s="387"/>
    </row>
    <row r="23" spans="1:8">
      <c r="A23" s="377"/>
      <c r="B23" s="386"/>
      <c r="C23" s="387"/>
      <c r="D23" s="387"/>
      <c r="E23" s="387"/>
      <c r="F23" s="387"/>
      <c r="G23" s="387"/>
      <c r="H23" s="12" t="s">
        <v>48</v>
      </c>
    </row>
    <row r="24" spans="1:8">
      <c r="A24" s="377"/>
      <c r="B24" s="386"/>
      <c r="C24" s="387"/>
      <c r="D24" s="387"/>
      <c r="E24" s="387"/>
      <c r="F24" s="387"/>
      <c r="G24" s="387"/>
    </row>
    <row r="25" spans="1:8">
      <c r="A25" s="377"/>
      <c r="B25" s="386"/>
      <c r="C25" s="387"/>
      <c r="D25" s="387"/>
      <c r="E25" s="387"/>
      <c r="F25" s="387"/>
      <c r="G25" s="387"/>
    </row>
    <row r="26" spans="1:8">
      <c r="A26" s="377"/>
      <c r="B26" s="386"/>
      <c r="C26" s="387"/>
      <c r="D26" s="387"/>
      <c r="E26" s="387"/>
      <c r="F26" s="387"/>
      <c r="G26" s="387"/>
    </row>
    <row r="27" spans="1:8">
      <c r="A27" s="377"/>
      <c r="B27" s="386"/>
      <c r="C27" s="387"/>
      <c r="D27" s="387"/>
      <c r="E27" s="387"/>
      <c r="F27" s="387"/>
      <c r="G27" s="387"/>
    </row>
    <row r="28" spans="1:8">
      <c r="A28" s="377"/>
      <c r="B28" s="386"/>
      <c r="C28" s="387"/>
      <c r="D28" s="387"/>
      <c r="E28" s="387"/>
      <c r="F28" s="387"/>
      <c r="G28" s="387"/>
    </row>
    <row r="29" spans="1:8">
      <c r="A29" s="377"/>
      <c r="B29" s="386"/>
      <c r="C29" s="387"/>
      <c r="D29" s="387"/>
      <c r="E29" s="387"/>
      <c r="F29" s="387"/>
      <c r="G29" s="387"/>
    </row>
    <row r="30" spans="1:8">
      <c r="A30" s="377"/>
      <c r="B30" s="386"/>
      <c r="C30" s="387"/>
      <c r="D30" s="387"/>
      <c r="E30" s="387"/>
      <c r="F30" s="387"/>
      <c r="G30" s="387"/>
    </row>
    <row r="31" spans="1:8">
      <c r="A31" s="377"/>
      <c r="B31" s="386"/>
      <c r="C31" s="387"/>
      <c r="D31" s="387"/>
      <c r="E31" s="387"/>
      <c r="F31" s="387"/>
      <c r="G31" s="387"/>
    </row>
    <row r="32" spans="1:8">
      <c r="A32" s="377"/>
      <c r="B32" s="386"/>
      <c r="C32" s="387"/>
      <c r="D32" s="387"/>
      <c r="E32" s="387"/>
      <c r="F32" s="387"/>
      <c r="G32" s="387"/>
    </row>
    <row r="33" spans="1:7">
      <c r="A33" s="377"/>
      <c r="B33" s="386"/>
      <c r="C33" s="387"/>
      <c r="D33" s="387"/>
      <c r="E33" s="387"/>
      <c r="F33" s="387"/>
      <c r="G33" s="387"/>
    </row>
    <row r="34" spans="1:7">
      <c r="A34" s="377"/>
      <c r="B34" s="386"/>
      <c r="C34" s="387"/>
      <c r="D34" s="387"/>
      <c r="E34" s="387"/>
      <c r="F34" s="387"/>
      <c r="G34" s="387"/>
    </row>
    <row r="35" spans="1:7">
      <c r="A35" s="377"/>
      <c r="B35" s="386"/>
      <c r="C35" s="387"/>
      <c r="D35" s="387"/>
      <c r="E35" s="387"/>
      <c r="F35" s="387"/>
      <c r="G35" s="387"/>
    </row>
    <row r="36" spans="1:7">
      <c r="A36" s="377"/>
      <c r="B36" s="14"/>
    </row>
    <row r="37" spans="1:7">
      <c r="A37" s="377"/>
      <c r="B37" s="14"/>
    </row>
    <row r="38" spans="1:7">
      <c r="A38" s="377"/>
      <c r="B38" s="14"/>
    </row>
    <row r="39" spans="1:7">
      <c r="A39" s="377"/>
      <c r="B39" s="14"/>
    </row>
    <row r="40" spans="1:7">
      <c r="A40" s="377"/>
      <c r="B40" s="14"/>
    </row>
    <row r="41" spans="1:7">
      <c r="A41" s="377"/>
      <c r="B41" s="14"/>
    </row>
    <row r="42" spans="1:7">
      <c r="A42" s="377"/>
      <c r="B42" s="14"/>
    </row>
    <row r="43" spans="1:7">
      <c r="A43" s="384"/>
      <c r="B43" s="14"/>
    </row>
  </sheetData>
  <mergeCells count="18">
    <mergeCell ref="B32:G32"/>
    <mergeCell ref="B33:G33"/>
    <mergeCell ref="A1:G1"/>
    <mergeCell ref="A2:A43"/>
    <mergeCell ref="B2:B17"/>
    <mergeCell ref="C21:G21"/>
    <mergeCell ref="B22:G22"/>
    <mergeCell ref="B23:G23"/>
    <mergeCell ref="B24:G24"/>
    <mergeCell ref="B25:G25"/>
    <mergeCell ref="B26:G26"/>
    <mergeCell ref="B27:G27"/>
    <mergeCell ref="B34:G34"/>
    <mergeCell ref="B35:G35"/>
    <mergeCell ref="B28:G28"/>
    <mergeCell ref="B29:G29"/>
    <mergeCell ref="B30:G30"/>
    <mergeCell ref="B31:G31"/>
  </mergeCells>
  <phoneticPr fontId="6"/>
  <pageMargins left="0.7" right="0.7" top="0.75" bottom="0.75" header="0.3" footer="0.3"/>
  <pageSetup paperSize="9" scale="4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AEDAC-F6D9-4DBF-97B6-43495D73B385}">
  <dimension ref="A2:G3"/>
  <sheetViews>
    <sheetView topLeftCell="A3" workbookViewId="0">
      <selection activeCell="E3" sqref="E3"/>
    </sheetView>
  </sheetViews>
  <sheetFormatPr defaultRowHeight="14.5"/>
  <cols>
    <col min="1" max="7" width="31.54296875" style="316" customWidth="1"/>
  </cols>
  <sheetData>
    <row r="2" spans="1:7" ht="98">
      <c r="A2" s="348" t="s">
        <v>567</v>
      </c>
    </row>
    <row r="3" spans="1:7" ht="409.5">
      <c r="A3" s="348" t="s">
        <v>566</v>
      </c>
      <c r="B3" s="314" t="s">
        <v>565</v>
      </c>
      <c r="C3" s="310" t="s">
        <v>560</v>
      </c>
      <c r="D3" s="310" t="s">
        <v>561</v>
      </c>
      <c r="E3" s="310" t="s">
        <v>562</v>
      </c>
      <c r="F3" s="310" t="s">
        <v>563</v>
      </c>
      <c r="G3" s="315" t="s">
        <v>564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28A23-59A2-47FF-9202-F9A4D483A8CF}">
  <sheetPr codeName="Sheet3"/>
  <dimension ref="A1:E7"/>
  <sheetViews>
    <sheetView view="pageBreakPreview" zoomScale="85" zoomScaleNormal="85" zoomScaleSheetLayoutView="85" workbookViewId="0">
      <selection activeCell="I7" sqref="I7"/>
    </sheetView>
  </sheetViews>
  <sheetFormatPr defaultColWidth="9" defaultRowHeight="14"/>
  <cols>
    <col min="1" max="1" width="5" style="2" customWidth="1"/>
    <col min="2" max="2" width="18.7265625" style="2" customWidth="1"/>
    <col min="3" max="3" width="33.7265625" style="3" customWidth="1"/>
    <col min="4" max="4" width="14.26953125" style="2" customWidth="1"/>
    <col min="5" max="5" width="14" style="1" customWidth="1"/>
    <col min="6" max="16384" width="9" style="1"/>
  </cols>
  <sheetData>
    <row r="1" spans="1:5" ht="18">
      <c r="A1" s="5" t="s">
        <v>49</v>
      </c>
    </row>
    <row r="3" spans="1:5" ht="18">
      <c r="A3" s="4" t="s">
        <v>50</v>
      </c>
      <c r="B3" s="4" t="s">
        <v>51</v>
      </c>
      <c r="C3" s="4" t="s">
        <v>52</v>
      </c>
      <c r="D3" s="4" t="s">
        <v>53</v>
      </c>
      <c r="E3" s="4" t="s">
        <v>54</v>
      </c>
    </row>
    <row r="4" spans="1:5" ht="112">
      <c r="A4" s="6">
        <v>1</v>
      </c>
      <c r="B4" s="6" t="s">
        <v>55</v>
      </c>
      <c r="C4" s="7" t="s">
        <v>56</v>
      </c>
      <c r="D4" s="6" t="s">
        <v>57</v>
      </c>
      <c r="E4" s="6" t="s">
        <v>58</v>
      </c>
    </row>
    <row r="5" spans="1:5" ht="112">
      <c r="A5" s="6">
        <v>2</v>
      </c>
      <c r="B5" s="8" t="s">
        <v>59</v>
      </c>
      <c r="C5" s="9" t="s">
        <v>60</v>
      </c>
      <c r="D5" s="8" t="s">
        <v>58</v>
      </c>
      <c r="E5" s="8" t="s">
        <v>57</v>
      </c>
    </row>
    <row r="6" spans="1:5" ht="98">
      <c r="A6" s="6">
        <v>3</v>
      </c>
      <c r="B6" s="8" t="s">
        <v>61</v>
      </c>
      <c r="C6" s="9" t="s">
        <v>62</v>
      </c>
      <c r="D6" s="8" t="s">
        <v>57</v>
      </c>
      <c r="E6" s="8" t="s">
        <v>58</v>
      </c>
    </row>
    <row r="7" spans="1:5" ht="154">
      <c r="A7" s="6">
        <v>4</v>
      </c>
      <c r="B7" s="10" t="s">
        <v>63</v>
      </c>
      <c r="C7" s="11" t="s">
        <v>64</v>
      </c>
      <c r="D7" s="10" t="s">
        <v>65</v>
      </c>
      <c r="E7" s="10" t="s">
        <v>58</v>
      </c>
    </row>
  </sheetData>
  <phoneticPr fontId="6"/>
  <pageMargins left="0.7" right="0.7" top="0.75" bottom="0.75" header="0.3" footer="0.3"/>
  <pageSetup paperSize="9" scale="93"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76FEB-EBB3-4C3F-A4BF-0AF2829B5E1D}">
  <sheetPr codeName="Sheet4"/>
  <dimension ref="A1:K34"/>
  <sheetViews>
    <sheetView showGridLines="0" view="pageBreakPreview" zoomScaleNormal="100" zoomScaleSheetLayoutView="100" workbookViewId="0">
      <selection activeCell="F2" sqref="F2"/>
    </sheetView>
  </sheetViews>
  <sheetFormatPr defaultColWidth="9" defaultRowHeight="15.5"/>
  <cols>
    <col min="1" max="1" width="3.26953125" style="12" customWidth="1"/>
    <col min="2" max="2" width="8.26953125" style="12" customWidth="1"/>
    <col min="3" max="3" width="25.7265625" style="12" customWidth="1"/>
    <col min="4" max="4" width="50.81640625" style="13" customWidth="1"/>
    <col min="5" max="5" width="17.7265625" style="13" customWidth="1"/>
    <col min="6" max="7" width="14.7265625" style="12" customWidth="1"/>
    <col min="8" max="8" width="30.7265625" style="12" customWidth="1"/>
    <col min="9" max="9" width="9" style="12"/>
    <col min="10" max="10" width="13" style="12" customWidth="1"/>
    <col min="11" max="16384" width="9" style="12"/>
  </cols>
  <sheetData>
    <row r="1" spans="1:11" ht="28">
      <c r="A1" s="382" t="s">
        <v>66</v>
      </c>
      <c r="B1" s="383"/>
      <c r="C1" s="383"/>
      <c r="D1" s="383"/>
      <c r="E1" s="383"/>
      <c r="F1" s="383"/>
      <c r="G1" s="383"/>
      <c r="H1" s="383"/>
      <c r="I1" s="27"/>
    </row>
    <row r="2" spans="1:11" ht="15" customHeight="1">
      <c r="A2" s="376" t="s">
        <v>1</v>
      </c>
      <c r="B2" s="378" t="s">
        <v>2</v>
      </c>
      <c r="C2" s="28" t="s">
        <v>3</v>
      </c>
      <c r="D2" s="28" t="s">
        <v>4</v>
      </c>
      <c r="E2" s="28" t="s">
        <v>67</v>
      </c>
      <c r="F2" s="28" t="s">
        <v>35</v>
      </c>
      <c r="G2" s="28" t="s">
        <v>36</v>
      </c>
      <c r="H2" s="28" t="s">
        <v>5</v>
      </c>
      <c r="I2" s="27"/>
    </row>
    <row r="3" spans="1:11" ht="15" customHeight="1">
      <c r="A3" s="377"/>
      <c r="B3" s="379"/>
      <c r="C3" s="388" t="s">
        <v>68</v>
      </c>
      <c r="D3" s="108" t="s">
        <v>69</v>
      </c>
      <c r="E3" s="109"/>
      <c r="F3" s="388" t="s">
        <v>57</v>
      </c>
      <c r="G3" s="59">
        <v>45646</v>
      </c>
      <c r="H3" s="21"/>
    </row>
    <row r="4" spans="1:11" ht="15" customHeight="1">
      <c r="A4" s="377"/>
      <c r="B4" s="379"/>
      <c r="C4" s="390"/>
      <c r="D4" s="110" t="s">
        <v>70</v>
      </c>
      <c r="E4" s="124"/>
      <c r="F4" s="390"/>
      <c r="G4" s="111">
        <v>45646</v>
      </c>
      <c r="H4" s="15"/>
      <c r="K4" s="1"/>
    </row>
    <row r="5" spans="1:11" ht="20.25" customHeight="1">
      <c r="A5" s="377"/>
      <c r="B5" s="379"/>
      <c r="C5" s="112" t="s">
        <v>40</v>
      </c>
      <c r="D5" s="113" t="s">
        <v>71</v>
      </c>
      <c r="E5" s="125"/>
      <c r="F5" s="112" t="s">
        <v>72</v>
      </c>
      <c r="G5" s="114">
        <v>45651</v>
      </c>
      <c r="H5" s="112"/>
      <c r="J5"/>
    </row>
    <row r="6" spans="1:11" ht="20.25" customHeight="1">
      <c r="A6" s="377"/>
      <c r="B6" s="379"/>
      <c r="C6" s="388" t="s">
        <v>16</v>
      </c>
      <c r="D6" s="115" t="s">
        <v>73</v>
      </c>
      <c r="E6" s="126"/>
      <c r="F6" s="21" t="s">
        <v>57</v>
      </c>
      <c r="G6" s="59">
        <v>45629</v>
      </c>
      <c r="H6" s="21"/>
      <c r="J6"/>
    </row>
    <row r="7" spans="1:11" ht="18" customHeight="1">
      <c r="A7" s="377"/>
      <c r="B7" s="380"/>
      <c r="C7" s="390"/>
      <c r="D7" s="116" t="s">
        <v>74</v>
      </c>
      <c r="E7" s="132"/>
      <c r="F7" s="15" t="s">
        <v>75</v>
      </c>
      <c r="G7" s="111">
        <v>45629</v>
      </c>
      <c r="H7" s="15"/>
    </row>
    <row r="8" spans="1:11" ht="18" customHeight="1">
      <c r="A8" s="377"/>
      <c r="B8" s="380"/>
      <c r="C8" s="388" t="s">
        <v>76</v>
      </c>
      <c r="D8" s="135" t="s">
        <v>77</v>
      </c>
      <c r="E8" s="136"/>
      <c r="F8" s="134"/>
      <c r="G8" s="137">
        <v>45655</v>
      </c>
      <c r="H8" s="134"/>
      <c r="J8"/>
    </row>
    <row r="9" spans="1:11" ht="18" customHeight="1">
      <c r="A9" s="377"/>
      <c r="B9" s="380"/>
      <c r="C9" s="390"/>
      <c r="D9" s="16" t="s">
        <v>78</v>
      </c>
      <c r="E9" s="138"/>
      <c r="F9" s="15"/>
      <c r="G9" s="111">
        <v>45668</v>
      </c>
      <c r="H9" s="15"/>
      <c r="J9"/>
    </row>
    <row r="10" spans="1:11" ht="18" customHeight="1">
      <c r="A10" s="377"/>
      <c r="B10" s="380"/>
      <c r="C10" s="389" t="s">
        <v>79</v>
      </c>
      <c r="D10" s="26" t="s">
        <v>80</v>
      </c>
      <c r="E10" s="127"/>
      <c r="F10" s="25" t="s">
        <v>57</v>
      </c>
      <c r="G10" s="123">
        <v>45663</v>
      </c>
      <c r="H10" s="25"/>
      <c r="J10"/>
    </row>
    <row r="11" spans="1:11" ht="18" customHeight="1">
      <c r="A11" s="377"/>
      <c r="B11" s="380"/>
      <c r="C11" s="390"/>
      <c r="D11" s="110" t="s">
        <v>81</v>
      </c>
      <c r="E11" s="128"/>
      <c r="F11" s="15" t="s">
        <v>57</v>
      </c>
      <c r="G11" s="111">
        <v>45668</v>
      </c>
      <c r="H11" s="15"/>
    </row>
    <row r="12" spans="1:11" ht="18" customHeight="1">
      <c r="A12" s="377"/>
      <c r="B12" s="380"/>
      <c r="C12" s="388" t="s">
        <v>44</v>
      </c>
      <c r="D12" s="118" t="s">
        <v>82</v>
      </c>
      <c r="E12" s="131"/>
      <c r="F12" s="21" t="s">
        <v>83</v>
      </c>
      <c r="G12" s="59">
        <v>45626</v>
      </c>
      <c r="H12" s="21"/>
    </row>
    <row r="13" spans="1:11" ht="18" customHeight="1">
      <c r="A13" s="377"/>
      <c r="B13" s="380"/>
      <c r="C13" s="390"/>
      <c r="D13" s="110" t="s">
        <v>84</v>
      </c>
      <c r="E13" s="124"/>
      <c r="F13" s="15" t="s">
        <v>83</v>
      </c>
      <c r="G13" s="111">
        <v>45626</v>
      </c>
      <c r="H13" s="15"/>
    </row>
    <row r="14" spans="1:11" ht="18" customHeight="1">
      <c r="A14" s="377"/>
      <c r="B14" s="380"/>
      <c r="C14" s="392" t="s">
        <v>23</v>
      </c>
      <c r="D14" s="118" t="s">
        <v>85</v>
      </c>
      <c r="E14" s="131"/>
      <c r="F14" s="21" t="s">
        <v>86</v>
      </c>
      <c r="G14" s="59">
        <v>45616</v>
      </c>
      <c r="H14" s="21"/>
    </row>
    <row r="15" spans="1:11">
      <c r="A15" s="377"/>
      <c r="B15" s="380"/>
      <c r="C15" s="393"/>
      <c r="D15" s="139" t="s">
        <v>87</v>
      </c>
      <c r="E15" s="140"/>
      <c r="F15" s="141"/>
      <c r="G15" s="142">
        <v>45661</v>
      </c>
      <c r="H15" s="141"/>
    </row>
    <row r="16" spans="1:11">
      <c r="A16" s="377"/>
      <c r="B16" s="380"/>
      <c r="C16" s="388" t="s">
        <v>28</v>
      </c>
      <c r="D16" s="118" t="s">
        <v>88</v>
      </c>
      <c r="E16" s="129"/>
      <c r="F16" s="120"/>
      <c r="G16" s="146">
        <v>45619</v>
      </c>
      <c r="H16" s="120"/>
    </row>
    <row r="17" spans="1:8">
      <c r="A17" s="377"/>
      <c r="B17" s="380"/>
      <c r="C17" s="389"/>
      <c r="D17" s="19" t="s">
        <v>89</v>
      </c>
      <c r="E17" s="144"/>
      <c r="F17" s="145"/>
      <c r="G17" s="147">
        <v>45626</v>
      </c>
      <c r="H17" s="20"/>
    </row>
    <row r="18" spans="1:8">
      <c r="A18" s="377"/>
      <c r="B18" s="380"/>
      <c r="C18" s="389"/>
      <c r="D18" s="110" t="s">
        <v>90</v>
      </c>
      <c r="E18" s="128"/>
      <c r="F18" s="121"/>
      <c r="G18" s="151">
        <v>45670</v>
      </c>
      <c r="H18" s="152"/>
    </row>
    <row r="19" spans="1:8">
      <c r="A19" s="377"/>
      <c r="B19" s="380"/>
      <c r="C19" s="388" t="s">
        <v>29</v>
      </c>
      <c r="D19" s="118" t="s">
        <v>91</v>
      </c>
      <c r="E19" s="131"/>
      <c r="F19" s="119"/>
      <c r="G19" s="59"/>
      <c r="H19" s="21"/>
    </row>
    <row r="20" spans="1:8">
      <c r="A20" s="377"/>
      <c r="B20" s="380"/>
      <c r="C20" s="389"/>
      <c r="D20" s="19" t="s">
        <v>92</v>
      </c>
      <c r="E20" s="130"/>
      <c r="F20" s="145"/>
      <c r="G20" s="60"/>
      <c r="H20" s="17"/>
    </row>
    <row r="21" spans="1:8" ht="31">
      <c r="A21" s="377"/>
      <c r="B21" s="380"/>
      <c r="C21" s="389"/>
      <c r="D21" s="19" t="s">
        <v>93</v>
      </c>
      <c r="E21" s="130"/>
      <c r="F21" s="145"/>
      <c r="G21" s="60"/>
      <c r="H21" s="17"/>
    </row>
    <row r="22" spans="1:8">
      <c r="A22" s="377"/>
      <c r="B22" s="380"/>
      <c r="C22" s="389"/>
      <c r="D22" s="19" t="s">
        <v>94</v>
      </c>
      <c r="E22" s="130"/>
      <c r="F22" s="145"/>
      <c r="G22" s="60"/>
      <c r="H22" s="17"/>
    </row>
    <row r="23" spans="1:8">
      <c r="A23" s="377"/>
      <c r="B23" s="380"/>
      <c r="C23" s="390"/>
      <c r="D23" s="110" t="s">
        <v>95</v>
      </c>
      <c r="E23" s="124"/>
      <c r="F23" s="121"/>
      <c r="G23" s="111"/>
      <c r="H23" s="15"/>
    </row>
    <row r="24" spans="1:8">
      <c r="A24" s="377"/>
      <c r="B24" s="380"/>
      <c r="C24" s="388" t="s">
        <v>96</v>
      </c>
      <c r="D24" s="118" t="s">
        <v>97</v>
      </c>
      <c r="E24" s="131"/>
      <c r="F24" s="119"/>
      <c r="G24" s="59"/>
      <c r="H24" s="21"/>
    </row>
    <row r="25" spans="1:8">
      <c r="A25" s="377"/>
      <c r="B25" s="380"/>
      <c r="C25" s="389"/>
      <c r="D25" s="19" t="s">
        <v>98</v>
      </c>
      <c r="E25" s="130"/>
      <c r="F25" s="145"/>
      <c r="G25" s="60"/>
      <c r="H25" s="17"/>
    </row>
    <row r="26" spans="1:8">
      <c r="A26" s="377"/>
      <c r="B26" s="380"/>
      <c r="C26" s="389"/>
      <c r="D26" s="19" t="s">
        <v>99</v>
      </c>
      <c r="E26" s="130"/>
      <c r="F26" s="145"/>
      <c r="G26" s="60"/>
      <c r="H26" s="17"/>
    </row>
    <row r="27" spans="1:8" ht="17.5">
      <c r="A27" s="377"/>
      <c r="B27" s="380"/>
      <c r="C27" s="390"/>
      <c r="D27" s="110" t="s">
        <v>100</v>
      </c>
      <c r="E27" s="153"/>
      <c r="F27" s="15"/>
      <c r="G27" s="111"/>
      <c r="H27" s="15"/>
    </row>
    <row r="28" spans="1:8" ht="17.5">
      <c r="A28" s="377"/>
      <c r="B28" s="380"/>
      <c r="C28" s="388" t="s">
        <v>101</v>
      </c>
      <c r="D28" s="118" t="s">
        <v>102</v>
      </c>
      <c r="E28" s="154"/>
      <c r="F28" s="21"/>
      <c r="G28" s="59"/>
      <c r="H28" s="21"/>
    </row>
    <row r="29" spans="1:8" ht="17.5">
      <c r="A29" s="377"/>
      <c r="B29" s="380"/>
      <c r="C29" s="389"/>
      <c r="D29" s="19"/>
      <c r="E29" s="155"/>
      <c r="F29" s="17"/>
      <c r="G29" s="60"/>
      <c r="H29" s="17"/>
    </row>
    <row r="30" spans="1:8" ht="17.5">
      <c r="A30" s="377"/>
      <c r="B30" s="380"/>
      <c r="C30" s="389"/>
      <c r="D30" s="19"/>
      <c r="E30" s="155"/>
      <c r="F30" s="17"/>
      <c r="G30" s="60"/>
      <c r="H30" s="17"/>
    </row>
    <row r="31" spans="1:8" ht="17.5">
      <c r="A31" s="377"/>
      <c r="B31" s="380"/>
      <c r="C31" s="390"/>
      <c r="D31" s="110"/>
      <c r="E31" s="153"/>
      <c r="F31" s="15"/>
      <c r="G31" s="111"/>
      <c r="H31" s="15"/>
    </row>
    <row r="32" spans="1:8" ht="17.5">
      <c r="A32" s="377"/>
      <c r="B32" s="380"/>
      <c r="C32" s="391" t="s">
        <v>103</v>
      </c>
      <c r="D32" s="118" t="s">
        <v>104</v>
      </c>
      <c r="E32" s="154"/>
      <c r="F32" s="21"/>
      <c r="G32" s="59"/>
      <c r="H32" s="21"/>
    </row>
    <row r="33" spans="1:8">
      <c r="A33" s="377"/>
      <c r="B33" s="381"/>
      <c r="C33" s="391"/>
      <c r="D33" s="122" t="s">
        <v>105</v>
      </c>
      <c r="E33" s="122"/>
      <c r="F33" s="15"/>
      <c r="G33" s="111"/>
      <c r="H33" s="15"/>
    </row>
    <row r="34" spans="1:8">
      <c r="D34" s="12"/>
    </row>
  </sheetData>
  <mergeCells count="15">
    <mergeCell ref="C28:C31"/>
    <mergeCell ref="C32:C33"/>
    <mergeCell ref="A1:H1"/>
    <mergeCell ref="A2:A33"/>
    <mergeCell ref="B2:B33"/>
    <mergeCell ref="C3:C4"/>
    <mergeCell ref="F3:F4"/>
    <mergeCell ref="C6:C7"/>
    <mergeCell ref="C10:C11"/>
    <mergeCell ref="C12:C13"/>
    <mergeCell ref="C8:C9"/>
    <mergeCell ref="C14:C15"/>
    <mergeCell ref="C16:C18"/>
    <mergeCell ref="C19:C23"/>
    <mergeCell ref="C24:C27"/>
  </mergeCells>
  <phoneticPr fontId="6"/>
  <pageMargins left="0.7" right="0.7" top="0.75" bottom="0.75" header="0.3" footer="0.3"/>
  <pageSetup paperSize="9" scale="4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AFCC5-294C-4359-AC52-213CFCB54116}">
  <sheetPr>
    <pageSetUpPr fitToPage="1"/>
  </sheetPr>
  <dimension ref="A1:M25"/>
  <sheetViews>
    <sheetView view="pageBreakPreview" topLeftCell="A4" zoomScale="70" zoomScaleNormal="85" zoomScaleSheetLayoutView="70" workbookViewId="0">
      <selection activeCell="E22" sqref="E22"/>
    </sheetView>
  </sheetViews>
  <sheetFormatPr defaultColWidth="9" defaultRowHeight="14"/>
  <cols>
    <col min="1" max="1" width="19.7265625" style="1" customWidth="1"/>
    <col min="2" max="2" width="35.7265625" style="1" customWidth="1"/>
    <col min="3" max="3" width="15.7265625" style="194" customWidth="1"/>
    <col min="4" max="4" width="9.26953125" style="33" customWidth="1"/>
    <col min="5" max="5" width="27" style="194" customWidth="1"/>
    <col min="6" max="6" width="69.26953125" style="33" customWidth="1"/>
    <col min="7" max="7" width="35.26953125" style="1" customWidth="1"/>
    <col min="8" max="8" width="17.1796875" style="1" customWidth="1"/>
    <col min="9" max="9" width="9" style="1"/>
    <col min="10" max="10" width="22.1796875" style="1" customWidth="1"/>
    <col min="11" max="11" width="6.7265625" style="1" customWidth="1"/>
    <col min="12" max="12" width="33.26953125" style="1" customWidth="1"/>
    <col min="13" max="13" width="25.26953125" style="1" customWidth="1"/>
    <col min="14" max="16384" width="9" style="1"/>
  </cols>
  <sheetData>
    <row r="1" spans="1:13" ht="30.75" customHeight="1">
      <c r="A1" s="400" t="s">
        <v>179</v>
      </c>
      <c r="B1" s="400"/>
      <c r="C1" s="400"/>
      <c r="D1" s="400"/>
      <c r="E1" s="400"/>
      <c r="F1" s="400"/>
      <c r="G1" s="400"/>
      <c r="H1" s="368"/>
    </row>
    <row r="2" spans="1:13">
      <c r="A2" s="401" t="s">
        <v>180</v>
      </c>
      <c r="B2" s="401"/>
      <c r="C2" s="182"/>
      <c r="D2" s="322"/>
      <c r="E2" s="183"/>
      <c r="F2" s="323"/>
      <c r="G2" s="319" t="s">
        <v>181</v>
      </c>
      <c r="H2" s="371"/>
    </row>
    <row r="3" spans="1:13">
      <c r="A3" s="319" t="s">
        <v>182</v>
      </c>
      <c r="B3" s="319" t="s">
        <v>183</v>
      </c>
      <c r="C3" s="184" t="s">
        <v>184</v>
      </c>
      <c r="D3" s="319" t="s">
        <v>185</v>
      </c>
      <c r="E3" s="184" t="s">
        <v>186</v>
      </c>
      <c r="F3" s="65" t="s">
        <v>187</v>
      </c>
      <c r="G3" s="319"/>
      <c r="H3" s="371"/>
    </row>
    <row r="4" spans="1:13" ht="44.25" customHeight="1">
      <c r="A4" s="402" t="s">
        <v>188</v>
      </c>
      <c r="B4" s="351" t="s">
        <v>189</v>
      </c>
      <c r="C4" s="352">
        <v>3950</v>
      </c>
      <c r="D4" s="353">
        <v>8</v>
      </c>
      <c r="E4" s="352">
        <f>C4*D4</f>
        <v>31600</v>
      </c>
      <c r="F4" s="404"/>
      <c r="G4" s="404"/>
      <c r="H4" s="345"/>
      <c r="I4" s="402" t="s">
        <v>188</v>
      </c>
      <c r="J4" s="66" t="s">
        <v>189</v>
      </c>
      <c r="K4" s="185">
        <v>3625</v>
      </c>
      <c r="L4" s="342">
        <v>8</v>
      </c>
      <c r="M4" s="185">
        <f>K4*L4</f>
        <v>29000</v>
      </c>
    </row>
    <row r="5" spans="1:13" ht="44.25" customHeight="1">
      <c r="A5" s="403"/>
      <c r="B5" s="354" t="s">
        <v>583</v>
      </c>
      <c r="C5" s="355">
        <v>5000</v>
      </c>
      <c r="D5" s="356">
        <v>1</v>
      </c>
      <c r="E5" s="355">
        <f t="shared" ref="E5" si="0">C5*D5</f>
        <v>5000</v>
      </c>
      <c r="F5" s="405"/>
      <c r="G5" s="405"/>
      <c r="H5" s="346"/>
      <c r="I5" s="403"/>
      <c r="J5" s="68" t="s">
        <v>191</v>
      </c>
      <c r="K5" s="186">
        <v>2000</v>
      </c>
      <c r="L5" s="343">
        <v>1</v>
      </c>
      <c r="M5" s="186">
        <v>2000</v>
      </c>
    </row>
    <row r="6" spans="1:13" ht="44.25" customHeight="1">
      <c r="A6" s="403"/>
      <c r="B6" s="354" t="s">
        <v>582</v>
      </c>
      <c r="C6" s="355">
        <v>3000</v>
      </c>
      <c r="D6" s="356">
        <v>1</v>
      </c>
      <c r="E6" s="355">
        <f t="shared" ref="E6:E19" si="1">C6*D6</f>
        <v>3000</v>
      </c>
      <c r="F6" s="405"/>
      <c r="G6" s="405"/>
      <c r="H6" s="346"/>
      <c r="I6" s="403"/>
      <c r="J6" s="280" t="s">
        <v>192</v>
      </c>
      <c r="K6" s="281">
        <v>390</v>
      </c>
      <c r="L6" s="282">
        <v>12</v>
      </c>
      <c r="M6" s="193">
        <v>4680</v>
      </c>
    </row>
    <row r="7" spans="1:13" ht="66" customHeight="1">
      <c r="A7" s="403"/>
      <c r="B7" s="280" t="s">
        <v>581</v>
      </c>
      <c r="C7" s="281">
        <v>450</v>
      </c>
      <c r="D7" s="282">
        <v>12</v>
      </c>
      <c r="E7" s="193">
        <f t="shared" si="1"/>
        <v>5400</v>
      </c>
      <c r="F7" s="405"/>
      <c r="G7" s="405"/>
      <c r="H7" s="346"/>
      <c r="I7" s="403"/>
      <c r="J7" s="70" t="s">
        <v>193</v>
      </c>
      <c r="K7" s="187">
        <v>170</v>
      </c>
      <c r="L7" s="71">
        <v>2</v>
      </c>
      <c r="M7" s="186">
        <v>340</v>
      </c>
    </row>
    <row r="8" spans="1:13" ht="66" customHeight="1">
      <c r="A8" s="403"/>
      <c r="B8" s="70" t="s">
        <v>471</v>
      </c>
      <c r="C8" s="187">
        <v>270</v>
      </c>
      <c r="D8" s="71">
        <v>2</v>
      </c>
      <c r="E8" s="186">
        <f t="shared" si="1"/>
        <v>540</v>
      </c>
      <c r="F8" s="405"/>
      <c r="G8" s="405"/>
      <c r="H8" s="346"/>
      <c r="I8" s="403"/>
      <c r="J8" s="70" t="s">
        <v>194</v>
      </c>
      <c r="K8" s="187">
        <v>90</v>
      </c>
      <c r="L8" s="71">
        <v>2</v>
      </c>
      <c r="M8" s="186">
        <v>180</v>
      </c>
    </row>
    <row r="9" spans="1:13" ht="57" customHeight="1">
      <c r="A9" s="403"/>
      <c r="B9" s="70" t="s">
        <v>194</v>
      </c>
      <c r="C9" s="187">
        <v>160</v>
      </c>
      <c r="D9" s="71">
        <v>2</v>
      </c>
      <c r="E9" s="187">
        <f t="shared" si="1"/>
        <v>320</v>
      </c>
      <c r="F9" s="405"/>
      <c r="G9" s="405"/>
      <c r="H9" s="346"/>
      <c r="I9" s="402" t="s">
        <v>195</v>
      </c>
      <c r="J9" s="189" t="s">
        <v>196</v>
      </c>
      <c r="K9" s="297">
        <f>M9/L9</f>
        <v>2.1</v>
      </c>
      <c r="L9" s="342">
        <v>100</v>
      </c>
      <c r="M9" s="185">
        <f>210</f>
        <v>210</v>
      </c>
    </row>
    <row r="10" spans="1:13" ht="50.25" customHeight="1">
      <c r="A10" s="324" t="s">
        <v>586</v>
      </c>
      <c r="B10" s="357" t="s">
        <v>587</v>
      </c>
      <c r="C10" s="358">
        <v>5000</v>
      </c>
      <c r="D10" s="359">
        <v>1</v>
      </c>
      <c r="E10" s="358">
        <f t="shared" si="1"/>
        <v>5000</v>
      </c>
      <c r="F10" s="283"/>
      <c r="G10" s="283"/>
      <c r="H10" s="346"/>
      <c r="I10" s="403"/>
      <c r="J10" s="189" t="s">
        <v>197</v>
      </c>
      <c r="K10" s="185">
        <v>15</v>
      </c>
      <c r="L10" s="342">
        <v>10</v>
      </c>
      <c r="M10" s="185">
        <v>150</v>
      </c>
    </row>
    <row r="11" spans="1:13" ht="39" customHeight="1">
      <c r="A11" s="320" t="s">
        <v>29</v>
      </c>
      <c r="B11" s="360" t="s">
        <v>584</v>
      </c>
      <c r="C11" s="361">
        <v>300</v>
      </c>
      <c r="D11" s="362">
        <v>7</v>
      </c>
      <c r="E11" s="363">
        <f t="shared" si="1"/>
        <v>2100</v>
      </c>
      <c r="F11" s="190"/>
      <c r="G11" s="190"/>
      <c r="H11" s="346"/>
      <c r="I11" s="406"/>
      <c r="J11" s="294" t="s">
        <v>198</v>
      </c>
      <c r="K11" s="287">
        <v>100</v>
      </c>
      <c r="L11" s="295">
        <v>3</v>
      </c>
      <c r="M11" s="185">
        <v>340</v>
      </c>
    </row>
    <row r="12" spans="1:13" ht="45" customHeight="1">
      <c r="A12" s="320" t="s">
        <v>199</v>
      </c>
      <c r="B12" s="189"/>
      <c r="C12" s="185">
        <v>500</v>
      </c>
      <c r="D12" s="318">
        <v>5</v>
      </c>
      <c r="E12" s="185">
        <f t="shared" si="1"/>
        <v>2500</v>
      </c>
      <c r="F12" s="190"/>
      <c r="G12" s="7"/>
      <c r="H12" s="369"/>
      <c r="I12" s="344" t="s">
        <v>199</v>
      </c>
      <c r="J12" s="189" t="s">
        <v>200</v>
      </c>
      <c r="K12" s="185">
        <v>500</v>
      </c>
      <c r="L12" s="342">
        <v>5</v>
      </c>
      <c r="M12" s="185">
        <v>2500</v>
      </c>
    </row>
    <row r="13" spans="1:13" ht="69" customHeight="1">
      <c r="A13" s="318" t="s">
        <v>201</v>
      </c>
      <c r="B13" s="66" t="s">
        <v>585</v>
      </c>
      <c r="C13" s="185">
        <v>1000</v>
      </c>
      <c r="D13" s="318">
        <v>1</v>
      </c>
      <c r="E13" s="276">
        <f t="shared" si="1"/>
        <v>1000</v>
      </c>
      <c r="F13" s="277"/>
      <c r="G13" s="41"/>
      <c r="H13" s="41"/>
      <c r="I13" s="342" t="s">
        <v>201</v>
      </c>
      <c r="J13" s="66" t="s">
        <v>202</v>
      </c>
      <c r="K13" s="185">
        <v>1000</v>
      </c>
      <c r="L13" s="342">
        <v>1</v>
      </c>
      <c r="M13" s="276">
        <v>1150</v>
      </c>
    </row>
    <row r="14" spans="1:13" ht="28">
      <c r="A14" s="394" t="s">
        <v>204</v>
      </c>
      <c r="B14" s="286" t="s">
        <v>588</v>
      </c>
      <c r="C14" s="287">
        <v>600</v>
      </c>
      <c r="D14" s="288">
        <v>1</v>
      </c>
      <c r="E14" s="287">
        <f t="shared" si="1"/>
        <v>600</v>
      </c>
      <c r="F14" s="76"/>
      <c r="G14" s="41"/>
      <c r="H14" s="41"/>
      <c r="I14" s="394" t="s">
        <v>204</v>
      </c>
      <c r="J14" s="286" t="s">
        <v>205</v>
      </c>
      <c r="K14" s="287">
        <v>900</v>
      </c>
      <c r="L14" s="288">
        <v>1</v>
      </c>
      <c r="M14" s="287">
        <v>900</v>
      </c>
    </row>
    <row r="15" spans="1:13" ht="28">
      <c r="A15" s="395"/>
      <c r="B15" s="289" t="s">
        <v>589</v>
      </c>
      <c r="C15" s="281">
        <v>500</v>
      </c>
      <c r="D15" s="290">
        <v>1</v>
      </c>
      <c r="E15" s="291">
        <f t="shared" si="1"/>
        <v>500</v>
      </c>
      <c r="F15" s="78"/>
      <c r="G15" s="43"/>
      <c r="H15" s="43"/>
      <c r="I15" s="395"/>
      <c r="J15" s="289" t="s">
        <v>206</v>
      </c>
      <c r="K15" s="281">
        <v>500</v>
      </c>
      <c r="L15" s="290">
        <v>1</v>
      </c>
      <c r="M15" s="291">
        <v>500</v>
      </c>
    </row>
    <row r="16" spans="1:13" ht="28">
      <c r="A16" s="395"/>
      <c r="B16" s="289" t="s">
        <v>590</v>
      </c>
      <c r="C16" s="281">
        <v>400</v>
      </c>
      <c r="D16" s="290">
        <v>1</v>
      </c>
      <c r="E16" s="292">
        <f t="shared" si="1"/>
        <v>400</v>
      </c>
      <c r="F16" s="78"/>
      <c r="G16" s="43"/>
      <c r="H16" s="43"/>
      <c r="I16" s="395"/>
      <c r="J16" s="289" t="s">
        <v>207</v>
      </c>
      <c r="K16" s="281">
        <v>800</v>
      </c>
      <c r="L16" s="290">
        <v>1</v>
      </c>
      <c r="M16" s="292">
        <v>800</v>
      </c>
    </row>
    <row r="17" spans="1:13" ht="28">
      <c r="A17" s="395"/>
      <c r="B17" s="289" t="s">
        <v>591</v>
      </c>
      <c r="C17" s="281">
        <v>300</v>
      </c>
      <c r="D17" s="290">
        <v>3</v>
      </c>
      <c r="E17" s="291">
        <f t="shared" si="1"/>
        <v>900</v>
      </c>
      <c r="F17" s="78"/>
      <c r="G17" s="43"/>
      <c r="H17" s="43"/>
      <c r="I17" s="395"/>
      <c r="J17" s="289" t="s">
        <v>208</v>
      </c>
      <c r="K17" s="281">
        <v>500</v>
      </c>
      <c r="L17" s="290">
        <v>3</v>
      </c>
      <c r="M17" s="291">
        <f>K17*L17</f>
        <v>1500</v>
      </c>
    </row>
    <row r="18" spans="1:13">
      <c r="A18" s="395"/>
      <c r="B18" s="293" t="s">
        <v>209</v>
      </c>
      <c r="C18" s="281">
        <v>100</v>
      </c>
      <c r="D18" s="290">
        <v>9</v>
      </c>
      <c r="E18" s="291">
        <f t="shared" si="1"/>
        <v>900</v>
      </c>
      <c r="F18" s="78"/>
      <c r="G18" s="43"/>
      <c r="H18" s="43"/>
      <c r="I18" s="395"/>
      <c r="J18" s="293" t="s">
        <v>209</v>
      </c>
      <c r="K18" s="281">
        <v>100</v>
      </c>
      <c r="L18" s="290">
        <v>9</v>
      </c>
      <c r="M18" s="291">
        <v>900</v>
      </c>
    </row>
    <row r="19" spans="1:13" ht="31.5" customHeight="1">
      <c r="A19" s="395"/>
      <c r="B19" s="195" t="s">
        <v>210</v>
      </c>
      <c r="C19" s="193">
        <v>500</v>
      </c>
      <c r="D19" s="79">
        <v>1</v>
      </c>
      <c r="E19" s="278">
        <f t="shared" si="1"/>
        <v>500</v>
      </c>
      <c r="F19" s="284" t="s">
        <v>211</v>
      </c>
      <c r="G19" s="43"/>
      <c r="H19" s="43"/>
      <c r="I19" s="395"/>
      <c r="J19" s="195" t="s">
        <v>210</v>
      </c>
      <c r="K19" s="193">
        <v>592</v>
      </c>
      <c r="L19" s="79">
        <v>1</v>
      </c>
      <c r="M19" s="278">
        <f>69+67+49+47+43+47+43+69+99+59</f>
        <v>592</v>
      </c>
    </row>
    <row r="20" spans="1:13" ht="28">
      <c r="A20" s="396"/>
      <c r="B20" s="70"/>
      <c r="C20" s="186"/>
      <c r="D20" s="82"/>
      <c r="E20" s="186"/>
      <c r="F20" s="44"/>
      <c r="G20" s="44"/>
      <c r="H20" s="44"/>
      <c r="I20" s="396"/>
      <c r="J20" s="372" t="s">
        <v>212</v>
      </c>
      <c r="K20" s="373">
        <v>18.5</v>
      </c>
      <c r="L20" s="374">
        <v>3</v>
      </c>
      <c r="M20" s="373">
        <v>53</v>
      </c>
    </row>
    <row r="21" spans="1:13" ht="28">
      <c r="A21" s="321"/>
      <c r="B21" s="364" t="s">
        <v>213</v>
      </c>
      <c r="C21" s="365"/>
      <c r="D21" s="366">
        <v>0</v>
      </c>
      <c r="E21" s="367">
        <v>0</v>
      </c>
      <c r="F21" s="90"/>
      <c r="G21" s="45"/>
      <c r="H21" s="45"/>
      <c r="I21" s="347"/>
      <c r="J21" s="364" t="s">
        <v>213</v>
      </c>
      <c r="K21" s="365"/>
      <c r="L21" s="366">
        <v>12</v>
      </c>
      <c r="M21" s="367">
        <v>5100</v>
      </c>
    </row>
    <row r="22" spans="1:13" ht="27" customHeight="1">
      <c r="A22" s="397" t="s">
        <v>215</v>
      </c>
      <c r="B22" s="398"/>
      <c r="C22" s="398"/>
      <c r="D22" s="399"/>
      <c r="E22" s="196">
        <f>SUM(E4:E21)</f>
        <v>60260</v>
      </c>
      <c r="F22" s="47"/>
      <c r="G22" s="48"/>
      <c r="H22" s="370"/>
      <c r="I22" s="397" t="s">
        <v>215</v>
      </c>
      <c r="J22" s="398"/>
      <c r="K22" s="398"/>
      <c r="L22" s="399"/>
      <c r="M22" s="196">
        <f>SUM(M4:M21)</f>
        <v>50895</v>
      </c>
    </row>
    <row r="23" spans="1:13" ht="27" customHeight="1">
      <c r="A23" s="397" t="s">
        <v>216</v>
      </c>
      <c r="B23" s="398"/>
      <c r="C23" s="398"/>
      <c r="D23" s="399"/>
      <c r="E23" s="196">
        <f>'DS khách mời dự tính 2025'!G79</f>
        <v>68800</v>
      </c>
      <c r="F23" s="47"/>
      <c r="G23" s="48"/>
      <c r="H23" s="370"/>
      <c r="I23" s="397" t="s">
        <v>216</v>
      </c>
      <c r="J23" s="398"/>
      <c r="K23" s="398"/>
      <c r="L23" s="399"/>
      <c r="M23" s="196">
        <f>'DS khách mời dự tính 2024'!O79</f>
        <v>0</v>
      </c>
    </row>
    <row r="24" spans="1:13" ht="27.5">
      <c r="C24" s="197"/>
      <c r="D24" s="53"/>
      <c r="E24" s="198">
        <f>E23-E22</f>
        <v>8540</v>
      </c>
      <c r="F24" s="55"/>
      <c r="G24" s="56"/>
      <c r="H24" s="56"/>
      <c r="K24" s="197"/>
      <c r="L24" s="53"/>
      <c r="M24" s="198">
        <f>M23-M22</f>
        <v>-50895</v>
      </c>
    </row>
    <row r="25" spans="1:13" ht="27.5">
      <c r="A25" s="53"/>
      <c r="B25" s="53"/>
    </row>
  </sheetData>
  <mergeCells count="14">
    <mergeCell ref="I4:I8"/>
    <mergeCell ref="I9:I11"/>
    <mergeCell ref="I14:I20"/>
    <mergeCell ref="I22:L22"/>
    <mergeCell ref="I23:L23"/>
    <mergeCell ref="A14:A20"/>
    <mergeCell ref="A22:D22"/>
    <mergeCell ref="A23:D23"/>
    <mergeCell ref="A1:G1"/>
    <mergeCell ref="A2:B2"/>
    <mergeCell ref="A4:A9"/>
    <mergeCell ref="F4:F6"/>
    <mergeCell ref="G4:G9"/>
    <mergeCell ref="F7:F9"/>
  </mergeCells>
  <pageMargins left="0.7" right="0.7" top="0.75" bottom="0.75" header="0.3" footer="0.3"/>
  <pageSetup paperSize="9" scale="4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63F83-52D9-4C43-B2FD-270942BBA802}">
  <dimension ref="B1:N82"/>
  <sheetViews>
    <sheetView showGridLines="0" view="pageBreakPreview" topLeftCell="B1" zoomScale="85" zoomScaleNormal="115" zoomScaleSheetLayoutView="85" workbookViewId="0">
      <pane ySplit="2" topLeftCell="A3" activePane="bottomLeft" state="frozen"/>
      <selection activeCell="M11" sqref="M11"/>
      <selection pane="bottomLeft" activeCell="B59" sqref="B59:B77"/>
    </sheetView>
  </sheetViews>
  <sheetFormatPr defaultColWidth="9" defaultRowHeight="14"/>
  <cols>
    <col min="1" max="1" width="0" style="1" hidden="1" customWidth="1"/>
    <col min="2" max="2" width="9.26953125" style="33" bestFit="1" customWidth="1"/>
    <col min="3" max="3" width="22.26953125" style="173" bestFit="1" customWidth="1"/>
    <col min="4" max="4" width="14.7265625" style="174" customWidth="1"/>
    <col min="5" max="5" width="31" style="173" customWidth="1"/>
    <col min="6" max="6" width="18.7265625" style="228" bestFit="1" customWidth="1"/>
    <col min="7" max="7" width="13.7265625" style="1" customWidth="1"/>
    <col min="8" max="8" width="14.26953125" style="1" customWidth="1"/>
    <col min="9" max="9" width="37.453125" style="1" bestFit="1" customWidth="1"/>
    <col min="10" max="10" width="9" style="1"/>
    <col min="11" max="11" width="20.7265625" style="1" customWidth="1"/>
    <col min="12" max="12" width="18.81640625" style="1" customWidth="1"/>
    <col min="13" max="13" width="17.26953125" style="1" customWidth="1"/>
    <col min="14" max="14" width="21.81640625" style="1" customWidth="1"/>
    <col min="15" max="15" width="11.81640625" style="1" bestFit="1" customWidth="1"/>
    <col min="16" max="16384" width="9" style="1"/>
  </cols>
  <sheetData>
    <row r="1" spans="2:14" ht="17.25" customHeight="1">
      <c r="C1" s="1"/>
      <c r="D1" s="33"/>
      <c r="E1" s="1"/>
      <c r="F1" s="2"/>
    </row>
    <row r="2" spans="2:14" ht="39" customHeight="1">
      <c r="B2" s="158" t="s">
        <v>217</v>
      </c>
      <c r="C2" s="159" t="s">
        <v>218</v>
      </c>
      <c r="D2" s="159" t="s">
        <v>219</v>
      </c>
      <c r="E2" s="159" t="s">
        <v>220</v>
      </c>
      <c r="F2" s="159" t="s">
        <v>221</v>
      </c>
      <c r="G2" s="160" t="s">
        <v>222</v>
      </c>
      <c r="H2" s="160"/>
      <c r="I2" s="159" t="s">
        <v>224</v>
      </c>
    </row>
    <row r="3" spans="2:14" ht="21" customHeight="1">
      <c r="B3" s="2">
        <f>IF(C3="","",ROW()-2)</f>
        <v>1</v>
      </c>
      <c r="C3" s="1" t="s">
        <v>225</v>
      </c>
      <c r="D3" s="33">
        <v>10574</v>
      </c>
      <c r="E3" s="1" t="s">
        <v>226</v>
      </c>
      <c r="F3" s="1" t="s">
        <v>227</v>
      </c>
      <c r="G3" s="161">
        <v>2000</v>
      </c>
      <c r="H3" s="161"/>
      <c r="I3" s="161"/>
    </row>
    <row r="4" spans="2:14" ht="21" customHeight="1">
      <c r="B4" s="2">
        <f t="shared" ref="B4:B65" si="0">IF(C4="","",ROW()-2)</f>
        <v>2</v>
      </c>
      <c r="C4" s="1" t="s">
        <v>228</v>
      </c>
      <c r="D4" s="33">
        <v>10377</v>
      </c>
      <c r="E4" s="1" t="s">
        <v>229</v>
      </c>
      <c r="F4" s="1" t="s">
        <v>230</v>
      </c>
      <c r="G4" s="161">
        <v>1200</v>
      </c>
      <c r="H4" s="161"/>
      <c r="I4" s="161"/>
      <c r="K4" s="166" t="s">
        <v>231</v>
      </c>
      <c r="L4" s="166" t="s">
        <v>232</v>
      </c>
      <c r="M4" s="166" t="s">
        <v>233</v>
      </c>
    </row>
    <row r="5" spans="2:14" ht="21" customHeight="1">
      <c r="B5" s="2">
        <f t="shared" si="0"/>
        <v>3</v>
      </c>
      <c r="C5" s="1" t="s">
        <v>228</v>
      </c>
      <c r="D5" s="33">
        <v>10294</v>
      </c>
      <c r="E5" s="1" t="s">
        <v>234</v>
      </c>
      <c r="F5" s="1" t="s">
        <v>230</v>
      </c>
      <c r="G5" s="161">
        <v>1200</v>
      </c>
      <c r="H5" s="161"/>
      <c r="I5" s="161"/>
      <c r="K5" s="161" t="s">
        <v>235</v>
      </c>
      <c r="L5" s="167" t="s">
        <v>236</v>
      </c>
      <c r="M5" s="167" t="s">
        <v>237</v>
      </c>
    </row>
    <row r="6" spans="2:14" ht="21" customHeight="1">
      <c r="B6" s="2">
        <f t="shared" si="0"/>
        <v>4</v>
      </c>
      <c r="C6" s="1" t="s">
        <v>228</v>
      </c>
      <c r="D6" s="33">
        <v>10635</v>
      </c>
      <c r="E6" s="1" t="s">
        <v>238</v>
      </c>
      <c r="F6" s="1" t="s">
        <v>230</v>
      </c>
      <c r="G6" s="161">
        <v>1200</v>
      </c>
      <c r="H6" s="161"/>
      <c r="I6" s="161"/>
      <c r="K6" s="168" t="s">
        <v>239</v>
      </c>
      <c r="L6" s="167" t="s">
        <v>619</v>
      </c>
      <c r="M6" s="167" t="s">
        <v>624</v>
      </c>
    </row>
    <row r="7" spans="2:14" ht="21" customHeight="1">
      <c r="B7" s="2">
        <f t="shared" si="0"/>
        <v>5</v>
      </c>
      <c r="C7" s="1" t="s">
        <v>242</v>
      </c>
      <c r="D7" s="33" t="s">
        <v>243</v>
      </c>
      <c r="E7" s="1" t="s">
        <v>592</v>
      </c>
      <c r="F7" s="1" t="s">
        <v>245</v>
      </c>
      <c r="G7" s="161">
        <v>1200</v>
      </c>
      <c r="H7" s="161"/>
      <c r="I7" s="161"/>
      <c r="K7" s="161" t="s">
        <v>246</v>
      </c>
      <c r="L7" s="167" t="s">
        <v>624</v>
      </c>
      <c r="M7" s="167" t="s">
        <v>237</v>
      </c>
    </row>
    <row r="8" spans="2:14" ht="21" customHeight="1">
      <c r="B8" s="2">
        <f t="shared" si="0"/>
        <v>6</v>
      </c>
      <c r="C8" s="1" t="s">
        <v>251</v>
      </c>
      <c r="D8" s="33">
        <v>12407</v>
      </c>
      <c r="E8" s="1" t="s">
        <v>270</v>
      </c>
      <c r="F8" s="1" t="s">
        <v>266</v>
      </c>
      <c r="G8" s="161">
        <v>700</v>
      </c>
      <c r="H8" s="161"/>
      <c r="I8" s="161"/>
      <c r="K8" s="161" t="s">
        <v>249</v>
      </c>
      <c r="L8" s="167" t="s">
        <v>241</v>
      </c>
      <c r="M8" s="167" t="s">
        <v>237</v>
      </c>
    </row>
    <row r="9" spans="2:14" s="164" customFormat="1" ht="21" customHeight="1">
      <c r="B9" s="2">
        <f t="shared" si="0"/>
        <v>7</v>
      </c>
      <c r="C9" s="162" t="s">
        <v>251</v>
      </c>
      <c r="D9" s="33">
        <v>13410</v>
      </c>
      <c r="E9" s="1" t="s">
        <v>260</v>
      </c>
      <c r="F9" s="1" t="s">
        <v>257</v>
      </c>
      <c r="G9" s="161">
        <v>500</v>
      </c>
      <c r="H9" s="161"/>
      <c r="I9" s="163"/>
      <c r="K9" s="161" t="s">
        <v>254</v>
      </c>
      <c r="L9" s="167" t="s">
        <v>250</v>
      </c>
      <c r="M9" s="167" t="s">
        <v>250</v>
      </c>
    </row>
    <row r="10" spans="2:14" ht="21" customHeight="1">
      <c r="B10" s="2">
        <f t="shared" si="0"/>
        <v>8</v>
      </c>
      <c r="C10" s="1" t="s">
        <v>264</v>
      </c>
      <c r="D10" s="33">
        <v>11697</v>
      </c>
      <c r="E10" s="1" t="s">
        <v>252</v>
      </c>
      <c r="F10" s="1" t="s">
        <v>253</v>
      </c>
      <c r="G10" s="161">
        <v>700</v>
      </c>
      <c r="H10" s="161"/>
      <c r="I10" s="161"/>
      <c r="K10" s="161" t="s">
        <v>258</v>
      </c>
      <c r="L10" s="167" t="s">
        <v>255</v>
      </c>
      <c r="M10" s="167" t="s">
        <v>255</v>
      </c>
    </row>
    <row r="11" spans="2:14" s="164" customFormat="1" ht="21" customHeight="1">
      <c r="B11" s="2">
        <f t="shared" si="0"/>
        <v>9</v>
      </c>
      <c r="C11" s="1" t="s">
        <v>264</v>
      </c>
      <c r="D11" s="33">
        <v>13167</v>
      </c>
      <c r="E11" s="1" t="s">
        <v>271</v>
      </c>
      <c r="F11" s="1" t="s">
        <v>257</v>
      </c>
      <c r="G11" s="161">
        <v>500</v>
      </c>
      <c r="H11" s="161"/>
      <c r="I11" s="163"/>
    </row>
    <row r="12" spans="2:14" ht="21" customHeight="1">
      <c r="B12" s="2">
        <f t="shared" si="0"/>
        <v>10</v>
      </c>
      <c r="C12" s="1" t="s">
        <v>264</v>
      </c>
      <c r="D12" s="33">
        <v>13611</v>
      </c>
      <c r="E12" s="1" t="s">
        <v>274</v>
      </c>
      <c r="F12" s="1" t="s">
        <v>263</v>
      </c>
      <c r="G12" s="161">
        <v>500</v>
      </c>
      <c r="H12" s="161"/>
      <c r="I12" s="163"/>
    </row>
    <row r="13" spans="2:14" ht="21" customHeight="1">
      <c r="B13" s="2">
        <f t="shared" si="0"/>
        <v>11</v>
      </c>
      <c r="C13" s="1" t="s">
        <v>269</v>
      </c>
      <c r="D13" s="33">
        <v>12980</v>
      </c>
      <c r="E13" s="1" t="s">
        <v>256</v>
      </c>
      <c r="F13" s="1" t="s">
        <v>301</v>
      </c>
      <c r="G13" s="161">
        <v>700</v>
      </c>
      <c r="H13" s="161"/>
      <c r="I13" s="163"/>
      <c r="K13"/>
      <c r="L13"/>
      <c r="M13"/>
      <c r="N13"/>
    </row>
    <row r="14" spans="2:14" ht="21" customHeight="1">
      <c r="B14" s="2">
        <f t="shared" si="0"/>
        <v>12</v>
      </c>
      <c r="C14" s="1" t="s">
        <v>269</v>
      </c>
      <c r="D14" s="33">
        <v>13166</v>
      </c>
      <c r="E14" s="1" t="s">
        <v>268</v>
      </c>
      <c r="F14" s="1" t="s">
        <v>261</v>
      </c>
      <c r="G14" s="161">
        <v>500</v>
      </c>
      <c r="H14" s="161"/>
      <c r="I14" s="161"/>
      <c r="K14"/>
      <c r="L14"/>
      <c r="M14"/>
      <c r="N14"/>
    </row>
    <row r="15" spans="2:14" ht="21" customHeight="1">
      <c r="B15" s="2">
        <f t="shared" si="0"/>
        <v>13</v>
      </c>
      <c r="C15" s="1" t="s">
        <v>269</v>
      </c>
      <c r="D15" s="165">
        <v>13511</v>
      </c>
      <c r="E15" s="1" t="s">
        <v>273</v>
      </c>
      <c r="F15" s="1" t="s">
        <v>263</v>
      </c>
      <c r="G15" s="161">
        <v>500</v>
      </c>
      <c r="H15" s="161"/>
      <c r="I15" s="163"/>
    </row>
    <row r="16" spans="2:14" ht="21" customHeight="1">
      <c r="B16" s="2">
        <f t="shared" si="0"/>
        <v>14</v>
      </c>
      <c r="C16" s="1" t="s">
        <v>276</v>
      </c>
      <c r="D16" s="33">
        <v>46418</v>
      </c>
      <c r="E16" s="1" t="s">
        <v>277</v>
      </c>
      <c r="F16" s="1" t="s">
        <v>328</v>
      </c>
      <c r="G16" s="161">
        <v>450</v>
      </c>
      <c r="H16" s="161"/>
      <c r="I16" s="163"/>
    </row>
    <row r="17" spans="2:9" ht="21" customHeight="1">
      <c r="B17" s="2">
        <f t="shared" si="0"/>
        <v>15</v>
      </c>
      <c r="C17" s="1" t="s">
        <v>279</v>
      </c>
      <c r="D17" s="33">
        <v>12408</v>
      </c>
      <c r="E17" s="1" t="s">
        <v>280</v>
      </c>
      <c r="F17" s="1" t="s">
        <v>602</v>
      </c>
      <c r="G17" s="161">
        <v>700</v>
      </c>
      <c r="H17" s="161"/>
      <c r="I17" s="163"/>
    </row>
    <row r="18" spans="2:9" ht="21" customHeight="1">
      <c r="B18" s="2">
        <f t="shared" si="0"/>
        <v>16</v>
      </c>
      <c r="C18" s="1" t="s">
        <v>279</v>
      </c>
      <c r="D18" s="33">
        <v>12543</v>
      </c>
      <c r="E18" s="1" t="s">
        <v>281</v>
      </c>
      <c r="F18" s="1" t="s">
        <v>301</v>
      </c>
      <c r="G18" s="161">
        <v>700</v>
      </c>
      <c r="H18" s="161"/>
      <c r="I18" s="163"/>
    </row>
    <row r="19" spans="2:9" ht="21" customHeight="1">
      <c r="B19" s="2">
        <f t="shared" si="0"/>
        <v>17</v>
      </c>
      <c r="C19" s="1" t="s">
        <v>279</v>
      </c>
      <c r="D19" s="33">
        <v>12833</v>
      </c>
      <c r="E19" s="1" t="s">
        <v>284</v>
      </c>
      <c r="F19" s="1" t="s">
        <v>257</v>
      </c>
      <c r="G19" s="161">
        <v>500</v>
      </c>
      <c r="H19" s="161"/>
      <c r="I19" s="163"/>
    </row>
    <row r="20" spans="2:9" ht="21" customHeight="1">
      <c r="B20" s="2">
        <f t="shared" si="0"/>
        <v>18</v>
      </c>
      <c r="C20" s="1" t="s">
        <v>279</v>
      </c>
      <c r="D20" s="33">
        <v>13090</v>
      </c>
      <c r="E20" s="1" t="s">
        <v>282</v>
      </c>
      <c r="F20" s="1" t="s">
        <v>257</v>
      </c>
      <c r="G20" s="161">
        <v>500</v>
      </c>
      <c r="H20" s="161"/>
      <c r="I20" s="161"/>
    </row>
    <row r="21" spans="2:9" ht="21" customHeight="1">
      <c r="B21" s="2">
        <f t="shared" si="0"/>
        <v>19</v>
      </c>
      <c r="C21" s="1" t="s">
        <v>285</v>
      </c>
      <c r="D21" s="33">
        <v>12336</v>
      </c>
      <c r="E21" s="1" t="s">
        <v>286</v>
      </c>
      <c r="F21" s="1" t="s">
        <v>602</v>
      </c>
      <c r="G21" s="161">
        <v>700</v>
      </c>
      <c r="H21" s="161"/>
      <c r="I21" s="161"/>
    </row>
    <row r="22" spans="2:9" ht="21" customHeight="1">
      <c r="B22" s="2">
        <f t="shared" si="0"/>
        <v>20</v>
      </c>
      <c r="C22" s="1" t="s">
        <v>285</v>
      </c>
      <c r="D22" s="33">
        <v>12463</v>
      </c>
      <c r="E22" s="1" t="s">
        <v>287</v>
      </c>
      <c r="F22" s="1" t="s">
        <v>257</v>
      </c>
      <c r="G22" s="161">
        <v>500</v>
      </c>
      <c r="H22" s="161"/>
      <c r="I22" s="163"/>
    </row>
    <row r="23" spans="2:9" ht="21" customHeight="1">
      <c r="B23" s="2">
        <f t="shared" si="0"/>
        <v>21</v>
      </c>
      <c r="C23" s="1" t="s">
        <v>285</v>
      </c>
      <c r="D23" s="33">
        <v>12938</v>
      </c>
      <c r="E23" s="1" t="s">
        <v>288</v>
      </c>
      <c r="F23" s="1" t="s">
        <v>257</v>
      </c>
      <c r="G23" s="161">
        <v>500</v>
      </c>
      <c r="H23" s="161"/>
      <c r="I23" s="163" t="s">
        <v>283</v>
      </c>
    </row>
    <row r="24" spans="2:9" ht="21" customHeight="1">
      <c r="B24" s="2">
        <f t="shared" si="0"/>
        <v>22</v>
      </c>
      <c r="C24" s="1" t="s">
        <v>285</v>
      </c>
      <c r="D24" s="33">
        <v>12973</v>
      </c>
      <c r="E24" s="1" t="s">
        <v>289</v>
      </c>
      <c r="F24" s="1" t="s">
        <v>261</v>
      </c>
      <c r="G24" s="161">
        <v>500</v>
      </c>
      <c r="H24" s="161"/>
      <c r="I24" s="163"/>
    </row>
    <row r="25" spans="2:9" ht="21" customHeight="1">
      <c r="B25" s="2">
        <f t="shared" si="0"/>
        <v>23</v>
      </c>
      <c r="C25" s="1" t="s">
        <v>285</v>
      </c>
      <c r="D25" s="33">
        <v>13210</v>
      </c>
      <c r="E25" s="1" t="s">
        <v>290</v>
      </c>
      <c r="F25" s="1" t="s">
        <v>261</v>
      </c>
      <c r="G25" s="161">
        <v>500</v>
      </c>
      <c r="H25" s="161"/>
      <c r="I25" s="161"/>
    </row>
    <row r="26" spans="2:9" ht="21" customHeight="1">
      <c r="B26" s="2">
        <f t="shared" si="0"/>
        <v>24</v>
      </c>
      <c r="C26" s="1" t="s">
        <v>285</v>
      </c>
      <c r="D26" s="33">
        <v>13351</v>
      </c>
      <c r="E26" s="1" t="s">
        <v>291</v>
      </c>
      <c r="F26" s="1" t="s">
        <v>261</v>
      </c>
      <c r="G26" s="161">
        <v>500</v>
      </c>
      <c r="H26" s="161"/>
      <c r="I26" s="163"/>
    </row>
    <row r="27" spans="2:9" ht="21" customHeight="1">
      <c r="B27" s="2">
        <f t="shared" si="0"/>
        <v>25</v>
      </c>
      <c r="C27" s="1" t="s">
        <v>285</v>
      </c>
      <c r="D27" s="33">
        <v>13473</v>
      </c>
      <c r="E27" s="1" t="s">
        <v>292</v>
      </c>
      <c r="F27" s="1" t="s">
        <v>261</v>
      </c>
      <c r="G27" s="161">
        <v>500</v>
      </c>
      <c r="H27" s="161"/>
      <c r="I27" s="163"/>
    </row>
    <row r="28" spans="2:9" ht="21" customHeight="1">
      <c r="B28" s="2">
        <f t="shared" si="0"/>
        <v>26</v>
      </c>
      <c r="C28" s="1" t="s">
        <v>294</v>
      </c>
      <c r="D28" s="33">
        <v>25107</v>
      </c>
      <c r="E28" s="1" t="s">
        <v>295</v>
      </c>
      <c r="F28" s="1" t="s">
        <v>296</v>
      </c>
      <c r="G28" s="161">
        <v>1200</v>
      </c>
      <c r="H28" s="161"/>
      <c r="I28" s="163"/>
    </row>
    <row r="29" spans="2:9" ht="21" customHeight="1">
      <c r="B29" s="2">
        <f t="shared" si="0"/>
        <v>27</v>
      </c>
      <c r="C29" s="1" t="s">
        <v>294</v>
      </c>
      <c r="D29" s="33">
        <v>11046</v>
      </c>
      <c r="E29" s="1" t="s">
        <v>297</v>
      </c>
      <c r="F29" s="1" t="s">
        <v>298</v>
      </c>
      <c r="G29" s="161">
        <v>700</v>
      </c>
      <c r="H29" s="161"/>
      <c r="I29" s="161"/>
    </row>
    <row r="30" spans="2:9" ht="21" customHeight="1">
      <c r="B30" s="2">
        <f t="shared" si="0"/>
        <v>28</v>
      </c>
      <c r="C30" s="1" t="s">
        <v>294</v>
      </c>
      <c r="D30" s="33">
        <v>11541</v>
      </c>
      <c r="E30" s="1" t="s">
        <v>299</v>
      </c>
      <c r="F30" s="1" t="s">
        <v>257</v>
      </c>
      <c r="G30" s="161">
        <v>500</v>
      </c>
      <c r="H30" s="161"/>
      <c r="I30" s="163"/>
    </row>
    <row r="31" spans="2:9" ht="21" customHeight="1">
      <c r="B31" s="2">
        <f t="shared" si="0"/>
        <v>29</v>
      </c>
      <c r="C31" s="1" t="s">
        <v>294</v>
      </c>
      <c r="D31" s="33">
        <v>12301</v>
      </c>
      <c r="E31" s="1" t="s">
        <v>300</v>
      </c>
      <c r="F31" s="1" t="s">
        <v>301</v>
      </c>
      <c r="G31" s="161">
        <v>700</v>
      </c>
      <c r="H31" s="161"/>
      <c r="I31" s="163"/>
    </row>
    <row r="32" spans="2:9" ht="21" customHeight="1">
      <c r="B32" s="2">
        <f t="shared" si="0"/>
        <v>30</v>
      </c>
      <c r="C32" s="1" t="s">
        <v>294</v>
      </c>
      <c r="D32" s="33">
        <v>13291</v>
      </c>
      <c r="E32" s="1" t="s">
        <v>303</v>
      </c>
      <c r="F32" s="1" t="s">
        <v>301</v>
      </c>
      <c r="G32" s="161">
        <v>700</v>
      </c>
      <c r="H32" s="161"/>
      <c r="I32" s="163"/>
    </row>
    <row r="33" spans="2:13" ht="21" customHeight="1">
      <c r="B33" s="2">
        <f t="shared" si="0"/>
        <v>31</v>
      </c>
      <c r="C33" s="1" t="s">
        <v>294</v>
      </c>
      <c r="D33" s="33">
        <v>13443</v>
      </c>
      <c r="E33" s="1" t="s">
        <v>304</v>
      </c>
      <c r="F33" s="1" t="s">
        <v>603</v>
      </c>
      <c r="G33" s="161">
        <v>700</v>
      </c>
      <c r="H33" s="161"/>
      <c r="I33" s="163"/>
    </row>
    <row r="34" spans="2:13" ht="21" customHeight="1">
      <c r="B34" s="2">
        <f t="shared" si="0"/>
        <v>32</v>
      </c>
      <c r="C34" s="1" t="s">
        <v>294</v>
      </c>
      <c r="D34" s="33">
        <v>13592</v>
      </c>
      <c r="E34" s="1" t="s">
        <v>306</v>
      </c>
      <c r="F34" s="1" t="s">
        <v>301</v>
      </c>
      <c r="G34" s="161">
        <v>700</v>
      </c>
      <c r="H34" s="161"/>
      <c r="I34" s="163"/>
    </row>
    <row r="35" spans="2:13" ht="21" customHeight="1">
      <c r="B35" s="2">
        <f t="shared" si="0"/>
        <v>33</v>
      </c>
      <c r="C35" s="1" t="s">
        <v>294</v>
      </c>
      <c r="D35" s="33">
        <v>13653</v>
      </c>
      <c r="E35" s="1" t="s">
        <v>593</v>
      </c>
      <c r="F35" s="1" t="s">
        <v>298</v>
      </c>
      <c r="G35" s="161">
        <v>700</v>
      </c>
      <c r="H35" s="161"/>
      <c r="I35" s="163"/>
    </row>
    <row r="36" spans="2:13" ht="21" customHeight="1">
      <c r="B36" s="2">
        <f t="shared" si="0"/>
        <v>34</v>
      </c>
      <c r="C36" s="1" t="s">
        <v>294</v>
      </c>
      <c r="D36" s="33">
        <v>13649</v>
      </c>
      <c r="E36" s="1" t="s">
        <v>594</v>
      </c>
      <c r="F36" s="1" t="s">
        <v>263</v>
      </c>
      <c r="G36" s="161">
        <v>500</v>
      </c>
      <c r="H36" s="161"/>
      <c r="I36" s="163"/>
      <c r="M36"/>
    </row>
    <row r="37" spans="2:13" ht="21" customHeight="1">
      <c r="B37" s="2">
        <f t="shared" si="0"/>
        <v>35</v>
      </c>
      <c r="C37" s="1" t="s">
        <v>294</v>
      </c>
      <c r="D37" s="33">
        <v>13654</v>
      </c>
      <c r="E37" s="1" t="s">
        <v>595</v>
      </c>
      <c r="F37" s="1" t="s">
        <v>263</v>
      </c>
      <c r="G37" s="161">
        <v>500</v>
      </c>
      <c r="H37" s="161"/>
      <c r="I37" s="163"/>
      <c r="M37"/>
    </row>
    <row r="38" spans="2:13" ht="21" customHeight="1">
      <c r="B38" s="2">
        <f t="shared" si="0"/>
        <v>36</v>
      </c>
      <c r="C38" s="1" t="s">
        <v>294</v>
      </c>
      <c r="D38" s="33">
        <v>13666</v>
      </c>
      <c r="E38" s="1" t="s">
        <v>596</v>
      </c>
      <c r="F38" s="1" t="s">
        <v>309</v>
      </c>
      <c r="G38" s="161">
        <v>500</v>
      </c>
      <c r="H38" s="161"/>
      <c r="I38" s="163"/>
    </row>
    <row r="39" spans="2:13" ht="21" customHeight="1">
      <c r="B39" s="2">
        <f t="shared" si="0"/>
        <v>37</v>
      </c>
      <c r="C39" s="1" t="s">
        <v>294</v>
      </c>
      <c r="D39" s="33">
        <v>13672</v>
      </c>
      <c r="E39" s="1" t="s">
        <v>597</v>
      </c>
      <c r="F39" s="1" t="s">
        <v>604</v>
      </c>
      <c r="G39" s="161">
        <v>500</v>
      </c>
      <c r="H39" s="161"/>
      <c r="I39" s="163"/>
    </row>
    <row r="40" spans="2:13" ht="21" customHeight="1">
      <c r="B40" s="2">
        <f t="shared" si="0"/>
        <v>38</v>
      </c>
      <c r="C40" s="1" t="s">
        <v>310</v>
      </c>
      <c r="D40" s="33">
        <v>45527</v>
      </c>
      <c r="E40" s="1" t="s">
        <v>313</v>
      </c>
      <c r="F40" s="1" t="s">
        <v>314</v>
      </c>
      <c r="G40" s="161">
        <v>450</v>
      </c>
      <c r="H40" s="161"/>
      <c r="I40" s="163"/>
    </row>
    <row r="41" spans="2:13" ht="21" customHeight="1">
      <c r="B41" s="2">
        <f t="shared" si="0"/>
        <v>39</v>
      </c>
      <c r="C41" s="1" t="s">
        <v>310</v>
      </c>
      <c r="D41" s="33">
        <v>45678</v>
      </c>
      <c r="E41" s="1" t="s">
        <v>311</v>
      </c>
      <c r="F41" s="1" t="s">
        <v>618</v>
      </c>
      <c r="G41" s="161">
        <v>600</v>
      </c>
      <c r="H41" s="161"/>
      <c r="I41" s="161"/>
    </row>
    <row r="42" spans="2:13" ht="21" customHeight="1">
      <c r="B42" s="2">
        <f t="shared" si="0"/>
        <v>40</v>
      </c>
      <c r="C42" s="1" t="s">
        <v>310</v>
      </c>
      <c r="D42" s="33">
        <v>46468</v>
      </c>
      <c r="E42" s="1" t="s">
        <v>316</v>
      </c>
      <c r="F42" s="1" t="s">
        <v>314</v>
      </c>
      <c r="G42" s="161">
        <v>450</v>
      </c>
      <c r="H42" s="161"/>
      <c r="I42" s="161"/>
    </row>
    <row r="43" spans="2:13" ht="21" customHeight="1">
      <c r="B43" s="2">
        <f>IF(C43="","",ROW()-2)</f>
        <v>41</v>
      </c>
      <c r="C43" s="1" t="s">
        <v>310</v>
      </c>
      <c r="D43" s="33">
        <v>46473</v>
      </c>
      <c r="E43" s="1" t="s">
        <v>598</v>
      </c>
      <c r="F43" s="1" t="s">
        <v>314</v>
      </c>
      <c r="G43" s="161">
        <v>450</v>
      </c>
      <c r="H43" s="161"/>
      <c r="I43" s="161"/>
    </row>
    <row r="44" spans="2:13" ht="21" customHeight="1">
      <c r="B44" s="2">
        <f t="shared" si="0"/>
        <v>42</v>
      </c>
      <c r="C44" s="1" t="s">
        <v>310</v>
      </c>
      <c r="D44" s="33">
        <v>46474</v>
      </c>
      <c r="E44" s="1" t="s">
        <v>599</v>
      </c>
      <c r="F44" s="1" t="s">
        <v>314</v>
      </c>
      <c r="G44" s="161">
        <v>450</v>
      </c>
      <c r="H44" s="161"/>
      <c r="I44" s="163"/>
    </row>
    <row r="45" spans="2:13" ht="21" customHeight="1">
      <c r="B45" s="2">
        <f t="shared" si="0"/>
        <v>43</v>
      </c>
      <c r="C45" s="162" t="s">
        <v>310</v>
      </c>
      <c r="D45" s="33">
        <v>46471</v>
      </c>
      <c r="E45" s="1" t="s">
        <v>600</v>
      </c>
      <c r="F45" s="1" t="s">
        <v>314</v>
      </c>
      <c r="G45" s="161">
        <v>450</v>
      </c>
      <c r="H45" s="161"/>
      <c r="I45" s="161"/>
    </row>
    <row r="46" spans="2:13" ht="21" customHeight="1">
      <c r="B46" s="2">
        <f t="shared" si="0"/>
        <v>44</v>
      </c>
      <c r="C46" s="1" t="s">
        <v>318</v>
      </c>
      <c r="D46" s="33">
        <v>33245</v>
      </c>
      <c r="E46" s="1" t="s">
        <v>340</v>
      </c>
      <c r="F46" s="1" t="s">
        <v>278</v>
      </c>
      <c r="G46" s="161">
        <v>450</v>
      </c>
      <c r="H46" s="161"/>
      <c r="I46" s="161"/>
    </row>
    <row r="47" spans="2:13" ht="21" customHeight="1">
      <c r="B47" s="2">
        <f t="shared" si="0"/>
        <v>45</v>
      </c>
      <c r="C47" s="328" t="s">
        <v>318</v>
      </c>
      <c r="D47" s="329">
        <v>10488</v>
      </c>
      <c r="E47" s="330" t="s">
        <v>601</v>
      </c>
      <c r="F47" s="330" t="s">
        <v>305</v>
      </c>
      <c r="G47" s="331">
        <v>700</v>
      </c>
      <c r="H47" s="331"/>
      <c r="I47" s="161"/>
    </row>
    <row r="48" spans="2:13" ht="21" customHeight="1">
      <c r="B48" s="2">
        <f t="shared" si="0"/>
        <v>46</v>
      </c>
      <c r="C48" s="330" t="s">
        <v>318</v>
      </c>
      <c r="D48" s="329">
        <v>10778</v>
      </c>
      <c r="E48" s="330" t="s">
        <v>324</v>
      </c>
      <c r="F48" s="330" t="s">
        <v>605</v>
      </c>
      <c r="G48" s="161">
        <v>500</v>
      </c>
      <c r="H48" s="332"/>
      <c r="I48" s="161"/>
    </row>
    <row r="49" spans="2:9" ht="21" customHeight="1">
      <c r="B49" s="2">
        <f t="shared" si="0"/>
        <v>47</v>
      </c>
      <c r="C49" s="1" t="s">
        <v>318</v>
      </c>
      <c r="D49" s="33">
        <v>20182</v>
      </c>
      <c r="E49" s="1" t="s">
        <v>326</v>
      </c>
      <c r="F49" s="1" t="s">
        <v>323</v>
      </c>
      <c r="G49" s="161">
        <v>450</v>
      </c>
      <c r="H49" s="161"/>
      <c r="I49" s="161"/>
    </row>
    <row r="50" spans="2:9" ht="21" customHeight="1">
      <c r="B50" s="2">
        <f t="shared" si="0"/>
        <v>48</v>
      </c>
      <c r="C50" s="1" t="s">
        <v>329</v>
      </c>
      <c r="D50" s="33">
        <v>45875</v>
      </c>
      <c r="E50" s="1" t="s">
        <v>330</v>
      </c>
      <c r="F50" s="1" t="s">
        <v>606</v>
      </c>
      <c r="G50" s="161">
        <v>600</v>
      </c>
      <c r="H50" s="161"/>
      <c r="I50" s="161"/>
    </row>
    <row r="51" spans="2:9" ht="21" customHeight="1">
      <c r="B51" s="2">
        <f t="shared" si="0"/>
        <v>49</v>
      </c>
      <c r="C51" s="1" t="s">
        <v>329</v>
      </c>
      <c r="D51" s="33">
        <v>20187</v>
      </c>
      <c r="E51" s="1" t="s">
        <v>332</v>
      </c>
      <c r="F51" s="1" t="s">
        <v>335</v>
      </c>
      <c r="G51" s="161">
        <v>450</v>
      </c>
      <c r="H51" s="161"/>
      <c r="I51" s="161"/>
    </row>
    <row r="52" spans="2:9" ht="21" customHeight="1">
      <c r="B52" s="2">
        <f t="shared" si="0"/>
        <v>50</v>
      </c>
      <c r="C52" s="1" t="s">
        <v>329</v>
      </c>
      <c r="D52" s="33">
        <v>20784</v>
      </c>
      <c r="E52" s="1" t="s">
        <v>334</v>
      </c>
      <c r="F52" s="1" t="s">
        <v>278</v>
      </c>
      <c r="G52" s="161">
        <v>450</v>
      </c>
      <c r="H52" s="161"/>
      <c r="I52" s="161"/>
    </row>
    <row r="53" spans="2:9" ht="21" customHeight="1">
      <c r="B53" s="2">
        <f t="shared" si="0"/>
        <v>51</v>
      </c>
      <c r="C53" s="1" t="s">
        <v>329</v>
      </c>
      <c r="D53" s="33">
        <v>23130</v>
      </c>
      <c r="E53" s="1" t="s">
        <v>336</v>
      </c>
      <c r="F53" s="1" t="s">
        <v>328</v>
      </c>
      <c r="G53" s="161">
        <v>450</v>
      </c>
      <c r="H53" s="161"/>
      <c r="I53" s="163"/>
    </row>
    <row r="54" spans="2:9" ht="21" customHeight="1">
      <c r="B54" s="2">
        <f t="shared" si="0"/>
        <v>52</v>
      </c>
      <c r="C54" s="162" t="s">
        <v>329</v>
      </c>
      <c r="D54" s="33">
        <v>29224</v>
      </c>
      <c r="E54" s="1" t="s">
        <v>337</v>
      </c>
      <c r="F54" s="1" t="s">
        <v>278</v>
      </c>
      <c r="G54" s="161">
        <v>450</v>
      </c>
      <c r="H54" s="161"/>
      <c r="I54" s="161"/>
    </row>
    <row r="55" spans="2:9" ht="21" customHeight="1">
      <c r="B55" s="2">
        <f t="shared" si="0"/>
        <v>53</v>
      </c>
      <c r="C55" s="1" t="s">
        <v>329</v>
      </c>
      <c r="D55" s="33">
        <v>30967</v>
      </c>
      <c r="E55" s="1" t="s">
        <v>339</v>
      </c>
      <c r="F55" s="1" t="s">
        <v>328</v>
      </c>
      <c r="G55" s="161">
        <v>450</v>
      </c>
      <c r="H55" s="161"/>
      <c r="I55" s="161"/>
    </row>
    <row r="56" spans="2:9" ht="21" customHeight="1">
      <c r="B56" s="2">
        <f t="shared" si="0"/>
        <v>54</v>
      </c>
      <c r="C56" s="1" t="s">
        <v>329</v>
      </c>
      <c r="D56" s="33">
        <v>45540</v>
      </c>
      <c r="E56" s="1" t="s">
        <v>338</v>
      </c>
      <c r="F56" s="1" t="s">
        <v>607</v>
      </c>
      <c r="G56" s="161">
        <v>450</v>
      </c>
      <c r="H56" s="161"/>
      <c r="I56" s="161"/>
    </row>
    <row r="57" spans="2:9" ht="21" customHeight="1">
      <c r="B57" s="2">
        <f t="shared" si="0"/>
        <v>55</v>
      </c>
      <c r="C57" s="1" t="s">
        <v>329</v>
      </c>
      <c r="D57" s="33">
        <v>12753</v>
      </c>
      <c r="E57" s="1" t="s">
        <v>341</v>
      </c>
      <c r="F57" s="1" t="s">
        <v>328</v>
      </c>
      <c r="G57" s="161">
        <v>450</v>
      </c>
      <c r="H57" s="161"/>
      <c r="I57" s="161"/>
    </row>
    <row r="58" spans="2:9" ht="21" customHeight="1">
      <c r="B58" s="2">
        <f t="shared" si="0"/>
        <v>56</v>
      </c>
      <c r="C58" s="1" t="s">
        <v>329</v>
      </c>
      <c r="D58" s="33">
        <v>12134</v>
      </c>
      <c r="E58" s="1" t="s">
        <v>343</v>
      </c>
      <c r="F58" s="1" t="s">
        <v>323</v>
      </c>
      <c r="G58" s="161">
        <v>500</v>
      </c>
      <c r="H58" s="161"/>
      <c r="I58" s="161"/>
    </row>
    <row r="59" spans="2:9" ht="21" customHeight="1">
      <c r="B59" s="304">
        <f t="shared" si="0"/>
        <v>57</v>
      </c>
      <c r="C59" s="164" t="s">
        <v>344</v>
      </c>
      <c r="D59" s="167"/>
      <c r="E59" s="334" t="s">
        <v>620</v>
      </c>
      <c r="F59" s="161"/>
      <c r="G59" s="334">
        <v>1200</v>
      </c>
      <c r="H59" s="161"/>
      <c r="I59" s="161"/>
    </row>
    <row r="60" spans="2:9" ht="21" customHeight="1">
      <c r="B60" s="304">
        <f t="shared" si="0"/>
        <v>58</v>
      </c>
      <c r="C60" s="163" t="s">
        <v>344</v>
      </c>
      <c r="D60" s="167"/>
      <c r="E60" s="334" t="s">
        <v>621</v>
      </c>
      <c r="F60" s="161"/>
      <c r="G60" s="334">
        <v>1200</v>
      </c>
      <c r="H60" s="161"/>
      <c r="I60" s="161"/>
    </row>
    <row r="61" spans="2:9" ht="21" customHeight="1">
      <c r="B61" s="304">
        <f t="shared" si="0"/>
        <v>59</v>
      </c>
      <c r="C61" s="163" t="s">
        <v>344</v>
      </c>
      <c r="D61" s="167"/>
      <c r="E61" s="334" t="s">
        <v>622</v>
      </c>
      <c r="F61" s="161"/>
      <c r="G61" s="334">
        <v>1200</v>
      </c>
      <c r="H61" s="161"/>
      <c r="I61" s="161"/>
    </row>
    <row r="62" spans="2:9" ht="21" customHeight="1">
      <c r="B62" s="304">
        <f t="shared" si="0"/>
        <v>60</v>
      </c>
      <c r="C62" s="170" t="s">
        <v>349</v>
      </c>
      <c r="D62" s="167"/>
      <c r="E62" s="334" t="s">
        <v>623</v>
      </c>
      <c r="F62" s="161"/>
      <c r="G62" s="334">
        <v>1200</v>
      </c>
      <c r="H62" s="161"/>
      <c r="I62" s="169"/>
    </row>
    <row r="63" spans="2:9" ht="21" customHeight="1">
      <c r="B63" s="2">
        <f t="shared" si="0"/>
        <v>61</v>
      </c>
      <c r="C63" s="163" t="s">
        <v>344</v>
      </c>
      <c r="D63" s="2">
        <v>170430</v>
      </c>
      <c r="E63" s="164" t="s">
        <v>345</v>
      </c>
      <c r="F63" s="2" t="s">
        <v>346</v>
      </c>
      <c r="G63" s="334">
        <v>1200</v>
      </c>
      <c r="H63" s="161"/>
      <c r="I63" s="163"/>
    </row>
    <row r="64" spans="2:9" ht="21" customHeight="1">
      <c r="B64" s="2">
        <f t="shared" si="0"/>
        <v>62</v>
      </c>
      <c r="C64" s="163" t="s">
        <v>344</v>
      </c>
      <c r="D64" s="2">
        <v>160560</v>
      </c>
      <c r="E64" s="163" t="s">
        <v>347</v>
      </c>
      <c r="F64" s="2" t="s">
        <v>346</v>
      </c>
      <c r="G64" s="334">
        <v>1200</v>
      </c>
      <c r="H64" s="161"/>
      <c r="I64" s="163"/>
    </row>
    <row r="65" spans="2:9" ht="21" customHeight="1">
      <c r="B65" s="2">
        <f t="shared" si="0"/>
        <v>63</v>
      </c>
      <c r="C65" s="170" t="s">
        <v>349</v>
      </c>
      <c r="D65" s="2">
        <v>160050</v>
      </c>
      <c r="E65" s="163" t="s">
        <v>348</v>
      </c>
      <c r="F65" s="2" t="s">
        <v>346</v>
      </c>
      <c r="G65" s="334">
        <v>1200</v>
      </c>
      <c r="H65" s="161"/>
      <c r="I65" s="163"/>
    </row>
    <row r="66" spans="2:9" ht="21" customHeight="1">
      <c r="B66" s="2">
        <f t="shared" ref="B66:B73" si="1">IF(C66="","",ROW()-2)</f>
        <v>64</v>
      </c>
      <c r="C66" s="300" t="s">
        <v>344</v>
      </c>
      <c r="D66" s="301">
        <v>10265</v>
      </c>
      <c r="E66" s="302" t="s">
        <v>351</v>
      </c>
      <c r="F66" s="301" t="s">
        <v>296</v>
      </c>
      <c r="G66" s="303">
        <v>600</v>
      </c>
      <c r="H66" s="255"/>
      <c r="I66" s="163"/>
    </row>
    <row r="67" spans="2:9" ht="21" customHeight="1">
      <c r="B67" s="2">
        <f t="shared" si="1"/>
        <v>65</v>
      </c>
      <c r="C67" s="172" t="s">
        <v>344</v>
      </c>
      <c r="D67" s="2">
        <v>12075</v>
      </c>
      <c r="E67" s="164" t="s">
        <v>353</v>
      </c>
      <c r="F67" s="2" t="s">
        <v>346</v>
      </c>
      <c r="G67" s="171"/>
      <c r="H67" s="161"/>
      <c r="I67" s="172"/>
    </row>
    <row r="68" spans="2:9" ht="21" customHeight="1">
      <c r="B68" s="2">
        <f t="shared" si="1"/>
        <v>66</v>
      </c>
      <c r="C68" s="172" t="s">
        <v>344</v>
      </c>
      <c r="D68" s="2">
        <v>11092</v>
      </c>
      <c r="E68" s="333" t="s">
        <v>354</v>
      </c>
      <c r="F68" s="2" t="s">
        <v>237</v>
      </c>
      <c r="G68" s="171">
        <v>600</v>
      </c>
      <c r="H68" s="161"/>
      <c r="I68" s="172"/>
    </row>
    <row r="69" spans="2:9" ht="21" customHeight="1">
      <c r="B69" s="2">
        <f t="shared" si="1"/>
        <v>67</v>
      </c>
      <c r="C69" s="163" t="s">
        <v>344</v>
      </c>
      <c r="D69" s="2">
        <v>10506</v>
      </c>
      <c r="E69" s="164" t="s">
        <v>355</v>
      </c>
      <c r="F69" s="2" t="s">
        <v>346</v>
      </c>
      <c r="G69" s="161">
        <v>600</v>
      </c>
      <c r="H69" s="161"/>
      <c r="I69" s="163"/>
    </row>
    <row r="70" spans="2:9" ht="21" customHeight="1">
      <c r="B70" s="2">
        <f t="shared" si="1"/>
        <v>68</v>
      </c>
      <c r="C70" s="163" t="s">
        <v>344</v>
      </c>
      <c r="D70" s="2">
        <v>13547</v>
      </c>
      <c r="E70" s="164" t="s">
        <v>356</v>
      </c>
      <c r="F70" s="2" t="s">
        <v>346</v>
      </c>
      <c r="G70" s="161">
        <v>450</v>
      </c>
      <c r="H70" s="161"/>
      <c r="I70" s="163"/>
    </row>
    <row r="71" spans="2:9" ht="21" customHeight="1">
      <c r="B71" s="2">
        <f t="shared" si="1"/>
        <v>69</v>
      </c>
      <c r="C71" s="163" t="s">
        <v>344</v>
      </c>
      <c r="D71" s="2">
        <v>13140</v>
      </c>
      <c r="E71" s="164" t="s">
        <v>357</v>
      </c>
      <c r="F71" s="2" t="s">
        <v>346</v>
      </c>
      <c r="G71" s="161">
        <v>450</v>
      </c>
      <c r="H71" s="161"/>
      <c r="I71" s="163"/>
    </row>
    <row r="72" spans="2:9" ht="21" customHeight="1">
      <c r="B72" s="2">
        <f t="shared" si="1"/>
        <v>70</v>
      </c>
      <c r="C72" s="163" t="s">
        <v>344</v>
      </c>
      <c r="D72" s="2">
        <v>26214</v>
      </c>
      <c r="E72" s="164" t="s">
        <v>358</v>
      </c>
      <c r="F72" s="2" t="s">
        <v>346</v>
      </c>
      <c r="G72" s="161">
        <v>400</v>
      </c>
      <c r="H72" s="161"/>
      <c r="I72" s="163"/>
    </row>
    <row r="73" spans="2:9" ht="21" customHeight="1">
      <c r="B73" s="2">
        <f t="shared" si="1"/>
        <v>71</v>
      </c>
      <c r="C73" s="170" t="s">
        <v>344</v>
      </c>
      <c r="D73" s="2">
        <v>11938</v>
      </c>
      <c r="E73" s="164" t="s">
        <v>361</v>
      </c>
      <c r="F73" s="2" t="s">
        <v>346</v>
      </c>
      <c r="G73" s="231">
        <v>450</v>
      </c>
      <c r="H73" s="231"/>
      <c r="I73" s="170"/>
    </row>
    <row r="74" spans="2:9" ht="21" customHeight="1">
      <c r="B74" s="2">
        <f>IF(C74="","",ROW()-2)</f>
        <v>72</v>
      </c>
      <c r="C74" s="170" t="s">
        <v>344</v>
      </c>
      <c r="D74" s="2">
        <v>13177</v>
      </c>
      <c r="E74" s="164" t="s">
        <v>362</v>
      </c>
      <c r="F74" s="2" t="s">
        <v>237</v>
      </c>
      <c r="G74" s="231">
        <v>450</v>
      </c>
      <c r="H74" s="231"/>
      <c r="I74" s="170"/>
    </row>
    <row r="75" spans="2:9" ht="21" customHeight="1">
      <c r="B75" s="2"/>
      <c r="C75" s="163" t="s">
        <v>349</v>
      </c>
      <c r="D75" s="304"/>
      <c r="E75" s="163" t="s">
        <v>626</v>
      </c>
      <c r="F75" s="304"/>
      <c r="G75" s="161">
        <v>450</v>
      </c>
      <c r="H75" s="161"/>
      <c r="I75" s="335"/>
    </row>
    <row r="76" spans="2:9" ht="21" customHeight="1">
      <c r="B76" s="338"/>
      <c r="C76" s="339" t="s">
        <v>349</v>
      </c>
      <c r="D76" s="340"/>
      <c r="E76" s="339" t="s">
        <v>625</v>
      </c>
      <c r="F76" s="340"/>
      <c r="G76" s="341">
        <v>450</v>
      </c>
      <c r="H76" s="171"/>
      <c r="I76" s="335"/>
    </row>
    <row r="77" spans="2:9" ht="21" customHeight="1">
      <c r="B77" s="304"/>
      <c r="C77" s="163" t="s">
        <v>349</v>
      </c>
      <c r="D77" s="304"/>
      <c r="E77" s="163" t="s">
        <v>322</v>
      </c>
      <c r="F77" s="304"/>
      <c r="G77" s="161">
        <v>450</v>
      </c>
      <c r="H77" s="337"/>
      <c r="I77" s="335"/>
    </row>
    <row r="78" spans="2:9" ht="27.75" customHeight="1">
      <c r="B78" s="407" t="s">
        <v>363</v>
      </c>
      <c r="C78" s="408"/>
      <c r="D78" s="408"/>
      <c r="E78" s="408"/>
      <c r="F78" s="409"/>
      <c r="G78" s="336">
        <v>20000</v>
      </c>
      <c r="H78" s="171"/>
      <c r="I78" s="163"/>
    </row>
    <row r="79" spans="2:9" ht="42" customHeight="1">
      <c r="B79" s="410" t="s">
        <v>364</v>
      </c>
      <c r="C79" s="410"/>
      <c r="D79" s="410"/>
      <c r="E79" s="410"/>
      <c r="F79" s="410"/>
      <c r="G79" s="304">
        <f>SUM(G3:G78)</f>
        <v>68800</v>
      </c>
      <c r="H79" s="305"/>
    </row>
    <row r="80" spans="2:9" ht="30.75" customHeight="1">
      <c r="G80"/>
      <c r="H80"/>
    </row>
    <row r="81" spans="7:8" ht="30.75" customHeight="1">
      <c r="G81"/>
      <c r="H81"/>
    </row>
    <row r="82" spans="7:8" ht="36" customHeight="1">
      <c r="G82"/>
      <c r="H82"/>
    </row>
  </sheetData>
  <autoFilter ref="B2:I79" xr:uid="{89203F82-7F3F-430B-926D-D425ADDE9F98}"/>
  <mergeCells count="2">
    <mergeCell ref="B78:F78"/>
    <mergeCell ref="B79:F79"/>
  </mergeCells>
  <conditionalFormatting sqref="B3:F77 B78:B79 B80:F204">
    <cfRule type="expression" dxfId="5" priority="2">
      <formula>$B3&lt;&gt;""</formula>
    </cfRule>
  </conditionalFormatting>
  <conditionalFormatting sqref="E67:E77 E63:E65">
    <cfRule type="duplicateValues" dxfId="4" priority="21"/>
  </conditionalFormatting>
  <pageMargins left="0.19685039370078741" right="0.15748031496062992" top="0.35433070866141736" bottom="0.15748031496062992" header="0.31496062992125984" footer="0.31496062992125984"/>
  <pageSetup paperSize="9" scale="60" orientation="portrait" r:id="rId1"/>
  <rowBreaks count="1" manualBreakCount="1">
    <brk id="58"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CC8E-1443-4B3F-B982-FD0042E04C4B}">
  <sheetPr codeName="Sheet5">
    <pageSetUpPr fitToPage="1"/>
  </sheetPr>
  <dimension ref="A1:P16"/>
  <sheetViews>
    <sheetView view="pageBreakPreview" topLeftCell="A3" zoomScale="60" zoomScaleNormal="85" workbookViewId="0">
      <selection activeCell="E6" sqref="E6"/>
    </sheetView>
  </sheetViews>
  <sheetFormatPr defaultColWidth="9" defaultRowHeight="20.5"/>
  <cols>
    <col min="1" max="1" width="10.26953125" style="92" customWidth="1"/>
    <col min="2" max="2" width="16.26953125" style="92" bestFit="1" customWidth="1"/>
    <col min="3" max="3" width="38.81640625" style="92" customWidth="1"/>
    <col min="4" max="4" width="84.7265625" style="92" customWidth="1"/>
    <col min="5" max="5" width="116.26953125" style="92" customWidth="1"/>
    <col min="6" max="16384" width="9" style="92"/>
  </cols>
  <sheetData>
    <row r="1" spans="1:16" ht="35.5">
      <c r="A1" s="91" t="s">
        <v>551</v>
      </c>
    </row>
    <row r="3" spans="1:16">
      <c r="B3" s="93" t="s">
        <v>107</v>
      </c>
      <c r="C3" s="94" t="s">
        <v>108</v>
      </c>
      <c r="D3" s="95" t="s">
        <v>109</v>
      </c>
      <c r="E3" s="95" t="s">
        <v>110</v>
      </c>
    </row>
    <row r="4" spans="1:16" ht="80.25" customHeight="1">
      <c r="A4" s="101" t="s">
        <v>111</v>
      </c>
      <c r="B4" s="96" t="s">
        <v>112</v>
      </c>
      <c r="C4" s="97" t="s">
        <v>113</v>
      </c>
      <c r="D4" s="97" t="s">
        <v>114</v>
      </c>
      <c r="E4" s="97"/>
    </row>
    <row r="5" spans="1:16" ht="72.75" customHeight="1">
      <c r="A5" s="411" t="s">
        <v>115</v>
      </c>
      <c r="B5" s="96" t="s">
        <v>116</v>
      </c>
      <c r="C5" s="97" t="s">
        <v>117</v>
      </c>
      <c r="D5" s="97" t="s">
        <v>118</v>
      </c>
      <c r="E5" s="97"/>
    </row>
    <row r="6" spans="1:16">
      <c r="A6" s="412"/>
      <c r="B6" s="104" t="s">
        <v>119</v>
      </c>
      <c r="C6" s="105" t="s">
        <v>120</v>
      </c>
      <c r="D6" s="106" t="s">
        <v>121</v>
      </c>
      <c r="E6" s="97"/>
      <c r="M6"/>
      <c r="N6"/>
      <c r="O6"/>
      <c r="P6"/>
    </row>
    <row r="7" spans="1:16" ht="56.25" customHeight="1">
      <c r="A7" s="412"/>
      <c r="B7" s="104" t="s">
        <v>122</v>
      </c>
      <c r="C7" s="105" t="s">
        <v>123</v>
      </c>
      <c r="D7" s="106" t="s">
        <v>124</v>
      </c>
      <c r="E7" s="100"/>
    </row>
    <row r="8" spans="1:16" ht="82">
      <c r="A8" s="412" t="s">
        <v>125</v>
      </c>
      <c r="B8" s="98" t="s">
        <v>126</v>
      </c>
      <c r="C8" s="105" t="s">
        <v>127</v>
      </c>
      <c r="D8" s="106" t="s">
        <v>128</v>
      </c>
      <c r="E8" s="97"/>
    </row>
    <row r="9" spans="1:16" ht="408" customHeight="1">
      <c r="A9" s="412"/>
      <c r="B9" s="98" t="s">
        <v>129</v>
      </c>
      <c r="C9" s="99" t="s">
        <v>130</v>
      </c>
      <c r="D9" s="100" t="s">
        <v>131</v>
      </c>
      <c r="E9" s="100" t="s">
        <v>132</v>
      </c>
    </row>
    <row r="10" spans="1:16" ht="41">
      <c r="A10" s="412"/>
      <c r="B10" s="98" t="s">
        <v>133</v>
      </c>
      <c r="C10" s="99" t="s">
        <v>134</v>
      </c>
      <c r="D10" s="100" t="s">
        <v>135</v>
      </c>
      <c r="E10" s="100"/>
    </row>
    <row r="11" spans="1:16" ht="61.5">
      <c r="A11" s="412"/>
      <c r="B11" s="201" t="s">
        <v>136</v>
      </c>
      <c r="C11" s="202" t="s">
        <v>137</v>
      </c>
      <c r="D11" s="203" t="s">
        <v>138</v>
      </c>
      <c r="E11" s="100" t="s">
        <v>139</v>
      </c>
    </row>
    <row r="12" spans="1:16" ht="246">
      <c r="A12" s="412"/>
      <c r="B12" s="102" t="s">
        <v>140</v>
      </c>
      <c r="C12" s="99" t="s">
        <v>141</v>
      </c>
      <c r="D12" s="99" t="s">
        <v>142</v>
      </c>
      <c r="E12" s="99" t="s">
        <v>143</v>
      </c>
    </row>
    <row r="13" spans="1:16" ht="61.5">
      <c r="A13" s="412"/>
      <c r="B13" s="102" t="s">
        <v>144</v>
      </c>
      <c r="C13" s="202" t="s">
        <v>145</v>
      </c>
      <c r="D13" s="202" t="s">
        <v>146</v>
      </c>
      <c r="E13" s="100" t="s">
        <v>139</v>
      </c>
    </row>
    <row r="14" spans="1:16" ht="82">
      <c r="A14" s="412"/>
      <c r="B14" s="98" t="s">
        <v>147</v>
      </c>
      <c r="C14" s="99" t="s">
        <v>148</v>
      </c>
      <c r="D14" s="99" t="s">
        <v>149</v>
      </c>
      <c r="E14" s="99"/>
      <c r="F14" s="103"/>
    </row>
    <row r="15" spans="1:16" ht="82">
      <c r="A15" s="412"/>
      <c r="B15" s="98" t="s">
        <v>150</v>
      </c>
      <c r="C15" s="99" t="s">
        <v>151</v>
      </c>
      <c r="D15" s="99" t="s">
        <v>152</v>
      </c>
      <c r="E15" s="99" t="s">
        <v>143</v>
      </c>
      <c r="F15" s="103"/>
    </row>
    <row r="16" spans="1:16" ht="55.5" customHeight="1">
      <c r="A16" s="412"/>
      <c r="C16" s="99" t="s">
        <v>153</v>
      </c>
      <c r="D16" s="99"/>
      <c r="E16" s="99"/>
    </row>
  </sheetData>
  <mergeCells count="2">
    <mergeCell ref="A5:A7"/>
    <mergeCell ref="A8:A16"/>
  </mergeCells>
  <phoneticPr fontId="6"/>
  <printOptions horizontalCentered="1" verticalCentered="1"/>
  <pageMargins left="0.31496062992125984" right="0.31496062992125984" top="0.55118110236220474" bottom="0.74803149606299213" header="0.31496062992125984" footer="0.31496062992125984"/>
  <pageSetup paperSize="9" scale="35"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A3F79-AEE3-4EC0-B054-51429111A030}">
  <sheetPr codeName="Sheet6"/>
  <dimension ref="A1:G12"/>
  <sheetViews>
    <sheetView topLeftCell="D10" zoomScale="70" zoomScaleNormal="70" workbookViewId="0">
      <selection activeCell="D33" sqref="D33"/>
    </sheetView>
  </sheetViews>
  <sheetFormatPr defaultColWidth="9.1796875" defaultRowHeight="14"/>
  <cols>
    <col min="1" max="1" width="6" style="178" customWidth="1"/>
    <col min="2" max="2" width="13.26953125" style="181" customWidth="1"/>
    <col min="3" max="3" width="27.81640625" style="181" customWidth="1"/>
    <col min="4" max="4" width="57.26953125" style="178" customWidth="1"/>
    <col min="5" max="5" width="150.7265625" style="178" customWidth="1"/>
    <col min="6" max="6" width="103.26953125" style="178" customWidth="1"/>
    <col min="7" max="7" width="33.7265625" style="178" customWidth="1"/>
    <col min="8" max="16384" width="9.1796875" style="178"/>
  </cols>
  <sheetData>
    <row r="1" spans="1:7" ht="18">
      <c r="A1" s="175" t="s">
        <v>154</v>
      </c>
      <c r="B1" s="176"/>
      <c r="C1" s="176"/>
      <c r="D1" s="177"/>
    </row>
    <row r="3" spans="1:7" ht="31.15" customHeight="1">
      <c r="A3" s="179" t="s">
        <v>155</v>
      </c>
      <c r="B3" s="180" t="s">
        <v>156</v>
      </c>
      <c r="C3" s="179" t="s">
        <v>157</v>
      </c>
      <c r="D3" s="180" t="s">
        <v>158</v>
      </c>
      <c r="E3" s="199" t="s">
        <v>159</v>
      </c>
      <c r="F3" s="232" t="s">
        <v>160</v>
      </c>
    </row>
    <row r="4" spans="1:7" ht="409.5" customHeight="1">
      <c r="A4" s="413">
        <v>1</v>
      </c>
      <c r="B4" s="435" t="s">
        <v>161</v>
      </c>
      <c r="C4" s="435" t="s">
        <v>162</v>
      </c>
      <c r="D4" s="432" t="s">
        <v>163</v>
      </c>
      <c r="E4" s="429" t="s">
        <v>164</v>
      </c>
      <c r="F4" s="233" t="s">
        <v>165</v>
      </c>
      <c r="G4" s="206" t="s">
        <v>166</v>
      </c>
    </row>
    <row r="5" spans="1:7" ht="115.15" hidden="1" customHeight="1">
      <c r="A5" s="414"/>
      <c r="B5" s="433"/>
      <c r="C5" s="433"/>
      <c r="D5" s="433"/>
      <c r="E5" s="430"/>
      <c r="F5" s="233"/>
    </row>
    <row r="6" spans="1:7" ht="129" hidden="1" customHeight="1">
      <c r="A6" s="414"/>
      <c r="B6" s="433"/>
      <c r="C6" s="433"/>
      <c r="D6" s="433"/>
      <c r="E6" s="430"/>
      <c r="F6" s="233"/>
    </row>
    <row r="7" spans="1:7" ht="118.15" hidden="1" customHeight="1">
      <c r="A7" s="414"/>
      <c r="B7" s="433"/>
      <c r="C7" s="433"/>
      <c r="D7" s="433"/>
      <c r="E7" s="430"/>
      <c r="F7" s="233"/>
    </row>
    <row r="8" spans="1:7" ht="175.5" customHeight="1">
      <c r="A8" s="415"/>
      <c r="B8" s="434"/>
      <c r="C8" s="434"/>
      <c r="D8" s="434"/>
      <c r="E8" s="431"/>
      <c r="F8" s="233"/>
    </row>
    <row r="9" spans="1:7" ht="409.5" customHeight="1">
      <c r="A9" s="219" t="s">
        <v>167</v>
      </c>
      <c r="B9" s="416" t="s">
        <v>168</v>
      </c>
      <c r="C9" s="418" t="s">
        <v>169</v>
      </c>
      <c r="D9" s="420" t="s">
        <v>170</v>
      </c>
      <c r="E9" s="422" t="s">
        <v>171</v>
      </c>
      <c r="F9" s="235"/>
      <c r="G9" s="205" t="s">
        <v>172</v>
      </c>
    </row>
    <row r="10" spans="1:7" ht="147" customHeight="1">
      <c r="A10" s="219"/>
      <c r="B10" s="417"/>
      <c r="C10" s="419"/>
      <c r="D10" s="421"/>
      <c r="E10" s="423"/>
      <c r="F10" s="235"/>
      <c r="G10" s="205"/>
    </row>
    <row r="11" spans="1:7" ht="409.6" customHeight="1">
      <c r="A11" s="221">
        <v>7</v>
      </c>
      <c r="B11" s="426" t="s">
        <v>173</v>
      </c>
      <c r="C11" s="425" t="s">
        <v>174</v>
      </c>
      <c r="D11" s="424" t="s">
        <v>175</v>
      </c>
      <c r="E11" s="427" t="s">
        <v>176</v>
      </c>
      <c r="F11" s="234" t="s">
        <v>177</v>
      </c>
      <c r="G11" s="296" t="s">
        <v>178</v>
      </c>
    </row>
    <row r="12" spans="1:7" ht="103.5" customHeight="1">
      <c r="A12" s="220"/>
      <c r="B12" s="426"/>
      <c r="C12" s="425"/>
      <c r="D12" s="424"/>
      <c r="E12" s="428"/>
      <c r="F12" s="234"/>
      <c r="G12" s="296"/>
    </row>
  </sheetData>
  <mergeCells count="13">
    <mergeCell ref="D11:D12"/>
    <mergeCell ref="C11:C12"/>
    <mergeCell ref="B11:B12"/>
    <mergeCell ref="E11:E12"/>
    <mergeCell ref="E4:E8"/>
    <mergeCell ref="D4:D8"/>
    <mergeCell ref="C4:C8"/>
    <mergeCell ref="B4:B8"/>
    <mergeCell ref="A4:A8"/>
    <mergeCell ref="B9:B10"/>
    <mergeCell ref="C9:C10"/>
    <mergeCell ref="D9:D10"/>
    <mergeCell ref="E9:E10"/>
  </mergeCells>
  <pageMargins left="0.31496062992125984" right="0.31496062992125984" top="0.74803149606299213" bottom="0.74803149606299213" header="0.31496062992125984" footer="0.31496062992125984"/>
  <pageSetup paperSize="9" scale="44" orientation="portrait"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9C58B-C927-4D2F-A2EF-D915FB3F7E3A}">
  <sheetPr codeName="Sheet7">
    <pageSetUpPr fitToPage="1"/>
  </sheetPr>
  <dimension ref="A1:L25"/>
  <sheetViews>
    <sheetView view="pageBreakPreview" topLeftCell="A8" zoomScale="55" zoomScaleNormal="85" zoomScaleSheetLayoutView="55" workbookViewId="0">
      <selection activeCell="A4" sqref="A4:E24"/>
    </sheetView>
  </sheetViews>
  <sheetFormatPr defaultColWidth="9" defaultRowHeight="14"/>
  <cols>
    <col min="1" max="1" width="19.7265625" style="1" customWidth="1"/>
    <col min="2" max="2" width="35.7265625" style="1" customWidth="1"/>
    <col min="3" max="3" width="15.7265625" style="194" customWidth="1"/>
    <col min="4" max="4" width="9.26953125" style="33" customWidth="1"/>
    <col min="5" max="5" width="27" style="194" customWidth="1"/>
    <col min="6" max="6" width="69.26953125" style="33" customWidth="1"/>
    <col min="7" max="7" width="35.26953125" style="1" customWidth="1"/>
    <col min="8" max="9" width="9" style="1"/>
    <col min="10" max="10" width="6.7265625" style="1" customWidth="1"/>
    <col min="11" max="11" width="33.26953125" style="1" customWidth="1"/>
    <col min="12" max="12" width="25.26953125" style="1" customWidth="1"/>
    <col min="13" max="16384" width="9" style="1"/>
  </cols>
  <sheetData>
    <row r="1" spans="1:12" ht="30.75" customHeight="1">
      <c r="A1" s="400" t="s">
        <v>179</v>
      </c>
      <c r="B1" s="400"/>
      <c r="C1" s="400"/>
      <c r="D1" s="400"/>
      <c r="E1" s="400"/>
      <c r="F1" s="400"/>
      <c r="G1" s="400"/>
    </row>
    <row r="2" spans="1:12">
      <c r="A2" s="401" t="s">
        <v>180</v>
      </c>
      <c r="B2" s="401"/>
      <c r="C2" s="182"/>
      <c r="D2" s="63"/>
      <c r="E2" s="183"/>
      <c r="F2" s="156"/>
      <c r="G2" s="64" t="s">
        <v>181</v>
      </c>
    </row>
    <row r="3" spans="1:12">
      <c r="A3" s="64" t="s">
        <v>182</v>
      </c>
      <c r="B3" s="64" t="s">
        <v>183</v>
      </c>
      <c r="C3" s="184" t="s">
        <v>184</v>
      </c>
      <c r="D3" s="64" t="s">
        <v>185</v>
      </c>
      <c r="E3" s="184" t="s">
        <v>186</v>
      </c>
      <c r="F3" s="65" t="s">
        <v>187</v>
      </c>
      <c r="G3" s="64"/>
    </row>
    <row r="4" spans="1:12" ht="44.25" customHeight="1">
      <c r="A4" s="402" t="s">
        <v>188</v>
      </c>
      <c r="B4" s="66" t="s">
        <v>189</v>
      </c>
      <c r="C4" s="185">
        <v>3625</v>
      </c>
      <c r="D4" s="67">
        <v>8</v>
      </c>
      <c r="E4" s="185">
        <f>C4*D4</f>
        <v>29000</v>
      </c>
      <c r="F4" s="436" t="s">
        <v>190</v>
      </c>
      <c r="G4" s="404"/>
      <c r="I4"/>
      <c r="J4"/>
      <c r="K4"/>
      <c r="L4"/>
    </row>
    <row r="5" spans="1:12" ht="44.25" customHeight="1">
      <c r="A5" s="403"/>
      <c r="B5" s="68" t="s">
        <v>191</v>
      </c>
      <c r="C5" s="186">
        <v>2000</v>
      </c>
      <c r="D5" s="69">
        <v>1</v>
      </c>
      <c r="E5" s="186">
        <v>2000</v>
      </c>
      <c r="F5" s="436"/>
      <c r="G5" s="405"/>
      <c r="I5"/>
      <c r="J5"/>
      <c r="K5">
        <v>390</v>
      </c>
      <c r="L5"/>
    </row>
    <row r="6" spans="1:12" ht="66" customHeight="1">
      <c r="A6" s="403"/>
      <c r="B6" s="280" t="s">
        <v>192</v>
      </c>
      <c r="C6" s="281">
        <v>390</v>
      </c>
      <c r="D6" s="282">
        <v>12</v>
      </c>
      <c r="E6" s="193">
        <v>4680</v>
      </c>
      <c r="F6" s="405"/>
      <c r="G6" s="405"/>
      <c r="I6"/>
      <c r="J6"/>
      <c r="K6"/>
      <c r="L6"/>
    </row>
    <row r="7" spans="1:12" ht="66" customHeight="1">
      <c r="A7" s="403"/>
      <c r="B7" s="70" t="s">
        <v>193</v>
      </c>
      <c r="C7" s="187">
        <v>170</v>
      </c>
      <c r="D7" s="71">
        <v>2</v>
      </c>
      <c r="E7" s="186">
        <v>340</v>
      </c>
      <c r="F7" s="405"/>
      <c r="G7" s="405"/>
      <c r="I7"/>
      <c r="J7"/>
      <c r="K7"/>
      <c r="L7"/>
    </row>
    <row r="8" spans="1:12" ht="57" customHeight="1">
      <c r="A8" s="403"/>
      <c r="B8" s="70" t="s">
        <v>194</v>
      </c>
      <c r="C8" s="187">
        <v>90</v>
      </c>
      <c r="D8" s="71">
        <v>2</v>
      </c>
      <c r="E8" s="186">
        <v>180</v>
      </c>
      <c r="F8" s="437"/>
      <c r="G8" s="405"/>
      <c r="I8"/>
      <c r="J8"/>
      <c r="K8"/>
      <c r="L8"/>
    </row>
    <row r="9" spans="1:12" ht="33" customHeight="1">
      <c r="A9" s="402" t="s">
        <v>195</v>
      </c>
      <c r="B9" s="189" t="s">
        <v>196</v>
      </c>
      <c r="C9" s="297">
        <f>E9/D9</f>
        <v>2.1</v>
      </c>
      <c r="D9" s="67">
        <v>100</v>
      </c>
      <c r="E9" s="185">
        <f>210</f>
        <v>210</v>
      </c>
      <c r="F9" s="190"/>
      <c r="G9" s="190"/>
      <c r="I9"/>
      <c r="J9"/>
      <c r="K9"/>
      <c r="L9"/>
    </row>
    <row r="10" spans="1:12" ht="33" customHeight="1">
      <c r="A10" s="403"/>
      <c r="B10" s="189" t="s">
        <v>197</v>
      </c>
      <c r="C10" s="185">
        <v>15</v>
      </c>
      <c r="D10" s="67">
        <v>10</v>
      </c>
      <c r="E10" s="185">
        <v>150</v>
      </c>
      <c r="F10" s="283"/>
      <c r="G10" s="190"/>
      <c r="I10"/>
      <c r="J10"/>
      <c r="K10"/>
      <c r="L10"/>
    </row>
    <row r="11" spans="1:12" ht="33" customHeight="1">
      <c r="A11" s="406"/>
      <c r="B11" s="294" t="s">
        <v>198</v>
      </c>
      <c r="C11" s="287">
        <v>100</v>
      </c>
      <c r="D11" s="295">
        <v>3</v>
      </c>
      <c r="E11" s="185">
        <v>340</v>
      </c>
      <c r="G11" s="190"/>
      <c r="I11"/>
      <c r="J11"/>
      <c r="K11"/>
      <c r="L11"/>
    </row>
    <row r="12" spans="1:12" ht="28">
      <c r="A12" s="273" t="s">
        <v>199</v>
      </c>
      <c r="B12" s="189" t="s">
        <v>200</v>
      </c>
      <c r="C12" s="185">
        <v>500</v>
      </c>
      <c r="D12" s="67">
        <v>5</v>
      </c>
      <c r="E12" s="185">
        <v>2500</v>
      </c>
      <c r="F12" s="190"/>
      <c r="G12" s="7"/>
      <c r="I12"/>
      <c r="J12" s="2"/>
      <c r="K12" s="191"/>
      <c r="L12" s="192"/>
    </row>
    <row r="13" spans="1:12" ht="69" customHeight="1">
      <c r="A13" s="67" t="s">
        <v>201</v>
      </c>
      <c r="B13" s="66" t="s">
        <v>202</v>
      </c>
      <c r="C13" s="185">
        <v>1000</v>
      </c>
      <c r="D13" s="67">
        <v>1</v>
      </c>
      <c r="E13" s="276">
        <v>1150</v>
      </c>
      <c r="F13" s="277" t="s">
        <v>203</v>
      </c>
      <c r="G13" s="41"/>
    </row>
    <row r="14" spans="1:12" ht="14.5">
      <c r="A14" s="394" t="s">
        <v>204</v>
      </c>
      <c r="B14" s="286" t="s">
        <v>205</v>
      </c>
      <c r="C14" s="287">
        <v>900</v>
      </c>
      <c r="D14" s="288">
        <v>1</v>
      </c>
      <c r="E14" s="287">
        <v>900</v>
      </c>
      <c r="F14" s="76"/>
      <c r="G14" s="41"/>
      <c r="J14"/>
      <c r="L14"/>
    </row>
    <row r="15" spans="1:12" ht="14.5">
      <c r="A15" s="395"/>
      <c r="B15" s="289" t="s">
        <v>206</v>
      </c>
      <c r="C15" s="281">
        <v>500</v>
      </c>
      <c r="D15" s="290">
        <v>1</v>
      </c>
      <c r="E15" s="291">
        <v>500</v>
      </c>
      <c r="F15" s="78"/>
      <c r="G15" s="43"/>
      <c r="J15"/>
      <c r="K15"/>
      <c r="L15"/>
    </row>
    <row r="16" spans="1:12" ht="14.5">
      <c r="A16" s="395"/>
      <c r="B16" s="289" t="s">
        <v>207</v>
      </c>
      <c r="C16" s="281">
        <v>800</v>
      </c>
      <c r="D16" s="290">
        <v>1</v>
      </c>
      <c r="E16" s="292">
        <v>800</v>
      </c>
      <c r="F16" s="78"/>
      <c r="G16" s="43"/>
      <c r="J16"/>
      <c r="K16"/>
      <c r="L16"/>
    </row>
    <row r="17" spans="1:12" ht="14.5">
      <c r="A17" s="395"/>
      <c r="B17" s="289" t="s">
        <v>208</v>
      </c>
      <c r="C17" s="281">
        <v>500</v>
      </c>
      <c r="D17" s="290">
        <v>3</v>
      </c>
      <c r="E17" s="291">
        <f>C17*D17</f>
        <v>1500</v>
      </c>
      <c r="F17" s="78"/>
      <c r="G17" s="43"/>
      <c r="J17"/>
      <c r="K17"/>
      <c r="L17"/>
    </row>
    <row r="18" spans="1:12" ht="14.5">
      <c r="A18" s="395"/>
      <c r="B18" s="293" t="s">
        <v>209</v>
      </c>
      <c r="C18" s="281">
        <v>100</v>
      </c>
      <c r="D18" s="290">
        <v>9</v>
      </c>
      <c r="E18" s="291">
        <v>900</v>
      </c>
      <c r="F18" s="78"/>
      <c r="G18" s="43"/>
      <c r="J18"/>
      <c r="K18"/>
      <c r="L18"/>
    </row>
    <row r="19" spans="1:12" ht="31.5" customHeight="1">
      <c r="A19" s="395"/>
      <c r="B19" s="195" t="s">
        <v>210</v>
      </c>
      <c r="C19" s="193">
        <v>592</v>
      </c>
      <c r="D19" s="79">
        <v>1</v>
      </c>
      <c r="E19" s="278">
        <f>69+67+49+47+43+47+43+69+99+59</f>
        <v>592</v>
      </c>
      <c r="F19" s="284" t="s">
        <v>211</v>
      </c>
      <c r="G19" s="43"/>
      <c r="J19"/>
      <c r="K19"/>
      <c r="L19"/>
    </row>
    <row r="20" spans="1:12" ht="175.5" customHeight="1">
      <c r="A20" s="396"/>
      <c r="B20" s="70" t="s">
        <v>212</v>
      </c>
      <c r="C20" s="186">
        <v>18.5</v>
      </c>
      <c r="D20" s="82">
        <v>3</v>
      </c>
      <c r="E20" s="186">
        <v>53</v>
      </c>
      <c r="F20" s="44"/>
      <c r="G20" s="44"/>
      <c r="J20"/>
      <c r="K20"/>
      <c r="L20"/>
    </row>
    <row r="21" spans="1:12" ht="240.75" customHeight="1">
      <c r="A21" s="73"/>
      <c r="B21" s="72" t="s">
        <v>213</v>
      </c>
      <c r="C21" s="188"/>
      <c r="D21" s="85">
        <v>12</v>
      </c>
      <c r="E21" s="207">
        <v>5100</v>
      </c>
      <c r="F21" s="90"/>
      <c r="G21" s="45" t="s">
        <v>214</v>
      </c>
      <c r="J21"/>
      <c r="K21"/>
      <c r="L21"/>
    </row>
    <row r="22" spans="1:12" ht="27" customHeight="1">
      <c r="A22" s="397" t="s">
        <v>215</v>
      </c>
      <c r="B22" s="398"/>
      <c r="C22" s="398"/>
      <c r="D22" s="399"/>
      <c r="E22" s="196">
        <f>SUM(E4:E21)</f>
        <v>50895</v>
      </c>
      <c r="F22" s="47"/>
      <c r="G22" s="48"/>
      <c r="J22"/>
      <c r="K22"/>
      <c r="L22"/>
    </row>
    <row r="23" spans="1:12" ht="27" customHeight="1">
      <c r="A23" s="397" t="s">
        <v>216</v>
      </c>
      <c r="B23" s="398"/>
      <c r="C23" s="398"/>
      <c r="D23" s="399"/>
      <c r="E23" s="196">
        <f>'DS khách mời dự tính 2024'!H79</f>
        <v>51300</v>
      </c>
      <c r="F23" s="47"/>
      <c r="G23" s="48"/>
      <c r="J23"/>
      <c r="K23"/>
      <c r="L23"/>
    </row>
    <row r="24" spans="1:12" ht="27.5">
      <c r="C24" s="197"/>
      <c r="D24" s="53"/>
      <c r="E24" s="198">
        <f>E23-E22</f>
        <v>405</v>
      </c>
      <c r="F24" s="55"/>
      <c r="G24" s="56"/>
    </row>
    <row r="25" spans="1:12" ht="27.5">
      <c r="A25" s="53"/>
      <c r="B25" s="53"/>
    </row>
  </sheetData>
  <mergeCells count="10">
    <mergeCell ref="A14:A20"/>
    <mergeCell ref="A22:D22"/>
    <mergeCell ref="A23:D23"/>
    <mergeCell ref="A1:G1"/>
    <mergeCell ref="A2:B2"/>
    <mergeCell ref="A4:A8"/>
    <mergeCell ref="G4:G8"/>
    <mergeCell ref="F4:F5"/>
    <mergeCell ref="A9:A11"/>
    <mergeCell ref="F6:F8"/>
  </mergeCells>
  <pageMargins left="0.7" right="0.7" top="0.75" bottom="0.75" header="0.3" footer="0.3"/>
  <pageSetup paperSize="9" scale="41"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AA383-64A2-410B-BE46-B39DAB56BEA8}">
  <sheetPr codeName="Sheet8"/>
  <dimension ref="B1:N82"/>
  <sheetViews>
    <sheetView showGridLines="0" view="pageBreakPreview" topLeftCell="B1" zoomScaleNormal="115" zoomScaleSheetLayoutView="100" workbookViewId="0">
      <pane ySplit="2" topLeftCell="A60" activePane="bottomLeft" state="frozen"/>
      <selection activeCell="M11" sqref="M11"/>
      <selection pane="bottomLeft" activeCell="M11" sqref="M11"/>
    </sheetView>
  </sheetViews>
  <sheetFormatPr defaultColWidth="9" defaultRowHeight="14"/>
  <cols>
    <col min="1" max="1" width="0" style="1" hidden="1" customWidth="1"/>
    <col min="2" max="2" width="9.26953125" style="33" bestFit="1" customWidth="1"/>
    <col min="3" max="3" width="22.26953125" style="173" bestFit="1" customWidth="1"/>
    <col min="4" max="4" width="14.7265625" style="174" customWidth="1"/>
    <col min="5" max="5" width="31" style="173" customWidth="1"/>
    <col min="6" max="6" width="18.7265625" style="228" bestFit="1" customWidth="1"/>
    <col min="7" max="7" width="13.7265625" style="1" customWidth="1"/>
    <col min="8" max="8" width="14.26953125" style="1" customWidth="1"/>
    <col min="9" max="9" width="37.453125" style="1" bestFit="1" customWidth="1"/>
    <col min="10" max="10" width="9" style="1"/>
    <col min="11" max="11" width="20.7265625" style="1" customWidth="1"/>
    <col min="12" max="12" width="18.81640625" style="1" customWidth="1"/>
    <col min="13" max="13" width="17.26953125" style="1" customWidth="1"/>
    <col min="14" max="14" width="21.81640625" style="1" customWidth="1"/>
    <col min="15" max="15" width="11.81640625" style="1" bestFit="1" customWidth="1"/>
    <col min="16" max="16384" width="9" style="1"/>
  </cols>
  <sheetData>
    <row r="1" spans="2:14" ht="17.25" customHeight="1">
      <c r="C1" s="1"/>
      <c r="D1" s="33"/>
      <c r="E1" s="1"/>
      <c r="F1" s="2"/>
    </row>
    <row r="2" spans="2:14" ht="39" customHeight="1">
      <c r="B2" s="158" t="s">
        <v>217</v>
      </c>
      <c r="C2" s="159" t="s">
        <v>218</v>
      </c>
      <c r="D2" s="159" t="s">
        <v>219</v>
      </c>
      <c r="E2" s="159" t="s">
        <v>220</v>
      </c>
      <c r="F2" s="159" t="s">
        <v>221</v>
      </c>
      <c r="G2" s="160" t="s">
        <v>222</v>
      </c>
      <c r="H2" s="160" t="s">
        <v>223</v>
      </c>
      <c r="I2" s="159" t="s">
        <v>224</v>
      </c>
    </row>
    <row r="3" spans="2:14" ht="21" customHeight="1">
      <c r="B3" s="2">
        <f>IF(C3="","",ROW()-2)</f>
        <v>1</v>
      </c>
      <c r="C3" s="1" t="s">
        <v>225</v>
      </c>
      <c r="D3" s="33">
        <v>10574</v>
      </c>
      <c r="E3" s="1" t="s">
        <v>226</v>
      </c>
      <c r="F3" s="1" t="s">
        <v>227</v>
      </c>
      <c r="G3" s="161">
        <v>2000</v>
      </c>
      <c r="H3" s="161">
        <v>2000</v>
      </c>
      <c r="I3" s="161"/>
    </row>
    <row r="4" spans="2:14" ht="21" customHeight="1">
      <c r="B4" s="2">
        <f t="shared" ref="B4:B66" si="0">IF(C4="","",ROW()-2)</f>
        <v>2</v>
      </c>
      <c r="C4" s="1" t="s">
        <v>228</v>
      </c>
      <c r="D4" s="33">
        <v>10377</v>
      </c>
      <c r="E4" s="1" t="s">
        <v>229</v>
      </c>
      <c r="F4" s="1" t="s">
        <v>230</v>
      </c>
      <c r="G4" s="161">
        <v>1000</v>
      </c>
      <c r="H4" s="161">
        <v>1000</v>
      </c>
      <c r="I4" s="161"/>
      <c r="K4" s="166" t="s">
        <v>231</v>
      </c>
      <c r="L4" s="166" t="s">
        <v>232</v>
      </c>
      <c r="M4" s="166" t="s">
        <v>233</v>
      </c>
    </row>
    <row r="5" spans="2:14" ht="21" customHeight="1">
      <c r="B5" s="2">
        <f t="shared" si="0"/>
        <v>3</v>
      </c>
      <c r="C5" s="1" t="s">
        <v>228</v>
      </c>
      <c r="D5" s="33">
        <v>10294</v>
      </c>
      <c r="E5" s="1" t="s">
        <v>234</v>
      </c>
      <c r="F5" s="1" t="s">
        <v>230</v>
      </c>
      <c r="G5" s="161">
        <v>1000</v>
      </c>
      <c r="H5" s="161">
        <v>1000</v>
      </c>
      <c r="I5" s="161"/>
      <c r="K5" s="161" t="s">
        <v>235</v>
      </c>
      <c r="L5" s="167" t="s">
        <v>236</v>
      </c>
      <c r="M5" s="167" t="s">
        <v>237</v>
      </c>
    </row>
    <row r="6" spans="2:14" ht="21" customHeight="1">
      <c r="B6" s="2">
        <f t="shared" si="0"/>
        <v>4</v>
      </c>
      <c r="C6" s="1" t="s">
        <v>228</v>
      </c>
      <c r="D6" s="33">
        <v>10635</v>
      </c>
      <c r="E6" s="1" t="s">
        <v>238</v>
      </c>
      <c r="F6" s="1" t="s">
        <v>230</v>
      </c>
      <c r="G6" s="161">
        <v>1000</v>
      </c>
      <c r="H6" s="161">
        <v>1000</v>
      </c>
      <c r="I6" s="161"/>
      <c r="K6" s="168" t="s">
        <v>239</v>
      </c>
      <c r="L6" s="167" t="s">
        <v>240</v>
      </c>
      <c r="M6" s="167" t="s">
        <v>241</v>
      </c>
    </row>
    <row r="7" spans="2:14" ht="21" customHeight="1">
      <c r="B7" s="2">
        <f t="shared" si="0"/>
        <v>5</v>
      </c>
      <c r="C7" s="1" t="s">
        <v>242</v>
      </c>
      <c r="D7" s="33" t="s">
        <v>243</v>
      </c>
      <c r="E7" s="1" t="s">
        <v>244</v>
      </c>
      <c r="F7" s="1" t="s">
        <v>245</v>
      </c>
      <c r="G7" s="161">
        <v>1000</v>
      </c>
      <c r="H7" s="161">
        <v>1000</v>
      </c>
      <c r="I7" s="161"/>
      <c r="K7" s="161" t="s">
        <v>246</v>
      </c>
      <c r="L7" s="167" t="s">
        <v>247</v>
      </c>
      <c r="M7" s="167" t="s">
        <v>237</v>
      </c>
    </row>
    <row r="8" spans="2:14" ht="21" customHeight="1">
      <c r="B8" s="2">
        <f t="shared" si="0"/>
        <v>6</v>
      </c>
      <c r="C8" s="1" t="s">
        <v>242</v>
      </c>
      <c r="D8" s="33">
        <v>180620</v>
      </c>
      <c r="E8" s="1" t="s">
        <v>248</v>
      </c>
      <c r="F8" s="1" t="s">
        <v>245</v>
      </c>
      <c r="G8" s="161">
        <v>1000</v>
      </c>
      <c r="H8" s="161">
        <v>1000</v>
      </c>
      <c r="I8" s="161"/>
      <c r="K8" s="161" t="s">
        <v>249</v>
      </c>
      <c r="L8" s="167" t="s">
        <v>250</v>
      </c>
      <c r="M8" s="167" t="s">
        <v>237</v>
      </c>
    </row>
    <row r="9" spans="2:14" s="164" customFormat="1" ht="21" customHeight="1">
      <c r="B9" s="2">
        <f t="shared" si="0"/>
        <v>7</v>
      </c>
      <c r="C9" s="162" t="s">
        <v>251</v>
      </c>
      <c r="D9" s="33">
        <v>11697</v>
      </c>
      <c r="E9" s="1" t="s">
        <v>252</v>
      </c>
      <c r="F9" s="1" t="s">
        <v>253</v>
      </c>
      <c r="G9" s="161">
        <v>600</v>
      </c>
      <c r="H9" s="161">
        <v>600</v>
      </c>
      <c r="I9" s="163"/>
      <c r="K9" s="161" t="s">
        <v>254</v>
      </c>
      <c r="L9" s="167" t="s">
        <v>255</v>
      </c>
      <c r="M9" s="167" t="s">
        <v>255</v>
      </c>
    </row>
    <row r="10" spans="2:14" ht="21" customHeight="1">
      <c r="B10" s="2">
        <f t="shared" si="0"/>
        <v>8</v>
      </c>
      <c r="C10" s="1" t="s">
        <v>251</v>
      </c>
      <c r="D10" s="33">
        <v>12980</v>
      </c>
      <c r="E10" s="1" t="s">
        <v>256</v>
      </c>
      <c r="F10" s="1" t="s">
        <v>257</v>
      </c>
      <c r="G10" s="161">
        <v>450</v>
      </c>
      <c r="H10" s="161">
        <v>450</v>
      </c>
      <c r="I10" s="161"/>
      <c r="K10" s="161" t="s">
        <v>258</v>
      </c>
      <c r="L10" s="167" t="s">
        <v>259</v>
      </c>
      <c r="M10" s="167" t="s">
        <v>259</v>
      </c>
    </row>
    <row r="11" spans="2:14" s="164" customFormat="1" ht="21" customHeight="1">
      <c r="B11" s="2">
        <f t="shared" si="0"/>
        <v>9</v>
      </c>
      <c r="C11" s="1" t="s">
        <v>251</v>
      </c>
      <c r="D11" s="33">
        <v>13410</v>
      </c>
      <c r="E11" s="1" t="s">
        <v>260</v>
      </c>
      <c r="F11" s="1" t="s">
        <v>261</v>
      </c>
      <c r="G11" s="161">
        <v>450</v>
      </c>
      <c r="H11" s="161">
        <v>450</v>
      </c>
      <c r="I11" s="163"/>
    </row>
    <row r="12" spans="2:14" ht="21" customHeight="1">
      <c r="B12" s="2">
        <f t="shared" si="0"/>
        <v>10</v>
      </c>
      <c r="C12" s="1" t="s">
        <v>251</v>
      </c>
      <c r="D12" s="33">
        <v>13541</v>
      </c>
      <c r="E12" s="1" t="s">
        <v>262</v>
      </c>
      <c r="F12" s="1" t="s">
        <v>263</v>
      </c>
      <c r="G12" s="161">
        <v>450</v>
      </c>
      <c r="H12" s="161">
        <v>450</v>
      </c>
      <c r="I12" s="163"/>
    </row>
    <row r="13" spans="2:14" ht="21" customHeight="1">
      <c r="B13" s="2">
        <f t="shared" si="0"/>
        <v>11</v>
      </c>
      <c r="C13" s="1" t="s">
        <v>264</v>
      </c>
      <c r="D13" s="33">
        <v>12981</v>
      </c>
      <c r="E13" s="1" t="s">
        <v>265</v>
      </c>
      <c r="F13" s="1" t="s">
        <v>266</v>
      </c>
      <c r="G13" s="161">
        <v>600</v>
      </c>
      <c r="H13" s="161">
        <v>600</v>
      </c>
      <c r="I13" s="163"/>
      <c r="K13" s="441" t="s">
        <v>267</v>
      </c>
      <c r="L13" s="442"/>
      <c r="M13" s="442"/>
      <c r="N13" s="443"/>
    </row>
    <row r="14" spans="2:14" ht="21" customHeight="1">
      <c r="B14" s="2">
        <f t="shared" si="0"/>
        <v>12</v>
      </c>
      <c r="C14" s="1" t="s">
        <v>264</v>
      </c>
      <c r="D14" s="33">
        <v>13166</v>
      </c>
      <c r="E14" s="1" t="s">
        <v>268</v>
      </c>
      <c r="F14" s="1" t="s">
        <v>261</v>
      </c>
      <c r="G14" s="161">
        <v>450</v>
      </c>
      <c r="H14" s="161">
        <v>450</v>
      </c>
      <c r="I14" s="161"/>
      <c r="K14" s="161" t="s">
        <v>269</v>
      </c>
      <c r="L14" s="167">
        <v>12407</v>
      </c>
      <c r="M14" s="200" t="s">
        <v>270</v>
      </c>
      <c r="N14" s="200" t="s">
        <v>266</v>
      </c>
    </row>
    <row r="15" spans="2:14" ht="21" customHeight="1">
      <c r="B15" s="2">
        <f t="shared" si="0"/>
        <v>13</v>
      </c>
      <c r="C15" s="1" t="s">
        <v>264</v>
      </c>
      <c r="D15" s="165">
        <v>13167</v>
      </c>
      <c r="E15" s="1" t="s">
        <v>271</v>
      </c>
      <c r="F15" s="1" t="s">
        <v>261</v>
      </c>
      <c r="G15" s="161">
        <v>450</v>
      </c>
      <c r="H15" s="161">
        <v>450</v>
      </c>
      <c r="I15" s="163"/>
    </row>
    <row r="16" spans="2:14" ht="21" customHeight="1">
      <c r="B16" s="2">
        <f t="shared" si="0"/>
        <v>14</v>
      </c>
      <c r="C16" s="1" t="s">
        <v>264</v>
      </c>
      <c r="D16" s="33">
        <v>10990</v>
      </c>
      <c r="E16" s="1" t="s">
        <v>272</v>
      </c>
      <c r="F16" s="1" t="s">
        <v>261</v>
      </c>
      <c r="G16" s="161">
        <v>450</v>
      </c>
      <c r="H16" s="161">
        <v>450</v>
      </c>
      <c r="I16" s="163"/>
    </row>
    <row r="17" spans="2:9" ht="21" customHeight="1">
      <c r="B17" s="2">
        <f t="shared" si="0"/>
        <v>15</v>
      </c>
      <c r="C17" s="1" t="s">
        <v>269</v>
      </c>
      <c r="D17" s="33">
        <v>13511</v>
      </c>
      <c r="E17" s="1" t="s">
        <v>273</v>
      </c>
      <c r="F17" s="1" t="s">
        <v>263</v>
      </c>
      <c r="G17" s="161">
        <v>450</v>
      </c>
      <c r="H17" s="161">
        <v>450</v>
      </c>
      <c r="I17" s="163"/>
    </row>
    <row r="18" spans="2:9" ht="21" customHeight="1">
      <c r="B18" s="2">
        <f t="shared" si="0"/>
        <v>16</v>
      </c>
      <c r="C18" s="1" t="s">
        <v>269</v>
      </c>
      <c r="D18" s="33">
        <v>13611</v>
      </c>
      <c r="E18" s="1" t="s">
        <v>274</v>
      </c>
      <c r="F18" s="1" t="s">
        <v>263</v>
      </c>
      <c r="G18" s="161">
        <v>450</v>
      </c>
      <c r="H18" s="161">
        <v>450</v>
      </c>
      <c r="I18" s="163"/>
    </row>
    <row r="19" spans="2:9" ht="21" customHeight="1">
      <c r="B19" s="2">
        <f t="shared" si="0"/>
        <v>17</v>
      </c>
      <c r="C19" s="1" t="s">
        <v>269</v>
      </c>
      <c r="D19" s="33">
        <v>13618</v>
      </c>
      <c r="E19" s="1" t="s">
        <v>275</v>
      </c>
      <c r="F19" s="1" t="s">
        <v>263</v>
      </c>
      <c r="G19" s="161">
        <v>450</v>
      </c>
      <c r="H19" s="161">
        <v>450</v>
      </c>
      <c r="I19" s="163"/>
    </row>
    <row r="20" spans="2:9" ht="21" customHeight="1">
      <c r="B20" s="2">
        <f t="shared" si="0"/>
        <v>18</v>
      </c>
      <c r="C20" s="1" t="s">
        <v>276</v>
      </c>
      <c r="D20" s="33">
        <v>46418</v>
      </c>
      <c r="E20" s="1" t="s">
        <v>277</v>
      </c>
      <c r="F20" s="1" t="s">
        <v>278</v>
      </c>
      <c r="G20" s="161">
        <v>400</v>
      </c>
      <c r="H20" s="161">
        <v>400</v>
      </c>
      <c r="I20" s="161"/>
    </row>
    <row r="21" spans="2:9" ht="21" customHeight="1">
      <c r="B21" s="2">
        <f t="shared" si="0"/>
        <v>19</v>
      </c>
      <c r="C21" s="1" t="s">
        <v>279</v>
      </c>
      <c r="D21" s="33">
        <v>12408</v>
      </c>
      <c r="E21" s="1" t="s">
        <v>280</v>
      </c>
      <c r="F21" s="1" t="s">
        <v>266</v>
      </c>
      <c r="G21" s="161">
        <v>600</v>
      </c>
      <c r="H21" s="161">
        <v>600</v>
      </c>
      <c r="I21" s="161"/>
    </row>
    <row r="22" spans="2:9" ht="21" customHeight="1">
      <c r="B22" s="2">
        <f t="shared" si="0"/>
        <v>20</v>
      </c>
      <c r="C22" s="1" t="s">
        <v>279</v>
      </c>
      <c r="D22" s="33">
        <v>12543</v>
      </c>
      <c r="E22" s="1" t="s">
        <v>281</v>
      </c>
      <c r="F22" s="1" t="s">
        <v>257</v>
      </c>
      <c r="G22" s="161">
        <v>450</v>
      </c>
      <c r="H22" s="161">
        <v>450</v>
      </c>
      <c r="I22" s="163"/>
    </row>
    <row r="23" spans="2:9" ht="21" customHeight="1">
      <c r="B23" s="2">
        <f t="shared" si="0"/>
        <v>21</v>
      </c>
      <c r="C23" s="1" t="s">
        <v>279</v>
      </c>
      <c r="D23" s="33">
        <v>13090</v>
      </c>
      <c r="E23" s="1" t="s">
        <v>282</v>
      </c>
      <c r="F23" s="1" t="s">
        <v>261</v>
      </c>
      <c r="G23" s="161">
        <v>450</v>
      </c>
      <c r="H23" s="161">
        <v>450</v>
      </c>
      <c r="I23" s="163" t="s">
        <v>283</v>
      </c>
    </row>
    <row r="24" spans="2:9" ht="21" customHeight="1">
      <c r="B24" s="2">
        <f t="shared" si="0"/>
        <v>22</v>
      </c>
      <c r="C24" s="1" t="s">
        <v>279</v>
      </c>
      <c r="D24" s="33">
        <v>12833</v>
      </c>
      <c r="E24" s="1" t="s">
        <v>284</v>
      </c>
      <c r="F24" s="1" t="s">
        <v>261</v>
      </c>
      <c r="G24" s="161">
        <v>450</v>
      </c>
      <c r="H24" s="161">
        <v>450</v>
      </c>
      <c r="I24" s="163"/>
    </row>
    <row r="25" spans="2:9" ht="21" customHeight="1">
      <c r="B25" s="2">
        <f t="shared" si="0"/>
        <v>23</v>
      </c>
      <c r="C25" s="1" t="s">
        <v>285</v>
      </c>
      <c r="D25" s="33">
        <v>12336</v>
      </c>
      <c r="E25" s="1" t="s">
        <v>286</v>
      </c>
      <c r="F25" s="1" t="s">
        <v>266</v>
      </c>
      <c r="G25" s="161">
        <v>600</v>
      </c>
      <c r="H25" s="161">
        <v>600</v>
      </c>
      <c r="I25" s="161"/>
    </row>
    <row r="26" spans="2:9" ht="21" customHeight="1">
      <c r="B26" s="2">
        <f t="shared" si="0"/>
        <v>24</v>
      </c>
      <c r="C26" s="1" t="s">
        <v>285</v>
      </c>
      <c r="D26" s="33">
        <v>12463</v>
      </c>
      <c r="E26" s="1" t="s">
        <v>287</v>
      </c>
      <c r="F26" s="1" t="s">
        <v>257</v>
      </c>
      <c r="G26" s="161">
        <v>450</v>
      </c>
      <c r="H26" s="161">
        <v>450</v>
      </c>
      <c r="I26" s="163"/>
    </row>
    <row r="27" spans="2:9" ht="21" customHeight="1">
      <c r="B27" s="2">
        <f t="shared" si="0"/>
        <v>25</v>
      </c>
      <c r="C27" s="1" t="s">
        <v>285</v>
      </c>
      <c r="D27" s="33">
        <v>12938</v>
      </c>
      <c r="E27" s="1" t="s">
        <v>288</v>
      </c>
      <c r="F27" s="1" t="s">
        <v>261</v>
      </c>
      <c r="G27" s="161">
        <v>450</v>
      </c>
      <c r="H27" s="161">
        <v>450</v>
      </c>
      <c r="I27" s="163"/>
    </row>
    <row r="28" spans="2:9" ht="21" customHeight="1">
      <c r="B28" s="2">
        <f t="shared" si="0"/>
        <v>26</v>
      </c>
      <c r="C28" s="1" t="s">
        <v>285</v>
      </c>
      <c r="D28" s="33">
        <v>12973</v>
      </c>
      <c r="E28" s="1" t="s">
        <v>289</v>
      </c>
      <c r="F28" s="1" t="s">
        <v>261</v>
      </c>
      <c r="G28" s="161">
        <v>450</v>
      </c>
      <c r="H28" s="161">
        <v>450</v>
      </c>
      <c r="I28" s="163"/>
    </row>
    <row r="29" spans="2:9" ht="21" customHeight="1">
      <c r="B29" s="2">
        <f t="shared" si="0"/>
        <v>27</v>
      </c>
      <c r="C29" s="1" t="s">
        <v>285</v>
      </c>
      <c r="D29" s="33">
        <v>13210</v>
      </c>
      <c r="E29" s="1" t="s">
        <v>290</v>
      </c>
      <c r="F29" s="1" t="s">
        <v>261</v>
      </c>
      <c r="G29" s="161">
        <v>450</v>
      </c>
      <c r="H29" s="161">
        <v>450</v>
      </c>
      <c r="I29" s="161"/>
    </row>
    <row r="30" spans="2:9" ht="21" customHeight="1">
      <c r="B30" s="2">
        <f t="shared" si="0"/>
        <v>28</v>
      </c>
      <c r="C30" s="1" t="s">
        <v>285</v>
      </c>
      <c r="D30" s="33">
        <v>13351</v>
      </c>
      <c r="E30" s="1" t="s">
        <v>291</v>
      </c>
      <c r="F30" s="1" t="s">
        <v>263</v>
      </c>
      <c r="G30" s="161">
        <v>450</v>
      </c>
      <c r="H30" s="161">
        <v>450</v>
      </c>
      <c r="I30" s="163"/>
    </row>
    <row r="31" spans="2:9" ht="21" customHeight="1">
      <c r="B31" s="2">
        <f t="shared" si="0"/>
        <v>29</v>
      </c>
      <c r="C31" s="1" t="s">
        <v>285</v>
      </c>
      <c r="D31" s="33">
        <v>13473</v>
      </c>
      <c r="E31" s="1" t="s">
        <v>292</v>
      </c>
      <c r="F31" s="1" t="s">
        <v>263</v>
      </c>
      <c r="G31" s="161">
        <v>450</v>
      </c>
      <c r="H31" s="161">
        <v>450</v>
      </c>
      <c r="I31" s="163"/>
    </row>
    <row r="32" spans="2:9" ht="21" customHeight="1">
      <c r="B32" s="2">
        <f t="shared" si="0"/>
        <v>30</v>
      </c>
      <c r="C32" s="1" t="s">
        <v>285</v>
      </c>
      <c r="D32" s="33">
        <v>13614</v>
      </c>
      <c r="E32" s="1" t="s">
        <v>293</v>
      </c>
      <c r="F32" s="1" t="s">
        <v>263</v>
      </c>
      <c r="G32" s="161">
        <v>450</v>
      </c>
      <c r="H32" s="161">
        <v>450</v>
      </c>
      <c r="I32" s="163"/>
    </row>
    <row r="33" spans="2:13" ht="21" customHeight="1">
      <c r="B33" s="2">
        <f t="shared" si="0"/>
        <v>31</v>
      </c>
      <c r="C33" s="1" t="s">
        <v>294</v>
      </c>
      <c r="D33" s="33">
        <v>25107</v>
      </c>
      <c r="E33" s="1" t="s">
        <v>295</v>
      </c>
      <c r="F33" s="1" t="s">
        <v>296</v>
      </c>
      <c r="G33" s="161">
        <v>1000</v>
      </c>
      <c r="H33" s="161">
        <v>1000</v>
      </c>
      <c r="I33" s="163"/>
    </row>
    <row r="34" spans="2:13" ht="21" customHeight="1">
      <c r="B34" s="2">
        <f t="shared" si="0"/>
        <v>32</v>
      </c>
      <c r="C34" s="1" t="s">
        <v>294</v>
      </c>
      <c r="D34" s="33">
        <v>11046</v>
      </c>
      <c r="E34" s="1" t="s">
        <v>297</v>
      </c>
      <c r="F34" s="1" t="s">
        <v>298</v>
      </c>
      <c r="G34" s="161">
        <v>600</v>
      </c>
      <c r="H34" s="161">
        <v>600</v>
      </c>
      <c r="I34" s="163"/>
    </row>
    <row r="35" spans="2:13" ht="21" customHeight="1">
      <c r="B35" s="2">
        <f t="shared" si="0"/>
        <v>33</v>
      </c>
      <c r="C35" s="1" t="s">
        <v>294</v>
      </c>
      <c r="D35" s="33">
        <v>11541</v>
      </c>
      <c r="E35" s="1" t="s">
        <v>299</v>
      </c>
      <c r="F35" s="1" t="s">
        <v>257</v>
      </c>
      <c r="G35" s="161">
        <v>450</v>
      </c>
      <c r="H35" s="161">
        <v>450</v>
      </c>
      <c r="I35" s="163"/>
    </row>
    <row r="36" spans="2:13" ht="21" customHeight="1">
      <c r="B36" s="2">
        <f t="shared" si="0"/>
        <v>34</v>
      </c>
      <c r="C36" s="1" t="s">
        <v>294</v>
      </c>
      <c r="D36" s="33">
        <v>12301</v>
      </c>
      <c r="E36" s="1" t="s">
        <v>300</v>
      </c>
      <c r="F36" s="1" t="s">
        <v>301</v>
      </c>
      <c r="G36" s="161">
        <v>600</v>
      </c>
      <c r="H36" s="161">
        <v>600</v>
      </c>
      <c r="I36" s="163"/>
      <c r="M36"/>
    </row>
    <row r="37" spans="2:13" ht="21" customHeight="1">
      <c r="B37" s="2">
        <f t="shared" si="0"/>
        <v>35</v>
      </c>
      <c r="C37" s="1" t="s">
        <v>294</v>
      </c>
      <c r="D37" s="33">
        <v>13242</v>
      </c>
      <c r="E37" s="1" t="s">
        <v>302</v>
      </c>
      <c r="F37" s="1" t="s">
        <v>257</v>
      </c>
      <c r="G37" s="161">
        <v>450</v>
      </c>
      <c r="H37" s="161">
        <v>450</v>
      </c>
      <c r="I37" s="163"/>
      <c r="M37"/>
    </row>
    <row r="38" spans="2:13" ht="21" customHeight="1">
      <c r="B38" s="2">
        <f t="shared" si="0"/>
        <v>36</v>
      </c>
      <c r="C38" s="1" t="s">
        <v>294</v>
      </c>
      <c r="D38" s="33">
        <v>13291</v>
      </c>
      <c r="E38" s="1" t="s">
        <v>303</v>
      </c>
      <c r="F38" s="1" t="s">
        <v>263</v>
      </c>
      <c r="G38" s="161">
        <v>450</v>
      </c>
      <c r="H38" s="161">
        <v>450</v>
      </c>
      <c r="I38" s="163"/>
    </row>
    <row r="39" spans="2:13" ht="21" customHeight="1">
      <c r="B39" s="2">
        <f t="shared" si="0"/>
        <v>37</v>
      </c>
      <c r="C39" s="1" t="s">
        <v>294</v>
      </c>
      <c r="D39" s="33">
        <v>13443</v>
      </c>
      <c r="E39" s="1" t="s">
        <v>304</v>
      </c>
      <c r="F39" s="1" t="s">
        <v>305</v>
      </c>
      <c r="G39" s="161">
        <v>600</v>
      </c>
      <c r="H39" s="161">
        <v>600</v>
      </c>
      <c r="I39" s="163"/>
    </row>
    <row r="40" spans="2:13" ht="21" customHeight="1">
      <c r="B40" s="2">
        <f t="shared" si="0"/>
        <v>38</v>
      </c>
      <c r="C40" s="1" t="s">
        <v>294</v>
      </c>
      <c r="D40" s="33">
        <v>13592</v>
      </c>
      <c r="E40" s="1" t="s">
        <v>306</v>
      </c>
      <c r="F40" s="1" t="s">
        <v>261</v>
      </c>
      <c r="G40" s="161">
        <v>450</v>
      </c>
      <c r="H40" s="161">
        <v>450</v>
      </c>
      <c r="I40" s="163"/>
    </row>
    <row r="41" spans="2:13" ht="21" customHeight="1">
      <c r="B41" s="2">
        <f t="shared" si="0"/>
        <v>39</v>
      </c>
      <c r="C41" s="1" t="s">
        <v>294</v>
      </c>
      <c r="D41" s="33">
        <v>13619</v>
      </c>
      <c r="E41" s="1" t="s">
        <v>307</v>
      </c>
      <c r="F41" s="1" t="s">
        <v>263</v>
      </c>
      <c r="G41" s="161">
        <v>450</v>
      </c>
      <c r="H41" s="161">
        <v>450</v>
      </c>
      <c r="I41" s="161"/>
    </row>
    <row r="42" spans="2:13" ht="21" customHeight="1">
      <c r="B42" s="2">
        <f t="shared" si="0"/>
        <v>40</v>
      </c>
      <c r="C42" s="1" t="s">
        <v>294</v>
      </c>
      <c r="D42" s="33">
        <v>13639</v>
      </c>
      <c r="E42" s="1" t="s">
        <v>308</v>
      </c>
      <c r="F42" s="1" t="s">
        <v>309</v>
      </c>
      <c r="G42" s="161">
        <v>450</v>
      </c>
      <c r="H42" s="161">
        <v>450</v>
      </c>
      <c r="I42" s="161"/>
    </row>
    <row r="43" spans="2:13" ht="21" customHeight="1">
      <c r="B43" s="2">
        <f>IF(C43="","",ROW()-2)</f>
        <v>41</v>
      </c>
      <c r="C43" s="1" t="s">
        <v>310</v>
      </c>
      <c r="D43" s="33">
        <v>45678</v>
      </c>
      <c r="E43" s="1" t="s">
        <v>311</v>
      </c>
      <c r="F43" s="1" t="s">
        <v>312</v>
      </c>
      <c r="G43" s="161">
        <v>500</v>
      </c>
      <c r="H43" s="161">
        <v>500</v>
      </c>
      <c r="I43" s="161"/>
    </row>
    <row r="44" spans="2:13" ht="21" customHeight="1">
      <c r="B44" s="2">
        <f t="shared" si="0"/>
        <v>42</v>
      </c>
      <c r="C44" s="1" t="s">
        <v>310</v>
      </c>
      <c r="D44" s="33">
        <v>45527</v>
      </c>
      <c r="E44" s="1" t="s">
        <v>313</v>
      </c>
      <c r="F44" s="1" t="s">
        <v>314</v>
      </c>
      <c r="G44" s="161">
        <v>400</v>
      </c>
      <c r="H44" s="161">
        <v>400</v>
      </c>
      <c r="I44" s="163"/>
    </row>
    <row r="45" spans="2:13" ht="21" customHeight="1">
      <c r="B45" s="2">
        <f t="shared" si="0"/>
        <v>43</v>
      </c>
      <c r="C45" s="162" t="s">
        <v>310</v>
      </c>
      <c r="D45" s="33">
        <v>46217</v>
      </c>
      <c r="E45" s="1" t="s">
        <v>315</v>
      </c>
      <c r="F45" s="1" t="s">
        <v>314</v>
      </c>
      <c r="G45" s="161">
        <v>400</v>
      </c>
      <c r="H45" s="161">
        <v>400</v>
      </c>
      <c r="I45" s="161"/>
    </row>
    <row r="46" spans="2:13" ht="21" customHeight="1">
      <c r="B46" s="2">
        <f t="shared" si="0"/>
        <v>44</v>
      </c>
      <c r="C46" s="1" t="s">
        <v>310</v>
      </c>
      <c r="D46" s="33">
        <v>46468</v>
      </c>
      <c r="E46" s="1" t="s">
        <v>316</v>
      </c>
      <c r="F46" s="1" t="s">
        <v>314</v>
      </c>
      <c r="G46" s="161">
        <v>400</v>
      </c>
      <c r="H46" s="161">
        <v>400</v>
      </c>
      <c r="I46" s="161"/>
    </row>
    <row r="47" spans="2:13" ht="21" customHeight="1">
      <c r="B47" s="2">
        <f t="shared" si="0"/>
        <v>45</v>
      </c>
      <c r="C47" s="162" t="s">
        <v>310</v>
      </c>
      <c r="D47" s="33">
        <v>13594</v>
      </c>
      <c r="E47" s="1" t="s">
        <v>317</v>
      </c>
      <c r="F47" s="1" t="s">
        <v>314</v>
      </c>
      <c r="G47" s="161">
        <v>450</v>
      </c>
      <c r="H47" s="161">
        <v>450</v>
      </c>
      <c r="I47" s="161"/>
    </row>
    <row r="48" spans="2:13" ht="21" customHeight="1">
      <c r="B48" s="2">
        <f t="shared" si="0"/>
        <v>46</v>
      </c>
      <c r="C48" s="227" t="s">
        <v>318</v>
      </c>
      <c r="D48" s="298">
        <v>10488</v>
      </c>
      <c r="E48" s="227" t="s">
        <v>319</v>
      </c>
      <c r="F48" s="227" t="s">
        <v>320</v>
      </c>
      <c r="G48" s="279" t="s">
        <v>237</v>
      </c>
      <c r="H48" s="279" t="s">
        <v>237</v>
      </c>
      <c r="I48" s="161" t="s">
        <v>321</v>
      </c>
    </row>
    <row r="49" spans="2:9" ht="21" customHeight="1">
      <c r="B49" s="2">
        <f t="shared" si="0"/>
        <v>47</v>
      </c>
      <c r="C49" s="1" t="s">
        <v>318</v>
      </c>
      <c r="D49" s="33">
        <v>27394</v>
      </c>
      <c r="E49" s="1" t="s">
        <v>322</v>
      </c>
      <c r="F49" s="1" t="s">
        <v>323</v>
      </c>
      <c r="G49" s="161">
        <v>400</v>
      </c>
      <c r="H49" s="161">
        <v>400</v>
      </c>
      <c r="I49" s="161"/>
    </row>
    <row r="50" spans="2:9" ht="21" customHeight="1">
      <c r="B50" s="2">
        <f t="shared" si="0"/>
        <v>48</v>
      </c>
      <c r="C50" s="1" t="s">
        <v>318</v>
      </c>
      <c r="D50" s="33">
        <v>10778</v>
      </c>
      <c r="E50" s="1" t="s">
        <v>324</v>
      </c>
      <c r="F50" s="1" t="s">
        <v>325</v>
      </c>
      <c r="G50" s="161">
        <v>450</v>
      </c>
      <c r="H50" s="161">
        <v>450</v>
      </c>
      <c r="I50" s="161"/>
    </row>
    <row r="51" spans="2:9" ht="21" customHeight="1">
      <c r="B51" s="2">
        <f t="shared" si="0"/>
        <v>49</v>
      </c>
      <c r="C51" s="1" t="s">
        <v>318</v>
      </c>
      <c r="D51" s="33">
        <v>20182</v>
      </c>
      <c r="E51" s="1" t="s">
        <v>326</v>
      </c>
      <c r="F51" s="1" t="s">
        <v>323</v>
      </c>
      <c r="G51" s="161">
        <v>400</v>
      </c>
      <c r="H51" s="161">
        <v>400</v>
      </c>
      <c r="I51" s="161"/>
    </row>
    <row r="52" spans="2:9" ht="21" customHeight="1">
      <c r="B52" s="2">
        <f t="shared" si="0"/>
        <v>50</v>
      </c>
      <c r="C52" s="1" t="s">
        <v>318</v>
      </c>
      <c r="D52" s="33">
        <v>13487</v>
      </c>
      <c r="E52" s="1" t="s">
        <v>327</v>
      </c>
      <c r="F52" s="1" t="s">
        <v>328</v>
      </c>
      <c r="G52" s="161">
        <v>450</v>
      </c>
      <c r="H52" s="161">
        <v>450</v>
      </c>
      <c r="I52" s="161"/>
    </row>
    <row r="53" spans="2:9" ht="21" customHeight="1">
      <c r="B53" s="2">
        <f t="shared" si="0"/>
        <v>51</v>
      </c>
      <c r="C53" s="1" t="s">
        <v>329</v>
      </c>
      <c r="D53" s="33">
        <v>45875</v>
      </c>
      <c r="E53" s="1" t="s">
        <v>330</v>
      </c>
      <c r="F53" s="1" t="s">
        <v>331</v>
      </c>
      <c r="G53" s="161">
        <v>500</v>
      </c>
      <c r="H53" s="161">
        <v>500</v>
      </c>
      <c r="I53" s="163"/>
    </row>
    <row r="54" spans="2:9" ht="21" customHeight="1">
      <c r="B54" s="2">
        <f t="shared" si="0"/>
        <v>52</v>
      </c>
      <c r="C54" s="162" t="s">
        <v>329</v>
      </c>
      <c r="D54" s="33">
        <v>20187</v>
      </c>
      <c r="E54" s="1" t="s">
        <v>332</v>
      </c>
      <c r="F54" s="1" t="s">
        <v>333</v>
      </c>
      <c r="G54" s="161">
        <v>400</v>
      </c>
      <c r="H54" s="161">
        <v>400</v>
      </c>
      <c r="I54" s="161"/>
    </row>
    <row r="55" spans="2:9" ht="21" customHeight="1">
      <c r="B55" s="2">
        <f t="shared" si="0"/>
        <v>53</v>
      </c>
      <c r="C55" s="1" t="s">
        <v>329</v>
      </c>
      <c r="D55" s="33">
        <v>20784</v>
      </c>
      <c r="E55" s="1" t="s">
        <v>334</v>
      </c>
      <c r="F55" s="1" t="s">
        <v>335</v>
      </c>
      <c r="G55" s="161">
        <v>400</v>
      </c>
      <c r="H55" s="161">
        <v>400</v>
      </c>
      <c r="I55" s="161"/>
    </row>
    <row r="56" spans="2:9" ht="21" customHeight="1">
      <c r="B56" s="2">
        <f t="shared" si="0"/>
        <v>54</v>
      </c>
      <c r="C56" s="1" t="s">
        <v>329</v>
      </c>
      <c r="D56" s="33">
        <v>23130</v>
      </c>
      <c r="E56" s="1" t="s">
        <v>336</v>
      </c>
      <c r="F56" s="1" t="s">
        <v>328</v>
      </c>
      <c r="G56" s="161">
        <v>400</v>
      </c>
      <c r="H56" s="161">
        <v>400</v>
      </c>
      <c r="I56" s="161"/>
    </row>
    <row r="57" spans="2:9" ht="21" customHeight="1">
      <c r="B57" s="2">
        <f t="shared" si="0"/>
        <v>55</v>
      </c>
      <c r="C57" s="1" t="s">
        <v>329</v>
      </c>
      <c r="D57" s="33">
        <v>29224</v>
      </c>
      <c r="E57" s="1" t="s">
        <v>337</v>
      </c>
      <c r="F57" s="1" t="s">
        <v>278</v>
      </c>
      <c r="G57" s="161">
        <v>400</v>
      </c>
      <c r="H57" s="161">
        <v>400</v>
      </c>
      <c r="I57" s="161"/>
    </row>
    <row r="58" spans="2:9" ht="21" customHeight="1">
      <c r="B58" s="2">
        <f t="shared" si="0"/>
        <v>56</v>
      </c>
      <c r="C58" s="1" t="s">
        <v>329</v>
      </c>
      <c r="D58" s="33">
        <v>45540</v>
      </c>
      <c r="E58" s="1" t="s">
        <v>338</v>
      </c>
      <c r="F58" s="1" t="s">
        <v>335</v>
      </c>
      <c r="G58" s="161">
        <v>400</v>
      </c>
      <c r="H58" s="161">
        <v>400</v>
      </c>
      <c r="I58" s="161"/>
    </row>
    <row r="59" spans="2:9" ht="21" customHeight="1">
      <c r="B59" s="2">
        <f t="shared" si="0"/>
        <v>57</v>
      </c>
      <c r="C59" s="1" t="s">
        <v>329</v>
      </c>
      <c r="D59" s="33">
        <v>30967</v>
      </c>
      <c r="E59" s="1" t="s">
        <v>339</v>
      </c>
      <c r="F59" s="1" t="s">
        <v>328</v>
      </c>
      <c r="G59" s="161">
        <v>400</v>
      </c>
      <c r="H59" s="161">
        <v>400</v>
      </c>
      <c r="I59" s="161"/>
    </row>
    <row r="60" spans="2:9" ht="21" customHeight="1">
      <c r="B60" s="2">
        <f t="shared" si="0"/>
        <v>58</v>
      </c>
      <c r="C60" s="162" t="s">
        <v>329</v>
      </c>
      <c r="D60" s="33">
        <v>33245</v>
      </c>
      <c r="E60" s="1" t="s">
        <v>340</v>
      </c>
      <c r="F60" s="1" t="s">
        <v>278</v>
      </c>
      <c r="G60" s="161">
        <v>400</v>
      </c>
      <c r="H60" s="161">
        <v>400</v>
      </c>
      <c r="I60" s="161"/>
    </row>
    <row r="61" spans="2:9" ht="21" customHeight="1">
      <c r="B61" s="2">
        <f t="shared" si="0"/>
        <v>59</v>
      </c>
      <c r="C61" s="1" t="s">
        <v>329</v>
      </c>
      <c r="D61" s="33">
        <v>12753</v>
      </c>
      <c r="E61" s="1" t="s">
        <v>341</v>
      </c>
      <c r="F61" s="1" t="s">
        <v>328</v>
      </c>
      <c r="G61" s="161">
        <v>450</v>
      </c>
      <c r="H61" s="161">
        <v>450</v>
      </c>
      <c r="I61" s="161"/>
    </row>
    <row r="62" spans="2:9" ht="21" customHeight="1">
      <c r="B62" s="2">
        <f t="shared" si="0"/>
        <v>60</v>
      </c>
      <c r="C62" s="1" t="s">
        <v>329</v>
      </c>
      <c r="D62" s="33">
        <v>46389</v>
      </c>
      <c r="E62" s="1" t="s">
        <v>342</v>
      </c>
      <c r="F62" s="1" t="s">
        <v>333</v>
      </c>
      <c r="G62" s="169">
        <v>400</v>
      </c>
      <c r="H62" s="161">
        <v>400</v>
      </c>
      <c r="I62" s="169"/>
    </row>
    <row r="63" spans="2:9" ht="21" customHeight="1">
      <c r="B63" s="2">
        <f t="shared" si="0"/>
        <v>61</v>
      </c>
      <c r="C63" s="1" t="s">
        <v>329</v>
      </c>
      <c r="D63" s="33">
        <v>12134</v>
      </c>
      <c r="E63" s="1" t="s">
        <v>343</v>
      </c>
      <c r="F63" s="1" t="s">
        <v>323</v>
      </c>
      <c r="G63" s="161">
        <v>450</v>
      </c>
      <c r="H63" s="161">
        <v>450</v>
      </c>
      <c r="I63" s="163"/>
    </row>
    <row r="64" spans="2:9" ht="21" customHeight="1">
      <c r="B64" s="2">
        <f t="shared" si="0"/>
        <v>62</v>
      </c>
      <c r="C64" s="164" t="s">
        <v>344</v>
      </c>
      <c r="D64" s="2">
        <v>170430</v>
      </c>
      <c r="E64" s="164" t="s">
        <v>345</v>
      </c>
      <c r="F64" s="2" t="s">
        <v>346</v>
      </c>
      <c r="G64" s="161">
        <v>1000</v>
      </c>
      <c r="H64" s="161">
        <v>1000</v>
      </c>
      <c r="I64" s="163"/>
    </row>
    <row r="65" spans="2:9" ht="21" customHeight="1">
      <c r="B65" s="2">
        <f t="shared" si="0"/>
        <v>63</v>
      </c>
      <c r="C65" s="163" t="s">
        <v>344</v>
      </c>
      <c r="D65" s="2">
        <v>160560</v>
      </c>
      <c r="E65" s="163" t="s">
        <v>347</v>
      </c>
      <c r="F65" s="2" t="s">
        <v>346</v>
      </c>
      <c r="G65" s="161">
        <v>1000</v>
      </c>
      <c r="H65" s="161">
        <v>1000</v>
      </c>
      <c r="I65" s="163"/>
    </row>
    <row r="66" spans="2:9" ht="21" customHeight="1">
      <c r="B66" s="2">
        <f t="shared" si="0"/>
        <v>64</v>
      </c>
      <c r="C66" s="163" t="s">
        <v>344</v>
      </c>
      <c r="D66" s="2">
        <v>160050</v>
      </c>
      <c r="E66" s="163" t="s">
        <v>348</v>
      </c>
      <c r="F66" s="2" t="s">
        <v>346</v>
      </c>
      <c r="G66" s="161">
        <v>1000</v>
      </c>
      <c r="H66" s="161">
        <v>1000</v>
      </c>
      <c r="I66" s="163"/>
    </row>
    <row r="67" spans="2:9" ht="21" customHeight="1">
      <c r="B67" s="2">
        <f>IF(C67="","",ROW()-2)</f>
        <v>65</v>
      </c>
      <c r="C67" s="170" t="s">
        <v>349</v>
      </c>
      <c r="D67" s="2">
        <v>160630</v>
      </c>
      <c r="E67" s="164" t="s">
        <v>350</v>
      </c>
      <c r="F67" s="2"/>
      <c r="G67" s="161">
        <v>1000</v>
      </c>
      <c r="H67" s="161">
        <v>1000</v>
      </c>
      <c r="I67" s="170"/>
    </row>
    <row r="68" spans="2:9" ht="21" customHeight="1">
      <c r="B68" s="2">
        <f t="shared" ref="B68:B76" si="1">IF(C68="","",ROW()-2)</f>
        <v>66</v>
      </c>
      <c r="C68" s="300" t="s">
        <v>344</v>
      </c>
      <c r="D68" s="301">
        <v>10265</v>
      </c>
      <c r="E68" s="302" t="s">
        <v>351</v>
      </c>
      <c r="F68" s="301" t="s">
        <v>296</v>
      </c>
      <c r="G68" s="303">
        <v>600</v>
      </c>
      <c r="H68" s="255">
        <v>1000</v>
      </c>
      <c r="I68" s="163" t="s">
        <v>352</v>
      </c>
    </row>
    <row r="69" spans="2:9" ht="21" customHeight="1">
      <c r="B69" s="2">
        <f t="shared" si="1"/>
        <v>67</v>
      </c>
      <c r="C69" s="172" t="s">
        <v>344</v>
      </c>
      <c r="D69" s="2">
        <v>12075</v>
      </c>
      <c r="E69" s="164" t="s">
        <v>353</v>
      </c>
      <c r="F69" s="2" t="s">
        <v>346</v>
      </c>
      <c r="G69" s="171">
        <v>600</v>
      </c>
      <c r="H69" s="161">
        <v>600</v>
      </c>
      <c r="I69" s="172"/>
    </row>
    <row r="70" spans="2:9" ht="21" customHeight="1">
      <c r="B70" s="2">
        <f t="shared" si="1"/>
        <v>68</v>
      </c>
      <c r="C70" s="172" t="s">
        <v>344</v>
      </c>
      <c r="D70" s="2">
        <v>11092</v>
      </c>
      <c r="E70" s="164" t="s">
        <v>354</v>
      </c>
      <c r="F70" s="2" t="s">
        <v>237</v>
      </c>
      <c r="G70" s="171">
        <v>600</v>
      </c>
      <c r="H70" s="161">
        <v>600</v>
      </c>
      <c r="I70" s="172"/>
    </row>
    <row r="71" spans="2:9" ht="21" customHeight="1">
      <c r="B71" s="2">
        <f t="shared" si="1"/>
        <v>69</v>
      </c>
      <c r="C71" s="163" t="s">
        <v>344</v>
      </c>
      <c r="D71" s="2">
        <v>10506</v>
      </c>
      <c r="E71" s="164" t="s">
        <v>355</v>
      </c>
      <c r="F71" s="2" t="s">
        <v>346</v>
      </c>
      <c r="G71" s="161">
        <v>600</v>
      </c>
      <c r="H71" s="161">
        <v>600</v>
      </c>
      <c r="I71" s="163"/>
    </row>
    <row r="72" spans="2:9" ht="21" customHeight="1">
      <c r="B72" s="2">
        <f t="shared" si="1"/>
        <v>70</v>
      </c>
      <c r="C72" s="163" t="s">
        <v>344</v>
      </c>
      <c r="D72" s="2">
        <v>13547</v>
      </c>
      <c r="E72" s="164" t="s">
        <v>356</v>
      </c>
      <c r="F72" s="2" t="s">
        <v>346</v>
      </c>
      <c r="G72" s="161">
        <v>450</v>
      </c>
      <c r="H72" s="161">
        <v>450</v>
      </c>
      <c r="I72" s="163"/>
    </row>
    <row r="73" spans="2:9" ht="21" customHeight="1">
      <c r="B73" s="2">
        <f t="shared" si="1"/>
        <v>71</v>
      </c>
      <c r="C73" s="163" t="s">
        <v>344</v>
      </c>
      <c r="D73" s="2">
        <v>13140</v>
      </c>
      <c r="E73" s="164" t="s">
        <v>357</v>
      </c>
      <c r="F73" s="2" t="s">
        <v>346</v>
      </c>
      <c r="G73" s="161">
        <v>450</v>
      </c>
      <c r="H73" s="161">
        <v>450</v>
      </c>
      <c r="I73" s="163"/>
    </row>
    <row r="74" spans="2:9" ht="21" customHeight="1">
      <c r="B74" s="2">
        <f t="shared" si="1"/>
        <v>72</v>
      </c>
      <c r="C74" s="163" t="s">
        <v>344</v>
      </c>
      <c r="D74" s="2">
        <v>26214</v>
      </c>
      <c r="E74" s="164" t="s">
        <v>358</v>
      </c>
      <c r="F74" s="2" t="s">
        <v>346</v>
      </c>
      <c r="G74" s="161">
        <v>400</v>
      </c>
      <c r="H74" s="161">
        <v>400</v>
      </c>
      <c r="I74" s="163"/>
    </row>
    <row r="75" spans="2:9" ht="28">
      <c r="B75" s="2">
        <f t="shared" si="1"/>
        <v>73</v>
      </c>
      <c r="C75" s="299" t="s">
        <v>344</v>
      </c>
      <c r="D75" s="230">
        <v>13347</v>
      </c>
      <c r="E75" s="229" t="s">
        <v>359</v>
      </c>
      <c r="F75" s="230" t="s">
        <v>346</v>
      </c>
      <c r="G75" s="200">
        <v>450</v>
      </c>
      <c r="H75" s="279" t="s">
        <v>237</v>
      </c>
      <c r="I75" s="285" t="s">
        <v>360</v>
      </c>
    </row>
    <row r="76" spans="2:9" ht="21" customHeight="1">
      <c r="B76" s="2">
        <f t="shared" si="1"/>
        <v>74</v>
      </c>
      <c r="C76" s="170" t="s">
        <v>344</v>
      </c>
      <c r="D76" s="2">
        <v>11938</v>
      </c>
      <c r="E76" s="164" t="s">
        <v>361</v>
      </c>
      <c r="F76" s="2" t="s">
        <v>346</v>
      </c>
      <c r="G76" s="231">
        <v>450</v>
      </c>
      <c r="H76" s="231">
        <v>450</v>
      </c>
      <c r="I76" s="170"/>
    </row>
    <row r="77" spans="2:9" ht="21" customHeight="1">
      <c r="B77" s="2">
        <f>IF(C77="","",ROW()-2)</f>
        <v>75</v>
      </c>
      <c r="C77" s="170" t="s">
        <v>344</v>
      </c>
      <c r="D77" s="2">
        <v>13177</v>
      </c>
      <c r="E77" s="164" t="s">
        <v>362</v>
      </c>
      <c r="F77" s="2" t="s">
        <v>237</v>
      </c>
      <c r="G77" s="231">
        <v>450</v>
      </c>
      <c r="H77" s="231">
        <v>450</v>
      </c>
      <c r="I77" s="170"/>
    </row>
    <row r="78" spans="2:9" ht="27.75" customHeight="1">
      <c r="B78" s="438" t="s">
        <v>363</v>
      </c>
      <c r="C78" s="439"/>
      <c r="D78" s="439"/>
      <c r="E78" s="439"/>
      <c r="F78" s="440"/>
      <c r="G78" s="161">
        <v>10000</v>
      </c>
      <c r="H78" s="161">
        <v>10000</v>
      </c>
      <c r="I78" s="163"/>
    </row>
    <row r="79" spans="2:9" ht="42" customHeight="1">
      <c r="B79" s="410" t="s">
        <v>364</v>
      </c>
      <c r="C79" s="410"/>
      <c r="D79" s="410"/>
      <c r="E79" s="410"/>
      <c r="F79" s="410"/>
      <c r="G79" s="304">
        <f>SUM(G3:G78)</f>
        <v>51350</v>
      </c>
      <c r="H79" s="305">
        <f>SUM(H3:H78)</f>
        <v>51300</v>
      </c>
    </row>
    <row r="80" spans="2:9" ht="30.75" customHeight="1">
      <c r="G80"/>
      <c r="H80"/>
    </row>
    <row r="81" spans="7:8" ht="30.75" customHeight="1">
      <c r="G81"/>
      <c r="H81"/>
    </row>
    <row r="82" spans="7:8" ht="36" customHeight="1">
      <c r="G82"/>
      <c r="H82"/>
    </row>
  </sheetData>
  <autoFilter ref="B2:I77" xr:uid="{89203F82-7F3F-430B-926D-D425ADDE9F98}"/>
  <mergeCells count="3">
    <mergeCell ref="B78:F78"/>
    <mergeCell ref="K13:N13"/>
    <mergeCell ref="B79:F79"/>
  </mergeCells>
  <conditionalFormatting sqref="B78:B79 B80:F204">
    <cfRule type="expression" dxfId="3" priority="3">
      <formula>$B78&lt;&gt;""</formula>
    </cfRule>
  </conditionalFormatting>
  <conditionalFormatting sqref="B3:F77">
    <cfRule type="expression" dxfId="2" priority="2">
      <formula>$B3&lt;&gt;""</formula>
    </cfRule>
  </conditionalFormatting>
  <conditionalFormatting sqref="E69:E77 E64:E67">
    <cfRule type="duplicateValues" dxfId="1" priority="14"/>
  </conditionalFormatting>
  <conditionalFormatting sqref="K14:N14">
    <cfRule type="expression" dxfId="0" priority="18">
      <formula>#REF!&lt;&gt;""</formula>
    </cfRule>
  </conditionalFormatting>
  <pageMargins left="0.19685039370078741" right="0.15748031496062992" top="0.35433070866141736" bottom="0.15748031496062992" header="0.31496062992125984" footer="0.31496062992125984"/>
  <pageSetup paperSize="9" scale="6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F159A-AA40-4858-A8C9-D053C7DCD72F}">
  <sheetPr codeName="Sheet10"/>
  <dimension ref="A1:I25"/>
  <sheetViews>
    <sheetView topLeftCell="A6" zoomScale="85" zoomScaleNormal="85" workbookViewId="0">
      <selection activeCell="D8" sqref="D8"/>
    </sheetView>
  </sheetViews>
  <sheetFormatPr defaultRowHeight="20.5"/>
  <cols>
    <col min="1" max="1" width="10.26953125" style="92" customWidth="1"/>
    <col min="2" max="2" width="16.26953125" style="92" bestFit="1" customWidth="1"/>
    <col min="3" max="3" width="29.1796875" style="92" customWidth="1"/>
    <col min="4" max="4" width="56.7265625" style="92" customWidth="1"/>
    <col min="5" max="5" width="0" hidden="1" customWidth="1"/>
    <col min="6" max="6" width="12" hidden="1" customWidth="1"/>
    <col min="7" max="7" width="30.1796875" hidden="1" customWidth="1"/>
    <col min="8" max="8" width="25.7265625" hidden="1" customWidth="1"/>
    <col min="9" max="9" width="126.7265625" style="208" customWidth="1"/>
  </cols>
  <sheetData>
    <row r="1" spans="1:9" ht="35.5">
      <c r="A1" s="91" t="s">
        <v>106</v>
      </c>
      <c r="E1" t="s">
        <v>365</v>
      </c>
    </row>
    <row r="3" spans="1:9">
      <c r="B3" s="93" t="s">
        <v>107</v>
      </c>
      <c r="C3" s="94" t="s">
        <v>108</v>
      </c>
      <c r="D3" s="95" t="s">
        <v>109</v>
      </c>
      <c r="F3" s="209" t="s">
        <v>366</v>
      </c>
      <c r="G3" s="210" t="s">
        <v>367</v>
      </c>
      <c r="H3" s="211" t="s">
        <v>368</v>
      </c>
      <c r="I3" s="211" t="s">
        <v>369</v>
      </c>
    </row>
    <row r="4" spans="1:9" ht="229.15" customHeight="1">
      <c r="A4" s="411" t="s">
        <v>115</v>
      </c>
      <c r="B4" s="96" t="s">
        <v>116</v>
      </c>
      <c r="C4" s="97" t="s">
        <v>117</v>
      </c>
      <c r="D4" s="97" t="s">
        <v>118</v>
      </c>
      <c r="E4" s="444" t="s">
        <v>370</v>
      </c>
      <c r="F4" s="212">
        <v>0.22916666666666666</v>
      </c>
      <c r="G4" s="213" t="s">
        <v>371</v>
      </c>
      <c r="H4" s="214" t="s">
        <v>372</v>
      </c>
      <c r="I4" s="215" t="s">
        <v>373</v>
      </c>
    </row>
    <row r="5" spans="1:9" ht="41">
      <c r="A5" s="412"/>
      <c r="B5" s="104" t="s">
        <v>119</v>
      </c>
      <c r="C5" s="105" t="s">
        <v>120</v>
      </c>
      <c r="D5" s="106" t="s">
        <v>121</v>
      </c>
      <c r="E5" s="445"/>
      <c r="F5" s="212"/>
      <c r="G5" s="213" t="s">
        <v>374</v>
      </c>
      <c r="H5" s="214"/>
      <c r="I5" s="208" t="s">
        <v>375</v>
      </c>
    </row>
    <row r="6" spans="1:9" ht="349.15" customHeight="1">
      <c r="A6" s="412"/>
      <c r="B6" s="104" t="s">
        <v>122</v>
      </c>
      <c r="C6" s="105" t="s">
        <v>123</v>
      </c>
      <c r="D6" s="106" t="s">
        <v>124</v>
      </c>
      <c r="E6" s="445"/>
      <c r="F6" s="216"/>
      <c r="G6" s="213" t="s">
        <v>376</v>
      </c>
      <c r="H6" s="214"/>
      <c r="I6" s="238" t="s">
        <v>377</v>
      </c>
    </row>
    <row r="7" spans="1:9" ht="82">
      <c r="A7" s="412" t="s">
        <v>125</v>
      </c>
      <c r="B7" s="98" t="s">
        <v>126</v>
      </c>
      <c r="C7" s="105" t="s">
        <v>127</v>
      </c>
      <c r="D7" s="106" t="s">
        <v>378</v>
      </c>
      <c r="E7" s="446"/>
      <c r="F7" s="216"/>
      <c r="G7" s="213" t="s">
        <v>379</v>
      </c>
      <c r="H7" s="214" t="s">
        <v>380</v>
      </c>
      <c r="I7" s="236" t="s">
        <v>381</v>
      </c>
    </row>
    <row r="8" spans="1:9" ht="273">
      <c r="A8" s="412"/>
      <c r="B8" s="98" t="s">
        <v>129</v>
      </c>
      <c r="C8" s="99" t="s">
        <v>130</v>
      </c>
      <c r="D8" s="100" t="s">
        <v>382</v>
      </c>
      <c r="E8" s="217" t="s">
        <v>383</v>
      </c>
      <c r="F8" s="212">
        <v>0.23611111111111113</v>
      </c>
      <c r="G8" s="213" t="s">
        <v>384</v>
      </c>
      <c r="H8" s="214"/>
      <c r="I8" s="236" t="s">
        <v>385</v>
      </c>
    </row>
    <row r="9" spans="1:9" ht="70">
      <c r="A9" s="412"/>
      <c r="B9" s="98" t="s">
        <v>133</v>
      </c>
      <c r="C9" s="99" t="s">
        <v>134</v>
      </c>
      <c r="D9" s="100" t="s">
        <v>135</v>
      </c>
      <c r="E9" s="444" t="s">
        <v>386</v>
      </c>
      <c r="F9" s="212" t="s">
        <v>387</v>
      </c>
      <c r="G9" s="213" t="s">
        <v>388</v>
      </c>
      <c r="H9" s="214" t="s">
        <v>389</v>
      </c>
      <c r="I9" s="215" t="s">
        <v>390</v>
      </c>
    </row>
    <row r="10" spans="1:9" ht="82">
      <c r="A10" s="412"/>
      <c r="B10" s="201" t="s">
        <v>136</v>
      </c>
      <c r="C10" s="202" t="s">
        <v>137</v>
      </c>
      <c r="D10" s="203" t="s">
        <v>138</v>
      </c>
      <c r="E10" s="445"/>
      <c r="F10" s="216"/>
      <c r="G10" s="213" t="s">
        <v>391</v>
      </c>
      <c r="H10" s="447" t="s">
        <v>392</v>
      </c>
      <c r="I10" s="215" t="s">
        <v>393</v>
      </c>
    </row>
    <row r="11" spans="1:9" ht="409.5">
      <c r="A11" s="412"/>
      <c r="B11" s="102" t="s">
        <v>140</v>
      </c>
      <c r="C11" s="99" t="s">
        <v>394</v>
      </c>
      <c r="D11" s="225" t="s">
        <v>395</v>
      </c>
      <c r="E11" s="445"/>
      <c r="F11" s="216"/>
      <c r="G11" s="213" t="s">
        <v>396</v>
      </c>
      <c r="H11" s="447"/>
      <c r="I11" s="226" t="s">
        <v>397</v>
      </c>
    </row>
    <row r="12" spans="1:9" ht="82">
      <c r="A12" s="412"/>
      <c r="B12" s="102" t="s">
        <v>144</v>
      </c>
      <c r="C12" s="202" t="s">
        <v>145</v>
      </c>
      <c r="D12" s="202" t="s">
        <v>146</v>
      </c>
      <c r="E12" s="445"/>
      <c r="F12" s="216"/>
      <c r="G12" s="213" t="s">
        <v>398</v>
      </c>
      <c r="H12" s="447"/>
      <c r="I12" s="226" t="s">
        <v>399</v>
      </c>
    </row>
    <row r="13" spans="1:9" ht="82">
      <c r="A13" s="412"/>
      <c r="B13" s="98" t="s">
        <v>147</v>
      </c>
      <c r="C13" s="99" t="s">
        <v>148</v>
      </c>
      <c r="D13" s="99" t="s">
        <v>149</v>
      </c>
      <c r="E13" s="446"/>
      <c r="F13" s="212" t="s">
        <v>400</v>
      </c>
      <c r="G13" s="213" t="s">
        <v>401</v>
      </c>
      <c r="H13" s="447"/>
      <c r="I13" s="226" t="s">
        <v>402</v>
      </c>
    </row>
    <row r="14" spans="1:9" ht="112">
      <c r="A14" s="412"/>
      <c r="B14" s="98" t="s">
        <v>150</v>
      </c>
      <c r="C14" s="99" t="s">
        <v>151</v>
      </c>
      <c r="D14" s="99" t="s">
        <v>152</v>
      </c>
      <c r="E14" s="444" t="s">
        <v>403</v>
      </c>
      <c r="F14" s="212" t="s">
        <v>404</v>
      </c>
      <c r="G14" s="213" t="s">
        <v>405</v>
      </c>
      <c r="H14" s="214" t="s">
        <v>406</v>
      </c>
      <c r="I14" s="215"/>
    </row>
    <row r="15" spans="1:9" ht="106.5" customHeight="1">
      <c r="A15" s="412"/>
      <c r="C15" s="99" t="s">
        <v>153</v>
      </c>
      <c r="D15" s="99"/>
      <c r="E15" s="445"/>
      <c r="F15" s="212"/>
      <c r="G15" s="213" t="s">
        <v>407</v>
      </c>
      <c r="H15" s="214" t="s">
        <v>408</v>
      </c>
      <c r="I15" s="215"/>
    </row>
    <row r="16" spans="1:9" ht="28">
      <c r="E16" s="445"/>
      <c r="F16" s="216"/>
      <c r="G16" s="213" t="s">
        <v>409</v>
      </c>
      <c r="H16" s="214"/>
      <c r="I16" s="215"/>
    </row>
    <row r="17" spans="5:9" ht="28">
      <c r="E17" s="445"/>
      <c r="F17" s="216"/>
      <c r="G17" s="213" t="s">
        <v>410</v>
      </c>
      <c r="H17" s="214"/>
      <c r="I17" s="215"/>
    </row>
    <row r="18" spans="5:9" ht="56">
      <c r="E18" s="445"/>
      <c r="F18" s="216"/>
      <c r="G18" s="213" t="s">
        <v>411</v>
      </c>
      <c r="H18" s="214" t="s">
        <v>412</v>
      </c>
      <c r="I18" s="215"/>
    </row>
    <row r="19" spans="5:9" ht="56">
      <c r="E19" s="445"/>
      <c r="F19" s="216"/>
      <c r="G19" s="213" t="s">
        <v>413</v>
      </c>
      <c r="H19" s="214" t="s">
        <v>412</v>
      </c>
      <c r="I19" s="215"/>
    </row>
    <row r="20" spans="5:9" ht="56">
      <c r="E20" s="446"/>
      <c r="F20" s="216"/>
      <c r="G20" s="213" t="s">
        <v>414</v>
      </c>
      <c r="H20" s="214" t="s">
        <v>412</v>
      </c>
      <c r="I20" s="215"/>
    </row>
    <row r="21" spans="5:9" ht="42">
      <c r="E21" s="218"/>
      <c r="F21" s="212">
        <v>0.30902777777777779</v>
      </c>
      <c r="G21" s="213" t="s">
        <v>415</v>
      </c>
      <c r="H21" s="214" t="s">
        <v>412</v>
      </c>
      <c r="I21" s="215"/>
    </row>
    <row r="22" spans="5:9">
      <c r="E22" s="217"/>
      <c r="F22" s="212" t="s">
        <v>416</v>
      </c>
      <c r="G22" s="213" t="s">
        <v>417</v>
      </c>
      <c r="H22" s="214" t="s">
        <v>412</v>
      </c>
      <c r="I22" s="215"/>
    </row>
    <row r="23" spans="5:9">
      <c r="E23" s="217"/>
      <c r="F23" s="216"/>
      <c r="G23" s="213" t="s">
        <v>418</v>
      </c>
      <c r="H23" s="214"/>
      <c r="I23" s="215"/>
    </row>
    <row r="24" spans="5:9">
      <c r="E24" s="217"/>
      <c r="F24" s="216"/>
      <c r="G24" s="213" t="s">
        <v>419</v>
      </c>
      <c r="H24" s="214"/>
      <c r="I24" s="215"/>
    </row>
    <row r="25" spans="5:9">
      <c r="H25" s="214"/>
    </row>
  </sheetData>
  <mergeCells count="6">
    <mergeCell ref="E4:E7"/>
    <mergeCell ref="E9:E13"/>
    <mergeCell ref="H10:H13"/>
    <mergeCell ref="E14:E20"/>
    <mergeCell ref="A4:A6"/>
    <mergeCell ref="A7:A1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95E48-F28A-4AA6-8260-453487ACB240}">
  <dimension ref="A1:I19"/>
  <sheetViews>
    <sheetView view="pageBreakPreview" topLeftCell="A10" zoomScale="70" zoomScaleNormal="70" zoomScaleSheetLayoutView="70" workbookViewId="0">
      <selection activeCell="I10" sqref="I10:I12"/>
    </sheetView>
  </sheetViews>
  <sheetFormatPr defaultRowHeight="30.5"/>
  <cols>
    <col min="1" max="1" width="10.26953125" style="92" customWidth="1"/>
    <col min="2" max="2" width="26.1796875" style="245" bestFit="1" customWidth="1"/>
    <col min="3" max="3" width="44.26953125" style="245" customWidth="1"/>
    <col min="4" max="4" width="56.7265625" style="245" customWidth="1"/>
    <col min="5" max="5" width="0" hidden="1" customWidth="1"/>
    <col min="6" max="6" width="12" hidden="1" customWidth="1"/>
    <col min="7" max="7" width="30.1796875" hidden="1" customWidth="1"/>
    <col min="8" max="8" width="23.54296875" hidden="1" customWidth="1"/>
    <col min="9" max="9" width="174" style="208" customWidth="1"/>
  </cols>
  <sheetData>
    <row r="1" spans="1:9" ht="35.5">
      <c r="A1" s="91" t="s">
        <v>106</v>
      </c>
      <c r="E1" t="s">
        <v>365</v>
      </c>
    </row>
    <row r="3" spans="1:9" ht="39" customHeight="1">
      <c r="B3" s="246" t="s">
        <v>107</v>
      </c>
      <c r="C3" s="247" t="s">
        <v>108</v>
      </c>
      <c r="D3" s="248" t="s">
        <v>109</v>
      </c>
      <c r="E3" s="239"/>
      <c r="F3" s="240" t="s">
        <v>366</v>
      </c>
      <c r="G3" s="241" t="s">
        <v>367</v>
      </c>
      <c r="H3" s="242" t="s">
        <v>368</v>
      </c>
      <c r="I3" s="243" t="s">
        <v>369</v>
      </c>
    </row>
    <row r="4" spans="1:9" ht="235.5" customHeight="1">
      <c r="A4" s="411" t="s">
        <v>115</v>
      </c>
      <c r="B4" s="261" t="s">
        <v>116</v>
      </c>
      <c r="C4" s="249" t="s">
        <v>117</v>
      </c>
      <c r="D4" s="249" t="s">
        <v>420</v>
      </c>
      <c r="E4" s="457" t="s">
        <v>421</v>
      </c>
      <c r="F4" s="98">
        <v>0.22916666666666666</v>
      </c>
      <c r="G4" s="99" t="s">
        <v>422</v>
      </c>
      <c r="H4" s="100" t="s">
        <v>423</v>
      </c>
      <c r="I4" s="274" t="s">
        <v>424</v>
      </c>
    </row>
    <row r="5" spans="1:9" ht="99">
      <c r="A5" s="412"/>
      <c r="B5" s="262" t="s">
        <v>119</v>
      </c>
      <c r="C5" s="250" t="s">
        <v>120</v>
      </c>
      <c r="D5" s="250" t="s">
        <v>121</v>
      </c>
      <c r="E5" s="457"/>
      <c r="F5" s="98"/>
      <c r="G5" s="99" t="s">
        <v>425</v>
      </c>
      <c r="H5" s="100"/>
      <c r="I5" s="274" t="s">
        <v>426</v>
      </c>
    </row>
    <row r="6" spans="1:9" ht="409.6" customHeight="1">
      <c r="A6" s="412"/>
      <c r="B6" s="460" t="s">
        <v>427</v>
      </c>
      <c r="C6" s="451" t="s">
        <v>127</v>
      </c>
      <c r="D6" s="451" t="s">
        <v>378</v>
      </c>
      <c r="E6" s="457"/>
      <c r="F6" s="102"/>
      <c r="G6" s="99" t="s">
        <v>428</v>
      </c>
      <c r="H6" s="100"/>
      <c r="I6" s="448" t="s">
        <v>429</v>
      </c>
    </row>
    <row r="7" spans="1:9" ht="340.5" customHeight="1">
      <c r="A7" s="266"/>
      <c r="B7" s="461"/>
      <c r="C7" s="452"/>
      <c r="D7" s="452"/>
      <c r="E7" s="457"/>
      <c r="F7" s="102"/>
      <c r="G7" s="99"/>
      <c r="H7" s="100"/>
      <c r="I7" s="448"/>
    </row>
    <row r="8" spans="1:9" ht="409.6" customHeight="1">
      <c r="A8" s="412"/>
      <c r="B8" s="460" t="s">
        <v>430</v>
      </c>
      <c r="C8" s="454" t="s">
        <v>123</v>
      </c>
      <c r="D8" s="451" t="s">
        <v>431</v>
      </c>
      <c r="E8" s="457"/>
      <c r="F8" s="102"/>
      <c r="G8" s="99"/>
      <c r="H8" s="100"/>
      <c r="I8" s="449" t="s">
        <v>432</v>
      </c>
    </row>
    <row r="9" spans="1:9" ht="38.25" customHeight="1">
      <c r="A9" s="412"/>
      <c r="B9" s="461"/>
      <c r="C9" s="456"/>
      <c r="D9" s="452"/>
      <c r="E9" s="101"/>
      <c r="F9" s="102"/>
      <c r="G9" s="99"/>
      <c r="H9" s="100"/>
      <c r="I9" s="450"/>
    </row>
    <row r="10" spans="1:9" ht="358.9" customHeight="1">
      <c r="A10" s="412"/>
      <c r="B10" s="463" t="s">
        <v>433</v>
      </c>
      <c r="C10" s="454" t="s">
        <v>130</v>
      </c>
      <c r="D10" s="454" t="s">
        <v>434</v>
      </c>
      <c r="E10" s="101" t="s">
        <v>435</v>
      </c>
      <c r="F10" s="98">
        <v>0.23611111111111113</v>
      </c>
      <c r="G10" s="99" t="s">
        <v>436</v>
      </c>
      <c r="H10" s="100"/>
      <c r="I10" s="449" t="s">
        <v>437</v>
      </c>
    </row>
    <row r="11" spans="1:9" ht="409.15" customHeight="1">
      <c r="A11" s="412"/>
      <c r="B11" s="464"/>
      <c r="C11" s="455"/>
      <c r="D11" s="455"/>
      <c r="E11" s="237"/>
      <c r="F11" s="98"/>
      <c r="G11" s="99"/>
      <c r="H11" s="100"/>
      <c r="I11" s="453"/>
    </row>
    <row r="12" spans="1:9" ht="42.65" customHeight="1">
      <c r="A12" s="412"/>
      <c r="B12" s="465"/>
      <c r="C12" s="456"/>
      <c r="D12" s="456"/>
      <c r="E12" s="237"/>
      <c r="F12" s="98"/>
      <c r="G12" s="99"/>
      <c r="H12" s="100"/>
      <c r="I12" s="450"/>
    </row>
    <row r="13" spans="1:9" ht="117.75" customHeight="1">
      <c r="A13" s="412"/>
      <c r="B13" s="262" t="s">
        <v>133</v>
      </c>
      <c r="C13" s="250" t="s">
        <v>134</v>
      </c>
      <c r="D13" s="250" t="s">
        <v>135</v>
      </c>
      <c r="E13" s="411" t="s">
        <v>438</v>
      </c>
      <c r="F13" s="98" t="s">
        <v>439</v>
      </c>
      <c r="G13" s="99" t="s">
        <v>440</v>
      </c>
      <c r="H13" s="100" t="s">
        <v>441</v>
      </c>
      <c r="I13" s="274" t="s">
        <v>442</v>
      </c>
    </row>
    <row r="14" spans="1:9" ht="258" customHeight="1">
      <c r="A14" s="412"/>
      <c r="B14" s="263" t="s">
        <v>136</v>
      </c>
      <c r="C14" s="260" t="s">
        <v>137</v>
      </c>
      <c r="D14" s="260" t="s">
        <v>443</v>
      </c>
      <c r="E14" s="412"/>
      <c r="F14" s="102"/>
      <c r="G14" s="99" t="s">
        <v>444</v>
      </c>
      <c r="H14" s="462" t="s">
        <v>445</v>
      </c>
      <c r="I14" s="274" t="s">
        <v>446</v>
      </c>
    </row>
    <row r="15" spans="1:9" ht="281.25" customHeight="1">
      <c r="A15" s="412"/>
      <c r="B15" s="250" t="s">
        <v>140</v>
      </c>
      <c r="C15" s="250" t="s">
        <v>447</v>
      </c>
      <c r="D15" s="250" t="s">
        <v>448</v>
      </c>
      <c r="E15" s="412"/>
      <c r="F15" s="102"/>
      <c r="G15" s="99" t="s">
        <v>449</v>
      </c>
      <c r="H15" s="462"/>
      <c r="I15" s="275" t="s">
        <v>397</v>
      </c>
    </row>
    <row r="16" spans="1:9" ht="147" customHeight="1">
      <c r="A16" s="412"/>
      <c r="B16" s="250" t="s">
        <v>144</v>
      </c>
      <c r="C16" s="260" t="s">
        <v>145</v>
      </c>
      <c r="D16" s="260" t="s">
        <v>450</v>
      </c>
      <c r="E16" s="412"/>
      <c r="F16" s="102"/>
      <c r="G16" s="99" t="s">
        <v>451</v>
      </c>
      <c r="H16" s="462"/>
      <c r="I16" s="275" t="s">
        <v>399</v>
      </c>
    </row>
    <row r="17" spans="1:9" ht="312.64999999999998" customHeight="1">
      <c r="A17" s="412"/>
      <c r="B17" s="262" t="s">
        <v>147</v>
      </c>
      <c r="C17" s="250" t="s">
        <v>148</v>
      </c>
      <c r="D17" s="250" t="s">
        <v>452</v>
      </c>
      <c r="E17" s="459"/>
      <c r="F17" s="98" t="s">
        <v>453</v>
      </c>
      <c r="G17" s="99" t="s">
        <v>454</v>
      </c>
      <c r="H17" s="462"/>
      <c r="I17" s="275" t="s">
        <v>402</v>
      </c>
    </row>
    <row r="18" spans="1:9" ht="233.25" customHeight="1">
      <c r="A18" s="412"/>
      <c r="B18" s="264" t="s">
        <v>150</v>
      </c>
      <c r="C18" s="250" t="s">
        <v>151</v>
      </c>
      <c r="D18" s="250" t="s">
        <v>152</v>
      </c>
      <c r="E18" s="411" t="s">
        <v>455</v>
      </c>
      <c r="F18" s="98" t="s">
        <v>456</v>
      </c>
      <c r="G18" s="99" t="s">
        <v>457</v>
      </c>
      <c r="H18" s="100" t="s">
        <v>458</v>
      </c>
      <c r="I18" s="274"/>
    </row>
    <row r="19" spans="1:9" ht="84.65" customHeight="1">
      <c r="A19" s="458"/>
      <c r="B19" s="265"/>
      <c r="C19" s="250" t="s">
        <v>153</v>
      </c>
      <c r="D19" s="250"/>
      <c r="E19" s="412"/>
      <c r="F19" s="98"/>
      <c r="G19" s="99" t="s">
        <v>459</v>
      </c>
      <c r="H19" s="100" t="s">
        <v>460</v>
      </c>
      <c r="I19" s="244"/>
    </row>
  </sheetData>
  <mergeCells count="19">
    <mergeCell ref="H14:H17"/>
    <mergeCell ref="E18:E19"/>
    <mergeCell ref="C8:C9"/>
    <mergeCell ref="B8:B9"/>
    <mergeCell ref="A8:A9"/>
    <mergeCell ref="B10:B12"/>
    <mergeCell ref="C10:C12"/>
    <mergeCell ref="A4:A6"/>
    <mergeCell ref="E4:E8"/>
    <mergeCell ref="A10:A19"/>
    <mergeCell ref="E13:E17"/>
    <mergeCell ref="D6:D7"/>
    <mergeCell ref="C6:C7"/>
    <mergeCell ref="B6:B7"/>
    <mergeCell ref="I6:I7"/>
    <mergeCell ref="I8:I9"/>
    <mergeCell ref="D8:D9"/>
    <mergeCell ref="I10:I12"/>
    <mergeCell ref="D10:D12"/>
  </mergeCells>
  <pageMargins left="0.27559055118110237" right="0.15748031496062992" top="0.39370078740157483" bottom="0.27559055118110237" header="0.47244094488188981" footer="0.23622047244094491"/>
  <pageSetup paperSize="11" scale="22" orientation="portrait" r:id="rId1"/>
  <rowBreaks count="1" manualBreakCount="1">
    <brk id="12"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D27F7-63BE-4BA4-AE1E-7668D056AEB5}">
  <dimension ref="A1:K34"/>
  <sheetViews>
    <sheetView topLeftCell="A11" zoomScaleNormal="100" workbookViewId="0">
      <selection activeCell="B19" sqref="B19:B29"/>
    </sheetView>
  </sheetViews>
  <sheetFormatPr defaultRowHeight="14.5"/>
  <cols>
    <col min="1" max="2" width="9.81640625" customWidth="1"/>
    <col min="3" max="3" width="44.81640625" customWidth="1"/>
    <col min="4" max="4" width="16.54296875" customWidth="1"/>
    <col min="5" max="5" width="14.26953125" customWidth="1"/>
  </cols>
  <sheetData>
    <row r="1" spans="1:11" ht="42" customHeight="1">
      <c r="A1" s="467" t="s">
        <v>461</v>
      </c>
      <c r="B1" s="467"/>
      <c r="C1" s="467"/>
      <c r="D1" s="467"/>
      <c r="E1" s="467"/>
      <c r="F1" s="467"/>
      <c r="G1" s="467"/>
      <c r="H1" s="467"/>
      <c r="I1" s="467"/>
      <c r="J1" s="467"/>
      <c r="K1" s="467"/>
    </row>
    <row r="3" spans="1:11">
      <c r="A3" s="251" t="s">
        <v>155</v>
      </c>
      <c r="B3" s="251" t="s">
        <v>462</v>
      </c>
      <c r="C3" s="252" t="s">
        <v>463</v>
      </c>
      <c r="D3" s="253" t="s">
        <v>464</v>
      </c>
      <c r="E3" s="253" t="s">
        <v>465</v>
      </c>
    </row>
    <row r="4" spans="1:11">
      <c r="A4" s="200">
        <v>1</v>
      </c>
      <c r="B4" s="469" t="s">
        <v>466</v>
      </c>
      <c r="C4" s="200" t="s">
        <v>467</v>
      </c>
      <c r="D4" s="200">
        <v>3</v>
      </c>
      <c r="E4" s="200" t="s">
        <v>468</v>
      </c>
    </row>
    <row r="5" spans="1:11">
      <c r="A5" s="200">
        <v>2</v>
      </c>
      <c r="B5" s="470"/>
      <c r="C5" s="200" t="s">
        <v>469</v>
      </c>
      <c r="D5" s="200">
        <v>3</v>
      </c>
      <c r="E5" s="200" t="s">
        <v>468</v>
      </c>
    </row>
    <row r="6" spans="1:11">
      <c r="A6" s="200">
        <v>3</v>
      </c>
      <c r="B6" s="470"/>
      <c r="C6" s="200" t="s">
        <v>470</v>
      </c>
      <c r="D6" s="200">
        <v>12</v>
      </c>
      <c r="E6" s="200"/>
    </row>
    <row r="7" spans="1:11">
      <c r="A7" s="200">
        <v>4</v>
      </c>
      <c r="B7" s="470"/>
      <c r="C7" s="200" t="s">
        <v>471</v>
      </c>
      <c r="D7" s="200">
        <v>2</v>
      </c>
      <c r="E7" s="200"/>
    </row>
    <row r="8" spans="1:11">
      <c r="A8" s="200">
        <v>5</v>
      </c>
      <c r="B8" s="470"/>
      <c r="C8" s="200" t="s">
        <v>472</v>
      </c>
      <c r="D8" s="200">
        <v>2</v>
      </c>
      <c r="E8" s="200"/>
    </row>
    <row r="9" spans="1:11">
      <c r="A9" s="200">
        <v>6</v>
      </c>
      <c r="B9" s="470"/>
      <c r="C9" s="200" t="s">
        <v>473</v>
      </c>
      <c r="D9" s="200">
        <v>12</v>
      </c>
      <c r="E9" s="200"/>
    </row>
    <row r="10" spans="1:11">
      <c r="A10" s="200">
        <v>7</v>
      </c>
      <c r="B10" s="470"/>
      <c r="C10" s="200" t="s">
        <v>474</v>
      </c>
      <c r="D10" s="200">
        <v>1</v>
      </c>
      <c r="E10" s="200" t="s">
        <v>468</v>
      </c>
    </row>
    <row r="11" spans="1:11">
      <c r="A11" s="200">
        <v>8</v>
      </c>
      <c r="B11" s="470"/>
      <c r="C11" s="200" t="s">
        <v>475</v>
      </c>
      <c r="D11" s="200">
        <v>1</v>
      </c>
      <c r="E11" s="200" t="s">
        <v>468</v>
      </c>
    </row>
    <row r="12" spans="1:11">
      <c r="A12" s="200">
        <v>9</v>
      </c>
      <c r="B12" s="470"/>
      <c r="C12" s="200" t="s">
        <v>476</v>
      </c>
      <c r="D12" s="200">
        <v>2</v>
      </c>
      <c r="E12" s="200" t="s">
        <v>468</v>
      </c>
    </row>
    <row r="13" spans="1:11">
      <c r="A13" s="200">
        <v>10</v>
      </c>
      <c r="B13" s="470"/>
      <c r="C13" s="200" t="s">
        <v>477</v>
      </c>
      <c r="D13" s="200">
        <v>5</v>
      </c>
      <c r="E13" s="200" t="s">
        <v>468</v>
      </c>
    </row>
    <row r="14" spans="1:11">
      <c r="A14" s="200">
        <v>11</v>
      </c>
      <c r="B14" s="470"/>
      <c r="C14" s="200" t="s">
        <v>478</v>
      </c>
      <c r="D14" s="200">
        <v>4</v>
      </c>
      <c r="E14" s="200" t="s">
        <v>468</v>
      </c>
    </row>
    <row r="15" spans="1:11">
      <c r="A15" s="200">
        <v>12</v>
      </c>
      <c r="B15" s="470"/>
      <c r="C15" s="200" t="s">
        <v>479</v>
      </c>
      <c r="D15" s="200">
        <v>5</v>
      </c>
      <c r="E15" s="200" t="s">
        <v>468</v>
      </c>
    </row>
    <row r="16" spans="1:11">
      <c r="A16" s="254">
        <v>1</v>
      </c>
      <c r="B16" s="471" t="s">
        <v>86</v>
      </c>
      <c r="C16" s="254" t="s">
        <v>480</v>
      </c>
      <c r="D16" s="254">
        <v>2</v>
      </c>
      <c r="E16" s="254" t="s">
        <v>481</v>
      </c>
    </row>
    <row r="17" spans="1:5">
      <c r="A17" s="254">
        <v>2</v>
      </c>
      <c r="B17" s="472"/>
      <c r="C17" s="254" t="s">
        <v>482</v>
      </c>
      <c r="D17" s="254">
        <v>5</v>
      </c>
      <c r="E17" s="254" t="s">
        <v>481</v>
      </c>
    </row>
    <row r="18" spans="1:5">
      <c r="A18" s="254">
        <v>3</v>
      </c>
      <c r="B18" s="473"/>
      <c r="C18" s="254" t="s">
        <v>483</v>
      </c>
      <c r="D18" s="254">
        <v>10</v>
      </c>
      <c r="E18" s="254" t="s">
        <v>484</v>
      </c>
    </row>
    <row r="19" spans="1:5">
      <c r="A19" s="255">
        <v>1</v>
      </c>
      <c r="B19" s="468" t="s">
        <v>485</v>
      </c>
      <c r="C19" s="256" t="s">
        <v>486</v>
      </c>
      <c r="D19" s="255">
        <v>1</v>
      </c>
      <c r="E19" s="272" t="s">
        <v>487</v>
      </c>
    </row>
    <row r="20" spans="1:5">
      <c r="A20" s="255">
        <v>2</v>
      </c>
      <c r="B20" s="468"/>
      <c r="C20" s="255" t="s">
        <v>488</v>
      </c>
      <c r="D20" s="255">
        <v>2</v>
      </c>
      <c r="E20" s="272"/>
    </row>
    <row r="21" spans="1:5">
      <c r="A21" s="256">
        <v>3</v>
      </c>
      <c r="B21" s="468"/>
      <c r="C21" s="256" t="s">
        <v>489</v>
      </c>
      <c r="D21" s="256">
        <v>1</v>
      </c>
      <c r="E21" s="272" t="s">
        <v>487</v>
      </c>
    </row>
    <row r="22" spans="1:5">
      <c r="A22" s="255">
        <v>4</v>
      </c>
      <c r="B22" s="468"/>
      <c r="C22" s="256" t="s">
        <v>490</v>
      </c>
      <c r="D22" s="256">
        <v>5</v>
      </c>
      <c r="E22" s="272" t="s">
        <v>487</v>
      </c>
    </row>
    <row r="23" spans="1:5">
      <c r="A23" s="255">
        <v>5</v>
      </c>
      <c r="B23" s="468"/>
      <c r="C23" s="256" t="s">
        <v>491</v>
      </c>
      <c r="D23" s="255">
        <v>1</v>
      </c>
      <c r="E23" s="272" t="s">
        <v>487</v>
      </c>
    </row>
    <row r="24" spans="1:5">
      <c r="A24" s="256">
        <v>6</v>
      </c>
      <c r="B24" s="468"/>
      <c r="C24" s="255" t="s">
        <v>492</v>
      </c>
      <c r="D24" s="255">
        <v>1</v>
      </c>
      <c r="E24" s="272" t="s">
        <v>487</v>
      </c>
    </row>
    <row r="25" spans="1:5">
      <c r="A25" s="255">
        <v>7</v>
      </c>
      <c r="B25" s="468"/>
      <c r="C25" s="255" t="s">
        <v>493</v>
      </c>
      <c r="D25" s="255">
        <v>1</v>
      </c>
      <c r="E25" s="272" t="s">
        <v>487</v>
      </c>
    </row>
    <row r="26" spans="1:5">
      <c r="A26" s="255">
        <v>8</v>
      </c>
      <c r="B26" s="468"/>
      <c r="C26" s="255" t="s">
        <v>494</v>
      </c>
      <c r="D26" s="255">
        <v>1</v>
      </c>
      <c r="E26" s="272" t="s">
        <v>487</v>
      </c>
    </row>
    <row r="27" spans="1:5">
      <c r="A27" s="255">
        <v>9</v>
      </c>
      <c r="B27" s="468"/>
      <c r="C27" s="255" t="s">
        <v>495</v>
      </c>
      <c r="D27" s="255">
        <v>1</v>
      </c>
      <c r="E27" s="272" t="s">
        <v>487</v>
      </c>
    </row>
    <row r="28" spans="1:5">
      <c r="A28" s="256">
        <v>10</v>
      </c>
      <c r="B28" s="468"/>
      <c r="C28" s="255" t="s">
        <v>496</v>
      </c>
      <c r="D28" s="255">
        <v>1</v>
      </c>
      <c r="E28" s="272" t="s">
        <v>487</v>
      </c>
    </row>
    <row r="29" spans="1:5">
      <c r="A29" s="256">
        <v>11</v>
      </c>
      <c r="B29" s="468"/>
      <c r="C29" s="267" t="s">
        <v>497</v>
      </c>
      <c r="D29" s="255">
        <v>1</v>
      </c>
      <c r="E29" s="272"/>
    </row>
    <row r="30" spans="1:5">
      <c r="A30" s="257">
        <v>1</v>
      </c>
      <c r="B30" s="466" t="s">
        <v>83</v>
      </c>
      <c r="C30" s="258" t="s">
        <v>498</v>
      </c>
      <c r="D30" s="259">
        <v>1</v>
      </c>
      <c r="E30" s="259" t="s">
        <v>499</v>
      </c>
    </row>
    <row r="31" spans="1:5">
      <c r="A31" s="257">
        <v>2</v>
      </c>
      <c r="B31" s="466"/>
      <c r="C31" s="258" t="s">
        <v>500</v>
      </c>
      <c r="D31" s="259">
        <v>1</v>
      </c>
      <c r="E31" s="259" t="s">
        <v>499</v>
      </c>
    </row>
    <row r="32" spans="1:5">
      <c r="A32" s="257">
        <v>3</v>
      </c>
      <c r="B32" s="466"/>
      <c r="C32" s="258" t="s">
        <v>501</v>
      </c>
      <c r="D32" s="259">
        <v>1</v>
      </c>
      <c r="E32" s="259"/>
    </row>
    <row r="33" spans="1:5">
      <c r="A33" s="269">
        <v>1</v>
      </c>
      <c r="B33" s="271" t="s">
        <v>502</v>
      </c>
      <c r="C33" s="270" t="s">
        <v>503</v>
      </c>
      <c r="D33" s="270">
        <v>3</v>
      </c>
      <c r="E33" s="269"/>
    </row>
    <row r="34" spans="1:5">
      <c r="C34" s="268"/>
    </row>
  </sheetData>
  <mergeCells count="5">
    <mergeCell ref="B30:B32"/>
    <mergeCell ref="A1:K1"/>
    <mergeCell ref="B19:B29"/>
    <mergeCell ref="B4:B15"/>
    <mergeCell ref="B16:B1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89D96-F2DB-4D6F-867D-BB54707AD816}">
  <sheetPr codeName="Sheet12">
    <pageSetUpPr fitToPage="1"/>
  </sheetPr>
  <dimension ref="A1:K22"/>
  <sheetViews>
    <sheetView view="pageBreakPreview" topLeftCell="A9" zoomScaleNormal="85" zoomScaleSheetLayoutView="100" workbookViewId="0">
      <selection activeCell="E11" sqref="E11"/>
    </sheetView>
  </sheetViews>
  <sheetFormatPr defaultColWidth="9" defaultRowHeight="14"/>
  <cols>
    <col min="1" max="1" width="19.7265625" style="1" customWidth="1"/>
    <col min="2" max="2" width="35.7265625" style="1" customWidth="1"/>
    <col min="3" max="3" width="15.7265625" style="57" customWidth="1"/>
    <col min="4" max="4" width="9.26953125" style="33" customWidth="1"/>
    <col min="5" max="5" width="18.81640625" style="57" customWidth="1"/>
    <col min="6" max="6" width="31.1796875" style="33" customWidth="1"/>
    <col min="7" max="7" width="36.81640625" style="1" customWidth="1"/>
    <col min="8" max="16384" width="9" style="1"/>
  </cols>
  <sheetData>
    <row r="1" spans="1:11" ht="29.25" customHeight="1">
      <c r="A1" s="475" t="s">
        <v>504</v>
      </c>
      <c r="B1" s="475"/>
      <c r="C1" s="475"/>
      <c r="D1" s="475"/>
      <c r="E1" s="475"/>
      <c r="F1" s="475"/>
      <c r="G1" s="475"/>
    </row>
    <row r="2" spans="1:11">
      <c r="A2" s="401" t="s">
        <v>180</v>
      </c>
      <c r="B2" s="401"/>
      <c r="C2" s="34"/>
      <c r="D2" s="63"/>
      <c r="E2" s="476" t="s">
        <v>505</v>
      </c>
      <c r="F2" s="477"/>
      <c r="G2" s="64" t="s">
        <v>5</v>
      </c>
    </row>
    <row r="3" spans="1:11">
      <c r="A3" s="64" t="s">
        <v>506</v>
      </c>
      <c r="B3" s="64" t="s">
        <v>507</v>
      </c>
      <c r="C3" s="35" t="s">
        <v>508</v>
      </c>
      <c r="D3" s="64" t="s">
        <v>509</v>
      </c>
      <c r="E3" s="36" t="s">
        <v>510</v>
      </c>
      <c r="F3" s="65" t="s">
        <v>511</v>
      </c>
      <c r="G3" s="64"/>
    </row>
    <row r="4" spans="1:11" ht="33" customHeight="1">
      <c r="A4" s="402" t="s">
        <v>512</v>
      </c>
      <c r="B4" s="66" t="s">
        <v>513</v>
      </c>
      <c r="C4" s="37">
        <v>3070000</v>
      </c>
      <c r="D4" s="67">
        <v>8</v>
      </c>
      <c r="E4" s="37">
        <f>C4*D4</f>
        <v>24560000</v>
      </c>
      <c r="F4" s="404"/>
      <c r="G4" s="404"/>
      <c r="I4"/>
      <c r="J4"/>
      <c r="K4"/>
    </row>
    <row r="5" spans="1:11" ht="33" customHeight="1">
      <c r="A5" s="403"/>
      <c r="B5" s="68" t="s">
        <v>514</v>
      </c>
      <c r="C5" s="38">
        <v>460000</v>
      </c>
      <c r="D5" s="69" t="s">
        <v>515</v>
      </c>
      <c r="E5" s="38">
        <v>4581000</v>
      </c>
      <c r="F5" s="405"/>
      <c r="G5" s="405"/>
      <c r="I5"/>
      <c r="J5"/>
      <c r="K5"/>
    </row>
    <row r="6" spans="1:11" ht="33" customHeight="1">
      <c r="A6" s="403"/>
      <c r="B6" s="70" t="s">
        <v>516</v>
      </c>
      <c r="C6" s="39">
        <v>290000</v>
      </c>
      <c r="D6" s="71" t="s">
        <v>517</v>
      </c>
      <c r="E6" s="39">
        <v>398000</v>
      </c>
      <c r="F6" s="405"/>
      <c r="G6" s="405"/>
      <c r="I6"/>
      <c r="J6"/>
      <c r="K6"/>
    </row>
    <row r="7" spans="1:11" ht="33" customHeight="1">
      <c r="A7" s="403"/>
      <c r="B7" s="70" t="s">
        <v>518</v>
      </c>
      <c r="C7" s="39">
        <v>175000</v>
      </c>
      <c r="D7" s="71" t="s">
        <v>519</v>
      </c>
      <c r="E7" s="39">
        <v>233000</v>
      </c>
      <c r="F7" s="405"/>
      <c r="G7" s="405"/>
      <c r="I7"/>
      <c r="J7"/>
      <c r="K7"/>
    </row>
    <row r="8" spans="1:11" ht="33" customHeight="1">
      <c r="A8" s="403"/>
      <c r="B8" s="70" t="s">
        <v>520</v>
      </c>
      <c r="C8" s="39">
        <v>1500000</v>
      </c>
      <c r="D8" s="71">
        <v>1</v>
      </c>
      <c r="E8" s="39">
        <v>1500000</v>
      </c>
      <c r="F8" s="405"/>
      <c r="G8" s="405"/>
      <c r="I8"/>
      <c r="J8"/>
      <c r="K8"/>
    </row>
    <row r="9" spans="1:11" ht="33" customHeight="1">
      <c r="A9" s="406"/>
      <c r="B9" s="72" t="s">
        <v>521</v>
      </c>
      <c r="C9" s="40">
        <v>100000</v>
      </c>
      <c r="D9" s="73" t="s">
        <v>522</v>
      </c>
      <c r="E9" s="40">
        <v>1200000</v>
      </c>
      <c r="F9" s="437"/>
      <c r="G9" s="437"/>
      <c r="I9"/>
      <c r="J9"/>
      <c r="K9"/>
    </row>
    <row r="10" spans="1:11" ht="108" customHeight="1">
      <c r="A10" s="67" t="s">
        <v>523</v>
      </c>
      <c r="B10" s="66" t="s">
        <v>524</v>
      </c>
      <c r="C10" s="37"/>
      <c r="D10" s="67"/>
      <c r="E10" s="74">
        <f>30000+15000+30000+38000+100000+240000+220000</f>
        <v>673000</v>
      </c>
      <c r="F10" s="75" t="s">
        <v>525</v>
      </c>
      <c r="G10" s="41" t="s">
        <v>526</v>
      </c>
    </row>
    <row r="11" spans="1:11" ht="30.75" customHeight="1">
      <c r="A11" s="394" t="s">
        <v>527</v>
      </c>
      <c r="B11" s="76" t="s">
        <v>528</v>
      </c>
      <c r="C11" s="37">
        <v>200000</v>
      </c>
      <c r="D11" s="77">
        <v>4</v>
      </c>
      <c r="E11" s="74">
        <v>800000</v>
      </c>
      <c r="F11" s="76" t="s">
        <v>529</v>
      </c>
      <c r="G11" s="41"/>
    </row>
    <row r="12" spans="1:11" ht="27" customHeight="1">
      <c r="A12" s="395"/>
      <c r="B12" s="78" t="s">
        <v>530</v>
      </c>
      <c r="C12" s="42"/>
      <c r="D12" s="79"/>
      <c r="E12" s="80">
        <f>260000+80000</f>
        <v>340000</v>
      </c>
      <c r="F12" s="81" t="s">
        <v>531</v>
      </c>
      <c r="G12" s="43"/>
    </row>
    <row r="13" spans="1:11" ht="18.75" customHeight="1">
      <c r="A13" s="396"/>
      <c r="B13" s="68" t="s">
        <v>532</v>
      </c>
      <c r="C13" s="38">
        <v>500000</v>
      </c>
      <c r="D13" s="82">
        <v>2</v>
      </c>
      <c r="E13" s="83">
        <v>1000000</v>
      </c>
      <c r="F13" s="44" t="s">
        <v>533</v>
      </c>
      <c r="G13" s="44"/>
    </row>
    <row r="14" spans="1:11" ht="18.75" customHeight="1">
      <c r="A14" s="474"/>
      <c r="B14" s="84" t="s">
        <v>534</v>
      </c>
      <c r="C14" s="40">
        <v>1000000</v>
      </c>
      <c r="D14" s="85">
        <v>1</v>
      </c>
      <c r="E14" s="86">
        <v>1000000</v>
      </c>
      <c r="F14" s="45" t="s">
        <v>535</v>
      </c>
      <c r="G14" s="45"/>
    </row>
    <row r="15" spans="1:11" ht="42">
      <c r="A15" s="395" t="s">
        <v>536</v>
      </c>
      <c r="B15" s="87" t="s">
        <v>537</v>
      </c>
      <c r="C15" s="42"/>
      <c r="D15" s="79" t="s">
        <v>538</v>
      </c>
      <c r="E15" s="42">
        <v>4900000</v>
      </c>
      <c r="F15" s="88" t="s">
        <v>539</v>
      </c>
      <c r="G15" s="43"/>
    </row>
    <row r="16" spans="1:11">
      <c r="A16" s="396"/>
      <c r="B16" s="89" t="s">
        <v>540</v>
      </c>
      <c r="C16" s="38">
        <v>1200</v>
      </c>
      <c r="D16" s="82" t="s">
        <v>541</v>
      </c>
      <c r="E16" s="83">
        <v>105000</v>
      </c>
      <c r="F16" s="69"/>
      <c r="G16" s="44" t="s">
        <v>542</v>
      </c>
    </row>
    <row r="17" spans="1:7" ht="28">
      <c r="A17" s="474"/>
      <c r="B17" s="72" t="s">
        <v>543</v>
      </c>
      <c r="C17" s="40"/>
      <c r="D17" s="85"/>
      <c r="E17" s="86">
        <f>500000+1650000</f>
        <v>2150000</v>
      </c>
      <c r="F17" s="90" t="s">
        <v>544</v>
      </c>
      <c r="G17" s="45" t="s">
        <v>545</v>
      </c>
    </row>
    <row r="18" spans="1:7" ht="27" customHeight="1">
      <c r="A18" s="397" t="s">
        <v>546</v>
      </c>
      <c r="B18" s="398"/>
      <c r="C18" s="398"/>
      <c r="D18" s="399"/>
      <c r="E18" s="46">
        <f>SUM(E4:E17)</f>
        <v>43440000</v>
      </c>
      <c r="F18" s="47"/>
      <c r="G18" s="48"/>
    </row>
    <row r="19" spans="1:7" ht="27" customHeight="1">
      <c r="A19" s="397" t="s">
        <v>547</v>
      </c>
      <c r="B19" s="398"/>
      <c r="C19" s="398"/>
      <c r="D19" s="399"/>
      <c r="E19" s="46">
        <v>45750000</v>
      </c>
      <c r="F19" s="47"/>
      <c r="G19" s="48"/>
    </row>
    <row r="20" spans="1:7" ht="27" customHeight="1">
      <c r="A20" s="397" t="s">
        <v>548</v>
      </c>
      <c r="B20" s="398"/>
      <c r="C20" s="398"/>
      <c r="D20" s="399"/>
      <c r="E20" s="49">
        <v>2220000</v>
      </c>
      <c r="F20" s="50"/>
      <c r="G20" s="51"/>
    </row>
    <row r="21" spans="1:7" ht="27.5">
      <c r="C21" s="52"/>
      <c r="D21" s="53"/>
      <c r="E21" s="54"/>
      <c r="F21" s="55"/>
      <c r="G21" s="56"/>
    </row>
    <row r="22" spans="1:7" ht="27.5">
      <c r="A22" s="53"/>
      <c r="B22" s="53"/>
    </row>
  </sheetData>
  <mergeCells count="11">
    <mergeCell ref="A15:A17"/>
    <mergeCell ref="A18:D18"/>
    <mergeCell ref="A19:D19"/>
    <mergeCell ref="A20:D20"/>
    <mergeCell ref="A1:G1"/>
    <mergeCell ref="A2:B2"/>
    <mergeCell ref="E2:F2"/>
    <mergeCell ref="A4:A9"/>
    <mergeCell ref="F4:F9"/>
    <mergeCell ref="G4:G9"/>
    <mergeCell ref="A11:A14"/>
  </mergeCells>
  <phoneticPr fontId="6"/>
  <pageMargins left="0.7" right="0.7" top="0.75" bottom="0.75" header="0.3" footer="0.3"/>
  <pageSetup paperSize="9" scale="77" orientation="landscape"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11</vt:i4>
      </vt:variant>
    </vt:vector>
  </HeadingPairs>
  <TitlesOfParts>
    <vt:vector size="27" baseType="lpstr">
      <vt:lpstr>Tổng thể kế hoạch tổ chức YEP</vt:lpstr>
      <vt:lpstr>danh sách nhóm</vt:lpstr>
      <vt:lpstr>List công việc cần thực hiện</vt:lpstr>
      <vt:lpstr>Mini game</vt:lpstr>
      <vt:lpstr>List câu hỏi PV video mở màn</vt:lpstr>
      <vt:lpstr>Chuẩn bị</vt:lpstr>
      <vt:lpstr>Chi phí dự tính YEP 2025</vt:lpstr>
      <vt:lpstr>DS khách mời dự tính 2025</vt:lpstr>
      <vt:lpstr>Timeline YEP 2024</vt:lpstr>
      <vt:lpstr>Câu hỏi pv cho clip</vt:lpstr>
      <vt:lpstr>Chi phí dự tính YEP 2024</vt:lpstr>
      <vt:lpstr>DS khách mời dự tính 2024</vt:lpstr>
      <vt:lpstr>kịch bản MC</vt:lpstr>
      <vt:lpstr>kịch bản MC (in)</vt:lpstr>
      <vt:lpstr>Checklist</vt:lpstr>
      <vt:lpstr>Chi phí chi 2022</vt:lpstr>
      <vt:lpstr>'Câu hỏi pv cho clip'!Print_Area</vt:lpstr>
      <vt:lpstr>'Chi phí dự tính YEP 2024'!Print_Area</vt:lpstr>
      <vt:lpstr>'Chi phí dự tính YEP 2025'!Print_Area</vt:lpstr>
      <vt:lpstr>'Chuẩn bị'!Print_Area</vt:lpstr>
      <vt:lpstr>'DS khách mời dự tính 2024'!Print_Area</vt:lpstr>
      <vt:lpstr>'DS khách mời dự tính 2025'!Print_Area</vt:lpstr>
      <vt:lpstr>'List công việc cần thực hiện'!Print_Area</vt:lpstr>
      <vt:lpstr>'Timeline YEP 2024'!Print_Area</vt:lpstr>
      <vt:lpstr>'Tổng thể kế hoạch tổ chức YEP'!Print_Area</vt:lpstr>
      <vt:lpstr>'DS khách mời dự tính 2024'!Print_Titles</vt:lpstr>
      <vt:lpstr>'DS khách mời dự tính 2025'!Print_Titles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peg68</dc:creator>
  <cp:keywords/>
  <dc:description/>
  <cp:lastModifiedBy>VNM/KAZAMA KENICHI(風間堅一)</cp:lastModifiedBy>
  <cp:revision/>
  <dcterms:created xsi:type="dcterms:W3CDTF">2022-11-04T06:20:53Z</dcterms:created>
  <dcterms:modified xsi:type="dcterms:W3CDTF">2025-12-30T07:28:33Z</dcterms:modified>
  <cp:category/>
  <cp:contentStatus/>
</cp:coreProperties>
</file>