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Kenalone\Desktop\University Of Minnesota (Data Visualization &amp; Analytics\"/>
    </mc:Choice>
  </mc:AlternateContent>
  <xr:revisionPtr revIDLastSave="0" documentId="13_ncr:1_{D7E230DE-6F1C-486A-801D-16CEA0DEFC05}" xr6:coauthVersionLast="38" xr6:coauthVersionMax="38" xr10:uidLastSave="{00000000-0000-0000-0000-000000000000}"/>
  <bookViews>
    <workbookView xWindow="0" yWindow="3600" windowWidth="17256" windowHeight="5196" activeTab="2" xr2:uid="{00000000-000D-0000-FFFF-FFFF00000000}"/>
  </bookViews>
  <sheets>
    <sheet name="Sheet2" sheetId="3" r:id="rId1"/>
    <sheet name="Sheet3" sheetId="4" r:id="rId2"/>
    <sheet name="Sheet4" sheetId="5" r:id="rId3"/>
    <sheet name="Sheet1" sheetId="1" r:id="rId4"/>
    <sheet name="Sheet5" sheetId="6" r:id="rId5"/>
  </sheets>
  <definedNames>
    <definedName name="_xlnm._FilterDatabase" localSheetId="3" hidden="1">Sheet1!$A$1:$U$4115</definedName>
  </definedNames>
  <calcPr calcId="179021" concurrentCalc="0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0" i="6" l="1"/>
  <c r="D9" i="6"/>
  <c r="D3" i="6"/>
  <c r="B3" i="6"/>
  <c r="C3" i="6"/>
  <c r="E3" i="6"/>
  <c r="H3" i="6"/>
  <c r="D4" i="6"/>
  <c r="B4" i="6"/>
  <c r="C4" i="6"/>
  <c r="E4" i="6"/>
  <c r="H4" i="6"/>
  <c r="D5" i="6"/>
  <c r="B5" i="6"/>
  <c r="C5" i="6"/>
  <c r="E5" i="6"/>
  <c r="H5" i="6"/>
  <c r="D6" i="6"/>
  <c r="B6" i="6"/>
  <c r="C6" i="6"/>
  <c r="E6" i="6"/>
  <c r="H6" i="6"/>
  <c r="D7" i="6"/>
  <c r="B7" i="6"/>
  <c r="C7" i="6"/>
  <c r="E7" i="6"/>
  <c r="H7" i="6"/>
  <c r="D8" i="6"/>
  <c r="B8" i="6"/>
  <c r="C8" i="6"/>
  <c r="E8" i="6"/>
  <c r="H8" i="6"/>
  <c r="B9" i="6"/>
  <c r="C9" i="6"/>
  <c r="E9" i="6"/>
  <c r="H9" i="6"/>
  <c r="B10" i="6"/>
  <c r="C10" i="6"/>
  <c r="E10" i="6"/>
  <c r="H10" i="6"/>
  <c r="D11" i="6"/>
  <c r="B11" i="6"/>
  <c r="C11" i="6"/>
  <c r="E11" i="6"/>
  <c r="H11" i="6"/>
  <c r="D12" i="6"/>
  <c r="B12" i="6"/>
  <c r="C12" i="6"/>
  <c r="E12" i="6"/>
  <c r="H12" i="6"/>
  <c r="D13" i="6"/>
  <c r="B13" i="6"/>
  <c r="C13" i="6"/>
  <c r="E13" i="6"/>
  <c r="H13" i="6"/>
  <c r="D2" i="6"/>
  <c r="B2" i="6"/>
  <c r="C2" i="6"/>
  <c r="E2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<sst xmlns="http://schemas.openxmlformats.org/spreadsheetml/2006/main" count="24820" uniqueCount="8403">
  <si>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</si>
  <si>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</si>
  <si>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</si>
  <si>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</si>
  <si>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</si>
  <si>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</si>
  <si>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</si>
  <si>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</si>
  <si>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</si>
  <si>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</si>
  <si>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</si>
  <si>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</si>
  <si>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</si>
  <si>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</si>
  <si>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</si>
  <si>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</si>
  <si>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</si>
  <si>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</si>
  <si>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</si>
  <si>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</si>
  <si>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</si>
  <si>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</si>
  <si>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</si>
  <si>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</si>
  <si>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</si>
  <si>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</si>
  <si>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</si>
  <si>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</si>
  <si>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</si>
  <si>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</si>
  <si>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</si>
  <si>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</si>
  <si>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</si>
  <si>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</si>
  <si>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</si>
  <si>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</si>
  <si>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</si>
  <si>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</si>
  <si>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</si>
  <si>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</si>
  <si>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</si>
  <si>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</si>
  <si>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</si>
  <si>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</si>
  <si>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</si>
  <si>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</si>
  <si>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</si>
  <si>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</si>
  <si>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</si>
  <si>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</si>
  <si>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</si>
  <si>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</si>
  <si>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</si>
  <si>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</si>
  <si>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</si>
  <si>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</si>
  <si>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</si>
  <si>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</si>
  <si>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</si>
  <si>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</si>
  <si>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</si>
  <si>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</si>
  <si>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</si>
  <si>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</si>
  <si>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</si>
  <si>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</si>
  <si>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</si>
  <si>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</si>
  <si>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</si>
  <si>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</si>
  <si>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</si>
  <si>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</si>
  <si>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</si>
  <si>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</si>
  <si>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</si>
  <si>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</si>
  <si>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</si>
  <si>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</si>
  <si>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</si>
  <si>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</si>
  <si>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</si>
  <si>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</si>
  <si>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</si>
  <si>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</si>
  <si>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</si>
  <si>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</si>
  <si>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</si>
  <si>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</si>
  <si>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</si>
  <si>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</si>
  <si>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</si>
  <si>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</si>
  <si>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</si>
  <si>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</si>
  <si>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</si>
  <si>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</si>
  <si>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</si>
  <si>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</si>
  <si>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</si>
  <si>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</si>
  <si>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</si>
  <si>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</si>
  <si>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</si>
  <si>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</si>
  <si>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</si>
  <si>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</si>
  <si>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</si>
  <si>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</si>
  <si>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</si>
  <si>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</si>
  <si>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</si>
  <si>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</si>
  <si>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</si>
  <si>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</si>
  <si>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</si>
  <si>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</si>
  <si>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</si>
  <si>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</si>
  <si>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</si>
  <si>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</si>
  <si>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</si>
  <si>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</si>
  <si>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</si>
  <si>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</si>
  <si>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</si>
  <si>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</si>
  <si>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</si>
  <si>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</si>
  <si>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</si>
  <si>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</si>
  <si>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</si>
  <si>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</si>
  <si>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</si>
  <si>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</si>
  <si>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</si>
  <si>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</si>
  <si>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</si>
  <si>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</si>
  <si>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</si>
  <si>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</si>
  <si>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</si>
  <si>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</si>
  <si>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</si>
  <si>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</si>
  <si>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</si>
  <si>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</si>
  <si>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</si>
  <si>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</si>
  <si>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</si>
  <si>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</si>
  <si>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</si>
  <si>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</si>
  <si>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</si>
  <si>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</si>
  <si>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</si>
  <si>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</si>
  <si>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</si>
  <si>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</si>
  <si>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</si>
  <si>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</si>
  <si>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</si>
  <si>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</si>
  <si>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</si>
  <si>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</si>
  <si>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</si>
  <si>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</si>
  <si>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</si>
  <si>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</si>
  <si>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</si>
  <si>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</si>
  <si>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</si>
  <si>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</si>
  <si>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</si>
  <si>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</si>
  <si>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</si>
  <si>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</si>
  <si>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</si>
  <si>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</si>
  <si>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</si>
  <si>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</si>
  <si>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</si>
  <si>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</si>
  <si>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</si>
  <si>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</si>
  <si>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</si>
  <si>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</si>
  <si>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</si>
  <si>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</si>
  <si>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</si>
  <si>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</si>
  <si>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</si>
  <si>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</si>
  <si>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</si>
  <si>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</si>
  <si>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</si>
  <si>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</si>
  <si>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</si>
  <si>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</si>
  <si>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</si>
  <si>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</si>
  <si>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</si>
  <si>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</si>
  <si>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</si>
  <si>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</si>
  <si>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</si>
  <si>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</si>
  <si>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</si>
  <si>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</si>
  <si>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</si>
  <si>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</si>
  <si>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</si>
  <si>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</si>
  <si>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</si>
  <si>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</si>
  <si>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</si>
  <si>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</si>
  <si>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</si>
  <si>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</si>
  <si>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</si>
  <si>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</si>
  <si>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</si>
  <si>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</si>
  <si>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</si>
  <si>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</si>
  <si>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</si>
  <si>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</si>
  <si>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</si>
  <si>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</si>
  <si>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</si>
  <si>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</si>
  <si>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</si>
  <si>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</si>
  <si>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</si>
  <si>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</si>
  <si>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</si>
  <si>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</si>
  <si>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</si>
  <si>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</si>
  <si>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</si>
  <si>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</si>
  <si>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</si>
  <si>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</si>
  <si>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</si>
  <si>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</si>
  <si>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</si>
  <si>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</si>
  <si>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</si>
  <si>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</si>
  <si>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</si>
  <si>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</si>
  <si>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</si>
  <si>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</si>
  <si>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</si>
  <si>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</si>
  <si>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</si>
  <si>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</si>
  <si>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</si>
  <si>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</si>
  <si>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</si>
  <si>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</si>
  <si>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</si>
  <si>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</si>
  <si>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</si>
  <si>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</si>
  <si>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</si>
  <si>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</si>
  <si>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</si>
  <si>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</si>
  <si>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</si>
  <si>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</si>
  <si>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</si>
  <si>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</si>
  <si>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</si>
  <si>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</si>
  <si>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</si>
  <si>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</si>
  <si>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</si>
  <si>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</si>
  <si>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</si>
  <si>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</si>
  <si>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</si>
  <si>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</si>
  <si>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</si>
  <si>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</si>
  <si>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</si>
  <si>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</si>
  <si>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</si>
  <si>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</si>
  <si>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</si>
  <si>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</si>
  <si>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</si>
  <si>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</si>
  <si>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</si>
  <si>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</si>
  <si>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</si>
  <si>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</si>
  <si>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</si>
  <si>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</si>
  <si>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</si>
  <si>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</si>
  <si>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</si>
  <si>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</si>
  <si>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</si>
  <si>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</si>
  <si>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</si>
  <si>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</si>
  <si>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</si>
  <si>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</si>
  <si>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</si>
  <si>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</si>
  <si>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</si>
  <si>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</si>
  <si>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</si>
  <si>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</si>
  <si>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</si>
  <si>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</si>
  <si>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</si>
  <si>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</si>
  <si>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</si>
  <si>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</si>
  <si>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</si>
  <si>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</si>
  <si>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</si>
  <si>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</si>
  <si>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</si>
  <si>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</si>
  <si>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</si>
  <si>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</si>
  <si>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</si>
  <si>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</si>
  <si>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</si>
  <si>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</si>
  <si>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</si>
  <si>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</si>
  <si>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</si>
  <si>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</si>
  <si>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</si>
  <si>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</si>
  <si>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</si>
  <si>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</si>
  <si>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</si>
  <si>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</si>
  <si>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</si>
  <si>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</si>
  <si>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</si>
  <si>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</si>
  <si>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</si>
  <si>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</si>
  <si>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</si>
  <si>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</si>
  <si>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</si>
  <si>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</si>
  <si>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</si>
  <si>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</si>
  <si>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</si>
  <si>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</si>
  <si>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</si>
  <si>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</si>
  <si>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</si>
  <si>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</si>
  <si>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</si>
  <si>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</si>
  <si>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</si>
  <si>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</si>
  <si>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</si>
  <si>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</si>
  <si>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</si>
  <si>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</si>
  <si>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</si>
  <si>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</si>
  <si>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</si>
  <si>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</si>
  <si>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</si>
  <si>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</si>
  <si>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</si>
  <si>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</si>
  <si>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</si>
  <si>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</si>
  <si>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</si>
  <si>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</si>
  <si>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</si>
  <si>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</si>
  <si>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</si>
  <si>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</si>
  <si>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</si>
  <si>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</si>
  <si>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</si>
  <si>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</si>
  <si>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</si>
  <si>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</si>
  <si>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</si>
  <si>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</si>
  <si>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</si>
  <si>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</si>
  <si>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</si>
  <si>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</si>
  <si>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</si>
  <si>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</si>
  <si>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</si>
  <si>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</si>
  <si>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</si>
  <si>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</si>
  <si>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</si>
  <si>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</si>
  <si>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</si>
  <si>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</si>
  <si>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</si>
  <si>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</si>
  <si>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</si>
  <si>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</si>
  <si>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</si>
  <si>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</si>
  <si>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</si>
  <si>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</si>
  <si>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</si>
  <si>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</si>
  <si>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</si>
  <si>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</si>
  <si>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</si>
  <si>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</si>
  <si>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</si>
  <si>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</si>
  <si>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</si>
  <si>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</si>
  <si>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</si>
  <si>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</si>
  <si>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</si>
  <si>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</si>
  <si>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</si>
  <si>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</si>
  <si>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</si>
  <si>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</si>
  <si>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</si>
  <si>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</si>
  <si>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</si>
  <si>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</si>
  <si>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</si>
  <si>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</si>
  <si>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</si>
  <si>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</si>
  <si>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</si>
  <si>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</si>
  <si>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</si>
  <si>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</si>
  <si>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</si>
  <si>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</si>
  <si>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</si>
  <si>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</si>
  <si>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</si>
  <si>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</si>
  <si>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</si>
  <si>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</si>
  <si>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</si>
  <si>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</si>
  <si>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</si>
  <si>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</si>
  <si>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</si>
  <si>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</si>
  <si>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</si>
  <si>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</si>
  <si>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</si>
  <si>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</si>
  <si>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</si>
  <si>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</si>
  <si>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</si>
  <si>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</si>
  <si>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</si>
  <si>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</si>
  <si>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</si>
  <si>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</si>
  <si>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</si>
  <si>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</si>
  <si>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</si>
  <si>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</si>
  <si>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</si>
  <si>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</si>
  <si>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</si>
  <si>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</si>
  <si>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</si>
  <si>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</si>
  <si>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</si>
  <si>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</si>
  <si>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</si>
  <si>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</si>
  <si>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</si>
  <si>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</si>
  <si>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</si>
  <si>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</si>
  <si>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</si>
  <si>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</si>
  <si>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</si>
  <si>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</si>
  <si>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</si>
  <si>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</si>
  <si>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</si>
  <si>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</si>
  <si>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</si>
  <si>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</si>
  <si>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</si>
  <si>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</si>
  <si>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</si>
  <si>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</si>
  <si>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</si>
  <si>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</si>
  <si>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</si>
  <si>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</si>
  <si>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</si>
  <si>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</si>
  <si>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</si>
  <si>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</si>
  <si>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</si>
  <si>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</si>
  <si>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</si>
  <si>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</si>
  <si>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</si>
  <si>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</si>
  <si>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</si>
  <si>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</si>
  <si>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</si>
  <si>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</si>
  <si>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</si>
  <si>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</si>
  <si>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</si>
  <si>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</si>
  <si>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</si>
  <si>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</si>
  <si>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</si>
  <si>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</si>
  <si>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</si>
  <si>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</si>
  <si>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</si>
  <si>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</si>
  <si>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</si>
  <si>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</si>
  <si>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</si>
  <si>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</si>
  <si>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</si>
  <si>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</si>
  <si>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</si>
  <si>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</si>
  <si>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</si>
  <si>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</si>
  <si>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</si>
  <si>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</si>
  <si>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</si>
  <si>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</si>
  <si>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</si>
  <si>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</si>
  <si>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</si>
  <si>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</si>
  <si>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</si>
  <si>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</si>
  <si>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</si>
  <si>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</si>
  <si>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</si>
  <si>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</si>
  <si>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</si>
  <si>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</si>
  <si>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</si>
  <si>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</si>
  <si>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</si>
  <si>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</si>
  <si>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</si>
  <si>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</si>
  <si>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</si>
  <si>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</si>
  <si>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</si>
  <si>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</si>
  <si>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</si>
  <si>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</si>
  <si>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</si>
  <si>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</si>
  <si>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</si>
  <si>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</si>
  <si>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</si>
  <si>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</si>
  <si>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</si>
  <si>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</si>
  <si>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</si>
  <si>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</si>
  <si>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</si>
  <si>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</si>
  <si>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</si>
  <si>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</si>
  <si>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</si>
  <si>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</si>
  <si>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</si>
  <si>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</si>
  <si>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</si>
  <si>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</si>
  <si>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</si>
  <si>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</si>
  <si>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</si>
  <si>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</si>
  <si>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</si>
  <si>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</si>
  <si>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</si>
  <si>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</si>
  <si>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</si>
  <si>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</si>
  <si>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</si>
  <si>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</si>
  <si>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</si>
  <si>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</si>
  <si>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</si>
  <si>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</si>
  <si>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</si>
  <si>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</si>
  <si>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</si>
  <si>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</si>
  <si>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</si>
  <si>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</si>
  <si>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</si>
  <si>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</si>
  <si>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</si>
  <si>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</si>
  <si>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</si>
  <si>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</si>
  <si>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</si>
  <si>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</si>
  <si>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</si>
  <si>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</si>
  <si>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</si>
  <si>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</si>
  <si>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</si>
  <si>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</si>
  <si>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</si>
  <si>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</si>
  <si>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</si>
  <si>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</si>
  <si>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</si>
  <si>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</si>
  <si>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</si>
  <si>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</si>
  <si>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</si>
  <si>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</si>
  <si>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</si>
  <si>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</si>
  <si>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</si>
  <si>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</si>
  <si>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</si>
  <si>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</si>
  <si>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</si>
  <si>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</si>
  <si>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</si>
  <si>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</si>
  <si>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</si>
  <si>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</si>
  <si>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</si>
  <si>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</si>
  <si>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</si>
  <si>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</si>
  <si>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</si>
  <si>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</si>
  <si>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</si>
  <si>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</si>
  <si>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</si>
  <si>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</si>
  <si>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</si>
  <si>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</si>
  <si>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</si>
  <si>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</si>
  <si>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</si>
  <si>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</si>
  <si>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</si>
  <si>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</si>
  <si>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</si>
  <si>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</si>
  <si>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</si>
  <si>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</si>
  <si>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</si>
  <si>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</si>
  <si>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</si>
  <si>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</si>
  <si>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</si>
  <si>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</si>
  <si>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</si>
  <si>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</si>
  <si>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</si>
  <si>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</si>
  <si>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</si>
  <si>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</si>
  <si>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</si>
  <si>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</si>
  <si>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</si>
  <si>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</si>
  <si>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</si>
  <si>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</si>
  <si>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</si>
  <si>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</si>
  <si>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</si>
  <si>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</si>
  <si>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</si>
  <si>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</si>
  <si>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</si>
  <si>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</si>
  <si>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</si>
  <si>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</si>
  <si>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</si>
  <si>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</si>
  <si>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</si>
  <si>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</si>
  <si>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</si>
  <si>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</si>
  <si>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</si>
  <si>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</si>
  <si>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</si>
  <si>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</si>
  <si>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</si>
  <si>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</si>
  <si>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</si>
  <si>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</si>
  <si>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</si>
  <si>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</si>
  <si>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</si>
  <si>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</si>
  <si>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</si>
  <si>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</si>
  <si>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</si>
  <si>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</si>
  <si>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</si>
  <si>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</si>
  <si>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</si>
  <si>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</si>
  <si>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</si>
  <si>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</si>
  <si>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</si>
  <si>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</si>
  <si>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</si>
  <si>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</si>
  <si>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</si>
  <si>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</si>
  <si>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</si>
  <si>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</si>
  <si>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</si>
  <si>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</si>
  <si>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</si>
  <si>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</si>
  <si>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</si>
  <si>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</si>
  <si>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</si>
  <si>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</si>
  <si>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</si>
  <si>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</si>
  <si>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</si>
  <si>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</si>
  <si>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</si>
  <si>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</si>
  <si>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</si>
  <si>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</si>
  <si>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</si>
  <si>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</si>
  <si>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</si>
  <si>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</si>
  <si>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</si>
  <si>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</si>
  <si>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</si>
  <si>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</si>
  <si>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</si>
  <si>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</si>
  <si>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</si>
  <si>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</si>
  <si>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</si>
  <si>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</si>
  <si>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</si>
  <si>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</si>
  <si>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</si>
  <si>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</si>
  <si>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</si>
  <si>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</si>
  <si>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</si>
  <si>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</si>
  <si>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</si>
  <si>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</si>
  <si>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</si>
  <si>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</si>
  <si>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</si>
  <si>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</si>
  <si>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</si>
  <si>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</si>
  <si>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</si>
  <si>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</si>
  <si>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</si>
  <si>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</si>
  <si>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</si>
  <si>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</si>
  <si>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</si>
  <si>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</si>
  <si>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</si>
  <si>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</si>
  <si>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</si>
  <si>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</si>
  <si>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</si>
  <si>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</si>
  <si>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</si>
  <si>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</si>
  <si>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</si>
  <si>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</si>
  <si>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</si>
  <si>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</si>
  <si>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</si>
  <si>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</si>
  <si>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</si>
  <si>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</si>
  <si>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</si>
  <si>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</si>
  <si>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</si>
  <si>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</si>
  <si>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</si>
  <si>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</si>
  <si>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</si>
  <si>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</si>
  <si>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</si>
  <si>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</si>
  <si>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</si>
  <si>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</si>
  <si>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</si>
  <si>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</si>
  <si>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</si>
  <si>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</si>
  <si>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</si>
  <si>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</si>
  <si>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</si>
  <si>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</si>
  <si>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</si>
  <si>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</si>
  <si>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</si>
  <si>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</si>
  <si>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</si>
  <si>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</si>
  <si>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</si>
  <si>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</si>
  <si>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</si>
  <si>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</si>
  <si>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</si>
  <si>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</si>
  <si>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</si>
  <si>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</si>
  <si>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</si>
  <si>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</si>
  <si>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</si>
  <si>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</si>
  <si>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</si>
  <si>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</si>
  <si>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</si>
  <si>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</si>
  <si>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</si>
  <si>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</si>
  <si>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</si>
  <si>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</si>
  <si>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</si>
  <si>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</si>
  <si>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</si>
  <si>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</si>
  <si>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</si>
  <si>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</si>
  <si>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</si>
  <si>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</si>
  <si>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</si>
  <si>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</si>
  <si>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</si>
  <si>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</si>
  <si>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</si>
  <si>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</si>
  <si>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</si>
  <si>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</si>
  <si>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</si>
  <si>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</si>
  <si>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</si>
  <si>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</si>
  <si>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</si>
  <si>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</si>
  <si>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</si>
  <si>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</si>
  <si>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</si>
  <si>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</si>
  <si>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</si>
  <si>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</si>
  <si>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</si>
  <si>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</si>
  <si>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</si>
  <si>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</si>
  <si>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</si>
  <si>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</si>
  <si>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</si>
  <si>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</si>
  <si>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</si>
  <si>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</si>
  <si>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</si>
  <si>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</si>
  <si>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</si>
  <si>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</si>
  <si>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</si>
  <si>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</si>
  <si>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</si>
  <si>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</si>
  <si>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</si>
  <si>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</si>
  <si>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</si>
  <si>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</si>
  <si>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</si>
  <si>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</si>
  <si>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</si>
  <si>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</si>
  <si>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</si>
  <si>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</si>
  <si>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</si>
  <si>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</si>
  <si>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</si>
  <si>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</si>
  <si>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</si>
  <si>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</si>
  <si>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</si>
  <si>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</si>
  <si>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</si>
  <si>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</si>
  <si>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</si>
  <si>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</si>
  <si>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</si>
  <si>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</si>
  <si>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</si>
  <si>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</si>
  <si>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</si>
  <si>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</si>
  <si>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</si>
  <si>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</si>
  <si>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</si>
  <si>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</si>
  <si>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</si>
  <si>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</si>
  <si>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</si>
  <si>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</si>
  <si>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</si>
  <si>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</si>
  <si>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</si>
  <si>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</si>
  <si>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</si>
  <si>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</si>
  <si>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</si>
  <si>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</si>
  <si>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</si>
  <si>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</si>
  <si>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</si>
  <si>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</si>
  <si>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</si>
  <si>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</si>
  <si>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</si>
  <si>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</si>
  <si>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</si>
  <si>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</si>
  <si>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</si>
  <si>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</si>
  <si>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</si>
  <si>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</si>
  <si>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</si>
  <si>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</si>
  <si>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</si>
  <si>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</si>
  <si>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</si>
  <si>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</si>
  <si>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</si>
  <si>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</si>
  <si>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</si>
  <si>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</si>
  <si>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</si>
  <si>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</si>
  <si>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</si>
  <si>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</si>
  <si>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</si>
  <si>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</si>
  <si>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</si>
  <si>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</si>
  <si>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</si>
  <si>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</si>
  <si>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</si>
  <si>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</si>
  <si>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</si>
  <si>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</si>
  <si>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</si>
  <si>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</si>
  <si>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</si>
  <si>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</si>
  <si>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</si>
  <si>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</si>
  <si>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</si>
  <si>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</si>
  <si>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</si>
  <si>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</si>
  <si>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</si>
  <si>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</si>
  <si>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</si>
  <si>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</si>
  <si>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</si>
  <si>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</si>
  <si>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</si>
  <si>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</si>
  <si>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</si>
  <si>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</si>
  <si>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</si>
  <si>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</si>
  <si>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</si>
  <si>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</si>
  <si>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</si>
  <si>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</si>
  <si>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</si>
  <si>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</si>
  <si>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</si>
  <si>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</si>
  <si>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</si>
  <si>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</si>
  <si>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</si>
  <si>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</si>
  <si>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</si>
  <si>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</si>
  <si>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</si>
  <si>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</si>
  <si>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</si>
  <si>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</si>
  <si>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</si>
  <si>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</si>
  <si>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</si>
  <si>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</si>
  <si>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</si>
  <si>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</si>
  <si>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</si>
  <si>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</si>
  <si>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</si>
  <si>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</si>
  <si>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</si>
  <si>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</si>
  <si>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</si>
  <si>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</si>
  <si>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</si>
  <si>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</si>
  <si>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</si>
  <si>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</si>
  <si>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</si>
  <si>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</si>
  <si>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</si>
  <si>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</si>
  <si>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</si>
  <si>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</si>
  <si>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</si>
  <si>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</si>
  <si>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</si>
  <si>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</si>
  <si>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</si>
  <si>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</si>
  <si>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</si>
  <si>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</si>
  <si>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</si>
  <si>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</si>
  <si>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</si>
  <si>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</si>
  <si>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</si>
  <si>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</si>
  <si>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</si>
  <si>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</si>
  <si>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</si>
  <si>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</si>
  <si>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</si>
  <si>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</si>
  <si>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</si>
  <si>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</si>
  <si>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</si>
  <si>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</si>
  <si>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</si>
  <si>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</si>
  <si>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</si>
  <si>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</si>
  <si>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</si>
  <si>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</si>
  <si>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</si>
  <si>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</si>
  <si>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</si>
  <si>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</si>
  <si>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</si>
  <si>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</si>
  <si>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</si>
  <si>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</si>
  <si>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</si>
  <si>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</si>
  <si>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</si>
  <si>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</si>
  <si>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</si>
  <si>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</si>
  <si>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</si>
  <si>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</si>
  <si>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</si>
  <si>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</si>
  <si>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</si>
  <si>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</si>
  <si>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</si>
  <si>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</si>
  <si>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</si>
  <si>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</si>
  <si>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</si>
  <si>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</si>
  <si>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</si>
  <si>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</si>
  <si>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</si>
  <si>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</si>
  <si>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</si>
  <si>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</si>
  <si>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</si>
  <si>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</si>
  <si>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</si>
  <si>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</si>
  <si>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</si>
  <si>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</si>
  <si>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</si>
  <si>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</si>
  <si>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</si>
  <si>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</si>
  <si>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</si>
  <si>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</si>
  <si>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</si>
  <si>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</si>
  <si>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</si>
  <si>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</si>
  <si>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</si>
  <si>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</si>
  <si>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</si>
  <si>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</si>
  <si>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</si>
  <si>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</si>
  <si>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</si>
  <si>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</si>
  <si>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</si>
  <si>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</si>
  <si>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</si>
  <si>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</si>
  <si>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</si>
  <si>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</si>
  <si>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</si>
  <si>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</si>
  <si>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</si>
  <si>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</si>
  <si>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</si>
  <si>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</si>
  <si>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</si>
  <si>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</si>
  <si>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</si>
  <si>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</si>
  <si>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</si>
  <si>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</si>
  <si>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</si>
  <si>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</si>
  <si>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</si>
  <si>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</si>
  <si>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</si>
  <si>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</si>
  <si>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</si>
  <si>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</si>
  <si>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</si>
  <si>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</si>
  <si>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</si>
  <si>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</si>
  <si>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</si>
  <si>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</si>
  <si>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</si>
  <si>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</si>
  <si>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</si>
  <si>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</si>
  <si>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</si>
  <si>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</si>
  <si>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</si>
  <si>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</si>
  <si>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</si>
  <si>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</si>
  <si>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</si>
  <si>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</si>
  <si>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</si>
  <si>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</si>
  <si>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</si>
  <si>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</si>
  <si>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</si>
  <si>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</si>
  <si>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</si>
  <si>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</si>
  <si>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</si>
  <si>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</si>
  <si>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</si>
  <si>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</si>
  <si>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</si>
  <si>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</si>
  <si>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</si>
  <si>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</si>
  <si>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</si>
  <si>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</si>
  <si>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</si>
  <si>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</si>
  <si>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</si>
  <si>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</si>
  <si>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</si>
  <si>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</si>
  <si>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</si>
  <si>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</si>
  <si>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</si>
  <si>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</si>
  <si>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</si>
  <si>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</si>
  <si>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</si>
  <si>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</si>
  <si>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</si>
  <si>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</si>
  <si>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</si>
  <si>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</si>
  <si>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</si>
  <si>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</si>
  <si>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</si>
  <si>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</si>
  <si>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</si>
  <si>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</si>
  <si>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</si>
  <si>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</si>
  <si>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</si>
  <si>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</si>
  <si>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</si>
  <si>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</si>
  <si>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</si>
  <si>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</si>
  <si>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</si>
  <si>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</si>
  <si>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</si>
  <si>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</si>
  <si>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</si>
  <si>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</si>
  <si>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</si>
  <si>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</si>
  <si>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</si>
  <si>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</si>
  <si>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</si>
  <si>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</si>
  <si>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</si>
  <si>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</si>
  <si>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</si>
  <si>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</si>
  <si>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</si>
  <si>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</si>
  <si>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</si>
  <si>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</si>
  <si>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</si>
  <si>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</si>
  <si>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</si>
  <si>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</si>
  <si>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</si>
  <si>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</si>
  <si>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</si>
  <si>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</si>
  <si>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</si>
  <si>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</si>
  <si>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</si>
  <si>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</si>
  <si>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</si>
  <si>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</si>
  <si>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</si>
  <si>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</si>
  <si>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</si>
  <si>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</si>
  <si>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</si>
  <si>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</si>
  <si>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</si>
  <si>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</si>
  <si>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</si>
  <si>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</si>
  <si>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</si>
  <si>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</si>
  <si>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</si>
  <si>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</si>
  <si>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</si>
  <si>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</si>
  <si>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</si>
  <si>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</si>
  <si>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</si>
  <si>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</si>
  <si>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</si>
  <si>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</si>
  <si>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</si>
  <si>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</si>
  <si>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</si>
  <si>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</si>
  <si>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</si>
  <si>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</si>
  <si>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</si>
  <si>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</si>
  <si>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</si>
  <si>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</si>
  <si>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</si>
  <si>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</si>
  <si>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</si>
  <si>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</si>
  <si>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</si>
  <si>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</si>
  <si>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</si>
  <si>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</si>
  <si>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</si>
  <si>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</si>
  <si>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</si>
  <si>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</si>
  <si>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</si>
  <si>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</si>
  <si>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</si>
  <si>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</si>
  <si>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</si>
  <si>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</si>
  <si>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</si>
  <si>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</si>
  <si>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</si>
  <si>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</si>
  <si>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</si>
  <si>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</si>
  <si>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</si>
  <si>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</si>
  <si>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</si>
  <si>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</si>
  <si>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</si>
  <si>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</si>
  <si>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</si>
  <si>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</si>
  <si>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</si>
  <si>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</si>
  <si>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</si>
  <si>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</si>
  <si>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</si>
  <si>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</si>
  <si>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</si>
  <si>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</si>
  <si>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</si>
  <si>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</si>
  <si>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</si>
  <si>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</si>
  <si>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</si>
  <si>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</si>
  <si>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</si>
  <si>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</si>
  <si>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</si>
  <si>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</si>
  <si>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</si>
  <si>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</si>
  <si>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</si>
  <si>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</si>
  <si>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</si>
  <si>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</si>
  <si>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</si>
  <si>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</si>
  <si>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</si>
  <si>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</si>
  <si>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</si>
  <si>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</si>
  <si>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</si>
  <si>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</si>
  <si>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</si>
  <si>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</si>
  <si>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</si>
  <si>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</si>
  <si>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</si>
  <si>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</si>
  <si>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</si>
  <si>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</si>
  <si>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</si>
  <si>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</si>
  <si>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</si>
  <si>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</si>
  <si>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</si>
  <si>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</si>
  <si>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</si>
  <si>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</si>
  <si>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</si>
  <si>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</si>
  <si>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</si>
  <si>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</si>
  <si>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</si>
  <si>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</si>
  <si>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</si>
  <si>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</si>
  <si>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</si>
  <si>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</si>
  <si>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</si>
  <si>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</si>
  <si>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</si>
  <si>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</si>
  <si>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</si>
  <si>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</si>
  <si>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</si>
  <si>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</si>
  <si>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</si>
  <si>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</si>
  <si>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</si>
  <si>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</si>
  <si>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</si>
  <si>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</si>
  <si>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</si>
  <si>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</si>
  <si>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</si>
  <si>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</si>
  <si>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</si>
  <si>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</si>
  <si>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</si>
  <si>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</si>
  <si>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</si>
  <si>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</si>
  <si>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</si>
  <si>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</si>
  <si>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</si>
  <si>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</si>
  <si>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</si>
  <si>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</si>
  <si>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</si>
  <si>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</si>
  <si>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</si>
  <si>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</si>
  <si>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</si>
  <si>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</si>
  <si>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</si>
  <si>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</si>
  <si>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</si>
  <si>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</si>
  <si>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</si>
  <si>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</si>
  <si>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</si>
  <si>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</si>
  <si>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</si>
  <si>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</si>
  <si>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</si>
  <si>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</si>
  <si>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</si>
  <si>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</si>
  <si>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</si>
  <si>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</si>
  <si>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</si>
  <si>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</si>
  <si>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</si>
  <si>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</si>
  <si>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</si>
  <si>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</si>
  <si>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</si>
  <si>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</si>
  <si>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</si>
  <si>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</si>
  <si>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</si>
  <si>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</si>
  <si>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</si>
  <si>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</si>
  <si>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</si>
  <si>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</si>
  <si>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</si>
  <si>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</si>
  <si>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</si>
  <si>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</si>
  <si>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</si>
  <si>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</si>
  <si>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</si>
  <si>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</si>
  <si>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</si>
  <si>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</si>
  <si>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</si>
  <si>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</si>
  <si>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</si>
  <si>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</si>
  <si>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</si>
  <si>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</si>
  <si>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</si>
  <si>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</si>
  <si>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</si>
  <si>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</si>
  <si>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</si>
  <si>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</si>
  <si>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</si>
  <si>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</si>
  <si>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</si>
  <si>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</si>
  <si>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</si>
  <si>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</si>
  <si>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</si>
  <si>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</si>
  <si>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</si>
  <si>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</si>
  <si>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</si>
  <si>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</si>
  <si>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</si>
  <si>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</si>
  <si>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</si>
  <si>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</si>
  <si>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</si>
  <si>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</si>
  <si>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</si>
  <si>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</si>
  <si>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</si>
  <si>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</si>
  <si>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</si>
  <si>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</si>
  <si>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</si>
  <si>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</si>
  <si>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</si>
  <si>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</si>
  <si>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</si>
  <si>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</si>
  <si>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</si>
  <si>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</si>
  <si>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</si>
  <si>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</si>
  <si>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</si>
  <si>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</si>
  <si>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</si>
  <si>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</si>
  <si>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</si>
  <si>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</si>
  <si>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</si>
  <si>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</si>
  <si>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</si>
  <si>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</si>
  <si>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</si>
  <si>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</si>
  <si>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</si>
  <si>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</si>
  <si>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</si>
  <si>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</si>
  <si>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</si>
  <si>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</si>
  <si>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</si>
  <si>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</si>
  <si>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</si>
  <si>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</si>
  <si>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</si>
  <si>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</si>
  <si>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</si>
  <si>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</si>
  <si>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</si>
  <si>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</si>
  <si>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</si>
  <si>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</si>
  <si>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</si>
  <si>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</si>
  <si>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</si>
  <si>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</si>
  <si>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</si>
  <si>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</si>
  <si>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</si>
  <si>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</si>
  <si>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</si>
  <si>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</si>
  <si>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</si>
  <si>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</si>
  <si>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</si>
  <si>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</si>
  <si>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</si>
  <si>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</si>
  <si>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</si>
  <si>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</si>
  <si>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</si>
  <si>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</si>
  <si>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</si>
  <si>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</si>
  <si>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</si>
  <si>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</si>
  <si>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</si>
  <si>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</si>
  <si>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</si>
  <si>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</si>
  <si>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</si>
  <si>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</si>
  <si>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</si>
  <si>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</si>
  <si>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</si>
  <si>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</si>
  <si>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</si>
  <si>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</si>
  <si>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</si>
  <si>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</si>
  <si>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</si>
  <si>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</si>
  <si>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</si>
  <si>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</si>
  <si>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</si>
  <si>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</si>
  <si>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</si>
  <si>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</si>
  <si>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</si>
  <si>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</si>
  <si>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</si>
  <si>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</si>
  <si>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</si>
  <si>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</si>
  <si>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</si>
  <si>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</si>
  <si>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</si>
  <si>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</si>
  <si>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</si>
  <si>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</si>
  <si>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</si>
  <si>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</si>
  <si>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</si>
  <si>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</si>
  <si>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</si>
  <si>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</si>
  <si>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</si>
  <si>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</si>
  <si>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</si>
  <si>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</si>
  <si>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</si>
  <si>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</si>
  <si>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</si>
  <si>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</si>
  <si>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</si>
  <si>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</si>
  <si>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</si>
  <si>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</si>
  <si>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</si>
  <si>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</si>
  <si>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</si>
  <si>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</si>
  <si>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</si>
  <si>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</si>
  <si>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</si>
  <si>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</si>
  <si>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</si>
  <si>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</si>
  <si>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</si>
  <si>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</si>
  <si>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</si>
  <si>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</si>
  <si>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</si>
  <si>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</si>
  <si>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</si>
  <si>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</si>
  <si>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</si>
  <si>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</si>
  <si>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</si>
  <si>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</si>
  <si>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</si>
  <si>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</si>
  <si>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</si>
  <si>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</si>
  <si>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</si>
  <si>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</si>
  <si>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</si>
  <si>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</si>
  <si>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</si>
  <si>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</si>
  <si>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</si>
  <si>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</si>
  <si>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</si>
  <si>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</si>
  <si>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</si>
  <si>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</si>
  <si>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</si>
  <si>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</si>
  <si>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</si>
  <si>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</si>
  <si>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</si>
  <si>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</si>
  <si>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</si>
  <si>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</si>
  <si>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</si>
  <si>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</si>
  <si>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</si>
  <si>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</si>
  <si>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</si>
  <si>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</si>
  <si>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</si>
  <si>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</si>
  <si>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</si>
  <si>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</si>
  <si>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</si>
  <si>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</si>
  <si>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</si>
  <si>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</si>
  <si>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</si>
  <si>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</si>
  <si>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</si>
  <si>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</si>
  <si>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</si>
  <si>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</si>
  <si>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</si>
  <si>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</si>
  <si>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</si>
  <si>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</si>
  <si>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</si>
  <si>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</si>
  <si>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</si>
  <si>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</si>
  <si>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</si>
  <si>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</si>
  <si>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</si>
  <si>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</si>
  <si>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</si>
  <si>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</si>
  <si>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</si>
  <si>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</si>
  <si>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</si>
  <si>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</si>
  <si>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</si>
  <si>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</si>
  <si>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</si>
  <si>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</si>
  <si>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</si>
  <si>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</si>
  <si>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</si>
  <si>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</si>
  <si>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</si>
  <si>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</si>
  <si>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</si>
  <si>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</si>
  <si>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</si>
  <si>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</si>
  <si>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</si>
  <si>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</si>
  <si>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</si>
  <si>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</si>
  <si>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</si>
  <si>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</si>
  <si>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</si>
  <si>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</si>
  <si>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</si>
  <si>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</si>
  <si>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</si>
  <si>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</si>
  <si>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</si>
  <si>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</si>
  <si>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</si>
  <si>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</si>
  <si>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</si>
  <si>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</si>
  <si>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</si>
  <si>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</si>
  <si>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</si>
  <si>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</si>
  <si>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</si>
  <si>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</si>
  <si>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</si>
  <si>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</si>
  <si>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</si>
  <si>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</si>
  <si>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</si>
  <si>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</si>
  <si>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</si>
  <si>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</si>
  <si>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</si>
  <si>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</si>
  <si>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</si>
  <si>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</si>
  <si>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</si>
  <si>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</si>
  <si>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</si>
  <si>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</si>
  <si>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</si>
  <si>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</si>
  <si>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</si>
  <si>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</si>
  <si>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</si>
  <si>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</si>
  <si>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</si>
  <si>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</si>
  <si>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</si>
  <si>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</si>
  <si>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</si>
  <si>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</si>
  <si>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</si>
  <si>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</si>
  <si>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</si>
  <si>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</si>
  <si>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</si>
  <si>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</si>
  <si>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</si>
  <si>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</si>
  <si>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</si>
  <si>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</si>
  <si>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</si>
  <si>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</si>
  <si>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</si>
  <si>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</si>
  <si>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</si>
  <si>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</si>
  <si>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</si>
  <si>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</si>
  <si>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</si>
  <si>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</si>
  <si>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</si>
  <si>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</si>
  <si>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</si>
  <si>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</si>
  <si>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</si>
  <si>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</si>
  <si>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</si>
  <si>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</si>
  <si>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</si>
  <si>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</si>
  <si>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</si>
  <si>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</si>
  <si>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</si>
  <si>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</si>
  <si>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</si>
  <si>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</si>
  <si>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</si>
  <si>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</si>
  <si>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</si>
  <si>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</si>
  <si>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</si>
  <si>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</si>
  <si>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</si>
  <si>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</si>
  <si>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</si>
  <si>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</si>
  <si>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</si>
  <si>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</si>
  <si>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</si>
  <si>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</si>
  <si>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</si>
  <si>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</si>
  <si>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</si>
  <si>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</si>
  <si>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</si>
  <si>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</si>
  <si>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</si>
  <si>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</si>
  <si>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</si>
  <si>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</si>
  <si>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</si>
  <si>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</si>
  <si>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</si>
  <si>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</si>
  <si>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</si>
  <si>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</si>
  <si>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</si>
  <si>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</si>
  <si>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</si>
  <si>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</si>
  <si>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</si>
  <si>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</si>
  <si>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</si>
  <si>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</si>
  <si>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</si>
  <si>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</si>
  <si>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</si>
  <si>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</si>
  <si>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</si>
  <si>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</si>
  <si>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</si>
  <si>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</si>
  <si>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</si>
  <si>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</si>
  <si>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</si>
  <si>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</si>
  <si>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</si>
  <si>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</si>
  <si>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</si>
  <si>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</si>
  <si>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</si>
  <si>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</si>
  <si>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</si>
  <si>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</si>
  <si>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</si>
  <si>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</si>
  <si>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</si>
  <si>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</si>
  <si>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</si>
  <si>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</si>
  <si>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</si>
  <si>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</si>
  <si>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</si>
  <si>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</si>
  <si>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</si>
  <si>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</si>
  <si>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</si>
  <si>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</si>
  <si>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</si>
  <si>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</si>
  <si>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</si>
  <si>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</si>
  <si>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</si>
  <si>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</si>
  <si>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</si>
  <si>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</si>
  <si>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</si>
  <si>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</si>
  <si>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</si>
  <si>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</si>
  <si>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</si>
  <si>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</si>
  <si>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</si>
  <si>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</si>
  <si>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</si>
  <si>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</si>
  <si>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</si>
  <si>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</si>
  <si>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</si>
  <si>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</si>
  <si>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</si>
  <si>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</si>
  <si>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</si>
  <si>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</si>
  <si>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</si>
  <si>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</si>
  <si>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</si>
  <si>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</si>
  <si>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</si>
  <si>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</si>
  <si>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</si>
  <si>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</si>
  <si>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</si>
  <si>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</si>
  <si>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</si>
  <si>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</si>
  <si>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</si>
  <si>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</si>
  <si>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</si>
  <si>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</si>
  <si>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</si>
  <si>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</si>
  <si>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</si>
  <si>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</si>
  <si>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</si>
  <si>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</si>
  <si>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</si>
  <si>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</si>
  <si>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</si>
  <si>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</si>
  <si>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</si>
  <si>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</si>
  <si>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</si>
  <si>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</si>
  <si>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</si>
  <si>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</si>
  <si>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</si>
  <si>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</si>
  <si>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</si>
  <si>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</si>
  <si>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</si>
  <si>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</si>
  <si>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</si>
  <si>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</si>
  <si>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</si>
  <si>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</si>
  <si>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</si>
  <si>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</si>
  <si>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</si>
  <si>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</si>
  <si>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</si>
  <si>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</si>
  <si>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</si>
  <si>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</si>
  <si>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</si>
  <si>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</si>
  <si>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</si>
  <si>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</si>
  <si>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</si>
  <si>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</si>
  <si>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</si>
  <si>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</si>
  <si>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</si>
  <si>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</si>
  <si>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</si>
  <si>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</si>
  <si>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</si>
  <si>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</si>
  <si>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</si>
  <si>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</si>
  <si>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</si>
  <si>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</si>
  <si>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</si>
  <si>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</si>
  <si>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</si>
  <si>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</si>
  <si>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</si>
  <si>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</si>
  <si>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</si>
  <si>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</si>
  <si>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</si>
  <si>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</si>
  <si>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</si>
  <si>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</si>
  <si>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</si>
  <si>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</si>
  <si>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</si>
  <si>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</si>
  <si>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</si>
  <si>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</si>
  <si>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</si>
  <si>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</si>
  <si>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</si>
  <si>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</si>
  <si>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</si>
  <si>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</si>
  <si>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</si>
  <si>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</si>
  <si>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</si>
  <si>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</si>
  <si>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</si>
  <si>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</si>
  <si>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</si>
  <si>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</si>
  <si>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</si>
  <si>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</si>
  <si>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</si>
  <si>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</si>
  <si>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</si>
  <si>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</si>
  <si>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</si>
  <si>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</si>
  <si>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</si>
  <si>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</si>
  <si>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</si>
  <si>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</si>
  <si>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</si>
  <si>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</si>
  <si>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</si>
  <si>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</si>
  <si>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</si>
  <si>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</si>
  <si>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</si>
  <si>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</si>
  <si>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</si>
  <si>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</si>
  <si>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</si>
  <si>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</si>
  <si>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</si>
  <si>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</si>
  <si>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</si>
  <si>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</si>
  <si>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</si>
  <si>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</si>
  <si>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</si>
  <si>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</si>
  <si>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</si>
  <si>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</si>
  <si>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</si>
  <si>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</si>
  <si>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</si>
  <si>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</si>
  <si>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</si>
  <si>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</si>
  <si>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</si>
  <si>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</si>
  <si>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</si>
  <si>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</si>
  <si>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</si>
  <si>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</si>
  <si>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</si>
  <si>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</si>
  <si>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</si>
  <si>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</si>
  <si>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</si>
  <si>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</si>
  <si>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</si>
  <si>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</si>
  <si>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</si>
  <si>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</si>
  <si>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</si>
  <si>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</si>
  <si>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</si>
  <si>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</si>
  <si>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</si>
  <si>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</si>
  <si>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</si>
  <si>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</si>
  <si>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</si>
  <si>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</si>
  <si>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</si>
  <si>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</si>
  <si>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</si>
  <si>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</si>
  <si>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</si>
  <si>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</si>
  <si>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</si>
  <si>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</si>
  <si>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</si>
  <si>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</si>
  <si>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</si>
  <si>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</si>
  <si>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</si>
  <si>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</si>
  <si>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</si>
  <si>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</si>
  <si>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</si>
  <si>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</si>
  <si>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</si>
  <si>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</si>
  <si>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</si>
  <si>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</si>
  <si>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</si>
  <si>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</si>
  <si>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</si>
  <si>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</si>
  <si>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</si>
  <si>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</si>
  <si>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</si>
  <si>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</si>
  <si>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</si>
  <si>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</si>
  <si>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</si>
  <si>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</si>
  <si>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</si>
  <si>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</si>
  <si>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</si>
  <si>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</si>
  <si>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</si>
  <si>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</si>
  <si>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</si>
  <si>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</si>
  <si>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</si>
  <si>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</si>
  <si>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</si>
  <si>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</si>
  <si>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</si>
  <si>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</si>
  <si>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</si>
  <si>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</si>
  <si>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</si>
  <si>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</si>
  <si>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</si>
  <si>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</si>
  <si>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</si>
  <si>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</si>
  <si>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</si>
  <si>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</si>
  <si>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</si>
  <si>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</si>
  <si>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</si>
  <si>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</si>
  <si>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</si>
  <si>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</si>
  <si>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</si>
  <si>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</si>
  <si>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</si>
  <si>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</si>
  <si>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</si>
  <si>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</si>
  <si>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</si>
  <si>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</si>
  <si>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</si>
  <si>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</si>
  <si>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</si>
  <si>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</si>
  <si>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</si>
  <si>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</si>
  <si>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</si>
  <si>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</si>
  <si>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</si>
  <si>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</si>
  <si>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</si>
  <si>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</si>
  <si>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</si>
  <si>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</si>
  <si>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</si>
  <si>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</si>
  <si>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</si>
  <si>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</si>
  <si>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</si>
  <si>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</si>
  <si>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</si>
  <si>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</si>
  <si>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</si>
  <si>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</si>
  <si>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</si>
  <si>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</si>
  <si>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</si>
  <si>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</si>
  <si>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</si>
  <si>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</si>
  <si>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</si>
  <si>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</si>
  <si>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</si>
  <si>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</si>
  <si>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</si>
  <si>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</si>
  <si>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</si>
  <si>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</si>
  <si>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</si>
  <si>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</si>
  <si>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</si>
  <si>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</si>
  <si>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</si>
  <si>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</si>
  <si>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</si>
  <si>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</si>
  <si>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</si>
  <si>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</si>
  <si>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</si>
  <si>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</si>
  <si>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</si>
  <si>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</si>
  <si>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</si>
  <si>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</si>
  <si>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</si>
  <si>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</si>
  <si>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</si>
  <si>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</si>
  <si>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</si>
  <si>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</si>
  <si>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</si>
  <si>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</si>
  <si>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</si>
  <si>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</si>
  <si>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</si>
  <si>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</si>
  <si>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</si>
  <si>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</si>
  <si>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</si>
  <si>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</si>
  <si>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</si>
  <si>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</si>
  <si>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</si>
  <si>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</si>
  <si>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</si>
  <si>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</si>
  <si>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</si>
  <si>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</si>
  <si>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</si>
  <si>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</si>
  <si>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</si>
  <si>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</si>
  <si>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</si>
  <si>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</si>
  <si>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</si>
  <si>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</si>
  <si>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</si>
  <si>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</si>
  <si>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</si>
  <si>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</si>
  <si>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</si>
  <si>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</si>
  <si>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</si>
  <si>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</si>
  <si>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</si>
  <si>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</si>
  <si>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</si>
  <si>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</si>
  <si>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</si>
  <si>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</si>
  <si>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</si>
  <si>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</si>
  <si>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</si>
  <si>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</si>
  <si>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</si>
  <si>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</si>
  <si>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</si>
  <si>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</si>
  <si>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</si>
  <si>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</si>
  <si>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</si>
  <si>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</si>
  <si>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</si>
  <si>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</si>
  <si>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</si>
  <si>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</si>
  <si>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</si>
  <si>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</si>
  <si>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</si>
  <si>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</si>
  <si>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</si>
  <si>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</si>
  <si>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</si>
  <si>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</si>
  <si>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</si>
  <si>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</si>
  <si>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</si>
  <si>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</si>
  <si>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</si>
  <si>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</si>
  <si>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</si>
  <si>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</si>
  <si>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</si>
  <si>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</si>
  <si>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</si>
  <si>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</si>
  <si>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</si>
  <si>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</si>
  <si>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</si>
  <si>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</si>
  <si>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</si>
  <si>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</si>
  <si>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</si>
  <si>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</si>
  <si>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</si>
  <si>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</si>
  <si>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</si>
  <si>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</si>
  <si>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</si>
  <si>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</si>
  <si>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</si>
  <si>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</si>
  <si>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</si>
  <si>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</si>
  <si>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</si>
  <si>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</si>
  <si>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</si>
  <si>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</si>
  <si>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</si>
  <si>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</si>
  <si>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</si>
  <si>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</si>
  <si>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</si>
  <si>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</si>
  <si>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</si>
  <si>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</si>
  <si>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</si>
  <si>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</si>
  <si>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</si>
  <si>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</si>
  <si>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</si>
  <si>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</si>
  <si>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</si>
  <si>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</si>
  <si>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</si>
  <si>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</si>
  <si>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</si>
  <si>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</si>
  <si>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</si>
  <si>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</si>
  <si>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</si>
  <si>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</si>
  <si>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</si>
  <si>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</si>
  <si>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</si>
  <si>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</si>
  <si>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</si>
  <si>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</si>
  <si>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</si>
  <si>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</si>
  <si>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</si>
  <si>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</si>
  <si>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</si>
  <si>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</si>
  <si>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</si>
  <si>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</si>
  <si>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</si>
  <si>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</si>
  <si>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</si>
  <si>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</si>
  <si>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</si>
  <si>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</si>
  <si>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</si>
  <si>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</si>
  <si>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</si>
  <si>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</si>
  <si>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</si>
  <si>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</si>
  <si>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</si>
  <si>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</si>
  <si>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</si>
  <si>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</si>
  <si>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</si>
  <si>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</si>
  <si>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</si>
  <si>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</si>
  <si>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</si>
  <si>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</si>
  <si>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</si>
  <si>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</si>
  <si>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</si>
  <si>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</si>
  <si>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</si>
  <si>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</si>
  <si>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</si>
  <si>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</si>
  <si>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</si>
  <si>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</si>
  <si>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</si>
  <si>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</si>
  <si>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</si>
  <si>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</si>
  <si>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</si>
  <si>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</si>
  <si>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</si>
  <si>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</si>
  <si>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</si>
  <si>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</si>
  <si>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</si>
  <si>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</si>
  <si>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</si>
  <si>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</si>
  <si>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</si>
  <si>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</si>
  <si>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</si>
  <si>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</si>
  <si>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</si>
  <si>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</si>
  <si>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</si>
  <si>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</si>
  <si>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</si>
  <si>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</si>
  <si>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</si>
  <si>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</si>
  <si>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</si>
  <si>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</si>
  <si>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</si>
  <si>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</si>
  <si>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</si>
  <si>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</si>
  <si>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</si>
  <si>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</si>
  <si>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</si>
  <si>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</si>
  <si>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</si>
  <si>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</si>
  <si>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</si>
  <si>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</si>
  <si>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</si>
  <si>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</si>
  <si>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</si>
  <si>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</si>
  <si>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</si>
  <si>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</si>
  <si>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</si>
  <si>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</si>
  <si>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</si>
  <si>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</si>
  <si>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</si>
  <si>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</si>
  <si>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</si>
  <si>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</si>
  <si>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</si>
  <si>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</si>
  <si>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</si>
  <si>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</si>
  <si>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</si>
  <si>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</si>
  <si>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</si>
  <si>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</si>
  <si>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</si>
  <si>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</si>
  <si>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</si>
  <si>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</si>
  <si>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</si>
  <si>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</si>
  <si>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</si>
  <si>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</si>
  <si>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</si>
  <si>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</si>
  <si>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</si>
  <si>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</si>
  <si>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</si>
  <si>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</si>
  <si>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</si>
  <si>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</si>
  <si>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</si>
  <si>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</si>
  <si>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</si>
  <si>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</si>
  <si>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</si>
  <si>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</si>
  <si>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</si>
  <si>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</si>
  <si>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</si>
  <si>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</si>
  <si>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</si>
  <si>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</si>
  <si>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</si>
  <si>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</si>
  <si>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</si>
  <si>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</si>
  <si>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</si>
  <si>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</si>
  <si>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</si>
  <si>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</si>
  <si>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</si>
  <si>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</si>
  <si>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</si>
  <si>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</si>
  <si>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</si>
  <si>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</si>
  <si>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</si>
  <si>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</si>
  <si>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</si>
  <si>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</si>
  <si>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</si>
  <si>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</si>
  <si>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</si>
  <si>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</si>
  <si>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</si>
  <si>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</si>
  <si>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</si>
  <si>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</si>
  <si>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</si>
  <si>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</si>
  <si>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</si>
  <si>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</si>
  <si>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</si>
  <si>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</si>
  <si>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</si>
  <si>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</si>
  <si>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</si>
  <si>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</si>
  <si>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</si>
  <si>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</si>
  <si>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</si>
  <si>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</si>
  <si>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</si>
  <si>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</si>
  <si>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</si>
  <si>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</si>
  <si>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</si>
  <si>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</si>
  <si>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</si>
  <si>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</si>
  <si>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</si>
  <si>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</si>
  <si>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</si>
  <si>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</si>
  <si>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</si>
  <si>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</si>
  <si>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</si>
  <si>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</si>
  <si>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</si>
  <si>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</si>
  <si>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</si>
  <si>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</si>
  <si>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</si>
  <si>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</si>
  <si>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</si>
  <si>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</si>
  <si>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</si>
  <si>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</si>
  <si>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</si>
  <si>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</si>
  <si>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</si>
  <si>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</si>
  <si>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</si>
  <si>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</si>
  <si>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</si>
  <si>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</si>
  <si>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</si>
  <si>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</si>
  <si>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</si>
  <si>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</si>
  <si>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</si>
  <si>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</si>
  <si>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</si>
  <si>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</si>
  <si>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</si>
  <si>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</si>
  <si>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</si>
  <si>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</si>
  <si>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</si>
  <si>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</si>
  <si>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</si>
  <si>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</si>
  <si>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</si>
  <si>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</si>
  <si>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</si>
  <si>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</si>
  <si>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</si>
  <si>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</si>
  <si>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</si>
  <si>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</si>
  <si>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</si>
  <si>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</si>
  <si>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</si>
  <si>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</si>
  <si>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</si>
  <si>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</si>
  <si>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</si>
  <si>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</si>
  <si>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</si>
  <si>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</si>
  <si>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</si>
  <si>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</si>
  <si>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</si>
  <si>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</si>
  <si>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</si>
  <si>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</si>
  <si>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</si>
  <si>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</si>
  <si>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</si>
  <si>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</si>
  <si>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</si>
  <si>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</si>
  <si>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</si>
  <si>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</si>
  <si>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</si>
  <si>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</si>
  <si>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</si>
  <si>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</si>
  <si>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</si>
  <si>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</si>
  <si>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</si>
  <si>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</si>
  <si>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</si>
  <si>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</si>
  <si>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</si>
  <si>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</si>
  <si>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</si>
  <si>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</si>
  <si>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</si>
  <si>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</si>
  <si>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</si>
  <si>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</si>
  <si>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</si>
  <si>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</si>
  <si>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</si>
  <si>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</si>
  <si>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</si>
  <si>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</si>
  <si>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</si>
  <si>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</si>
  <si>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</si>
  <si>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</si>
  <si>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</si>
  <si>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</si>
  <si>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</si>
  <si>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</si>
  <si>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</si>
  <si>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</si>
  <si>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</si>
  <si>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</si>
  <si>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</si>
  <si>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</si>
  <si>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</si>
  <si>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</si>
  <si>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</si>
  <si>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</si>
  <si>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</si>
  <si>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</si>
  <si>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</si>
  <si>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</si>
  <si>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</si>
  <si>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</si>
  <si>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</si>
  <si>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</si>
  <si>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</si>
  <si>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</si>
  <si>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</si>
  <si>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</si>
  <si>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</si>
  <si>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</si>
  <si>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</si>
  <si>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</si>
  <si>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</si>
  <si>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</si>
  <si>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</si>
  <si>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</si>
  <si>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</si>
  <si>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</si>
  <si>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</si>
  <si>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</si>
  <si>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</si>
  <si>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</si>
  <si>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</si>
  <si>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</si>
  <si>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</si>
  <si>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</si>
  <si>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</si>
  <si>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</si>
  <si>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</si>
  <si>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</si>
  <si>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</si>
  <si>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</si>
  <si>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</si>
  <si>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</si>
  <si>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</si>
  <si>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</si>
  <si>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</si>
  <si>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</si>
  <si>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</si>
  <si>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</si>
  <si>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</si>
  <si>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</si>
  <si>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</si>
  <si>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</si>
  <si>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</si>
  <si>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</si>
  <si>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</si>
  <si>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</si>
  <si>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</si>
  <si>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</si>
  <si>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</si>
  <si>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</si>
  <si>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</si>
  <si>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</si>
  <si>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</si>
  <si>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</si>
  <si>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</si>
  <si>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</si>
  <si>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</si>
  <si>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</si>
  <si>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</si>
  <si>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</si>
  <si>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</si>
  <si>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</si>
  <si>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</si>
  <si>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</si>
  <si>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</si>
  <si>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</si>
  <si>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</si>
  <si>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</si>
  <si>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</si>
  <si>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</si>
  <si>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</si>
  <si>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</si>
  <si>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</si>
  <si>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</si>
  <si>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</si>
  <si>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</si>
  <si>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</si>
  <si>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</si>
  <si>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</si>
  <si>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</si>
  <si>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</si>
  <si>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</si>
  <si>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</si>
  <si>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</si>
  <si>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</si>
  <si>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</si>
  <si>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</si>
  <si>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</si>
  <si>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</si>
  <si>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</si>
  <si>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</si>
  <si>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</si>
  <si>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</si>
  <si>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</si>
  <si>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</si>
  <si>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</si>
  <si>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</si>
  <si>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</si>
  <si>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</si>
  <si>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</si>
  <si>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</si>
  <si>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</si>
  <si>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</si>
  <si>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</si>
  <si>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</si>
  <si>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</si>
  <si>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</si>
  <si>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</si>
  <si>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</si>
  <si>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</si>
  <si>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</si>
  <si>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</si>
  <si>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</si>
  <si>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</si>
  <si>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</si>
  <si>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</si>
  <si>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</si>
  <si>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</si>
  <si>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</si>
  <si>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</si>
  <si>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</si>
  <si>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</si>
  <si>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</si>
  <si>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</si>
  <si>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</si>
  <si>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</si>
  <si>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</si>
  <si>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</si>
  <si>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</si>
  <si>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</si>
  <si>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</si>
  <si>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</si>
  <si>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</si>
  <si>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</si>
  <si>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</si>
  <si>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</si>
  <si>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</si>
  <si>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</si>
  <si>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</si>
  <si>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</si>
  <si>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</si>
  <si>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</si>
  <si>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</si>
  <si>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</si>
  <si>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</si>
  <si>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</si>
  <si>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</si>
  <si>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</si>
  <si>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</si>
  <si>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</si>
  <si>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</si>
  <si>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</si>
  <si>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</si>
  <si>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</si>
  <si>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</si>
  <si>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</si>
  <si>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</si>
  <si>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</si>
  <si>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</si>
  <si>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</si>
  <si>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</si>
  <si>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</si>
  <si>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</si>
  <si>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</si>
  <si>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</si>
  <si>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</si>
  <si>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</si>
  <si>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</si>
  <si>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</si>
  <si>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</si>
  <si>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</si>
  <si>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</si>
  <si>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</si>
  <si>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</si>
  <si>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</si>
  <si>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</si>
  <si>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</si>
  <si>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</si>
  <si>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</si>
  <si>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</si>
  <si>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</si>
  <si>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</si>
  <si>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</si>
  <si>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</si>
  <si>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</si>
  <si>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</si>
  <si>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</si>
  <si>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</si>
  <si>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</si>
  <si>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</si>
  <si>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</si>
  <si>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</si>
  <si>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</si>
  <si>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</si>
  <si>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</si>
  <si>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</si>
  <si>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</si>
  <si>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</si>
  <si>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</si>
  <si>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</si>
  <si>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</si>
  <si>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</si>
  <si>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</si>
  <si>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</si>
  <si>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</si>
  <si>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</si>
  <si>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</si>
  <si>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</si>
  <si>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</si>
  <si>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</si>
  <si>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</si>
  <si>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</si>
  <si>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</si>
  <si>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</si>
  <si>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</si>
  <si>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</si>
  <si>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</si>
  <si>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</si>
  <si>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</si>
  <si>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</si>
  <si>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</si>
  <si>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</si>
  <si>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</si>
  <si>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</si>
  <si>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</si>
  <si>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</si>
  <si>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</si>
  <si>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</si>
  <si>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</si>
  <si>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</si>
  <si>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</si>
  <si>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</si>
  <si>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</si>
  <si>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</si>
  <si>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</si>
  <si>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</si>
  <si>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</si>
  <si>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</si>
  <si>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</si>
  <si>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</si>
  <si>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</si>
  <si>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</si>
  <si>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</si>
  <si>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</si>
  <si>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</si>
  <si>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</si>
  <si>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</si>
  <si>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</si>
  <si>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</si>
  <si>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</si>
  <si>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</si>
  <si>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</si>
  <si>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</si>
  <si>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</si>
  <si>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</si>
  <si>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</si>
  <si>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</si>
  <si>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</si>
  <si>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</si>
  <si>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</si>
  <si>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</si>
  <si>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</si>
  <si>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</si>
  <si>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</si>
  <si>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</si>
  <si>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</si>
  <si>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</si>
  <si>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</si>
  <si>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</si>
  <si>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</si>
  <si>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</si>
  <si>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</si>
  <si>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</si>
  <si>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</si>
  <si>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</si>
  <si>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</si>
  <si>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</si>
  <si>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</si>
  <si>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</si>
  <si>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</si>
  <si>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</si>
  <si>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</si>
  <si>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</si>
  <si>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</si>
  <si>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</si>
  <si>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</si>
  <si>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</si>
  <si>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</si>
  <si>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</si>
  <si>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</si>
  <si>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</si>
  <si>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</si>
  <si>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</si>
  <si>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</si>
  <si>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</si>
  <si>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</si>
  <si>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</si>
  <si>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</si>
  <si>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</si>
  <si>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</si>
  <si>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</si>
  <si>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</si>
  <si>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</si>
  <si>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</si>
  <si>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</si>
  <si>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</si>
  <si>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</si>
  <si>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</si>
  <si>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</si>
  <si>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</si>
  <si>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</si>
  <si>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</si>
  <si>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</si>
  <si>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</si>
  <si>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</si>
  <si>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</si>
  <si>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</si>
  <si>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</si>
  <si>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</si>
  <si>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</si>
  <si>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</si>
  <si>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</si>
  <si>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</si>
  <si>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</si>
  <si>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</si>
  <si>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</si>
  <si>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</si>
  <si>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</si>
  <si>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</si>
  <si>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</si>
  <si>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</si>
  <si>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</si>
  <si>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</si>
  <si>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</si>
  <si>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</si>
  <si>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</si>
  <si>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</si>
  <si>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</si>
  <si>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</si>
  <si>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</si>
  <si>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</si>
  <si>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</si>
  <si>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</si>
  <si>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</si>
  <si>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</si>
  <si>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</si>
  <si>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</si>
  <si>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</si>
  <si>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</si>
  <si>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</si>
  <si>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</si>
  <si>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</si>
  <si>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</si>
  <si>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</si>
  <si>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</si>
  <si>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</si>
  <si>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</si>
  <si>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</si>
  <si>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</si>
  <si>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</si>
  <si>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</si>
  <si>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</si>
  <si>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</si>
  <si>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</si>
  <si>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</si>
  <si>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</si>
  <si>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</si>
  <si>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</si>
  <si>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</si>
  <si>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</si>
  <si>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</si>
  <si>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</si>
  <si>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</si>
  <si>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</si>
  <si>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</si>
  <si>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</si>
  <si>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</si>
  <si>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</si>
  <si>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</si>
  <si>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</si>
  <si>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</si>
  <si>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</si>
  <si>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</si>
  <si>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</si>
  <si>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</si>
  <si>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</si>
  <si>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</si>
  <si>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</si>
  <si>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</si>
  <si>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</si>
  <si>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</si>
  <si>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</si>
  <si>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</si>
  <si>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</si>
  <si>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</si>
  <si>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</si>
  <si>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</si>
  <si>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</si>
  <si>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</si>
  <si>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</si>
  <si>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</si>
  <si>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</si>
  <si>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</si>
  <si>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</si>
  <si>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</si>
  <si>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</si>
  <si>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</si>
  <si>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</si>
  <si>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</si>
  <si>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</si>
  <si>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</si>
  <si>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</si>
  <si>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</si>
  <si>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</si>
  <si>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</si>
  <si>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</si>
  <si>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</si>
  <si>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</si>
  <si>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</si>
  <si>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</si>
  <si>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</si>
  <si>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</si>
  <si>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</si>
  <si>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</si>
  <si>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</si>
  <si>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</si>
  <si>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</si>
  <si>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</si>
  <si>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</si>
  <si>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</si>
  <si>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</si>
  <si>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</si>
  <si>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</si>
  <si>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</si>
  <si>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</si>
  <si>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</si>
  <si>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</si>
  <si>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</si>
  <si>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</si>
  <si>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</si>
  <si>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</si>
  <si>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</si>
  <si>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</si>
  <si>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</si>
  <si>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</si>
  <si>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</si>
  <si>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</si>
  <si>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</si>
  <si>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</si>
  <si>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</si>
  <si>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</si>
  <si>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</si>
  <si>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</si>
  <si>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</si>
  <si>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</si>
  <si>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</si>
  <si>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</si>
  <si>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</si>
  <si>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</si>
  <si>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</si>
  <si>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</si>
  <si>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</si>
  <si>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</si>
  <si>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</si>
  <si>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</si>
  <si>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</si>
  <si>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</si>
  <si>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</si>
  <si>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</si>
  <si>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</si>
  <si>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</si>
  <si>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</si>
  <si>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</si>
  <si>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</si>
  <si>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</si>
  <si>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</si>
  <si>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</si>
  <si>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</si>
  <si>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</si>
  <si>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</si>
  <si>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</si>
  <si>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</si>
  <si>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</si>
  <si>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</si>
  <si>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</si>
  <si>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</si>
  <si>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</si>
  <si>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</si>
  <si>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</si>
  <si>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</si>
  <si>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</si>
  <si>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</si>
  <si>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</si>
  <si>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</si>
  <si>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</si>
  <si>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</si>
  <si>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</si>
  <si>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</si>
  <si>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</si>
  <si>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</si>
  <si>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</si>
  <si>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</si>
  <si>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</si>
  <si>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</si>
  <si>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</si>
  <si>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</si>
  <si>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</si>
  <si>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</si>
  <si>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</si>
  <si>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</si>
  <si>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</si>
  <si>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</si>
  <si>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</si>
  <si>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</si>
  <si>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</si>
  <si>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</si>
  <si>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</si>
  <si>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</si>
  <si>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</si>
  <si>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</si>
  <si>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</si>
  <si>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</si>
  <si>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</si>
  <si>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</si>
  <si>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</si>
  <si>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</si>
  <si>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</si>
  <si>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</si>
  <si>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</si>
  <si>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</si>
  <si>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</si>
  <si>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</si>
  <si>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</si>
  <si>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</si>
  <si>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</si>
  <si>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</si>
  <si>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</si>
  <si>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</si>
  <si>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</si>
  <si>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</si>
  <si>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</si>
  <si>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</si>
  <si>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</si>
  <si>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</si>
  <si>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</si>
  <si>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</si>
  <si>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</si>
  <si>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</si>
  <si>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</si>
  <si>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</si>
  <si>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</si>
  <si>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</si>
  <si>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</si>
  <si>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</si>
  <si>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</si>
  <si>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</si>
  <si>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</si>
  <si>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</si>
  <si>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</si>
  <si>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</si>
  <si>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</si>
  <si>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</si>
  <si>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</si>
  <si>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</si>
  <si>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</si>
  <si>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</si>
  <si>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</si>
  <si>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</si>
  <si>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</si>
  <si>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</si>
  <si>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</si>
  <si>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</si>
  <si>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</si>
  <si>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</si>
  <si>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</si>
  <si>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</si>
  <si>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</si>
  <si>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</si>
  <si>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</si>
  <si>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</si>
  <si>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</si>
  <si>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</si>
  <si>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</si>
  <si>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</si>
  <si>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</si>
  <si>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</si>
  <si>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</si>
  <si>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</si>
  <si>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</si>
  <si>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</si>
  <si>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</si>
  <si>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</si>
  <si>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</si>
  <si>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</si>
  <si>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</si>
  <si>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</si>
  <si>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</si>
  <si>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</si>
  <si>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</si>
  <si>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</si>
  <si>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</si>
  <si>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</si>
  <si>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</si>
  <si>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</si>
  <si>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</si>
  <si>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</si>
  <si>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</si>
  <si>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</si>
  <si>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</si>
  <si>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</si>
  <si>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</si>
  <si>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</si>
  <si>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</si>
  <si>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</si>
  <si>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</si>
  <si>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</si>
  <si>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</si>
  <si>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</si>
  <si>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</si>
  <si>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</si>
  <si>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</si>
  <si>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</si>
  <si>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</si>
  <si>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</si>
  <si>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</si>
  <si>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</si>
  <si>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</si>
  <si>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</si>
  <si>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</si>
  <si>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</si>
  <si>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</si>
  <si>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</si>
  <si>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</si>
  <si>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</si>
  <si>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</si>
  <si>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</si>
  <si>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</si>
  <si>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</si>
  <si>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</si>
  <si>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</si>
  <si>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</si>
  <si>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</si>
  <si>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</si>
  <si>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</si>
  <si>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</si>
  <si>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</si>
  <si>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</si>
  <si>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</si>
  <si>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</si>
  <si>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</si>
  <si>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</si>
  <si>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</si>
  <si>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</si>
  <si>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</si>
  <si>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</si>
  <si>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</si>
  <si>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</si>
  <si>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</si>
  <si>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</si>
  <si>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</si>
  <si>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</si>
  <si>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</si>
  <si>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</si>
  <si>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</si>
  <si>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</si>
  <si>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</si>
  <si>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</si>
  <si>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</si>
  <si>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</si>
  <si>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</si>
  <si>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</si>
  <si>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</si>
  <si>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</si>
  <si>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</si>
  <si>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</si>
  <si>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</si>
  <si>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</si>
  <si>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</si>
  <si>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</si>
  <si>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</si>
  <si>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</si>
  <si>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</si>
  <si>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</si>
  <si>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</si>
  <si>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</si>
  <si>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</si>
  <si>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</si>
  <si>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</si>
  <si>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</si>
  <si>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</si>
  <si>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</si>
  <si>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</si>
  <si>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</si>
  <si>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</si>
  <si>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</si>
  <si>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</si>
  <si>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</si>
  <si>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</si>
  <si>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</si>
  <si>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</si>
  <si>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</si>
  <si>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</si>
  <si>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</si>
  <si>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</si>
  <si>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</si>
  <si>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</si>
  <si>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</si>
  <si>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</si>
  <si>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</si>
  <si>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</si>
  <si>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</si>
  <si>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</si>
  <si>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</si>
  <si>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</si>
  <si>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</si>
  <si>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</si>
  <si>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</si>
  <si>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</si>
  <si>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</si>
  <si>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</si>
  <si>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</si>
  <si>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</si>
  <si>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</si>
  <si>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</si>
  <si>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</si>
  <si>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</si>
  <si>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</si>
  <si>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</si>
  <si>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</si>
  <si>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</si>
  <si>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</si>
  <si>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</si>
  <si>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</si>
  <si>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</si>
  <si>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</si>
  <si>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</si>
  <si>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</si>
  <si>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</si>
  <si>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</si>
  <si>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</si>
  <si>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</si>
  <si>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</si>
  <si>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</si>
  <si>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</si>
  <si>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</si>
  <si>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</si>
  <si>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</si>
  <si>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</si>
  <si>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</si>
  <si>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</si>
  <si>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</si>
  <si>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</si>
  <si>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</si>
  <si>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</si>
  <si>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</si>
  <si>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</si>
  <si>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</si>
  <si>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</si>
  <si>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</si>
  <si>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</si>
  <si>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</si>
  <si>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</si>
  <si>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</si>
  <si>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</si>
  <si>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</si>
  <si>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</si>
  <si>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</si>
  <si>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</si>
  <si>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</si>
  <si>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</si>
  <si>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</si>
  <si>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</si>
  <si>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</si>
  <si>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</si>
  <si>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</si>
  <si>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</si>
  <si>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</si>
  <si>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</si>
  <si>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</si>
  <si>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</si>
  <si>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</si>
  <si>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</si>
  <si>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</si>
  <si>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</si>
  <si>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</si>
  <si>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</si>
  <si>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</si>
  <si>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</si>
  <si>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</si>
  <si>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</si>
  <si>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</si>
  <si>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</si>
  <si>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</si>
  <si>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</si>
  <si>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</si>
  <si>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</si>
  <si>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</si>
  <si>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</si>
  <si>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</si>
  <si>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</si>
  <si>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</si>
  <si>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</si>
  <si>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</si>
  <si>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</si>
  <si>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</si>
  <si>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</si>
  <si>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</si>
  <si>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</si>
  <si>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</si>
  <si>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</si>
  <si>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</si>
  <si>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</si>
  <si>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</si>
  <si>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</si>
  <si>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</si>
  <si>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</si>
  <si>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</si>
  <si>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</si>
  <si>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</si>
  <si>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</si>
  <si>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</si>
  <si>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</si>
  <si>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</si>
  <si>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</si>
  <si>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</si>
  <si>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</si>
  <si>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</si>
  <si>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</si>
  <si>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</si>
  <si>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</si>
  <si>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</si>
  <si>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</si>
  <si>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</si>
  <si>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</si>
  <si>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</si>
  <si>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</si>
  <si>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</si>
  <si>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</si>
  <si>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</si>
  <si>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</si>
  <si>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</si>
  <si>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</si>
  <si>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</si>
  <si>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</si>
  <si>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</si>
  <si>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</si>
  <si>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</si>
  <si>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</si>
  <si>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</si>
  <si>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</si>
  <si>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</si>
  <si>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</si>
  <si>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</si>
  <si>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</si>
  <si>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</si>
  <si>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</si>
  <si>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</si>
  <si>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</si>
  <si>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</si>
  <si>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</si>
  <si>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</si>
  <si>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</si>
  <si>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</si>
  <si>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</si>
  <si>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</si>
  <si>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</si>
  <si>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</si>
  <si>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</si>
  <si>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</si>
  <si>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</si>
  <si>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</si>
  <si>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</si>
  <si>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</si>
  <si>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</si>
  <si>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</si>
  <si>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</si>
  <si>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</si>
  <si>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</si>
  <si>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</si>
  <si>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</si>
  <si>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</si>
  <si>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</si>
  <si>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</si>
  <si>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</si>
  <si>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</si>
  <si>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</si>
  <si>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</si>
  <si>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</si>
  <si>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</si>
  <si>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</si>
  <si>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</si>
  <si>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</si>
  <si>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</si>
  <si>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</si>
  <si>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</si>
  <si>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</si>
  <si>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</si>
  <si>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</si>
  <si>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</si>
  <si>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</si>
  <si>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</si>
  <si>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</si>
  <si>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</si>
  <si>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</si>
  <si>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</si>
  <si>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</si>
  <si>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</si>
  <si>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</si>
  <si>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</si>
  <si>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</si>
  <si>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</si>
  <si>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</si>
  <si>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</si>
  <si>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</si>
  <si>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</si>
  <si>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</si>
  <si>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</si>
  <si>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</si>
  <si>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</si>
  <si>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</si>
  <si>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</si>
  <si>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</si>
  <si>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</si>
  <si>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</si>
  <si>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</si>
  <si>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</si>
  <si>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</si>
  <si>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</si>
  <si>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</si>
  <si>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</si>
  <si>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</si>
  <si>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</si>
  <si>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</si>
  <si>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</si>
  <si>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</si>
  <si>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</si>
  <si>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</si>
  <si>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</si>
  <si>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</si>
  <si>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</si>
  <si>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</si>
  <si>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</si>
  <si>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</si>
  <si>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</si>
  <si>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</si>
  <si>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</si>
  <si>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</si>
  <si>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</si>
  <si>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</si>
  <si>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</si>
  <si>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</si>
  <si>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</si>
  <si>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</si>
  <si>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</si>
  <si>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</si>
  <si>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</si>
  <si>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</si>
  <si>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</si>
  <si>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</si>
  <si>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</si>
  <si>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</si>
  <si>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</si>
  <si>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</si>
  <si>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</si>
  <si>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</si>
  <si>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</si>
  <si>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</si>
  <si>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</si>
  <si>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</si>
  <si>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</si>
  <si>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</si>
  <si>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</si>
  <si>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</si>
  <si>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</si>
  <si>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</si>
  <si>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</si>
  <si>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</si>
  <si>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</si>
  <si>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</si>
  <si>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</si>
  <si>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</si>
  <si>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</si>
  <si>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</si>
  <si>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</si>
  <si>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</si>
  <si>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</si>
  <si>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</si>
  <si>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</si>
  <si>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</si>
  <si>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</si>
  <si>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</si>
  <si>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</si>
  <si>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</si>
  <si>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</si>
  <si>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</si>
  <si>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</si>
  <si>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</si>
  <si>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</si>
  <si>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</si>
  <si>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</si>
  <si>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</si>
  <si>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</si>
  <si>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</si>
  <si>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</si>
  <si>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</si>
  <si>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</si>
  <si>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</si>
  <si>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</si>
  <si>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</si>
  <si>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</si>
  <si>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</si>
  <si>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</si>
  <si>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</si>
  <si>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</si>
  <si>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</si>
  <si>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</si>
  <si>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</si>
  <si>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</si>
  <si>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</si>
  <si>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</si>
  <si>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</si>
  <si>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</si>
  <si>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</si>
  <si>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</si>
  <si>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</si>
  <si>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</si>
  <si>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</si>
  <si>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</si>
  <si>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</si>
  <si>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</si>
  <si>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</si>
  <si>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</si>
  <si>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</si>
  <si>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</si>
  <si>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</si>
  <si>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</si>
  <si>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</si>
  <si>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</si>
  <si>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</si>
  <si>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</si>
  <si>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</si>
  <si>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</si>
  <si>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</si>
  <si>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</si>
  <si>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</si>
  <si>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</si>
  <si>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</si>
  <si>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</si>
  <si>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</si>
  <si>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</si>
  <si>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</si>
  <si>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</si>
  <si>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</si>
  <si>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</si>
  <si>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</si>
  <si>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</si>
  <si>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</si>
  <si>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</si>
  <si>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</si>
  <si>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</si>
  <si>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</si>
  <si>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</si>
  <si>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</si>
  <si>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</si>
  <si>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</si>
  <si>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</si>
  <si>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</si>
  <si>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</si>
  <si>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</si>
  <si>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</si>
  <si>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</si>
  <si>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</si>
  <si>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</si>
  <si>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</si>
  <si>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</si>
  <si>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</si>
  <si>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</si>
  <si>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</si>
  <si>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</si>
  <si>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</si>
  <si>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</si>
  <si>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</si>
  <si>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</si>
  <si>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</si>
  <si>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</si>
  <si>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</si>
  <si>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</si>
  <si>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</si>
  <si>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</si>
  <si>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</si>
  <si>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</si>
  <si>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</si>
  <si>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</si>
  <si>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</si>
  <si>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</si>
  <si>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</si>
  <si>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</si>
  <si>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</si>
  <si>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</si>
  <si>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</si>
  <si>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</si>
  <si>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</si>
  <si>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</si>
  <si>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</si>
  <si>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</si>
  <si>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</si>
  <si>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</si>
  <si>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</si>
  <si>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</si>
  <si>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</si>
  <si>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</si>
  <si>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</si>
  <si>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</si>
  <si>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</si>
  <si>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</si>
  <si>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</si>
  <si>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</si>
  <si>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</si>
  <si>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</si>
  <si>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</si>
  <si>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</si>
  <si>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</si>
  <si>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</si>
  <si>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</si>
  <si>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</si>
  <si>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</si>
  <si>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</si>
  <si>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</si>
  <si>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</si>
  <si>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</si>
  <si>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</si>
  <si>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</si>
  <si>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</si>
  <si>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</si>
  <si>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</si>
  <si>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</si>
  <si>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</si>
  <si>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</si>
  <si>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</si>
  <si>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</si>
  <si>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</si>
  <si>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</si>
  <si>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</si>
  <si>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</si>
  <si>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</si>
  <si>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</si>
  <si>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</si>
  <si>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</si>
  <si>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</si>
  <si>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</si>
  <si>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</si>
  <si>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</si>
  <si>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</si>
  <si>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</si>
  <si>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</si>
  <si>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</si>
  <si>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</si>
  <si>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</si>
  <si>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</si>
  <si>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</si>
  <si>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</si>
  <si>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</si>
  <si>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</si>
  <si>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</si>
  <si>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</si>
  <si>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</si>
  <si>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</si>
  <si>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</si>
  <si>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</si>
  <si>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</si>
  <si>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</si>
  <si>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</si>
  <si>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</si>
  <si>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</si>
  <si>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</si>
  <si>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</si>
  <si>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</si>
  <si>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</si>
  <si>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</si>
  <si>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</si>
  <si>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</si>
  <si>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</si>
  <si>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</si>
  <si>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</si>
  <si>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</si>
  <si>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</si>
  <si>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</si>
  <si>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</si>
  <si>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</si>
  <si>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</si>
  <si>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</si>
  <si>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</si>
  <si>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</si>
  <si>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</si>
  <si>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</si>
  <si>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</si>
  <si>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</si>
  <si>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</si>
  <si>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</si>
  <si>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</si>
  <si>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</si>
  <si>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</si>
  <si>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</si>
  <si>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</si>
  <si>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</si>
  <si>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</si>
  <si>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</si>
  <si>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</si>
  <si>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</si>
  <si>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</si>
  <si>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</si>
  <si>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</si>
  <si>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</si>
  <si>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</si>
  <si>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</si>
  <si>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</si>
  <si>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</si>
  <si>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</si>
  <si>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</si>
  <si>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</si>
  <si>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</si>
  <si>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</si>
  <si>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</si>
  <si>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</si>
  <si>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</si>
  <si>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</si>
  <si>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</si>
  <si>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</si>
  <si>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</si>
  <si>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</si>
  <si>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</si>
  <si>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</si>
  <si>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</si>
  <si>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</si>
  <si>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</si>
  <si>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</si>
  <si>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</si>
  <si>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</si>
  <si>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</si>
  <si>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</si>
  <si>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</si>
  <si>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</si>
  <si>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</si>
  <si>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</si>
  <si>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</si>
  <si>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</si>
  <si>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</si>
  <si>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</si>
  <si>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</si>
  <si>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</si>
  <si>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</si>
  <si>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</si>
  <si>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</si>
  <si>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</si>
  <si>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</si>
  <si>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</si>
  <si>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</si>
  <si>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</si>
  <si>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</si>
  <si>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</si>
  <si>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</si>
  <si>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</si>
  <si>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</si>
  <si>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</si>
  <si>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</si>
  <si>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</si>
  <si>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</si>
  <si>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</si>
  <si>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</si>
  <si>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</si>
  <si>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</si>
  <si>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</si>
  <si>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</si>
  <si>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</si>
  <si>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</si>
  <si>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</si>
  <si>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</si>
  <si>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</si>
  <si>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</si>
  <si>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</si>
  <si>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</si>
  <si>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</si>
  <si>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</si>
  <si>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</si>
  <si>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</si>
  <si>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</si>
  <si>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</si>
  <si>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</si>
  <si>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</si>
  <si>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</si>
  <si>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</si>
  <si>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</si>
  <si>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</si>
  <si>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</si>
  <si>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</si>
  <si>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</si>
  <si>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</si>
  <si>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</si>
  <si>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</si>
  <si>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</si>
  <si>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</si>
  <si>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</si>
  <si>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</si>
  <si>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</si>
  <si>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</si>
  <si>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</si>
  <si>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</si>
  <si>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</si>
  <si>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</si>
  <si>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</si>
  <si>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</si>
  <si>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</si>
  <si>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</si>
  <si>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</si>
  <si>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</si>
  <si>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</si>
  <si>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</si>
  <si>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</si>
  <si>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</si>
  <si>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</si>
  <si>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</si>
  <si>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</si>
  <si>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</si>
  <si>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</si>
  <si>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</si>
  <si>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</si>
  <si>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</si>
  <si>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</si>
  <si>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</si>
  <si>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</si>
  <si>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</si>
  <si>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</si>
  <si>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</si>
  <si>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</si>
  <si>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</si>
  <si>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</si>
  <si>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</si>
  <si>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</si>
  <si>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</si>
  <si>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</si>
  <si>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</si>
  <si>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</si>
  <si>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</si>
  <si>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</si>
  <si>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</si>
  <si>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</si>
  <si>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</si>
  <si>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</si>
  <si>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</si>
  <si>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</si>
  <si>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</si>
  <si>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</si>
  <si>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</si>
  <si>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</si>
  <si>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</si>
  <si>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</si>
  <si>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</si>
  <si>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</si>
  <si>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</si>
  <si>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</si>
  <si>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</si>
  <si>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</si>
  <si>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</si>
  <si>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</si>
  <si>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</si>
  <si>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</si>
  <si>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</si>
  <si>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</si>
  <si>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</si>
  <si>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</si>
  <si>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</si>
  <si>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</si>
  <si>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</si>
  <si>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</si>
  <si>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</si>
  <si>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</si>
  <si>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</si>
  <si>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</si>
  <si>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</si>
  <si>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</si>
  <si>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</si>
  <si>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</si>
  <si>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</si>
  <si>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</si>
  <si>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</si>
  <si>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</si>
  <si>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</si>
  <si>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</si>
  <si>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</si>
  <si>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</si>
  <si>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</si>
  <si>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</si>
  <si>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</si>
  <si>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</si>
  <si>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</si>
  <si>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</si>
  <si>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</si>
  <si>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</si>
  <si>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</si>
  <si>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</si>
  <si>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</si>
  <si>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</si>
  <si>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</si>
  <si>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</si>
  <si>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</si>
  <si>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</si>
  <si>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</si>
  <si>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</si>
  <si>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</si>
  <si>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</si>
  <si>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</si>
  <si>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</si>
  <si>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</si>
  <si>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</si>
  <si>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</si>
  <si>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</si>
  <si>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</si>
  <si>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</si>
  <si>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</si>
  <si>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</si>
  <si>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</si>
  <si>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</si>
  <si>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</si>
  <si>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</si>
  <si>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</si>
  <si>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</si>
  <si>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</si>
  <si>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</si>
  <si>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</si>
  <si>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</si>
  <si>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</si>
  <si>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</si>
  <si>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</si>
  <si>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</si>
  <si>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</si>
  <si>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</si>
  <si>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</si>
  <si>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</si>
  <si>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</si>
  <si>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</si>
  <si>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</si>
  <si>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</si>
  <si>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</si>
  <si>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</si>
  <si>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</si>
  <si>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</si>
  <si>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</si>
  <si>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</si>
  <si>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</si>
  <si>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</si>
  <si>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</si>
  <si>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</si>
  <si>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</si>
  <si>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</si>
  <si>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</si>
  <si>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</si>
  <si>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</si>
  <si>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</si>
  <si>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</si>
  <si>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</si>
  <si>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</si>
  <si>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</si>
  <si>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</si>
  <si>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</si>
  <si>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</si>
  <si>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</si>
  <si>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</si>
  <si>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</si>
  <si>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</si>
  <si>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</si>
  <si>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</si>
  <si>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</si>
  <si>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</si>
  <si>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</si>
  <si>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</si>
  <si>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</si>
  <si>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</si>
  <si>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</si>
  <si>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</si>
  <si>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</si>
  <si>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</si>
  <si>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</si>
  <si>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</si>
  <si>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</si>
  <si>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</si>
  <si>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</si>
  <si>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</si>
  <si>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</si>
  <si>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</si>
  <si>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</si>
  <si>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</si>
  <si>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</si>
  <si>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</si>
  <si>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</si>
  <si>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</si>
  <si>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</si>
  <si>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</si>
  <si>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</si>
  <si>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</si>
  <si>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</si>
  <si>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</si>
  <si>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</si>
  <si>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</si>
  <si>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</si>
  <si>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</si>
  <si>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</si>
  <si>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</si>
  <si>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</si>
  <si>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</si>
  <si>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</si>
  <si>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</si>
  <si>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</si>
  <si>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</si>
  <si>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</si>
  <si>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</si>
  <si>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</si>
  <si>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</si>
  <si>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</si>
  <si>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</si>
  <si>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</si>
  <si>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</si>
  <si>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</si>
  <si>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</si>
  <si>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</si>
  <si>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</si>
  <si>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</si>
  <si>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</si>
  <si>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</si>
  <si>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</si>
  <si>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</si>
  <si>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</si>
  <si>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</si>
  <si>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</si>
  <si>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</si>
  <si>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</si>
  <si>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</si>
  <si>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</si>
  <si>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</si>
  <si>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</si>
  <si>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</si>
  <si>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</si>
  <si>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</si>
  <si>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</si>
  <si>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</si>
  <si>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</si>
  <si>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</si>
  <si>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</si>
  <si>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</si>
  <si>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</si>
  <si>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</si>
  <si>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</si>
  <si>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</si>
  <si>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</si>
  <si>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</si>
  <si>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</si>
  <si>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</si>
  <si>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</si>
  <si>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</si>
  <si>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</si>
  <si>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</si>
  <si>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</si>
  <si>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</si>
  <si>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</si>
  <si>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</si>
  <si>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</si>
  <si>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</si>
  <si>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</si>
  <si>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</si>
  <si>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</si>
  <si>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</si>
  <si>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</si>
  <si>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</si>
  <si>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</si>
  <si>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</si>
  <si>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</si>
  <si>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</si>
  <si>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</si>
  <si>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</si>
  <si>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</si>
  <si>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</si>
  <si>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</si>
  <si>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</si>
  <si>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</si>
  <si>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</si>
  <si>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</si>
  <si>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</si>
  <si>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</si>
  <si>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</si>
  <si>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</si>
  <si>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</si>
  <si>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</si>
  <si>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</si>
  <si>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</si>
  <si>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</si>
  <si>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</si>
  <si>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</si>
  <si>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</si>
  <si>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</si>
  <si>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</si>
  <si>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</si>
  <si>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</si>
  <si>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</si>
  <si>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</si>
  <si>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</si>
  <si>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</si>
  <si>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</si>
  <si>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</si>
  <si>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</si>
  <si>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</si>
  <si>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</si>
  <si>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</si>
  <si>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</si>
  <si>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</si>
  <si>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</si>
  <si>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</si>
  <si>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</si>
  <si>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</si>
  <si>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</si>
  <si>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</si>
  <si>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</si>
  <si>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</si>
  <si>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</si>
  <si>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</si>
  <si>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</si>
  <si>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</si>
  <si>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</si>
  <si>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</si>
  <si>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</si>
  <si>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</si>
  <si>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</si>
  <si>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</si>
  <si>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</si>
  <si>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</si>
  <si>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</si>
  <si>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</si>
  <si>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</si>
  <si>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</si>
  <si>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</si>
  <si>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</si>
  <si>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</si>
  <si>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</si>
  <si>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</si>
  <si>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</si>
  <si>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</si>
  <si>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</si>
  <si>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</si>
  <si>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</si>
  <si>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</si>
  <si>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</si>
  <si>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</si>
  <si>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</si>
  <si>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</si>
  <si>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</si>
  <si>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</si>
  <si>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</si>
  <si>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</si>
  <si>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</si>
  <si>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</si>
  <si>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</si>
  <si>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</si>
  <si>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</si>
  <si>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</si>
  <si>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</si>
  <si>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</si>
  <si>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</si>
  <si>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</si>
  <si>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</si>
  <si>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</si>
  <si>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</si>
  <si>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</si>
  <si>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</si>
  <si>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</si>
  <si>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</si>
  <si>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</si>
  <si>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</si>
  <si>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</si>
  <si>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</si>
  <si>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</si>
  <si>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</si>
  <si>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</si>
  <si>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</si>
  <si>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</si>
  <si>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</si>
  <si>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</si>
  <si>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</si>
  <si>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</si>
  <si>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</si>
  <si>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</si>
  <si>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</si>
  <si>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</si>
  <si>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</si>
  <si>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</si>
  <si>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</si>
  <si>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</si>
  <si>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</si>
  <si>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</si>
  <si>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</si>
  <si>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</si>
  <si>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</si>
  <si>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</si>
  <si>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</si>
  <si>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</si>
  <si>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</si>
  <si>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</si>
  <si>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</si>
  <si>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</si>
  <si>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</si>
  <si>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</si>
  <si>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</si>
  <si>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</si>
  <si>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</si>
  <si>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</si>
  <si>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</si>
  <si>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</si>
  <si>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</si>
  <si>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</si>
  <si>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</si>
  <si>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</si>
  <si>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</si>
  <si>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</si>
  <si>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</si>
  <si>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</si>
  <si>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</si>
  <si>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</si>
  <si>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</si>
  <si>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</si>
  <si>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</si>
  <si>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</si>
  <si>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</si>
  <si>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</si>
  <si>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</si>
  <si>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</si>
  <si>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</si>
  <si>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</si>
  <si>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</si>
  <si>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</si>
  <si>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</si>
  <si>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</si>
  <si>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</si>
  <si>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</si>
  <si>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</si>
  <si>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</si>
  <si>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</si>
  <si>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</si>
  <si>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</si>
  <si>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</si>
  <si>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</si>
  <si>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</si>
  <si>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</si>
  <si>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</si>
  <si>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</si>
  <si>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</si>
  <si>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</si>
  <si>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</si>
  <si>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</si>
  <si>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</si>
  <si>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</si>
  <si>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</si>
  <si>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</si>
  <si>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</si>
  <si>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</si>
  <si>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</si>
  <si>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</si>
  <si>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</si>
  <si>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</si>
  <si>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</si>
  <si>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</si>
  <si>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</si>
  <si>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</si>
  <si>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</si>
  <si>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</si>
  <si>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</si>
  <si>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</si>
  <si>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</si>
  <si>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</si>
  <si>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</si>
  <si>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</si>
  <si>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</si>
  <si>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</si>
  <si>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</si>
  <si>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</si>
  <si>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</si>
  <si>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</si>
  <si>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</si>
  <si>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</si>
  <si>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</si>
  <si>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</si>
  <si>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</si>
  <si>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</si>
  <si>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</si>
  <si>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</si>
  <si>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</si>
  <si>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</si>
  <si>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</si>
  <si>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</si>
  <si>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</si>
  <si>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</si>
  <si>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</si>
  <si>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</si>
  <si>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</si>
  <si>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</si>
  <si>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</si>
  <si>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</si>
  <si>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</si>
  <si>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</si>
  <si>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</si>
  <si>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</si>
  <si>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</si>
  <si>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</si>
  <si>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</si>
  <si>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</si>
  <si>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</si>
  <si>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</si>
  <si>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</si>
  <si>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</si>
  <si>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</si>
  <si>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</si>
  <si>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</si>
  <si>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</si>
  <si>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</si>
  <si>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</si>
  <si>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</si>
  <si>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</si>
  <si>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</si>
  <si>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</si>
  <si>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</si>
  <si>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</si>
  <si>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</si>
  <si>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</si>
  <si>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</si>
  <si>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</si>
  <si>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</si>
  <si>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</si>
  <si>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</si>
  <si>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</si>
  <si>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</si>
  <si>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</si>
  <si>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</si>
  <si>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</si>
  <si>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</si>
  <si>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</si>
  <si>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</si>
  <si>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</si>
  <si>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</si>
  <si>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</si>
  <si>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</si>
  <si>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</si>
  <si>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</si>
  <si>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</si>
  <si>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</si>
  <si>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</si>
  <si>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</si>
  <si>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</si>
  <si>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</si>
  <si>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</si>
  <si>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</si>
  <si>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</si>
  <si>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</si>
  <si>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</si>
  <si>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</si>
  <si>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</si>
  <si>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</si>
  <si>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</si>
  <si>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</si>
  <si>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</si>
  <si>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</si>
  <si>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</si>
  <si>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</si>
  <si>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</si>
  <si>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</si>
  <si>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</si>
  <si>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</si>
  <si>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</si>
  <si>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</si>
  <si>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</si>
  <si>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</si>
  <si>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</si>
  <si>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</si>
  <si>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</si>
  <si>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</si>
  <si>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</si>
  <si>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</si>
  <si>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</si>
  <si>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</si>
  <si>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</si>
  <si>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</si>
  <si>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</si>
  <si>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</si>
  <si>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</si>
  <si>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</si>
  <si>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</si>
  <si>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</si>
  <si>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</si>
  <si>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</si>
  <si>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</si>
  <si>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</si>
  <si>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</si>
  <si>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</si>
  <si>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</si>
  <si>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</si>
  <si>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</si>
  <si>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</si>
  <si>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</si>
  <si>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</si>
  <si>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</si>
  <si>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</si>
  <si>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</si>
  <si>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</si>
  <si>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</si>
  <si>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</si>
  <si>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</si>
  <si>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</si>
  <si>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</si>
  <si>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</si>
  <si>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</si>
  <si>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</si>
  <si>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</si>
  <si>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</si>
  <si>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</si>
  <si>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</si>
  <si>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</si>
  <si>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</si>
  <si>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</si>
  <si>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</si>
  <si>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</si>
  <si>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</si>
  <si>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</si>
  <si>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</si>
  <si>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</si>
  <si>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</si>
  <si>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</si>
  <si>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</si>
  <si>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</si>
  <si>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</si>
  <si>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</si>
  <si>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</si>
  <si>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</si>
  <si>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</si>
  <si>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</si>
  <si>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</si>
  <si>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</si>
  <si>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</si>
  <si>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</si>
  <si>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</si>
  <si>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</si>
  <si>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</si>
  <si>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</si>
  <si>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</si>
  <si>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</si>
  <si>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</si>
  <si>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</si>
  <si>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</si>
  <si>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</si>
  <si>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</si>
  <si>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</si>
  <si>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</si>
  <si>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</si>
  <si>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</si>
  <si>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</si>
  <si>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</si>
  <si>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</si>
  <si>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</si>
  <si>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</si>
  <si>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</si>
  <si>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</si>
  <si>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</si>
  <si>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</si>
  <si>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</si>
  <si>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</si>
  <si>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</si>
  <si>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</si>
  <si>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</si>
  <si>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</si>
  <si>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</si>
  <si>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</si>
  <si>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</si>
  <si>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</si>
  <si>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</si>
  <si>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</si>
  <si>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</si>
  <si>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</si>
  <si>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</si>
  <si>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</si>
  <si>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</si>
  <si>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</si>
  <si>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</si>
  <si>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</si>
  <si>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</si>
  <si>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</si>
  <si>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</si>
  <si>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</si>
  <si>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</si>
  <si>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</si>
  <si>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</si>
  <si>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</si>
  <si>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</si>
  <si>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</si>
  <si>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</si>
  <si>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</si>
  <si>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</si>
  <si>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</si>
  <si>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</si>
  <si>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</si>
  <si>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</si>
  <si>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</si>
  <si>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</si>
  <si>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</si>
  <si>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</si>
  <si>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</si>
  <si>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</si>
  <si>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</si>
  <si>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</si>
  <si>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</si>
  <si>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</si>
  <si>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</si>
  <si>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</si>
  <si>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</si>
  <si>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</si>
  <si>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</si>
  <si>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</si>
  <si>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</si>
  <si>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</si>
  <si>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</si>
  <si>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</si>
  <si>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</si>
  <si>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</si>
  <si>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</si>
  <si>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</si>
  <si>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</si>
  <si>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</si>
  <si>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</si>
  <si>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</si>
  <si>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</si>
  <si>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</si>
  <si>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</si>
  <si>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</si>
  <si>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</si>
  <si>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</si>
  <si>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</si>
  <si>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</si>
  <si>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</si>
  <si>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</si>
  <si>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</si>
  <si>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</si>
  <si>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</si>
  <si>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</si>
  <si>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</si>
  <si>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</si>
  <si>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</si>
  <si>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</si>
  <si>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</si>
  <si>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</si>
  <si>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</si>
  <si>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</si>
  <si>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</si>
  <si>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</si>
  <si>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</si>
  <si>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</si>
  <si>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</si>
  <si>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</si>
  <si>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</si>
  <si>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</si>
  <si>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</si>
  <si>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</si>
  <si>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</si>
  <si>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</si>
  <si>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</si>
  <si>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</si>
  <si>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</si>
  <si>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</si>
  <si>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</si>
  <si>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</si>
  <si>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</si>
  <si>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</si>
  <si>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</si>
  <si>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</si>
  <si>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</si>
  <si>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</si>
  <si>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</si>
  <si>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</si>
  <si>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</si>
  <si>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</si>
  <si>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</si>
  <si>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</si>
  <si>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</si>
  <si>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</si>
  <si>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</si>
  <si>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</si>
  <si>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</si>
  <si>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</si>
  <si>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</si>
  <si>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</si>
  <si>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</si>
  <si>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</si>
  <si>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</si>
  <si>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</si>
  <si>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</si>
  <si>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</si>
  <si>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</si>
  <si>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</si>
  <si>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</si>
  <si>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</si>
  <si>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</si>
  <si>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</si>
  <si>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</si>
  <si>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</si>
  <si>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</si>
  <si>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</si>
  <si>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</si>
  <si>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</si>
  <si>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</si>
  <si>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</si>
  <si>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</si>
  <si>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</si>
  <si>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</si>
  <si>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</si>
  <si>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</si>
  <si>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</si>
  <si>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</si>
  <si>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</si>
  <si>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</si>
  <si>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</si>
  <si>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</si>
  <si>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</si>
  <si>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</si>
  <si>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</si>
  <si>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</si>
  <si>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</si>
  <si>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</si>
  <si>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</si>
  <si>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</si>
  <si>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</si>
  <si>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</si>
  <si>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</si>
  <si>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</si>
  <si>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</si>
  <si>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</si>
  <si>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</si>
  <si>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</si>
  <si>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</si>
  <si>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</si>
  <si>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</si>
  <si>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</si>
  <si>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</si>
  <si>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</si>
  <si>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</si>
  <si>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</si>
  <si>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</si>
  <si>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</si>
  <si>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</si>
  <si>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</si>
  <si>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</si>
  <si>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</si>
  <si>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</si>
  <si>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</si>
  <si>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</si>
  <si>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</si>
  <si>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</si>
  <si>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</si>
  <si>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</si>
  <si>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</si>
  <si>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</si>
  <si>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</si>
  <si>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</si>
  <si>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</si>
  <si>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</si>
  <si>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</si>
  <si>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</si>
  <si>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</si>
  <si>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</si>
  <si>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</si>
  <si>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</si>
  <si>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</si>
  <si>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</si>
  <si>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</si>
  <si>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</si>
  <si>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</si>
  <si>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</si>
  <si>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</si>
  <si>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</si>
  <si>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</si>
  <si>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</si>
  <si>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</si>
  <si>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</si>
  <si>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</si>
  <si>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</si>
  <si>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</si>
  <si>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</si>
  <si>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</si>
  <si>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</si>
  <si>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</si>
  <si>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</si>
  <si>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</si>
  <si>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</si>
  <si>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</si>
  <si>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</si>
  <si>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</si>
  <si>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</si>
  <si>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</si>
  <si>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</si>
  <si>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</si>
  <si>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</si>
  <si>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</si>
  <si>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</si>
  <si>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</si>
  <si>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</si>
  <si>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</si>
  <si>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</si>
  <si>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</si>
  <si>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</si>
  <si>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</si>
  <si>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</si>
  <si>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</si>
  <si>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</si>
  <si>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</si>
  <si>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</si>
  <si>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</si>
  <si>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</si>
  <si>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</si>
  <si>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</si>
  <si>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</si>
  <si>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</si>
  <si>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</si>
  <si>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</si>
  <si>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</si>
  <si>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</si>
  <si>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</si>
  <si>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</si>
  <si>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</si>
  <si>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</si>
  <si>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</si>
  <si>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</si>
  <si>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</si>
  <si>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</si>
  <si>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</si>
  <si>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</si>
  <si>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</si>
  <si>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</si>
  <si>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</si>
  <si>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</si>
  <si>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</si>
  <si>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</si>
  <si>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</si>
  <si>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</si>
  <si>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</si>
  <si>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</si>
  <si>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</si>
  <si>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</si>
  <si>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</si>
  <si>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</si>
  <si>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</si>
  <si>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</si>
  <si>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</si>
  <si>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</si>
  <si>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</si>
  <si>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</si>
  <si>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</si>
  <si>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</si>
  <si>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</si>
  <si>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</si>
  <si>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</si>
  <si>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</si>
  <si>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</si>
  <si>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</si>
  <si>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</si>
  <si>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</si>
  <si>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</si>
  <si>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</si>
  <si>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</si>
  <si>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</si>
  <si>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</si>
  <si>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</si>
  <si>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</si>
  <si>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</si>
  <si>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</si>
  <si>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</si>
  <si>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</si>
  <si>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</si>
  <si>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</si>
  <si>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</si>
  <si>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</si>
  <si>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</si>
  <si>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</si>
  <si>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</si>
  <si>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</si>
  <si>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</si>
  <si>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</si>
  <si>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</si>
  <si>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</si>
  <si>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</si>
  <si>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</si>
  <si>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</si>
  <si>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</si>
  <si>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</si>
  <si>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</si>
  <si>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</si>
  <si>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</si>
  <si>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</si>
  <si>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</si>
  <si>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</si>
  <si>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</si>
  <si>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</si>
  <si>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</si>
  <si>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</si>
  <si>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</si>
  <si>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</si>
  <si>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</si>
  <si>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</si>
  <si>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</si>
  <si>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</si>
  <si>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</si>
  <si>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</si>
  <si>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</si>
  <si>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</si>
  <si>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</si>
  <si>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</si>
  <si>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</si>
  <si>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</si>
  <si>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</si>
  <si>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</si>
  <si>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</si>
  <si>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</si>
  <si>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</si>
  <si>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</si>
  <si>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</si>
  <si>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</si>
  <si>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</si>
  <si>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</si>
  <si>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</si>
  <si>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</si>
  <si>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</si>
  <si>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</si>
  <si>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</si>
  <si>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</si>
  <si>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</si>
  <si>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</si>
  <si>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</si>
  <si>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</si>
  <si>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</si>
  <si>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</si>
  <si>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</si>
  <si>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</si>
  <si>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</si>
  <si>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</si>
  <si>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</si>
  <si>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</si>
  <si>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</si>
  <si>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</si>
  <si>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</si>
  <si>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</si>
  <si>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</si>
  <si>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</si>
  <si>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</si>
  <si>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</si>
  <si>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</si>
  <si>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</si>
  <si>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</si>
  <si>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</si>
  <si>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</si>
  <si>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</si>
  <si>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</si>
  <si>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</si>
  <si>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</si>
  <si>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</si>
  <si>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</si>
  <si>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</si>
  <si>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</si>
  <si>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</si>
  <si>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</si>
  <si>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</si>
  <si>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</si>
  <si>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</si>
  <si>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</si>
  <si>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</si>
  <si>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</si>
  <si>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</si>
  <si>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</si>
  <si>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</si>
  <si>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</si>
  <si>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</si>
  <si>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</si>
  <si>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</si>
  <si>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</si>
  <si>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</si>
  <si>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</si>
  <si>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</si>
  <si>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</si>
  <si>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</si>
  <si>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</si>
  <si>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</si>
  <si>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</si>
  <si>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</si>
  <si>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</si>
  <si>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</si>
  <si>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</si>
  <si>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</si>
  <si>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</si>
  <si>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</si>
  <si>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</si>
  <si>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</si>
  <si>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</si>
  <si>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</si>
  <si>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</si>
  <si>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</si>
  <si>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</si>
  <si>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</si>
  <si>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</si>
  <si>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</si>
  <si>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</si>
  <si>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</si>
  <si>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</si>
  <si>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</si>
  <si>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</si>
  <si>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</si>
  <si>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</si>
  <si>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</si>
  <si>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</si>
  <si>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</si>
  <si>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</si>
  <si>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</si>
  <si>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</si>
  <si>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</si>
  <si>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</si>
  <si>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</si>
  <si>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</si>
  <si>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</si>
  <si>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</si>
  <si>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</si>
  <si>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</si>
  <si>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</si>
  <si>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</si>
  <si>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</si>
  <si>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</si>
  <si>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</si>
  <si>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</si>
  <si>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</si>
  <si>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</si>
  <si>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</si>
  <si>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</si>
  <si>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</si>
  <si>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</si>
  <si>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</si>
  <si>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</si>
  <si>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</si>
  <si>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</si>
  <si>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</si>
  <si>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</si>
  <si>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</si>
  <si>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</si>
  <si>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</si>
  <si>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</si>
  <si>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</si>
  <si>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</si>
  <si>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</si>
  <si>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</si>
  <si>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</si>
  <si>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</si>
  <si>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</si>
  <si>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</si>
  <si>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</si>
  <si>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</si>
  <si>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</si>
  <si>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</si>
  <si>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</si>
  <si>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</si>
  <si>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</si>
  <si>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</si>
  <si>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</si>
  <si>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</si>
  <si>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</si>
  <si>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</si>
  <si>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</si>
  <si>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</si>
  <si>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</si>
  <si>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</si>
  <si>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</si>
  <si>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</si>
  <si>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</si>
  <si>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</si>
  <si>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</si>
  <si>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</si>
  <si>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</si>
  <si>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</si>
  <si>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</si>
  <si>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</si>
  <si>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</si>
  <si>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</si>
  <si>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</si>
  <si>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</si>
  <si>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</si>
  <si>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</si>
  <si>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</si>
  <si>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</si>
  <si>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</si>
  <si>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</si>
  <si>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</si>
  <si>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</si>
  <si>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</si>
  <si>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</si>
  <si>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</si>
  <si>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</si>
  <si>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</si>
  <si>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</si>
  <si>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</si>
  <si>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</si>
  <si>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</si>
  <si>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</si>
  <si>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</si>
  <si>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</si>
  <si>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</si>
  <si>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</si>
  <si>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</si>
  <si>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</si>
  <si>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</si>
  <si>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</si>
  <si>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</si>
  <si>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</si>
  <si>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</si>
  <si>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</si>
  <si>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</si>
  <si>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</si>
  <si>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</si>
  <si>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</si>
  <si>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</si>
  <si>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</si>
  <si>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</si>
  <si>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</si>
  <si>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</si>
  <si>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</si>
  <si>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</si>
  <si>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</si>
  <si>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</si>
  <si>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</si>
  <si>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</si>
  <si>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</si>
  <si>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</si>
  <si>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</si>
  <si>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</si>
  <si>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</si>
  <si>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</si>
  <si>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</si>
  <si>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</si>
  <si>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</si>
  <si>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</si>
  <si>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</si>
  <si>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</si>
  <si>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</si>
  <si>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</si>
  <si>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</si>
  <si>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</si>
  <si>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</si>
  <si>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</si>
  <si>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</si>
  <si>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</si>
  <si>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</si>
  <si>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</si>
  <si>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</si>
  <si>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</si>
  <si>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</si>
  <si>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</si>
  <si>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</si>
  <si>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</si>
  <si>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</si>
  <si>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</si>
  <si>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</si>
  <si>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</si>
  <si>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</si>
  <si>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</si>
  <si>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</si>
  <si>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</si>
  <si>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</si>
  <si>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</si>
  <si>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</si>
  <si>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</si>
  <si>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</si>
  <si>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</si>
  <si>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</si>
  <si>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</si>
  <si>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</si>
  <si>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</si>
  <si>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</si>
  <si>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</si>
  <si>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</si>
  <si>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</si>
  <si>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</si>
  <si>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</si>
  <si>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</si>
  <si>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</si>
  <si>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</si>
  <si>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</si>
  <si>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</si>
  <si>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</si>
  <si>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</si>
  <si>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</si>
  <si>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</si>
  <si>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</si>
  <si>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</si>
  <si>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</si>
  <si>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</si>
  <si>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</si>
  <si>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</si>
  <si>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</si>
  <si>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</si>
  <si>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</si>
  <si>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</si>
  <si>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</si>
  <si>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</si>
  <si>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</si>
  <si>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</si>
  <si>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</si>
  <si>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</si>
  <si>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</si>
  <si>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</si>
  <si>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</si>
  <si>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</si>
  <si>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</si>
  <si>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</si>
  <si>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</si>
  <si>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</si>
  <si>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</si>
  <si>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</si>
  <si>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</si>
  <si>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</si>
  <si>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</si>
  <si>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</si>
  <si>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</si>
  <si>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</si>
  <si>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</si>
  <si>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</si>
  <si>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</si>
  <si>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</si>
  <si>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</si>
  <si>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</si>
  <si>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</si>
  <si>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</si>
  <si>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</si>
  <si>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</si>
  <si>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</si>
  <si>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</si>
  <si>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</si>
  <si>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</si>
  <si>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</si>
  <si>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</si>
  <si>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</si>
  <si>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</si>
  <si>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</si>
  <si>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</si>
  <si>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</si>
  <si>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</si>
  <si>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</si>
  <si>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</si>
  <si>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</si>
  <si>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</si>
  <si>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</si>
  <si>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</si>
  <si>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</si>
  <si>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</si>
  <si>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</si>
  <si>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</si>
  <si>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</si>
  <si>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</si>
  <si>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</si>
  <si>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</si>
  <si>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</si>
  <si>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</si>
  <si>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</si>
  <si>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</si>
  <si>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</si>
  <si>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</si>
  <si>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</si>
  <si>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</si>
  <si>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</si>
  <si>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</si>
  <si>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</si>
  <si>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</si>
  <si>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</si>
  <si>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</si>
  <si>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</si>
  <si>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</si>
  <si>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</si>
  <si>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</si>
  <si>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</si>
  <si>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</si>
  <si>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</si>
  <si>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</si>
  <si>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</si>
  <si>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</si>
  <si>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</si>
  <si>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</si>
  <si>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</si>
  <si>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</si>
  <si>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</si>
  <si>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</si>
  <si>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</si>
  <si>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</si>
  <si>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</si>
  <si>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</si>
  <si>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</si>
  <si>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</si>
  <si>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</si>
  <si>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</si>
  <si>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</si>
  <si>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</si>
  <si>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</si>
  <si>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</si>
  <si>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</si>
  <si>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</si>
  <si>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</si>
  <si>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</si>
  <si>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</si>
  <si>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</si>
  <si>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</si>
  <si>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</si>
  <si>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</si>
  <si>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</si>
  <si>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</si>
  <si>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</si>
  <si>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</si>
  <si>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</si>
  <si>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</si>
  <si>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</si>
  <si>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</si>
  <si>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</si>
  <si>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</si>
  <si>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</si>
  <si>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</si>
  <si>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</si>
  <si>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</si>
  <si>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</si>
  <si>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</si>
  <si>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</si>
  <si>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</si>
  <si>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</si>
  <si>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</si>
  <si>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</si>
  <si>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</si>
  <si>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</si>
  <si>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</si>
  <si>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</si>
  <si>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</si>
  <si>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</si>
  <si>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</si>
  <si>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</si>
  <si>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</si>
  <si>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</si>
  <si>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</si>
  <si>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</si>
  <si>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</si>
  <si>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</si>
  <si>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</si>
  <si>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</si>
  <si>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</si>
  <si>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</si>
  <si>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</si>
  <si>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</si>
  <si>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</si>
  <si>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</si>
  <si>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</si>
  <si>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</si>
  <si>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</si>
  <si>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</si>
  <si>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</si>
  <si>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</si>
  <si>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</si>
  <si>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</si>
  <si>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</si>
  <si>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</si>
  <si>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</si>
  <si>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</si>
  <si>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</si>
  <si>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</si>
  <si>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</si>
  <si>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</si>
  <si>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</si>
  <si>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</si>
  <si>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</si>
  <si>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</si>
  <si>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</si>
  <si>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</si>
  <si>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</si>
  <si>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</si>
  <si>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</si>
  <si>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</si>
  <si>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</si>
  <si>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</si>
  <si>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</si>
  <si>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</si>
  <si>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</si>
  <si>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</si>
  <si>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</si>
  <si>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</si>
  <si>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</si>
  <si>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</si>
  <si>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</si>
  <si>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</si>
  <si>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</si>
  <si>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</si>
  <si>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</si>
  <si>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</si>
  <si>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</si>
  <si>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</si>
  <si>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</si>
  <si>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</si>
  <si>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</si>
  <si>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</si>
  <si>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</si>
  <si>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</si>
  <si>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</si>
  <si>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</si>
  <si>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</si>
  <si>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</si>
  <si>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</si>
  <si>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</si>
  <si>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</si>
  <si>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</si>
  <si>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</si>
  <si>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</si>
  <si>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</si>
  <si>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</si>
  <si>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</si>
  <si>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</si>
  <si>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</si>
  <si>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</si>
  <si>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</si>
  <si>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</si>
  <si>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</si>
  <si>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</si>
  <si>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</si>
  <si>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</si>
  <si>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</si>
  <si>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</si>
  <si>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</si>
  <si>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</si>
  <si>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</si>
  <si>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</si>
  <si>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</si>
  <si>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</si>
  <si>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</si>
  <si>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</si>
  <si>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</si>
  <si>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</si>
  <si>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</si>
  <si>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</si>
  <si>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</si>
  <si>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</si>
  <si>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</si>
  <si>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</si>
  <si>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</si>
  <si>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</si>
  <si>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</si>
  <si>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</si>
  <si>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</si>
  <si>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</si>
  <si>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</si>
  <si>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</si>
  <si>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</si>
  <si>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</si>
  <si>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</si>
  <si>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</si>
  <si>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</si>
  <si>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</si>
  <si>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</si>
  <si>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</si>
  <si>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</si>
  <si>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</si>
  <si>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</si>
  <si>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</si>
  <si>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</si>
  <si>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</si>
  <si>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</si>
  <si>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</si>
  <si>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</si>
  <si>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</si>
  <si>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</si>
  <si>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</si>
  <si>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</si>
  <si>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</si>
  <si>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</si>
  <si>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</si>
  <si>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</si>
  <si>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</si>
  <si>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</si>
  <si>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</si>
  <si>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</si>
  <si>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</si>
  <si>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</si>
  <si>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</si>
  <si>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</si>
  <si>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</si>
  <si>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</si>
  <si>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</si>
  <si>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</si>
  <si>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</si>
  <si>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</si>
  <si>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</si>
  <si>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</si>
  <si>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</si>
  <si>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</si>
  <si>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</si>
  <si>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</si>
  <si>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</si>
  <si>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</si>
  <si>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</si>
  <si>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</si>
  <si>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</si>
  <si>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</si>
  <si>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</si>
  <si>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</si>
  <si>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</si>
  <si>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</si>
  <si>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</si>
  <si>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</si>
  <si>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</si>
  <si>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</si>
  <si>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</si>
  <si>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</si>
  <si>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</si>
  <si>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</si>
  <si>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</si>
  <si>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</si>
  <si>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</si>
  <si>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</si>
  <si>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</si>
  <si>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</si>
  <si>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</si>
  <si>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</si>
  <si>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</si>
  <si>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</si>
  <si>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</si>
  <si>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</si>
  <si>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</si>
  <si>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</si>
  <si>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</si>
  <si>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</si>
  <si>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</si>
  <si>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</si>
  <si>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</si>
  <si>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</si>
  <si>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</si>
  <si>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</si>
  <si>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</si>
  <si>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</si>
  <si>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</si>
  <si>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</si>
  <si>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</si>
  <si>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</si>
  <si>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</si>
  <si>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</si>
  <si>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</si>
  <si>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</si>
  <si>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</si>
  <si>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</si>
  <si>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</si>
  <si>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</si>
  <si>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</si>
  <si>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</si>
  <si>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</si>
  <si>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</si>
  <si>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</si>
  <si>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</si>
  <si>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</si>
  <si>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</si>
  <si>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</si>
  <si>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</si>
  <si>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</si>
  <si>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</si>
  <si>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</si>
  <si>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</si>
  <si>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</si>
  <si>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</si>
  <si>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</si>
  <si>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</si>
  <si>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</si>
  <si>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</si>
  <si>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</si>
  <si>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</si>
  <si>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</si>
  <si>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</si>
  <si>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</si>
  <si>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</si>
  <si>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</si>
  <si>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</si>
  <si>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</si>
  <si>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</si>
  <si>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</si>
  <si>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</si>
  <si>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</si>
  <si>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</si>
  <si>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</si>
  <si>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</si>
  <si>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</si>
  <si>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</si>
  <si>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</si>
  <si>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</si>
  <si>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</si>
  <si>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</si>
  <si>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</si>
  <si>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</si>
  <si>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</si>
  <si>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</si>
  <si>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</si>
  <si>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</si>
  <si>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</si>
  <si>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</si>
  <si>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</si>
  <si>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</si>
  <si>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</si>
  <si>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</si>
  <si>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</si>
  <si>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</si>
  <si>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</si>
  <si>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</si>
  <si>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</si>
  <si>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</si>
  <si>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</si>
  <si>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</si>
  <si>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</si>
  <si>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</si>
  <si>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</si>
  <si>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</si>
  <si>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</si>
  <si>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</si>
  <si>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</si>
  <si>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</si>
  <si>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</si>
  <si>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</si>
  <si>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</si>
  <si>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</si>
  <si>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</si>
  <si>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</si>
  <si>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</si>
  <si>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</si>
  <si>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</si>
  <si>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</si>
  <si>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</si>
  <si>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</si>
  <si>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</si>
  <si>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</si>
  <si>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</si>
  <si>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</si>
  <si>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</si>
  <si>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</si>
  <si>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</si>
  <si>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</si>
  <si>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</si>
  <si>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</si>
  <si>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</si>
  <si>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</si>
  <si>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</si>
  <si>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</si>
  <si>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</si>
  <si>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</si>
  <si>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</si>
  <si>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</si>
  <si>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</si>
  <si>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</si>
  <si>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</si>
  <si>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</si>
  <si>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</si>
  <si>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</si>
  <si>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</si>
  <si>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</si>
  <si>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</si>
  <si>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</si>
  <si>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</si>
  <si>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</si>
  <si>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</si>
  <si>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</si>
  <si>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</si>
  <si>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</si>
  <si>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</si>
  <si>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</si>
  <si>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</si>
  <si>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</si>
  <si>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</si>
  <si>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</si>
  <si>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</si>
  <si>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</si>
  <si>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</si>
  <si>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</si>
  <si>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</si>
  <si>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</si>
  <si>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</si>
  <si>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</si>
  <si>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</si>
  <si>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</si>
  <si>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</si>
  <si>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</si>
  <si>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</si>
  <si>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</si>
  <si>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</si>
  <si>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</si>
  <si>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</si>
  <si>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</si>
  <si>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</si>
  <si>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</si>
  <si>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</si>
  <si>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</si>
  <si>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</si>
  <si>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</si>
  <si>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</si>
  <si>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</si>
  <si>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</si>
  <si>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</si>
  <si>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</si>
  <si>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</si>
  <si>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</si>
  <si>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</si>
  <si>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</si>
  <si>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</si>
  <si>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</si>
  <si>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</si>
  <si>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</si>
  <si>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</si>
  <si>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</si>
  <si>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</si>
  <si>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</si>
  <si>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</si>
  <si>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</si>
  <si>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</si>
  <si>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</si>
  <si>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</si>
  <si>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</si>
  <si>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</si>
  <si>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</si>
  <si>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</si>
  <si>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</si>
  <si>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</si>
  <si>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</si>
  <si>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</si>
  <si>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</si>
  <si>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</si>
  <si>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</si>
  <si>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</si>
  <si>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</si>
  <si>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</si>
  <si>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</si>
  <si>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</si>
  <si>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</si>
  <si>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</si>
  <si>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</si>
  <si>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</si>
  <si>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</si>
  <si>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</si>
  <si>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</si>
  <si>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</si>
  <si>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</si>
  <si>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</si>
  <si>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</si>
  <si>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</si>
  <si>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</si>
  <si>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</si>
  <si>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</si>
  <si>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</si>
  <si>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</si>
  <si>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</si>
  <si>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</si>
  <si>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</si>
  <si>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</si>
  <si>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</si>
  <si>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</si>
  <si>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</si>
  <si>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</si>
  <si>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</si>
  <si>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</si>
  <si>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</si>
  <si>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</si>
  <si>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</si>
  <si>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</si>
  <si>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</si>
  <si>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</si>
  <si>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</si>
  <si>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</si>
  <si>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</si>
  <si>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</si>
  <si>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</si>
  <si>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</si>
  <si>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</si>
  <si>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</si>
  <si>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</si>
  <si>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</si>
  <si>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</si>
  <si>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</si>
  <si>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</si>
  <si>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</si>
  <si>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</si>
  <si>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</si>
  <si>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</si>
  <si>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</si>
  <si>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</si>
  <si>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</si>
  <si>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</si>
  <si>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</si>
  <si>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</si>
  <si>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</si>
  <si>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</si>
  <si>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</si>
  <si>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</si>
  <si>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</si>
  <si>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</si>
  <si>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</si>
  <si>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</si>
  <si>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</si>
  <si>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</si>
  <si>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</si>
  <si>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</si>
  <si>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</si>
  <si>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</si>
  <si>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</si>
  <si>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</si>
  <si>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</si>
  <si>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</si>
  <si>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</si>
  <si>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</si>
  <si>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</si>
  <si>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</si>
  <si>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</si>
  <si>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</si>
  <si>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</si>
  <si>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</si>
  <si>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</si>
  <si>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</si>
  <si>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</si>
  <si>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</si>
  <si>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</si>
  <si>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</si>
  <si>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</si>
  <si>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</si>
  <si>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</si>
  <si>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</si>
  <si>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</si>
  <si>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</si>
  <si>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</si>
  <si>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</si>
  <si>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</si>
  <si>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</si>
  <si>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</si>
  <si>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</si>
  <si>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</si>
  <si>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</si>
  <si>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</si>
  <si>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</si>
  <si>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</si>
  <si>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</si>
  <si>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</si>
  <si>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</si>
  <si>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</si>
  <si>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</si>
  <si>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</si>
  <si>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</si>
  <si>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</si>
  <si>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</si>
  <si>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</si>
  <si>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</si>
  <si>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</si>
  <si>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</si>
  <si>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</si>
  <si>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</si>
  <si>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</si>
  <si>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</si>
  <si>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</si>
  <si>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</si>
  <si>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</si>
  <si>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</si>
  <si>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</si>
  <si>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</si>
  <si>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</si>
  <si>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</si>
  <si>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</si>
  <si>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</si>
  <si>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</si>
  <si>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</si>
  <si>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</si>
  <si>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</si>
  <si>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</si>
  <si>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</si>
  <si>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</si>
  <si>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</si>
  <si>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</si>
  <si>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</si>
  <si>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</si>
  <si>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</si>
  <si>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</si>
  <si>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</si>
  <si>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</si>
  <si>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</si>
  <si>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</si>
  <si>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</si>
  <si>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</si>
  <si>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</si>
  <si>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</si>
  <si>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</si>
  <si>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</si>
  <si>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</si>
  <si>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</si>
  <si>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</si>
  <si>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</si>
  <si>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</si>
  <si>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</si>
  <si>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</si>
  <si>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</si>
  <si>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</si>
  <si>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</si>
  <si>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</si>
  <si>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</si>
  <si>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</si>
  <si>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</si>
  <si>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</si>
  <si>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</si>
  <si>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</si>
  <si>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</si>
  <si>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</si>
  <si>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</si>
  <si>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</si>
  <si>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</si>
  <si>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</si>
  <si>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</si>
  <si>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</si>
  <si>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</si>
  <si>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</si>
  <si>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</si>
  <si>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</si>
  <si>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</si>
  <si>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</si>
  <si>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</si>
  <si>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</si>
  <si>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</si>
  <si>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</si>
  <si>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</si>
  <si>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</si>
  <si>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</si>
  <si>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</si>
  <si>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</si>
  <si>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</si>
  <si>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</si>
  <si>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</si>
  <si>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</si>
  <si>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</si>
  <si>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</si>
  <si>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</si>
  <si>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</si>
  <si>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</si>
  <si>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</si>
  <si>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</si>
  <si>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</si>
  <si>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</si>
  <si>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</si>
  <si>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</si>
  <si>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</si>
  <si>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</si>
  <si>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</si>
  <si>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</si>
  <si>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</si>
  <si>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</si>
  <si>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</si>
  <si>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</si>
  <si>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</si>
  <si>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</si>
  <si>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</si>
  <si>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</si>
  <si>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</si>
  <si>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</si>
  <si>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</si>
  <si>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</si>
  <si>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</si>
  <si>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</si>
  <si>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</si>
  <si>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</si>
  <si>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</si>
  <si>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</si>
  <si>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</si>
  <si>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</si>
  <si>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</si>
  <si>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</si>
  <si>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</si>
  <si>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</si>
  <si>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</si>
  <si>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</si>
  <si>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</si>
  <si>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</si>
  <si>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</si>
  <si>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</si>
  <si>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</si>
  <si>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</si>
  <si>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</si>
  <si>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</si>
  <si>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</si>
  <si>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</si>
  <si>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</si>
  <si>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</si>
  <si>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</si>
  <si>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</si>
  <si>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</si>
  <si>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</si>
  <si>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</si>
  <si>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</si>
  <si>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</si>
  <si>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</si>
  <si>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</si>
  <si>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</si>
  <si>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</si>
  <si>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</si>
  <si>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</si>
  <si>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</si>
  <si>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</si>
  <si>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</si>
  <si>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</si>
  <si>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</si>
  <si>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</si>
  <si>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</si>
  <si>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</si>
  <si>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</si>
  <si>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</si>
  <si>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</si>
  <si>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</si>
  <si>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</si>
  <si>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</si>
  <si>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</si>
  <si>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</si>
  <si>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</si>
  <si>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</si>
  <si>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</si>
  <si>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</si>
  <si>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</si>
  <si>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</si>
  <si>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</si>
  <si>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</si>
  <si>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</si>
  <si>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</si>
  <si>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</si>
  <si>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</si>
  <si>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</si>
  <si>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</si>
  <si>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</si>
  <si>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</si>
  <si>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</si>
  <si>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</si>
  <si>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</si>
  <si>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</si>
  <si>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</si>
  <si>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</si>
  <si>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</si>
  <si>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</si>
  <si>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</si>
  <si>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</si>
  <si>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</si>
  <si>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</si>
  <si>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</si>
  <si>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</si>
  <si>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</si>
  <si>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</si>
  <si>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</si>
  <si>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</si>
  <si>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</si>
  <si>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</si>
  <si>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</si>
  <si>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</si>
  <si>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</si>
  <si>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</si>
  <si>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</si>
  <si>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</si>
  <si>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</si>
  <si>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</si>
  <si>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</si>
  <si>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</si>
  <si>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</si>
  <si>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</si>
  <si>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</si>
  <si>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</si>
  <si>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</si>
  <si>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</si>
  <si>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</si>
  <si>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</si>
  <si>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</si>
  <si>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</si>
  <si>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</si>
  <si>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</si>
  <si>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</si>
  <si>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</si>
  <si>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</si>
  <si>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</si>
  <si>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</si>
  <si>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</si>
  <si>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</si>
  <si>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</si>
  <si>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</si>
  <si>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</si>
  <si>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</si>
  <si>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</si>
  <si>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</si>
  <si>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</si>
  <si>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</si>
  <si>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</si>
  <si>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</si>
  <si>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</si>
  <si>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</si>
  <si>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</si>
  <si>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</si>
  <si>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</si>
  <si>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</si>
  <si>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</si>
  <si>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</si>
  <si>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</si>
  <si>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</si>
  <si>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</si>
  <si>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</si>
  <si>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</si>
  <si>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</si>
  <si>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</si>
  <si>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</si>
  <si>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</si>
  <si>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</si>
  <si>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</si>
  <si>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</si>
  <si>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</si>
  <si>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</si>
  <si>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</si>
  <si>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</si>
  <si>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</si>
  <si>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</si>
  <si>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</si>
  <si>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</si>
  <si>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</si>
  <si>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</si>
  <si>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</si>
  <si>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</si>
  <si>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</si>
  <si>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</si>
  <si>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</si>
  <si>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</si>
  <si>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</si>
  <si>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</si>
  <si>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</si>
  <si>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</si>
  <si>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</si>
  <si>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</si>
  <si>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</si>
  <si>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</si>
  <si>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</si>
  <si>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</si>
  <si>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</si>
  <si>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</si>
  <si>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</si>
  <si>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</si>
  <si>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</si>
  <si>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</si>
  <si>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</si>
  <si>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</si>
  <si>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</si>
  <si>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</si>
  <si>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</si>
  <si>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</si>
  <si>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</si>
  <si>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</si>
  <si>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</si>
  <si>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</si>
  <si>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</si>
  <si>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</si>
  <si>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</si>
  <si>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</si>
  <si>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</si>
  <si>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</si>
  <si>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</si>
  <si>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</si>
  <si>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</si>
  <si>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</si>
  <si>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</si>
  <si>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</si>
  <si>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</si>
  <si>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</si>
  <si>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</si>
  <si>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</si>
  <si>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</si>
  <si>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</si>
  <si>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</si>
  <si>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</si>
  <si>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</si>
  <si>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</si>
  <si>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</si>
  <si>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</si>
  <si>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</si>
  <si>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</si>
  <si>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</si>
  <si>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</si>
  <si>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</si>
  <si>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</si>
  <si>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</si>
  <si>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</si>
  <si>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</si>
  <si>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</si>
  <si>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</si>
  <si>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</si>
  <si>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</si>
  <si>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</si>
  <si>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</si>
  <si>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</si>
  <si>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</si>
  <si>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</si>
  <si>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</si>
  <si>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</si>
  <si>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</si>
  <si>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</si>
  <si>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</si>
  <si>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</si>
  <si>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</si>
  <si>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</si>
  <si>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</si>
  <si>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</si>
  <si>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</si>
  <si>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</si>
  <si>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</si>
  <si>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</si>
  <si>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</si>
  <si>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</si>
  <si>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</si>
  <si>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</si>
  <si>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</si>
  <si>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</si>
  <si>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</si>
  <si>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</si>
  <si>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</si>
  <si>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</si>
  <si>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</si>
  <si>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</si>
  <si>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</si>
  <si>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</si>
  <si>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</si>
  <si>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</si>
  <si>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</si>
  <si>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</si>
  <si>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</si>
  <si>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</si>
  <si>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</si>
  <si>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</si>
  <si>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</si>
  <si>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</si>
  <si>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</si>
  <si>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</si>
  <si>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</si>
  <si>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</si>
  <si>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</si>
  <si>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</si>
  <si>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</si>
  <si>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</si>
  <si>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</si>
  <si>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</si>
  <si>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</si>
  <si>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</si>
  <si>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</si>
  <si>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</si>
  <si>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</si>
  <si>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</si>
  <si>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</si>
  <si>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</si>
  <si>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</si>
  <si>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</si>
  <si>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</si>
  <si>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</si>
  <si>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</si>
  <si>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</si>
  <si>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</si>
  <si>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</si>
  <si>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</si>
  <si>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</si>
  <si>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</si>
  <si>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</si>
  <si>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</si>
  <si>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</si>
  <si>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</si>
  <si>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</si>
  <si>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</si>
  <si>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</si>
  <si>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</si>
  <si>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</si>
  <si>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</si>
  <si>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</si>
  <si>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</si>
  <si>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</si>
  <si>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</si>
  <si>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</si>
  <si>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</si>
  <si>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</si>
  <si>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</si>
  <si>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</si>
  <si>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</si>
  <si>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</si>
  <si>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</si>
  <si>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</si>
  <si>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</si>
  <si>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</si>
  <si>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</si>
  <si>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</si>
  <si>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</si>
  <si>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</si>
  <si>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</si>
  <si>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</si>
  <si>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</si>
  <si>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</si>
  <si>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</si>
  <si>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</si>
  <si>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</si>
  <si>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</si>
  <si>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</si>
  <si>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</si>
  <si>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</si>
  <si>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</si>
  <si>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</si>
  <si>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</si>
  <si>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</si>
  <si>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</si>
  <si>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</si>
  <si>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</si>
  <si>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</si>
  <si>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</si>
  <si>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</si>
  <si>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</si>
  <si>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</si>
  <si>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</si>
  <si>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</si>
  <si>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</si>
  <si>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</si>
  <si>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</si>
  <si>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</si>
  <si>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</si>
  <si>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</si>
  <si>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</si>
  <si>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</si>
  <si>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</si>
  <si>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</si>
  <si>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</si>
  <si>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</si>
  <si>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</si>
  <si>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</si>
  <si>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</si>
  <si>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</si>
  <si>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</si>
  <si>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</si>
  <si>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</si>
  <si>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</si>
  <si>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</si>
  <si>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</si>
  <si>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</si>
  <si>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</si>
  <si>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</si>
  <si>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</si>
  <si>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</si>
  <si>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</si>
  <si>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</si>
  <si>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</si>
  <si>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</si>
  <si>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</si>
  <si>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</si>
  <si>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</si>
  <si>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</si>
  <si>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</si>
  <si>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</si>
  <si>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</si>
  <si>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</si>
  <si>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</si>
  <si>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</si>
  <si>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</si>
  <si>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</si>
  <si>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</si>
  <si>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</si>
  <si>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</si>
  <si>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</si>
  <si>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</si>
  <si>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</si>
  <si>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</si>
  <si>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</si>
  <si>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</si>
  <si>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</si>
  <si>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</si>
  <si>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</si>
  <si>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</si>
  <si>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</si>
  <si>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</si>
  <si>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</si>
  <si>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</si>
  <si>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</si>
  <si>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</si>
  <si>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</si>
  <si>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</si>
  <si>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</si>
  <si>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</si>
  <si>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</si>
  <si>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</si>
  <si>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</si>
  <si>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</si>
  <si>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</si>
  <si>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</si>
  <si>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</si>
  <si>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</si>
  <si>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</si>
  <si>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</si>
  <si>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</si>
  <si>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</si>
  <si>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</si>
  <si>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</si>
  <si>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</si>
  <si>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</si>
  <si>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</si>
  <si>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</si>
  <si>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</si>
  <si>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</si>
  <si>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</si>
  <si>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</si>
  <si>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</si>
  <si>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</si>
  <si>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</si>
  <si>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</si>
  <si>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</si>
  <si>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</si>
  <si>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</si>
  <si>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</si>
  <si>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</si>
  <si>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</si>
  <si>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</si>
  <si>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</si>
  <si>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</si>
  <si>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</si>
  <si>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</si>
  <si>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</si>
  <si>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</si>
  <si>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</si>
  <si>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</si>
  <si>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</si>
  <si>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</si>
  <si>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</si>
  <si>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</si>
  <si>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</si>
  <si>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</si>
  <si>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</si>
  <si>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</si>
  <si>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</si>
  <si>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</si>
  <si>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</si>
  <si>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</si>
  <si>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</si>
  <si>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</si>
  <si>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</si>
  <si>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</si>
  <si>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</si>
  <si>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</si>
  <si>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</si>
  <si>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</si>
  <si>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</si>
  <si>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</si>
  <si>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</si>
  <si>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</si>
  <si>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</si>
  <si>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</si>
  <si>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</si>
  <si>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</si>
  <si>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</si>
  <si>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</si>
  <si>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</si>
  <si>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</si>
  <si>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</si>
  <si>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</si>
  <si>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</si>
  <si>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</si>
  <si>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</si>
  <si>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</si>
  <si>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</si>
  <si>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</si>
  <si>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</si>
  <si>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</si>
  <si>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</si>
  <si>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</si>
  <si>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</si>
  <si>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</si>
  <si>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</si>
  <si>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</si>
  <si>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</si>
  <si>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</si>
  <si>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</si>
  <si>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</si>
  <si>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</si>
  <si>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</si>
  <si>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</si>
  <si>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</si>
  <si>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</si>
  <si>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</si>
  <si>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</si>
  <si>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</si>
  <si>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</si>
  <si>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</si>
  <si>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</si>
  <si>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</si>
  <si>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</si>
  <si>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</si>
  <si>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</si>
  <si>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</si>
  <si>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</si>
  <si>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</si>
  <si>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</si>
  <si>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</si>
  <si>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</si>
  <si>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</si>
  <si>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</si>
  <si>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</si>
  <si>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</si>
  <si>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</si>
  <si>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</si>
  <si>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</si>
  <si>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</si>
  <si>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</si>
  <si>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</si>
  <si>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</si>
  <si>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</si>
  <si>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</si>
  <si>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</si>
  <si>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</si>
  <si>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</si>
  <si>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</si>
  <si>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</si>
  <si>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</si>
  <si>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</si>
  <si>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</si>
  <si>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</si>
  <si>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</si>
  <si>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</si>
  <si>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</si>
  <si>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</si>
  <si>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</si>
  <si>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</si>
  <si>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</si>
  <si>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</si>
  <si>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</si>
  <si>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</si>
  <si>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</si>
  <si>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</si>
  <si>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</si>
  <si>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</si>
  <si>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</si>
  <si>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</si>
  <si>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</si>
  <si>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</si>
  <si>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</si>
  <si>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</si>
  <si>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</si>
  <si>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</si>
  <si>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</si>
  <si>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</si>
  <si>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</si>
  <si>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</si>
  <si>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</si>
  <si>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</si>
  <si>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</si>
  <si>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</si>
  <si>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</si>
  <si>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</si>
  <si>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</si>
  <si>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</si>
  <si>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</si>
  <si>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</si>
  <si>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</si>
  <si>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</si>
  <si>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</si>
  <si>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</si>
  <si>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</si>
  <si>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</si>
  <si>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</si>
  <si>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</si>
  <si>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</si>
  <si>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</si>
  <si>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</si>
  <si>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</si>
  <si>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</si>
  <si>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</si>
  <si>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</si>
  <si>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</si>
  <si>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</si>
  <si>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</si>
  <si>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</si>
  <si>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</si>
  <si>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</si>
  <si>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</si>
  <si>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</si>
  <si>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</si>
  <si>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</si>
  <si>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</si>
  <si>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</si>
  <si>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</si>
  <si>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</si>
  <si>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</si>
  <si>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</si>
  <si>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</si>
  <si>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</si>
  <si>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</si>
  <si>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</si>
  <si>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</si>
  <si>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</si>
  <si>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</si>
  <si>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</si>
  <si>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</si>
  <si>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</si>
  <si>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</si>
  <si>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</si>
  <si>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</si>
  <si>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</si>
  <si>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</si>
  <si>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</si>
  <si>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</si>
  <si>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</si>
  <si>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</si>
  <si>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</si>
  <si>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</si>
  <si>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</si>
  <si>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</si>
  <si>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</si>
  <si>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</si>
  <si>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</si>
  <si>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</si>
  <si>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</si>
  <si>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</si>
  <si>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</si>
  <si>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</si>
  <si>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</si>
  <si>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</si>
  <si>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</si>
  <si>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</si>
  <si>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</si>
  <si>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</si>
  <si>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</si>
  <si>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</si>
  <si>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</si>
  <si>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</si>
  <si>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</si>
  <si>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</si>
  <si>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</si>
  <si>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</si>
  <si>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</si>
  <si>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</si>
  <si>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</si>
  <si>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</si>
  <si>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</si>
  <si>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</si>
  <si>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</si>
  <si>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</si>
  <si>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</si>
  <si>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</si>
  <si>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</si>
  <si>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</si>
  <si>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</si>
  <si>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</si>
  <si>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</si>
  <si>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</si>
  <si>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</si>
  <si>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</si>
  <si>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</si>
  <si>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</si>
  <si>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</si>
  <si>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</si>
  <si>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</si>
  <si>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</si>
  <si>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</si>
  <si>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</si>
  <si>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</si>
  <si>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</si>
  <si>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</si>
  <si>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</si>
  <si>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</si>
  <si>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</si>
  <si>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</si>
  <si>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</si>
  <si>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</si>
  <si>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</si>
  <si>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</si>
  <si>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</si>
  <si>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</si>
  <si>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</si>
  <si>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</si>
  <si>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</si>
  <si>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</si>
  <si>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</si>
  <si>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</si>
  <si>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</si>
  <si>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</si>
  <si>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</si>
  <si>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</si>
  <si>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</si>
  <si>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</si>
  <si>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</si>
  <si>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</si>
  <si>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</si>
  <si>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</si>
  <si>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</si>
  <si>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</si>
  <si>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</si>
  <si>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</si>
  <si>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</si>
  <si>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</si>
  <si>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</si>
  <si>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</si>
  <si>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</si>
  <si>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</si>
  <si>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</si>
  <si>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</si>
  <si>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</si>
  <si>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</si>
  <si>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</si>
  <si>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</si>
  <si>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</si>
  <si>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</si>
  <si>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</si>
  <si>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</si>
  <si>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</si>
  <si>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</si>
  <si>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</si>
  <si>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</si>
  <si>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</si>
  <si>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</si>
  <si>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</si>
  <si>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</si>
  <si>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</si>
  <si>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</si>
  <si>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</si>
  <si>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</si>
  <si>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</si>
  <si>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</si>
  <si>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</si>
  <si>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</si>
  <si>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</si>
  <si>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</si>
  <si>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</si>
  <si>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</si>
  <si>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</si>
  <si>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</si>
  <si>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</si>
  <si>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</si>
  <si>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</si>
  <si>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</si>
  <si>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</si>
  <si>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</si>
  <si>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</si>
  <si>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</si>
  <si>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</si>
  <si>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</si>
  <si>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</si>
  <si>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</si>
  <si>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</si>
  <si>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</si>
  <si>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</si>
  <si>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</si>
  <si>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</si>
  <si>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</si>
  <si>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</si>
  <si>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</si>
  <si>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</si>
  <si>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</si>
  <si>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</si>
  <si>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</si>
  <si>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</si>
  <si>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</si>
  <si>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</si>
  <si>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</si>
  <si>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</si>
  <si>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</si>
  <si>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</si>
  <si>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</si>
  <si>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</si>
  <si>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</si>
  <si>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</si>
  <si>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</si>
  <si>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</si>
  <si>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</si>
  <si>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</si>
  <si>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</si>
  <si>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</si>
  <si>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</si>
  <si>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</si>
  <si>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</si>
  <si>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</si>
  <si>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</si>
  <si>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</si>
  <si>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</si>
  <si>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</si>
  <si>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</si>
  <si>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</si>
  <si>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</si>
  <si>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</si>
  <si>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</si>
  <si>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</si>
  <si>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</si>
  <si>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</si>
  <si>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</si>
  <si>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</si>
  <si>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</si>
  <si>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</si>
  <si>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</si>
  <si>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</si>
  <si>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</si>
  <si>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</si>
  <si>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</si>
  <si>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</si>
  <si>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</si>
  <si>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</si>
  <si>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</si>
  <si>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</si>
  <si>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</si>
  <si>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</si>
  <si>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</si>
  <si>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</si>
  <si>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</si>
  <si>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</si>
  <si>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</si>
  <si>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</si>
  <si>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</si>
  <si>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</si>
  <si>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</si>
  <si>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</si>
  <si>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</si>
  <si>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</si>
  <si>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</si>
  <si>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</si>
  <si>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</si>
  <si>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</si>
  <si>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</si>
  <si>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</si>
  <si>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</si>
  <si>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</si>
  <si>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</si>
  <si>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</si>
  <si>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</si>
  <si>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</si>
  <si>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</si>
  <si>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</si>
  <si>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</si>
  <si>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</si>
  <si>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</si>
  <si>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</si>
  <si>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</si>
  <si>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</si>
  <si>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</si>
  <si>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</si>
  <si>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</si>
  <si>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</si>
  <si>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</si>
  <si>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</si>
  <si>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</si>
  <si>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</si>
  <si>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</si>
  <si>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</si>
  <si>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</si>
  <si>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</si>
  <si>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</si>
  <si>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</si>
  <si>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</si>
  <si>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</si>
  <si>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</si>
  <si>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</si>
  <si>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</si>
  <si>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</si>
  <si>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</si>
  <si>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</si>
  <si>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</si>
  <si>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</si>
  <si>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</si>
  <si>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</si>
  <si>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</si>
  <si>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</si>
  <si>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</si>
  <si>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</si>
  <si>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</si>
  <si>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</si>
  <si>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</si>
  <si>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</si>
  <si>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</si>
  <si>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</si>
  <si>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</si>
  <si>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</si>
  <si>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</si>
  <si>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</si>
  <si>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</si>
  <si>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</si>
  <si>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</si>
  <si>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</si>
  <si>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</si>
  <si>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</si>
  <si>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</si>
  <si>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</si>
  <si>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</si>
  <si>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</si>
  <si>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</si>
  <si>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</si>
  <si>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</si>
  <si>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</si>
  <si>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</si>
  <si>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</si>
  <si>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</si>
  <si>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</si>
  <si>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</si>
  <si>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</si>
  <si>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</si>
  <si>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</si>
  <si>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</si>
  <si>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</si>
  <si>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</si>
  <si>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</si>
  <si>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</si>
  <si>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</si>
  <si>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</si>
  <si>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</si>
  <si>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</si>
  <si>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</si>
  <si>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</si>
  <si>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</si>
  <si>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</si>
  <si>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</si>
  <si>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</si>
  <si>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</si>
  <si>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</si>
  <si>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</si>
  <si>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</si>
  <si>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</si>
  <si>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</si>
  <si>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</si>
  <si>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</si>
  <si>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</si>
  <si>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</si>
  <si>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</si>
  <si>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</si>
  <si>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</si>
  <si>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</si>
  <si>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</si>
  <si>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</si>
  <si>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</si>
  <si>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</si>
  <si>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</si>
  <si>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</si>
  <si>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</si>
  <si>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</si>
  <si>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</si>
  <si>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</si>
  <si>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</si>
  <si>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</si>
  <si>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</si>
  <si>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</si>
  <si>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</si>
  <si>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</si>
  <si>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</si>
  <si>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</si>
  <si>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</si>
  <si>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</si>
  <si>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</si>
  <si>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</si>
  <si>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</si>
  <si>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</si>
  <si>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</si>
  <si>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</si>
  <si>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</si>
  <si>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</si>
  <si>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</si>
  <si>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</si>
  <si>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</si>
  <si>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</si>
  <si>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</si>
  <si>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</si>
  <si>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</si>
  <si>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</si>
  <si>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</si>
  <si>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</si>
  <si>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</si>
  <si>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</si>
  <si>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</si>
  <si>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</si>
  <si>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</si>
  <si>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</si>
  <si>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</si>
  <si>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</si>
  <si>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</si>
  <si>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</si>
  <si>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</si>
  <si>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</si>
  <si>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</si>
  <si>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</si>
  <si>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</si>
  <si>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</si>
  <si>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</si>
  <si>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</si>
  <si>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</si>
  <si>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</si>
  <si>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</si>
  <si>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</si>
  <si>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</si>
  <si>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</si>
  <si>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</si>
  <si>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</si>
  <si>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</si>
  <si>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</si>
  <si>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</si>
  <si>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</si>
  <si>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</si>
  <si>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</si>
  <si>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</si>
  <si>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</si>
  <si>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</si>
  <si>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</si>
  <si>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</si>
  <si>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</si>
  <si>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</si>
  <si>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</si>
  <si>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</si>
  <si>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</si>
  <si>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</si>
  <si>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</si>
  <si>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</si>
  <si>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</si>
  <si>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</si>
  <si>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</si>
  <si>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</si>
  <si>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</si>
  <si>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</si>
  <si>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</si>
  <si>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</si>
  <si>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</si>
  <si>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</si>
  <si>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</si>
  <si>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</si>
  <si>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</si>
  <si>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</si>
  <si>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</si>
  <si>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</si>
  <si>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</si>
  <si>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</si>
  <si>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</si>
  <si>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</si>
  <si>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</si>
  <si>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</si>
  <si>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</si>
  <si>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</si>
  <si>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</si>
  <si>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</si>
  <si>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</si>
  <si>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</si>
  <si>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</si>
  <si>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</si>
  <si>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</si>
  <si>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</si>
  <si>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</si>
  <si>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</si>
  <si>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</si>
  <si>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</si>
  <si>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</si>
  <si>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</si>
  <si>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</si>
  <si>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</si>
  <si>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</si>
  <si>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</si>
  <si>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</si>
  <si>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</si>
  <si>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</si>
  <si>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</si>
  <si>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</si>
  <si>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</si>
  <si>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</si>
  <si>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</si>
  <si>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</si>
  <si>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</si>
  <si>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</si>
  <si>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</si>
  <si>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</si>
  <si>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</si>
  <si>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</si>
  <si>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</si>
  <si>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</si>
  <si>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</si>
  <si>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</si>
  <si>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</si>
  <si>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</si>
  <si>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</si>
  <si>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</si>
  <si>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</si>
  <si>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</si>
  <si>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</si>
  <si>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</si>
  <si>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</si>
  <si>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</si>
  <si>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</si>
  <si>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</si>
  <si>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</si>
  <si>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</si>
  <si>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</si>
  <si>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</si>
  <si>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</si>
  <si>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</si>
  <si>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</si>
  <si>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</si>
  <si>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</si>
  <si>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</si>
  <si>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</si>
  <si>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</si>
  <si>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</si>
  <si>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</si>
  <si>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</si>
  <si>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</si>
  <si>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</si>
  <si>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</si>
  <si>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</si>
  <si>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</si>
  <si>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</si>
  <si>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</si>
  <si>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</si>
  <si>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</si>
  <si>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</si>
  <si>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</si>
  <si>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</si>
  <si>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</si>
  <si>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</si>
  <si>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</si>
  <si>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</si>
  <si>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</si>
  <si>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</si>
  <si>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</si>
  <si>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</si>
  <si>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</si>
  <si>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</si>
  <si>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</si>
  <si>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</si>
  <si>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</si>
  <si>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</si>
  <si>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</si>
  <si>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</si>
  <si>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</si>
  <si>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</si>
  <si>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</si>
  <si>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</si>
  <si>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</si>
  <si>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</si>
  <si>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</si>
  <si>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</si>
  <si>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</si>
  <si>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</si>
  <si>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</si>
  <si>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</si>
  <si>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</si>
  <si>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</si>
  <si>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</si>
  <si>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</si>
  <si>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</si>
  <si>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</si>
  <si>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</si>
  <si>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</si>
  <si>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</si>
  <si>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</si>
  <si>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</si>
  <si>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</si>
  <si>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</si>
  <si>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</si>
  <si>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</si>
  <si>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</si>
  <si>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</si>
  <si>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</si>
  <si>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</si>
  <si>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</si>
  <si>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</si>
  <si>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</si>
  <si>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</si>
  <si>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</si>
  <si>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</si>
  <si>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</si>
  <si>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</si>
  <si>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</si>
  <si>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</si>
  <si>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</si>
  <si>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</si>
  <si>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</si>
  <si>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</si>
  <si>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</si>
  <si>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</si>
  <si>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</si>
  <si>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</si>
  <si>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</si>
  <si>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</si>
  <si>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</si>
  <si>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</si>
  <si>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</si>
  <si>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</si>
  <si>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</si>
  <si>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</si>
  <si>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</si>
  <si>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</si>
  <si>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</si>
  <si>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</si>
  <si>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</si>
  <si>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</si>
  <si>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</si>
  <si>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</si>
  <si>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</si>
  <si>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</si>
  <si>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</si>
  <si>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</si>
  <si>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</si>
  <si>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</si>
  <si>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</si>
  <si>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</si>
  <si>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</si>
  <si>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</si>
  <si>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</si>
  <si>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</si>
  <si>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</si>
  <si>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</si>
  <si>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</si>
  <si>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</si>
  <si>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</si>
  <si>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</si>
  <si>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</si>
  <si>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</si>
  <si>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</si>
  <si>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</si>
  <si>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</si>
  <si>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</si>
  <si>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</si>
  <si>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</si>
  <si>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</si>
  <si>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</si>
  <si>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</si>
  <si>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</si>
  <si>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</si>
  <si>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</si>
  <si>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</si>
  <si>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</si>
  <si>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</si>
  <si>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</si>
  <si>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</si>
  <si>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</si>
  <si>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</si>
  <si>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</si>
  <si>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</si>
  <si>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</si>
  <si>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</si>
  <si>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</si>
  <si>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</si>
  <si>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</si>
  <si>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</si>
  <si>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</si>
  <si>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</si>
  <si>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</si>
  <si>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</si>
  <si>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</si>
  <si>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</si>
  <si>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</si>
  <si>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</si>
  <si>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</si>
  <si>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</si>
  <si>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</si>
  <si>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</si>
  <si>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</si>
  <si>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</si>
  <si>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</si>
  <si>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</si>
  <si>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</si>
  <si>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</si>
  <si>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</si>
  <si>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</si>
  <si>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</si>
  <si>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</si>
  <si>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</si>
  <si>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</si>
  <si>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</si>
  <si>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</si>
  <si>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</si>
  <si>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</si>
  <si>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</si>
  <si>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</si>
  <si>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</si>
  <si>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</si>
  <si>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</si>
  <si>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</si>
  <si>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</si>
  <si>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</si>
  <si>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</si>
  <si>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</si>
  <si>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</si>
  <si>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</si>
  <si>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</si>
  <si>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</si>
  <si>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</si>
  <si>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</si>
  <si>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</si>
  <si>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</si>
  <si>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</si>
  <si>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</si>
  <si>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</si>
  <si>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</si>
  <si>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</si>
  <si>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</si>
  <si>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</si>
  <si>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</si>
  <si>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</si>
  <si>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</si>
  <si>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</si>
  <si>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</si>
  <si>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</si>
  <si>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</si>
  <si>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</si>
  <si>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</si>
  <si>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</si>
  <si>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</si>
  <si>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</si>
  <si>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</si>
  <si>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</si>
  <si>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</si>
  <si>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</si>
  <si>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</si>
  <si>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</si>
  <si>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</si>
  <si>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</si>
  <si>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</si>
  <si>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</si>
  <si>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</si>
  <si>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</si>
  <si>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</si>
  <si>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</si>
  <si>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</si>
  <si>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</si>
  <si>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</si>
  <si>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</si>
  <si>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</si>
  <si>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</si>
  <si>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</si>
  <si>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</si>
  <si>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</si>
  <si>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</si>
  <si>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</si>
  <si>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</si>
  <si>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</si>
  <si>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</si>
  <si>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</si>
  <si>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</si>
  <si>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</si>
  <si>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</si>
  <si>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</si>
  <si>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</si>
  <si>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</si>
  <si>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</si>
  <si>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</si>
  <si>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</si>
  <si>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</si>
  <si>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</si>
  <si>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</si>
  <si>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</si>
  <si>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</si>
  <si>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</si>
  <si>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</si>
  <si>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</si>
  <si>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</si>
  <si>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</si>
  <si>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</si>
  <si>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</si>
  <si>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</si>
  <si>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</si>
  <si>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</si>
  <si>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</si>
  <si>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</si>
  <si>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</si>
  <si>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</si>
  <si>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</si>
  <si>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</si>
  <si>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</si>
  <si>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</si>
  <si>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</si>
  <si>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</si>
  <si>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</si>
  <si>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</si>
  <si>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</si>
  <si>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</si>
  <si>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</si>
  <si>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</si>
  <si>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</si>
  <si>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</si>
  <si>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</si>
  <si>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</si>
  <si>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</si>
  <si>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</si>
  <si>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</si>
  <si>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</si>
  <si>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</si>
  <si>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</si>
  <si>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</si>
  <si>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</si>
  <si>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</si>
  <si>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</si>
  <si>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</si>
  <si>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</si>
  <si>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</si>
  <si>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</si>
  <si>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</si>
  <si>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</si>
  <si>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</si>
  <si>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</si>
  <si>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</si>
  <si>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</si>
  <si>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</si>
  <si>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</si>
  <si>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</si>
  <si>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</si>
  <si>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</si>
  <si>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</si>
  <si>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</si>
  <si>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</si>
  <si>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</si>
  <si>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</si>
  <si>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</si>
  <si>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</si>
  <si>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</si>
  <si>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</si>
  <si>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</si>
  <si>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</si>
  <si>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</si>
  <si>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</si>
  <si>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</si>
  <si>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</si>
  <si>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</si>
  <si>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</si>
  <si>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</si>
  <si>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</si>
  <si>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</si>
  <si>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</si>
  <si>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</si>
  <si>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</si>
  <si>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</si>
  <si>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</si>
  <si>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</si>
  <si>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</si>
  <si>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</si>
  <si>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</si>
  <si>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</si>
  <si>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</si>
  <si>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</si>
  <si>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</si>
  <si>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</si>
  <si>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</si>
  <si>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</si>
  <si>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</si>
  <si>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</si>
  <si>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</si>
  <si>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</si>
  <si>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</si>
  <si>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</si>
  <si>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</si>
  <si>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</si>
  <si>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</si>
  <si>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</si>
  <si>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</si>
  <si>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</si>
  <si>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</si>
  <si>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</si>
  <si>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</si>
  <si>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</si>
  <si>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</si>
  <si>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</si>
  <si>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</si>
  <si>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</si>
  <si>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</si>
  <si>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</si>
  <si>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</si>
  <si>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</si>
  <si>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</si>
  <si>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</si>
  <si>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</si>
  <si>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</si>
  <si>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</si>
  <si>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</si>
  <si>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</si>
  <si>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</si>
  <si>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</si>
  <si>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</si>
  <si>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</si>
  <si>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</si>
  <si>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</si>
  <si>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</si>
  <si>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</si>
  <si>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</si>
  <si>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</si>
  <si>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</si>
  <si>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</si>
  <si>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</si>
  <si>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</si>
  <si>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</si>
  <si>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</si>
  <si>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</si>
  <si>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</si>
  <si>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</si>
  <si>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</si>
  <si>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</si>
  <si>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</si>
  <si>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</si>
  <si>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</si>
  <si>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</si>
  <si>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</si>
  <si>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</si>
  <si>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</si>
  <si>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</si>
  <si>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</si>
  <si>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</si>
  <si>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</si>
  <si>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</si>
  <si>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</si>
  <si>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</si>
  <si>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</si>
  <si>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</si>
  <si>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</si>
  <si>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</si>
  <si>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</si>
  <si>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</si>
  <si>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</si>
  <si>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</si>
  <si>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</si>
  <si>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</si>
  <si>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</si>
  <si>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</si>
  <si>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</si>
  <si>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</si>
  <si>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</si>
  <si>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</si>
  <si>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</si>
  <si>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</si>
  <si>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</si>
  <si>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</si>
  <si>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</si>
  <si>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</si>
  <si>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</si>
  <si>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</si>
  <si>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</si>
  <si>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</si>
  <si>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</si>
  <si>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</si>
  <si>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</si>
  <si>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</si>
  <si>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</si>
  <si>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</si>
  <si>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</si>
  <si>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</si>
  <si>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</si>
  <si>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</si>
  <si>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</si>
  <si>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</si>
  <si>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</si>
  <si>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</si>
  <si>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</si>
  <si>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</si>
  <si>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</si>
  <si>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</si>
  <si>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</si>
  <si>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</si>
  <si>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</si>
  <si>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</si>
  <si>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</si>
  <si>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</si>
  <si>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</si>
  <si>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</si>
  <si>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</si>
  <si>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</si>
  <si>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</si>
  <si>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</si>
  <si>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</si>
  <si>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</si>
  <si>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</si>
  <si>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</si>
  <si>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</si>
  <si>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</si>
  <si>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</si>
  <si>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</si>
  <si>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</si>
  <si>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</si>
  <si>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</si>
  <si>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</si>
  <si>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</si>
  <si>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</si>
  <si>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</si>
  <si>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</si>
  <si>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</si>
  <si>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</si>
  <si>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</si>
  <si>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</si>
  <si>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</si>
  <si>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</si>
  <si>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</si>
  <si>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</si>
  <si>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</si>
  <si>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</si>
  <si>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</si>
  <si>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</si>
  <si>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</si>
  <si>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</si>
  <si>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</si>
  <si>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</si>
  <si>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</si>
  <si>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</si>
  <si>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</si>
  <si>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</si>
  <si>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</si>
  <si>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</si>
  <si>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</si>
  <si>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</si>
  <si>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</si>
  <si>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</si>
  <si>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</si>
  <si>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</si>
  <si>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</si>
  <si>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</si>
  <si>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</si>
  <si>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</si>
  <si>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</si>
  <si>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</si>
  <si>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</si>
  <si>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</si>
  <si>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</si>
  <si>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</si>
  <si>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</si>
  <si>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</si>
  <si>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</si>
  <si>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</si>
  <si>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</si>
  <si>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</si>
  <si>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</si>
  <si>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</si>
  <si>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</si>
  <si>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</si>
  <si>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</si>
  <si>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</si>
  <si>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</si>
  <si>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</si>
  <si>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</si>
  <si>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</si>
  <si>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</si>
  <si>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</si>
  <si>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</si>
  <si>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</si>
  <si>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</si>
  <si>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</si>
  <si>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</si>
  <si>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</si>
  <si>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</si>
  <si>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</si>
  <si>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</si>
  <si>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</si>
  <si>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</si>
  <si>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</si>
  <si>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</si>
  <si>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</si>
  <si>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</si>
  <si>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</si>
  <si>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</si>
  <si>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</si>
  <si>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</si>
  <si>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</si>
  <si>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</si>
  <si>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</si>
  <si>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</si>
  <si>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</si>
  <si>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</si>
  <si>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</si>
  <si>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</si>
  <si>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</si>
  <si>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</si>
  <si>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</si>
  <si>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</si>
  <si>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</si>
  <si>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</si>
  <si>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</si>
  <si>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</si>
  <si>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</si>
  <si>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</si>
  <si>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</si>
  <si>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</si>
  <si>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</si>
  <si>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</si>
  <si>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</si>
  <si>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</si>
  <si>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</si>
  <si>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</si>
  <si>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</si>
  <si>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</si>
  <si>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</si>
  <si>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</si>
  <si>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</si>
  <si>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</si>
  <si>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</si>
  <si>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</si>
  <si>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</si>
  <si>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</si>
  <si>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</si>
  <si>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</si>
  <si>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</si>
  <si>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</si>
  <si>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</si>
  <si>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</si>
  <si>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</si>
  <si>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</si>
  <si>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</si>
  <si>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</si>
  <si>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</si>
  <si>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</si>
  <si>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</si>
  <si>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</si>
  <si>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</si>
  <si>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</si>
  <si>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</si>
  <si>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</si>
  <si>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</si>
  <si>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</si>
  <si>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</si>
  <si>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</si>
  <si>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</si>
  <si>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</si>
  <si>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</si>
  <si>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</si>
  <si>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</si>
  <si>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</si>
  <si>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</si>
  <si>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</si>
  <si>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</si>
  <si>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</si>
  <si>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</si>
  <si>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</si>
  <si>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</si>
  <si>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</si>
  <si>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</si>
  <si>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</si>
  <si>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</si>
  <si>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</si>
  <si>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</si>
  <si>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</si>
  <si>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</si>
  <si>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</si>
  <si>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</si>
  <si>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</si>
  <si>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</si>
  <si>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</si>
  <si>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</si>
  <si>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</si>
  <si>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</si>
  <si>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</si>
  <si>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</si>
  <si>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</si>
  <si>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</si>
  <si>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</si>
  <si>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</si>
  <si>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</si>
  <si>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</si>
  <si>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</si>
  <si>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</si>
  <si>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</si>
  <si>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</si>
  <si>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</si>
  <si>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</si>
  <si>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</si>
  <si>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</si>
  <si>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</si>
  <si>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</si>
  <si>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</si>
  <si>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</si>
  <si>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</si>
  <si>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</si>
  <si>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</si>
  <si>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</si>
  <si>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</si>
  <si>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</si>
  <si>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</si>
  <si>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</si>
  <si>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</si>
  <si>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</si>
  <si>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</si>
  <si>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</si>
  <si>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</si>
  <si>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</si>
  <si>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</si>
  <si>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</si>
  <si>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</si>
  <si>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</si>
  <si>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</si>
  <si>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</si>
  <si>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</si>
  <si>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</si>
  <si>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</si>
  <si>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</si>
  <si>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</si>
  <si>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</si>
  <si>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</si>
  <si>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</si>
  <si>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</si>
  <si>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</si>
  <si>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</si>
  <si>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</si>
  <si>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</si>
  <si>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</si>
  <si>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</si>
  <si>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</si>
  <si>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</si>
  <si>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</si>
  <si>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</si>
  <si>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</si>
  <si>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</si>
  <si>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</si>
  <si>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</si>
  <si>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</si>
  <si>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</si>
  <si>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</si>
  <si>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</si>
  <si>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</si>
  <si>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</si>
  <si>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</si>
  <si>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</si>
  <si>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</si>
  <si>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</si>
  <si>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</si>
  <si>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</si>
  <si>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</si>
  <si>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</si>
  <si>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</si>
  <si>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</si>
  <si>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</si>
  <si>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</si>
  <si>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</si>
  <si>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</si>
  <si>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</si>
  <si>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</si>
  <si>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</si>
  <si>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</si>
  <si>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</si>
  <si>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</si>
  <si>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</si>
  <si>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</si>
  <si>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</si>
  <si>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</si>
  <si>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</si>
  <si>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</si>
  <si>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</si>
  <si>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</si>
  <si>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</si>
  <si>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</si>
  <si>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</si>
  <si>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</si>
  <si>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</si>
  <si>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</si>
  <si>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</si>
  <si>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</si>
  <si>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</si>
  <si>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</si>
  <si>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</si>
  <si>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</si>
  <si>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</si>
  <si>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</si>
  <si>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</si>
  <si>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</si>
  <si>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</si>
  <si>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</si>
  <si>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</si>
  <si>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</si>
  <si>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</si>
  <si>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</si>
  <si>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</si>
  <si>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</si>
  <si>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</si>
  <si>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</si>
  <si>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</si>
  <si>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</si>
  <si>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</si>
  <si>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</si>
  <si>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</si>
  <si>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</si>
  <si>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</si>
  <si>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</si>
  <si>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</si>
  <si>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</si>
  <si>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</si>
  <si>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</si>
  <si>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</si>
  <si>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</si>
  <si>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</si>
  <si>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</si>
  <si>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</si>
  <si>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</si>
  <si>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</si>
  <si>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</si>
  <si>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</si>
  <si>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</si>
  <si>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</si>
  <si>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</si>
  <si>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</si>
  <si>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</si>
  <si>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</si>
  <si>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</si>
  <si>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</si>
  <si>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</si>
  <si>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</si>
  <si>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</si>
  <si>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</si>
  <si>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</si>
  <si>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</si>
  <si>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</si>
  <si>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</si>
  <si>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</si>
  <si>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</si>
  <si>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</si>
  <si>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</si>
  <si>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</si>
  <si>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</si>
  <si>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</si>
  <si>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</si>
  <si>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</si>
  <si>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</si>
  <si>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</si>
  <si>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</si>
  <si>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</si>
  <si>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</si>
  <si>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</si>
  <si>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</si>
  <si>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</si>
  <si>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</si>
  <si>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</si>
  <si>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</si>
  <si>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</si>
  <si>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</si>
  <si>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</si>
  <si>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</si>
  <si>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</si>
  <si>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</si>
  <si>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</si>
  <si>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</si>
  <si>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</si>
  <si>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</si>
  <si>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</si>
  <si>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</si>
  <si>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</si>
  <si>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</si>
  <si>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</si>
  <si>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</si>
  <si>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</si>
  <si>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</si>
  <si>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</si>
  <si>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</si>
  <si>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</si>
  <si>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</si>
  <si>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</si>
  <si>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</si>
  <si>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</si>
  <si>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</si>
  <si>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</si>
  <si>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</si>
  <si>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</si>
  <si>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</si>
  <si>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</si>
  <si>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</si>
  <si>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</si>
  <si>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</si>
  <si>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</si>
  <si>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</si>
  <si>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</si>
  <si>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</si>
  <si>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</si>
  <si>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</si>
  <si>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</si>
  <si>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</si>
  <si>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</si>
  <si>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</si>
  <si>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</si>
  <si>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</si>
  <si>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</si>
  <si>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</si>
  <si>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</si>
  <si>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</si>
  <si>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</si>
  <si>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</si>
  <si>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</si>
  <si>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</si>
  <si>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</si>
  <si>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</si>
  <si>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</si>
  <si>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</si>
  <si>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</si>
  <si>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</si>
  <si>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</si>
  <si>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</si>
  <si>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</si>
  <si>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</si>
  <si>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</si>
  <si>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</si>
  <si>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</si>
  <si>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</si>
  <si>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</si>
  <si>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</si>
  <si>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</si>
  <si>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</si>
  <si>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</si>
  <si>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</si>
  <si>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</si>
  <si>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</si>
  <si>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</si>
  <si>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</si>
  <si>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</si>
  <si>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</si>
  <si>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</si>
  <si>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</si>
  <si>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</si>
  <si>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</si>
  <si>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</si>
  <si>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</si>
  <si>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</si>
  <si>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</si>
  <si>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</si>
  <si>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</si>
  <si>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</si>
  <si>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</si>
  <si>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</si>
  <si>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</si>
  <si>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</si>
  <si>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</si>
  <si>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</si>
  <si>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</si>
  <si>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</si>
  <si>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</si>
  <si>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</si>
  <si>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</si>
  <si>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</si>
  <si>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</si>
  <si>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</si>
  <si>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</si>
  <si>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</si>
  <si>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</si>
  <si>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</si>
  <si>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</si>
  <si>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</si>
  <si>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</si>
  <si>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</si>
  <si>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</si>
  <si>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</si>
  <si>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</si>
  <si>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</si>
  <si>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</si>
  <si>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</si>
  <si>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</si>
  <si>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</si>
  <si>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</si>
  <si>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</si>
  <si>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</si>
  <si>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</si>
  <si>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</si>
  <si>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</si>
  <si>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</si>
  <si>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</si>
  <si>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</si>
  <si>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</si>
  <si>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</si>
  <si>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</si>
  <si>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</si>
  <si>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</si>
  <si>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</si>
  <si>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</si>
  <si>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</si>
  <si>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</si>
  <si>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</si>
  <si>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</si>
  <si>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</si>
  <si>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</si>
  <si>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</si>
  <si>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</si>
  <si>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</si>
  <si>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</si>
  <si>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</si>
  <si>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</si>
  <si>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</si>
  <si>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</si>
  <si>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</si>
  <si>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</si>
  <si>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</si>
  <si>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</si>
  <si>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</si>
  <si>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</si>
  <si>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</si>
  <si>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</si>
  <si>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</si>
  <si>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</si>
  <si>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</si>
  <si>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</si>
  <si>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</si>
  <si>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</si>
  <si>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</si>
  <si>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</si>
  <si>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</si>
  <si>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</si>
  <si>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</si>
  <si>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</si>
  <si>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</si>
  <si>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</si>
  <si>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</si>
  <si>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</si>
  <si>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</si>
  <si>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</si>
  <si>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</si>
  <si>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</si>
  <si>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</si>
  <si>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</si>
  <si>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</si>
  <si>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</si>
  <si>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</si>
  <si>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</si>
  <si>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</si>
  <si>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</si>
  <si>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</si>
  <si>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</si>
  <si>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</si>
  <si>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</si>
  <si>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</si>
  <si>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</si>
  <si>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</si>
  <si>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</si>
  <si>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</si>
  <si>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</si>
  <si>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</si>
  <si>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</si>
  <si>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</si>
  <si>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</si>
  <si>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</si>
  <si>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</si>
  <si>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</si>
  <si>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</si>
  <si>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</si>
  <si>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</si>
  <si>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</si>
  <si>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</si>
  <si>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</si>
  <si>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</si>
  <si>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</si>
  <si>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</si>
  <si>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</si>
  <si>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</si>
  <si>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</si>
  <si>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</si>
  <si>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</si>
  <si>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</si>
  <si>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</si>
  <si>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</si>
  <si>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</si>
  <si>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</si>
  <si>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</si>
  <si>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</si>
  <si>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</si>
  <si>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</si>
  <si>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</si>
  <si>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</si>
  <si>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</si>
  <si>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</si>
  <si>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</si>
  <si>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</si>
  <si>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</si>
  <si>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</si>
  <si>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</si>
  <si>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</si>
  <si>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</si>
  <si>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</si>
  <si>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</si>
  <si>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</si>
  <si>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</si>
  <si>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</si>
  <si>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</si>
  <si>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</si>
  <si>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</si>
  <si>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</si>
  <si>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</si>
  <si>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</si>
  <si>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</si>
  <si>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</si>
  <si>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</si>
  <si>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</si>
  <si>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</si>
  <si>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</si>
  <si>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</si>
  <si>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</si>
  <si>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</si>
  <si>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</si>
  <si>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</si>
  <si>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</si>
  <si>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</si>
  <si>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</si>
  <si>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</si>
  <si>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</si>
  <si>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</si>
  <si>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</si>
  <si>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</si>
  <si>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</si>
  <si>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</si>
  <si>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</si>
  <si>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</si>
  <si>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</si>
  <si>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</si>
  <si>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</si>
  <si>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</si>
  <si>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</si>
  <si>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</si>
  <si>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</si>
  <si>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</si>
  <si>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</si>
  <si>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</si>
  <si>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</si>
  <si>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</si>
  <si>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</si>
  <si>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</si>
  <si>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</si>
  <si>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</si>
  <si>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</si>
  <si>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</si>
  <si>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</si>
  <si>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</si>
  <si>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</si>
  <si>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</si>
  <si>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</si>
  <si>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</si>
  <si>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</si>
  <si>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</si>
  <si>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</si>
  <si>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</si>
  <si>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</si>
  <si>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</si>
  <si>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</si>
  <si>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</si>
  <si>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</si>
  <si>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</si>
  <si>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</si>
  <si>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</si>
  <si>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</si>
  <si>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</si>
  <si>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</si>
  <si>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</si>
  <si>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</si>
  <si>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</si>
  <si>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</si>
  <si>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</si>
  <si>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</si>
  <si>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</si>
  <si>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</si>
  <si>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</si>
  <si>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</si>
  <si>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</si>
  <si>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</si>
  <si>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</si>
  <si>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</si>
  <si>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</si>
  <si>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</si>
  <si>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</si>
  <si>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</si>
  <si>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</si>
  <si>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</si>
  <si>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</si>
  <si>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</si>
  <si>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</si>
  <si>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</si>
  <si>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</si>
  <si>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</si>
  <si>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</si>
  <si>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</si>
  <si>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</si>
  <si>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</si>
  <si>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</si>
  <si>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</si>
  <si>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</si>
  <si>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</si>
  <si>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</si>
  <si>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</si>
  <si>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</si>
  <si>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</si>
  <si>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</si>
  <si>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</si>
  <si>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</si>
  <si>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</si>
  <si>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</si>
  <si>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</si>
  <si>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</si>
  <si>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</si>
  <si>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</si>
  <si>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</si>
  <si>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</si>
  <si>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</si>
  <si>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</si>
  <si>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</si>
  <si>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</si>
  <si>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</si>
  <si>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</si>
  <si>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</si>
  <si>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</si>
  <si>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</si>
  <si>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</si>
  <si>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</si>
  <si>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</si>
  <si>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Percent Funded </t>
  </si>
  <si>
    <t>Average Donation</t>
  </si>
  <si>
    <t xml:space="preserve">Category </t>
  </si>
  <si>
    <t>Sub Category</t>
  </si>
  <si>
    <t>Row Labels</t>
  </si>
  <si>
    <t>Grand Total</t>
  </si>
  <si>
    <t>Count of state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</si>
  <si>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</si>
  <si>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</si>
  <si>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</si>
  <si>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</si>
  <si>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</si>
  <si>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</si>
  <si>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</si>
  <si>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</si>
  <si>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</si>
  <si>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(All)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</si>
  <si>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</si>
  <si>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</si>
  <si>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</si>
  <si>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</si>
  <si>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</si>
  <si>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</si>
  <si>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</si>
  <si>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</si>
  <si>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</si>
  <si>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</si>
  <si>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</si>
  <si>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</si>
  <si>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</si>
  <si>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</si>
  <si>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</si>
  <si>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</si>
  <si>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</si>
  <si>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</si>
  <si>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</si>
  <si>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</si>
  <si>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</si>
  <si>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</si>
  <si>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</si>
  <si>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</si>
  <si>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</si>
  <si>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</si>
  <si>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</si>
  <si>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</si>
  <si>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</si>
  <si>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</si>
  <si>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</si>
  <si>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</si>
  <si>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</si>
  <si>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</si>
  <si>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</si>
  <si>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</si>
  <si>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</si>
  <si>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</si>
  <si>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</si>
  <si>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</si>
  <si>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</si>
  <si>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</si>
  <si>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Count of Outcome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</si>
  <si>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</si>
  <si>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</si>
  <si>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</si>
  <si>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</si>
  <si>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</si>
  <si>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</si>
  <si>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</si>
  <si>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</si>
  <si>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</si>
  <si>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</si>
  <si>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</si>
  <si>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</si>
  <si>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</si>
  <si>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</si>
  <si>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</si>
  <si>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</si>
  <si>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Quarters</t>
  </si>
  <si>
    <t>Goal</t>
  </si>
  <si>
    <t>Number Successful</t>
  </si>
  <si>
    <t>Number failed</t>
  </si>
  <si>
    <t xml:space="preserve">Number canceled 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</si>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</sst>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mmmm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9" fontId="0" fillId="0" borderId="0" xfId="1" applyFont="1"/>
    <xf numFmtId="9" fontId="1" fillId="0" borderId="0" xfId="1" applyFont="1" applyAlignment="1">
      <alignment horizontal="center"/>
    </xf>
    <xf numFmtId="0" fontId="0" fillId="0" borderId="0" xfId="0" applyNumberFormat="1"/>
    <xf numFmtId="1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</cellXfs>
  <cellStyles count="2">
    <cellStyle name="Normal" xfId="0" builtinId="0"/>
    <cellStyle name="Percent" xfId="1" builtinId="5"/>
  </cellStyles>
  <dxfs count="4">
    <dxf>
      <fill>
        <patternFill>
          <bgColor theme="4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7030A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[HomeWork_1.xlsx]Sheet2!PivotTable1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05-4B50-A461-44B75D3E672F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05-4B50-A461-44B75D3E672F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05-4B50-A461-44B75D3E672F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D05-4B50-A461-44B75D3E67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5011352"/>
        <c:axId val="585010696"/>
      </c:barChart>
      <c:catAx>
        <c:axId val="585011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5010696"/>
        <c:crosses val="autoZero"/>
        <c:auto val="1"/>
        <c:lblAlgn val="ctr"/>
        <c:lblOffset val="100"/>
        <c:noMultiLvlLbl val="0"/>
      </c:catAx>
      <c:valAx>
        <c:axId val="585010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5011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[HomeWork_1.xlsx]Sheet3!PivotTable2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6-423F-9770-F332F21452A9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5C6-423F-9770-F332F21452A9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5C6-423F-9770-F332F21452A9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5C6-423F-9770-F332F21452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7071760"/>
        <c:axId val="577073072"/>
      </c:barChart>
      <c:catAx>
        <c:axId val="577071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073072"/>
        <c:crosses val="autoZero"/>
        <c:auto val="1"/>
        <c:lblAlgn val="ctr"/>
        <c:lblOffset val="100"/>
        <c:noMultiLvlLbl val="0"/>
      </c:catAx>
      <c:valAx>
        <c:axId val="57707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071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[HomeWork_1.xlsx]Sheet4!PivotTable3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5E-496C-B3B1-31A3ABBCB5B2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5E-496C-B3B1-31A3ABBCB5B2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5E-496C-B3B1-31A3ABBCB5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3355200"/>
        <c:axId val="583353232"/>
      </c:lineChart>
      <c:catAx>
        <c:axId val="583355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353232"/>
        <c:crosses val="autoZero"/>
        <c:auto val="1"/>
        <c:lblAlgn val="ctr"/>
        <c:lblOffset val="100"/>
        <c:noMultiLvlLbl val="0"/>
      </c:catAx>
      <c:valAx>
        <c:axId val="583353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355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Relationship</a:t>
            </a:r>
            <a:r>
              <a:rPr lang="en-US" baseline="0"/>
              <a:t> Chart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0.53286713286713283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0.42622950819672129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B8-4727-9A78-9BE572DC5075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0.39440559440559442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0.36065573770491804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B8-4727-9A78-9BE572DC5075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7.2727272727272724E-2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0.21311475409836064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B8-4727-9A78-9BE572DC50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0213824"/>
        <c:axId val="610206280"/>
      </c:lineChart>
      <c:catAx>
        <c:axId val="610213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206280"/>
        <c:crosses val="autoZero"/>
        <c:auto val="1"/>
        <c:lblAlgn val="ctr"/>
        <c:lblOffset val="100"/>
        <c:noMultiLvlLbl val="0"/>
      </c:catAx>
      <c:valAx>
        <c:axId val="610206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213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731520</xdr:colOff>
      <xdr:row>0</xdr:row>
      <xdr:rowOff>179070</xdr:rowOff>
    </xdr:from>
    <xdr:to>
      <xdr:col>14</xdr:col>
      <xdr:colOff>297180</xdr:colOff>
      <xdr:row>15</xdr:row>
      <xdr:rowOff>179070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4D02A3E-F909-4A6B-8EAC-BCFD5EA15D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373380</xdr:colOff>
      <xdr:row>2</xdr:row>
      <xdr:rowOff>11430</xdr:rowOff>
    </xdr:from>
    <xdr:to>
      <xdr:col>16</xdr:col>
      <xdr:colOff>335280</xdr:colOff>
      <xdr:row>20</xdr:row>
      <xdr:rowOff>144780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7009A6F-0B4F-412A-B3F5-CDC15146C5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1036320</xdr:colOff>
      <xdr:row>2</xdr:row>
      <xdr:rowOff>64770</xdr:rowOff>
    </xdr:from>
    <xdr:to>
      <xdr:col>12</xdr:col>
      <xdr:colOff>160020</xdr:colOff>
      <xdr:row>17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1568F7-D98A-4848-BB48-EB96B4A5AF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259080</xdr:colOff>
      <xdr:row>1</xdr:row>
      <xdr:rowOff>110490</xdr:rowOff>
    </xdr:from>
    <xdr:to>
      <xdr:col>15</xdr:col>
      <xdr:colOff>259080</xdr:colOff>
      <xdr:row>18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98D58CC-B452-47B2-8A87-42BB84284B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nalone" refreshedDate="43418.795163194445" createdVersion="6" refreshedVersion="6" minRefreshableVersion="3" recordCount="4115" xr:uid="{628D5BBE-23E0-4339-8B91-E595C993F65E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 count="4106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  <m/>
      </sharedItems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 count="14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  <m/>
      </sharedItems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 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nalone" refreshedDate="43418.862041087959" createdVersion="6" refreshedVersion="6" minRefreshableVersion="3" recordCount="4115" xr:uid="{15ECFEFA-1FD3-4491-9690-7E4C2A06328E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 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 " numFmtId="0">
      <sharedItems containsBlank="1"/>
    </cacheField>
    <cacheField name="Sub 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x v="0"/>
    <n v="8500"/>
    <n v="11633"/>
    <x v="0"/>
    <x v="0"/>
    <x v="0"/>
    <n v="1437620400"/>
    <n v="1434931811"/>
    <b v="0"/>
    <n v="182"/>
    <b v="1"/>
    <x v="0"/>
    <n v="136.85882352941178"/>
    <n v="63.917582417582416"/>
    <x v="0"/>
    <x v="0"/>
  </r>
  <r>
    <n v="1"/>
    <x v="1"/>
    <x v="1"/>
    <n v="10275"/>
    <n v="14653"/>
    <x v="0"/>
    <x v="0"/>
    <x v="0"/>
    <n v="1488464683"/>
    <n v="1485872683"/>
    <b v="0"/>
    <n v="79"/>
    <b v="1"/>
    <x v="0"/>
    <n v="142.60827250608273"/>
    <n v="185.48101265822785"/>
    <x v="0"/>
    <x v="0"/>
  </r>
  <r>
    <n v="2"/>
    <x v="2"/>
    <x v="2"/>
    <n v="500"/>
    <n v="525"/>
    <x v="0"/>
    <x v="1"/>
    <x v="1"/>
    <n v="1455555083"/>
    <n v="1454691083"/>
    <b v="0"/>
    <n v="35"/>
    <b v="1"/>
    <x v="0"/>
    <n v="105"/>
    <n v="15"/>
    <x v="0"/>
    <x v="0"/>
  </r>
  <r>
    <n v="3"/>
    <x v="3"/>
    <x v="3"/>
    <n v="10000"/>
    <n v="10390"/>
    <x v="0"/>
    <x v="0"/>
    <x v="0"/>
    <n v="1407414107"/>
    <n v="1404822107"/>
    <b v="0"/>
    <n v="150"/>
    <b v="1"/>
    <x v="0"/>
    <n v="103.89999999999999"/>
    <n v="69.266666666666666"/>
    <x v="0"/>
    <x v="0"/>
  </r>
  <r>
    <n v="4"/>
    <x v="4"/>
    <x v="4"/>
    <n v="44000"/>
    <n v="54116.28"/>
    <x v="0"/>
    <x v="0"/>
    <x v="0"/>
    <n v="1450555279"/>
    <n v="1447963279"/>
    <b v="0"/>
    <n v="284"/>
    <b v="1"/>
    <x v="0"/>
    <n v="122.99154545454545"/>
    <n v="190.55028169014085"/>
    <x v="0"/>
    <x v="0"/>
  </r>
  <r>
    <n v="5"/>
    <x v="5"/>
    <x v="5"/>
    <n v="3999"/>
    <n v="4390"/>
    <x v="0"/>
    <x v="0"/>
    <x v="0"/>
    <n v="1469770500"/>
    <n v="1468362207"/>
    <b v="0"/>
    <n v="47"/>
    <b v="1"/>
    <x v="0"/>
    <n v="109.77744436109028"/>
    <n v="93.40425531914893"/>
    <x v="0"/>
    <x v="0"/>
  </r>
  <r>
    <n v="6"/>
    <x v="6"/>
    <x v="6"/>
    <n v="8000"/>
    <n v="8519"/>
    <x v="0"/>
    <x v="0"/>
    <x v="0"/>
    <n v="1402710250"/>
    <n v="1401846250"/>
    <b v="0"/>
    <n v="58"/>
    <b v="1"/>
    <x v="0"/>
    <n v="106.4875"/>
    <n v="146.87931034482759"/>
    <x v="0"/>
    <x v="0"/>
  </r>
  <r>
    <n v="7"/>
    <x v="7"/>
    <x v="7"/>
    <n v="9000"/>
    <n v="9110"/>
    <x v="0"/>
    <x v="0"/>
    <x v="0"/>
    <n v="1467680867"/>
    <n v="1464224867"/>
    <b v="0"/>
    <n v="57"/>
    <b v="1"/>
    <x v="0"/>
    <n v="101.22222222222221"/>
    <n v="159.82456140350877"/>
    <x v="0"/>
    <x v="0"/>
  </r>
  <r>
    <n v="8"/>
    <x v="8"/>
    <x v="8"/>
    <n v="3500"/>
    <n v="3501.52"/>
    <x v="0"/>
    <x v="0"/>
    <x v="0"/>
    <n v="1460754000"/>
    <n v="1460155212"/>
    <b v="0"/>
    <n v="12"/>
    <b v="1"/>
    <x v="0"/>
    <n v="100.04342857142856"/>
    <n v="291.79333333333335"/>
    <x v="0"/>
    <x v="0"/>
  </r>
  <r>
    <n v="9"/>
    <x v="9"/>
    <x v="9"/>
    <n v="500"/>
    <n v="629.99"/>
    <x v="0"/>
    <x v="0"/>
    <x v="0"/>
    <n v="1460860144"/>
    <n v="1458268144"/>
    <b v="0"/>
    <n v="20"/>
    <b v="1"/>
    <x v="0"/>
    <n v="125.998"/>
    <n v="31.499500000000001"/>
    <x v="0"/>
    <x v="0"/>
  </r>
  <r>
    <n v="10"/>
    <x v="10"/>
    <x v="10"/>
    <n v="3000"/>
    <n v="3015"/>
    <x v="0"/>
    <x v="0"/>
    <x v="0"/>
    <n v="1403660279"/>
    <n v="1400636279"/>
    <b v="0"/>
    <n v="19"/>
    <b v="1"/>
    <x v="0"/>
    <n v="100.49999999999999"/>
    <n v="158.68421052631578"/>
    <x v="0"/>
    <x v="0"/>
  </r>
  <r>
    <n v="11"/>
    <x v="11"/>
    <x v="11"/>
    <n v="5000"/>
    <n v="6025"/>
    <x v="0"/>
    <x v="0"/>
    <x v="0"/>
    <n v="1471834800"/>
    <n v="1469126462"/>
    <b v="0"/>
    <n v="75"/>
    <b v="1"/>
    <x v="0"/>
    <n v="120.5"/>
    <n v="80.333333333333329"/>
    <x v="0"/>
    <x v="0"/>
  </r>
  <r>
    <n v="12"/>
    <x v="12"/>
    <x v="12"/>
    <n v="30000"/>
    <n v="49588"/>
    <x v="0"/>
    <x v="0"/>
    <x v="0"/>
    <n v="1405479600"/>
    <n v="1401642425"/>
    <b v="0"/>
    <n v="827"/>
    <b v="1"/>
    <x v="0"/>
    <n v="165.29333333333335"/>
    <n v="59.961305925030231"/>
    <x v="0"/>
    <x v="0"/>
  </r>
  <r>
    <n v="13"/>
    <x v="13"/>
    <x v="13"/>
    <n v="3500"/>
    <n v="5599"/>
    <x v="0"/>
    <x v="0"/>
    <x v="0"/>
    <n v="1466713620"/>
    <n v="1463588109"/>
    <b v="0"/>
    <n v="51"/>
    <b v="1"/>
    <x v="0"/>
    <n v="159.97142857142856"/>
    <n v="109.78431372549019"/>
    <x v="0"/>
    <x v="0"/>
  </r>
  <r>
    <n v="14"/>
    <x v="14"/>
    <x v="14"/>
    <n v="6000"/>
    <n v="6056"/>
    <x v="0"/>
    <x v="2"/>
    <x v="2"/>
    <n v="1405259940"/>
    <n v="1403051888"/>
    <b v="0"/>
    <n v="41"/>
    <b v="1"/>
    <x v="0"/>
    <n v="100.93333333333334"/>
    <n v="147.70731707317074"/>
    <x v="0"/>
    <x v="0"/>
  </r>
  <r>
    <n v="15"/>
    <x v="15"/>
    <x v="15"/>
    <n v="2000"/>
    <n v="2132"/>
    <x v="0"/>
    <x v="3"/>
    <x v="3"/>
    <n v="1443384840"/>
    <n v="1441790658"/>
    <b v="0"/>
    <n v="98"/>
    <b v="1"/>
    <x v="0"/>
    <n v="106.60000000000001"/>
    <n v="21.755102040816325"/>
    <x v="0"/>
    <x v="0"/>
  </r>
  <r>
    <n v="16"/>
    <x v="16"/>
    <x v="16"/>
    <n v="12000"/>
    <n v="12029"/>
    <x v="0"/>
    <x v="0"/>
    <x v="0"/>
    <n v="1402896600"/>
    <n v="1398971211"/>
    <b v="0"/>
    <n v="70"/>
    <b v="1"/>
    <x v="0"/>
    <n v="100.24166666666667"/>
    <n v="171.84285714285716"/>
    <x v="0"/>
    <x v="0"/>
  </r>
  <r>
    <n v="17"/>
    <x v="17"/>
    <x v="17"/>
    <n v="1500"/>
    <n v="1510"/>
    <x v="0"/>
    <x v="1"/>
    <x v="1"/>
    <n v="1415126022"/>
    <n v="1412530422"/>
    <b v="0"/>
    <n v="36"/>
    <b v="1"/>
    <x v="0"/>
    <n v="100.66666666666666"/>
    <n v="41.944444444444443"/>
    <x v="0"/>
    <x v="0"/>
  </r>
  <r>
    <n v="18"/>
    <x v="18"/>
    <x v="18"/>
    <n v="30000"/>
    <n v="31896.33"/>
    <x v="0"/>
    <x v="0"/>
    <x v="0"/>
    <n v="1410958856"/>
    <n v="1408366856"/>
    <b v="0"/>
    <n v="342"/>
    <b v="1"/>
    <x v="0"/>
    <n v="106.32110000000002"/>
    <n v="93.264122807017543"/>
    <x v="0"/>
    <x v="0"/>
  </r>
  <r>
    <n v="19"/>
    <x v="19"/>
    <x v="19"/>
    <n v="850"/>
    <n v="1235"/>
    <x v="0"/>
    <x v="0"/>
    <x v="0"/>
    <n v="1437420934"/>
    <n v="1434828934"/>
    <b v="0"/>
    <n v="22"/>
    <b v="1"/>
    <x v="0"/>
    <n v="145.29411764705881"/>
    <n v="56.136363636363633"/>
    <x v="0"/>
    <x v="0"/>
  </r>
  <r>
    <n v="20"/>
    <x v="20"/>
    <x v="20"/>
    <n v="2000"/>
    <n v="2004"/>
    <x v="0"/>
    <x v="0"/>
    <x v="0"/>
    <n v="1442167912"/>
    <n v="1436983912"/>
    <b v="0"/>
    <n v="25"/>
    <b v="1"/>
    <x v="0"/>
    <n v="100.2"/>
    <n v="80.16"/>
    <x v="0"/>
    <x v="0"/>
  </r>
  <r>
    <n v="21"/>
    <x v="21"/>
    <x v="21"/>
    <n v="18500"/>
    <n v="20190"/>
    <x v="0"/>
    <x v="0"/>
    <x v="0"/>
    <n v="1411743789"/>
    <n v="1409151789"/>
    <b v="0"/>
    <n v="101"/>
    <b v="1"/>
    <x v="0"/>
    <n v="109.13513513513513"/>
    <n v="199.9009900990099"/>
    <x v="0"/>
    <x v="0"/>
  </r>
  <r>
    <n v="22"/>
    <x v="22"/>
    <x v="22"/>
    <n v="350"/>
    <n v="410"/>
    <x v="0"/>
    <x v="0"/>
    <x v="0"/>
    <n v="1420099140"/>
    <n v="1418766740"/>
    <b v="0"/>
    <n v="8"/>
    <b v="1"/>
    <x v="0"/>
    <n v="117.14285714285715"/>
    <n v="51.25"/>
    <x v="0"/>
    <x v="0"/>
  </r>
  <r>
    <n v="23"/>
    <x v="23"/>
    <x v="23"/>
    <n v="2000"/>
    <n v="2370"/>
    <x v="0"/>
    <x v="0"/>
    <x v="0"/>
    <n v="1430407200"/>
    <n v="1428086501"/>
    <b v="0"/>
    <n v="23"/>
    <b v="1"/>
    <x v="0"/>
    <n v="118.5"/>
    <n v="103.04347826086956"/>
    <x v="0"/>
    <x v="0"/>
  </r>
  <r>
    <n v="24"/>
    <x v="24"/>
    <x v="24"/>
    <n v="35000"/>
    <n v="38082.69"/>
    <x v="0"/>
    <x v="0"/>
    <x v="0"/>
    <n v="1442345940"/>
    <n v="1439494863"/>
    <b v="0"/>
    <n v="574"/>
    <b v="1"/>
    <x v="0"/>
    <n v="108.80768571428572"/>
    <n v="66.346149825783982"/>
    <x v="0"/>
    <x v="0"/>
  </r>
  <r>
    <n v="25"/>
    <x v="25"/>
    <x v="25"/>
    <n v="600"/>
    <n v="800"/>
    <x v="0"/>
    <x v="0"/>
    <x v="0"/>
    <n v="1452299761"/>
    <n v="1447115761"/>
    <b v="0"/>
    <n v="14"/>
    <b v="1"/>
    <x v="0"/>
    <n v="133.33333333333331"/>
    <n v="57.142857142857146"/>
    <x v="0"/>
    <x v="0"/>
  </r>
  <r>
    <n v="26"/>
    <x v="26"/>
    <x v="26"/>
    <n v="1250"/>
    <n v="1940"/>
    <x v="0"/>
    <x v="0"/>
    <x v="0"/>
    <n v="1408278144"/>
    <n v="1404822144"/>
    <b v="0"/>
    <n v="19"/>
    <b v="1"/>
    <x v="0"/>
    <n v="155.20000000000002"/>
    <n v="102.10526315789474"/>
    <x v="0"/>
    <x v="0"/>
  </r>
  <r>
    <n v="27"/>
    <x v="27"/>
    <x v="27"/>
    <n v="20000"/>
    <n v="22345"/>
    <x v="0"/>
    <x v="4"/>
    <x v="4"/>
    <n v="1416113833"/>
    <n v="1413518233"/>
    <b v="0"/>
    <n v="150"/>
    <b v="1"/>
    <x v="0"/>
    <n v="111.72500000000001"/>
    <n v="148.96666666666667"/>
    <x v="0"/>
    <x v="0"/>
  </r>
  <r>
    <n v="28"/>
    <x v="28"/>
    <x v="28"/>
    <n v="12000"/>
    <n v="12042"/>
    <x v="0"/>
    <x v="0"/>
    <x v="0"/>
    <n v="1450307284"/>
    <n v="1447715284"/>
    <b v="0"/>
    <n v="71"/>
    <b v="1"/>
    <x v="0"/>
    <n v="100.35000000000001"/>
    <n v="169.6056338028169"/>
    <x v="0"/>
    <x v="0"/>
  </r>
  <r>
    <n v="29"/>
    <x v="29"/>
    <x v="29"/>
    <n v="3000"/>
    <n v="3700"/>
    <x v="0"/>
    <x v="1"/>
    <x v="1"/>
    <n v="1406045368"/>
    <n v="1403453368"/>
    <b v="0"/>
    <n v="117"/>
    <b v="1"/>
    <x v="0"/>
    <n v="123.33333333333334"/>
    <n v="31.623931623931625"/>
    <x v="0"/>
    <x v="0"/>
  </r>
  <r>
    <n v="30"/>
    <x v="30"/>
    <x v="30"/>
    <n v="4000"/>
    <n v="4051.99"/>
    <x v="0"/>
    <x v="0"/>
    <x v="0"/>
    <n v="1408604515"/>
    <n v="1406012515"/>
    <b v="0"/>
    <n v="53"/>
    <b v="1"/>
    <x v="0"/>
    <n v="101.29975"/>
    <n v="76.45264150943396"/>
    <x v="0"/>
    <x v="0"/>
  </r>
  <r>
    <n v="31"/>
    <x v="31"/>
    <x v="31"/>
    <n v="13"/>
    <n v="13"/>
    <x v="0"/>
    <x v="0"/>
    <x v="0"/>
    <n v="1453748434"/>
    <n v="1452193234"/>
    <b v="0"/>
    <n v="1"/>
    <b v="1"/>
    <x v="0"/>
    <n v="100"/>
    <n v="13"/>
    <x v="0"/>
    <x v="0"/>
  </r>
  <r>
    <n v="32"/>
    <x v="32"/>
    <x v="32"/>
    <n v="28450"/>
    <n v="28520"/>
    <x v="0"/>
    <x v="0"/>
    <x v="0"/>
    <n v="1463111940"/>
    <n v="1459523017"/>
    <b v="0"/>
    <n v="89"/>
    <b v="1"/>
    <x v="0"/>
    <n v="100.24604569420035"/>
    <n v="320.44943820224717"/>
    <x v="0"/>
    <x v="0"/>
  </r>
  <r>
    <n v="33"/>
    <x v="33"/>
    <x v="33"/>
    <n v="5250"/>
    <n v="5360"/>
    <x v="0"/>
    <x v="0"/>
    <x v="0"/>
    <n v="1447001501"/>
    <n v="1444405901"/>
    <b v="0"/>
    <n v="64"/>
    <b v="1"/>
    <x v="0"/>
    <n v="102.0952380952381"/>
    <n v="83.75"/>
    <x v="0"/>
    <x v="0"/>
  </r>
  <r>
    <n v="34"/>
    <x v="34"/>
    <x v="34"/>
    <n v="2600"/>
    <n v="3392"/>
    <x v="0"/>
    <x v="0"/>
    <x v="0"/>
    <n v="1407224601"/>
    <n v="1405928601"/>
    <b v="0"/>
    <n v="68"/>
    <b v="1"/>
    <x v="0"/>
    <n v="130.46153846153845"/>
    <n v="49.882352941176471"/>
    <x v="0"/>
    <x v="0"/>
  </r>
  <r>
    <n v="35"/>
    <x v="35"/>
    <x v="35"/>
    <n v="1000"/>
    <n v="1665"/>
    <x v="0"/>
    <x v="0"/>
    <x v="0"/>
    <n v="1430179200"/>
    <n v="1428130814"/>
    <b v="0"/>
    <n v="28"/>
    <b v="1"/>
    <x v="0"/>
    <n v="166.5"/>
    <n v="59.464285714285715"/>
    <x v="0"/>
    <x v="0"/>
  </r>
  <r>
    <n v="36"/>
    <x v="36"/>
    <x v="36"/>
    <n v="6000"/>
    <n v="8529"/>
    <x v="0"/>
    <x v="0"/>
    <x v="0"/>
    <n v="1428128525"/>
    <n v="1425540125"/>
    <b v="0"/>
    <n v="44"/>
    <b v="1"/>
    <x v="0"/>
    <n v="142.15"/>
    <n v="193.84090909090909"/>
    <x v="0"/>
    <x v="0"/>
  </r>
  <r>
    <n v="37"/>
    <x v="37"/>
    <x v="37"/>
    <n v="22000"/>
    <n v="40357"/>
    <x v="0"/>
    <x v="0"/>
    <x v="0"/>
    <n v="1425055079"/>
    <n v="1422463079"/>
    <b v="0"/>
    <n v="253"/>
    <b v="1"/>
    <x v="0"/>
    <n v="183.44090909090909"/>
    <n v="159.51383399209487"/>
    <x v="0"/>
    <x v="0"/>
  </r>
  <r>
    <n v="38"/>
    <x v="38"/>
    <x v="38"/>
    <n v="2500"/>
    <n v="2751"/>
    <x v="0"/>
    <x v="0"/>
    <x v="0"/>
    <n v="1368235344"/>
    <n v="1365643344"/>
    <b v="0"/>
    <n v="66"/>
    <b v="1"/>
    <x v="0"/>
    <n v="110.04"/>
    <n v="41.68181818181818"/>
    <x v="0"/>
    <x v="0"/>
  </r>
  <r>
    <n v="39"/>
    <x v="39"/>
    <x v="39"/>
    <n v="25000"/>
    <n v="32745"/>
    <x v="0"/>
    <x v="1"/>
    <x v="1"/>
    <n v="1401058740"/>
    <n v="1398388068"/>
    <b v="0"/>
    <n v="217"/>
    <b v="1"/>
    <x v="0"/>
    <n v="130.98000000000002"/>
    <n v="150.89861751152074"/>
    <x v="0"/>
    <x v="0"/>
  </r>
  <r>
    <n v="40"/>
    <x v="40"/>
    <x v="40"/>
    <n v="2000"/>
    <n v="2027"/>
    <x v="0"/>
    <x v="0"/>
    <x v="0"/>
    <n v="1403150400"/>
    <n v="1401426488"/>
    <b v="0"/>
    <n v="16"/>
    <b v="1"/>
    <x v="0"/>
    <n v="101.35000000000001"/>
    <n v="126.6875"/>
    <x v="0"/>
    <x v="0"/>
  </r>
  <r>
    <n v="41"/>
    <x v="41"/>
    <x v="41"/>
    <n v="2000"/>
    <n v="2000"/>
    <x v="0"/>
    <x v="0"/>
    <x v="0"/>
    <n v="1412516354"/>
    <n v="1409924354"/>
    <b v="0"/>
    <n v="19"/>
    <b v="1"/>
    <x v="0"/>
    <n v="100"/>
    <n v="105.26315789473684"/>
    <x v="0"/>
    <x v="0"/>
  </r>
  <r>
    <n v="42"/>
    <x v="42"/>
    <x v="42"/>
    <n v="14000"/>
    <n v="19860"/>
    <x v="0"/>
    <x v="0"/>
    <x v="0"/>
    <n v="1419780026"/>
    <n v="1417188026"/>
    <b v="0"/>
    <n v="169"/>
    <b v="1"/>
    <x v="0"/>
    <n v="141.85714285714286"/>
    <n v="117.51479289940828"/>
    <x v="0"/>
    <x v="0"/>
  </r>
  <r>
    <n v="43"/>
    <x v="43"/>
    <x v="43"/>
    <n v="10000"/>
    <n v="30866"/>
    <x v="0"/>
    <x v="0"/>
    <x v="0"/>
    <n v="1405209600"/>
    <n v="1402599486"/>
    <b v="0"/>
    <n v="263"/>
    <b v="1"/>
    <x v="0"/>
    <n v="308.65999999999997"/>
    <n v="117.36121673003802"/>
    <x v="0"/>
    <x v="0"/>
  </r>
  <r>
    <n v="44"/>
    <x v="44"/>
    <x v="44"/>
    <n v="2000"/>
    <n v="2000"/>
    <x v="0"/>
    <x v="0"/>
    <x v="0"/>
    <n v="1412648537"/>
    <n v="1408760537"/>
    <b v="0"/>
    <n v="15"/>
    <b v="1"/>
    <x v="0"/>
    <n v="100"/>
    <n v="133.33333333333334"/>
    <x v="0"/>
    <x v="0"/>
  </r>
  <r>
    <n v="45"/>
    <x v="45"/>
    <x v="45"/>
    <n v="5000"/>
    <n v="6000"/>
    <x v="0"/>
    <x v="0"/>
    <x v="0"/>
    <n v="1461769107"/>
    <n v="1459177107"/>
    <b v="0"/>
    <n v="61"/>
    <b v="1"/>
    <x v="0"/>
    <n v="120"/>
    <n v="98.360655737704917"/>
    <x v="0"/>
    <x v="0"/>
  </r>
  <r>
    <n v="46"/>
    <x v="46"/>
    <x v="46"/>
    <n v="8400"/>
    <n v="8750"/>
    <x v="0"/>
    <x v="2"/>
    <x v="2"/>
    <n v="1450220974"/>
    <n v="1447628974"/>
    <b v="0"/>
    <n v="45"/>
    <b v="1"/>
    <x v="0"/>
    <n v="104.16666666666667"/>
    <n v="194.44444444444446"/>
    <x v="0"/>
    <x v="0"/>
  </r>
  <r>
    <n v="47"/>
    <x v="47"/>
    <x v="47"/>
    <n v="5000"/>
    <n v="5380.55"/>
    <x v="0"/>
    <x v="0"/>
    <x v="0"/>
    <n v="1419021607"/>
    <n v="1413834007"/>
    <b v="0"/>
    <n v="70"/>
    <b v="1"/>
    <x v="0"/>
    <n v="107.61100000000002"/>
    <n v="76.865000000000009"/>
    <x v="0"/>
    <x v="0"/>
  </r>
  <r>
    <n v="48"/>
    <x v="48"/>
    <x v="48"/>
    <n v="2000"/>
    <n v="2159"/>
    <x v="0"/>
    <x v="1"/>
    <x v="1"/>
    <n v="1425211200"/>
    <n v="1422534260"/>
    <b v="0"/>
    <n v="38"/>
    <b v="1"/>
    <x v="0"/>
    <n v="107.94999999999999"/>
    <n v="56.815789473684212"/>
    <x v="0"/>
    <x v="0"/>
  </r>
  <r>
    <n v="49"/>
    <x v="49"/>
    <x v="49"/>
    <n v="12000"/>
    <n v="12000"/>
    <x v="0"/>
    <x v="0"/>
    <x v="0"/>
    <n v="1445660045"/>
    <n v="1443068045"/>
    <b v="0"/>
    <n v="87"/>
    <b v="1"/>
    <x v="0"/>
    <n v="100"/>
    <n v="137.93103448275863"/>
    <x v="0"/>
    <x v="0"/>
  </r>
  <r>
    <n v="50"/>
    <x v="50"/>
    <x v="50"/>
    <n v="600"/>
    <n v="600"/>
    <x v="0"/>
    <x v="1"/>
    <x v="1"/>
    <n v="1422637200"/>
    <n v="1419271458"/>
    <b v="0"/>
    <n v="22"/>
    <b v="1"/>
    <x v="0"/>
    <n v="100"/>
    <n v="27.272727272727273"/>
    <x v="0"/>
    <x v="0"/>
  </r>
  <r>
    <n v="51"/>
    <x v="51"/>
    <x v="51"/>
    <n v="11000"/>
    <n v="14082"/>
    <x v="0"/>
    <x v="0"/>
    <x v="0"/>
    <n v="1439245037"/>
    <n v="1436653037"/>
    <b v="0"/>
    <n v="119"/>
    <b v="1"/>
    <x v="0"/>
    <n v="128.0181818181818"/>
    <n v="118.33613445378151"/>
    <x v="0"/>
    <x v="0"/>
  </r>
  <r>
    <n v="52"/>
    <x v="52"/>
    <x v="52"/>
    <n v="10000"/>
    <n v="11621"/>
    <x v="0"/>
    <x v="0"/>
    <x v="0"/>
    <n v="1405615846"/>
    <n v="1403023846"/>
    <b v="0"/>
    <n v="52"/>
    <b v="1"/>
    <x v="0"/>
    <n v="116.21"/>
    <n v="223.48076923076923"/>
    <x v="0"/>
    <x v="0"/>
  </r>
  <r>
    <n v="53"/>
    <x v="53"/>
    <x v="53"/>
    <n v="3000"/>
    <n v="3289"/>
    <x v="0"/>
    <x v="0"/>
    <x v="0"/>
    <n v="1396648800"/>
    <n v="1395407445"/>
    <b v="0"/>
    <n v="117"/>
    <b v="1"/>
    <x v="0"/>
    <n v="109.63333333333334"/>
    <n v="28.111111111111111"/>
    <x v="0"/>
    <x v="0"/>
  </r>
  <r>
    <n v="54"/>
    <x v="54"/>
    <x v="54"/>
    <n v="10000"/>
    <n v="10100"/>
    <x v="0"/>
    <x v="0"/>
    <x v="0"/>
    <n v="1451063221"/>
    <n v="1448471221"/>
    <b v="0"/>
    <n v="52"/>
    <b v="1"/>
    <x v="0"/>
    <n v="101"/>
    <n v="194.23076923076923"/>
    <x v="0"/>
    <x v="0"/>
  </r>
  <r>
    <n v="55"/>
    <x v="55"/>
    <x v="55"/>
    <n v="8600"/>
    <n v="11090"/>
    <x v="0"/>
    <x v="0"/>
    <x v="0"/>
    <n v="1464390916"/>
    <n v="1462576516"/>
    <b v="0"/>
    <n v="86"/>
    <b v="1"/>
    <x v="0"/>
    <n v="128.95348837209301"/>
    <n v="128.95348837209303"/>
    <x v="0"/>
    <x v="0"/>
  </r>
  <r>
    <n v="56"/>
    <x v="56"/>
    <x v="56"/>
    <n v="8000"/>
    <n v="8581"/>
    <x v="0"/>
    <x v="1"/>
    <x v="1"/>
    <n v="1433779200"/>
    <n v="1432559424"/>
    <b v="0"/>
    <n v="174"/>
    <b v="1"/>
    <x v="0"/>
    <n v="107.26249999999999"/>
    <n v="49.316091954022987"/>
    <x v="0"/>
    <x v="0"/>
  </r>
  <r>
    <n v="57"/>
    <x v="57"/>
    <x v="57"/>
    <n v="15000"/>
    <n v="15285"/>
    <x v="0"/>
    <x v="0"/>
    <x v="0"/>
    <n v="1429991962"/>
    <n v="1427399962"/>
    <b v="0"/>
    <n v="69"/>
    <b v="1"/>
    <x v="0"/>
    <n v="101.89999999999999"/>
    <n v="221.52173913043478"/>
    <x v="0"/>
    <x v="0"/>
  </r>
  <r>
    <n v="58"/>
    <x v="58"/>
    <x v="58"/>
    <n v="10000"/>
    <n v="10291"/>
    <x v="0"/>
    <x v="0"/>
    <x v="0"/>
    <n v="1416423172"/>
    <n v="1413827572"/>
    <b v="0"/>
    <n v="75"/>
    <b v="1"/>
    <x v="0"/>
    <n v="102.91"/>
    <n v="137.21333333333334"/>
    <x v="0"/>
    <x v="0"/>
  </r>
  <r>
    <n v="59"/>
    <x v="59"/>
    <x v="59"/>
    <n v="20000"/>
    <n v="20025.14"/>
    <x v="0"/>
    <x v="0"/>
    <x v="0"/>
    <n v="1442264400"/>
    <n v="1439530776"/>
    <b v="0"/>
    <n v="33"/>
    <b v="1"/>
    <x v="0"/>
    <n v="100.12570000000001"/>
    <n v="606.82242424242418"/>
    <x v="0"/>
    <x v="0"/>
  </r>
  <r>
    <n v="60"/>
    <x v="60"/>
    <x v="60"/>
    <n v="4500"/>
    <n v="4648.33"/>
    <x v="0"/>
    <x v="1"/>
    <x v="1"/>
    <n v="1395532800"/>
    <n v="1393882717"/>
    <b v="0"/>
    <n v="108"/>
    <b v="1"/>
    <x v="1"/>
    <n v="103.29622222222221"/>
    <n v="43.040092592592593"/>
    <x v="0"/>
    <x v="1"/>
  </r>
  <r>
    <n v="61"/>
    <x v="61"/>
    <x v="61"/>
    <n v="5000"/>
    <n v="7415"/>
    <x v="0"/>
    <x v="0"/>
    <x v="0"/>
    <n v="1370547157"/>
    <n v="1368646357"/>
    <b v="0"/>
    <n v="23"/>
    <b v="1"/>
    <x v="1"/>
    <n v="148.30000000000001"/>
    <n v="322.39130434782606"/>
    <x v="0"/>
    <x v="1"/>
  </r>
  <r>
    <n v="62"/>
    <x v="62"/>
    <x v="62"/>
    <n v="3000"/>
    <n v="4642"/>
    <x v="0"/>
    <x v="0"/>
    <x v="0"/>
    <n v="1362337878"/>
    <n v="1360177878"/>
    <b v="0"/>
    <n v="48"/>
    <b v="1"/>
    <x v="1"/>
    <n v="154.73333333333332"/>
    <n v="96.708333333333329"/>
    <x v="0"/>
    <x v="1"/>
  </r>
  <r>
    <n v="63"/>
    <x v="63"/>
    <x v="63"/>
    <n v="2000"/>
    <n v="2270.37"/>
    <x v="0"/>
    <x v="0"/>
    <x v="0"/>
    <n v="1388206740"/>
    <n v="1386194013"/>
    <b v="0"/>
    <n v="64"/>
    <b v="1"/>
    <x v="1"/>
    <n v="113.51849999999999"/>
    <n v="35.474531249999998"/>
    <x v="0"/>
    <x v="1"/>
  </r>
  <r>
    <n v="64"/>
    <x v="64"/>
    <x v="64"/>
    <n v="1200"/>
    <n v="2080"/>
    <x v="0"/>
    <x v="0"/>
    <x v="0"/>
    <n v="1373243181"/>
    <n v="1370651181"/>
    <b v="0"/>
    <n v="24"/>
    <b v="1"/>
    <x v="1"/>
    <n v="173.33333333333334"/>
    <n v="86.666666666666671"/>
    <x v="0"/>
    <x v="1"/>
  </r>
  <r>
    <n v="65"/>
    <x v="65"/>
    <x v="65"/>
    <n v="7000"/>
    <n v="7527"/>
    <x v="0"/>
    <x v="5"/>
    <x v="5"/>
    <n v="1407736740"/>
    <n v="1405453354"/>
    <b v="0"/>
    <n v="57"/>
    <b v="1"/>
    <x v="1"/>
    <n v="107.52857142857141"/>
    <n v="132.05263157894737"/>
    <x v="0"/>
    <x v="1"/>
  </r>
  <r>
    <n v="66"/>
    <x v="66"/>
    <x v="66"/>
    <n v="2000"/>
    <n v="2372"/>
    <x v="0"/>
    <x v="0"/>
    <x v="0"/>
    <n v="1468873420"/>
    <n v="1466281420"/>
    <b v="0"/>
    <n v="26"/>
    <b v="1"/>
    <x v="1"/>
    <n v="118.6"/>
    <n v="91.230769230769226"/>
    <x v="0"/>
    <x v="1"/>
  </r>
  <r>
    <n v="67"/>
    <x v="67"/>
    <x v="67"/>
    <n v="2000"/>
    <n v="2325"/>
    <x v="0"/>
    <x v="0"/>
    <x v="0"/>
    <n v="1342360804"/>
    <n v="1339768804"/>
    <b v="0"/>
    <n v="20"/>
    <b v="1"/>
    <x v="1"/>
    <n v="116.25000000000001"/>
    <n v="116.25"/>
    <x v="0"/>
    <x v="1"/>
  </r>
  <r>
    <n v="68"/>
    <x v="68"/>
    <x v="68"/>
    <n v="600"/>
    <n v="763"/>
    <x v="0"/>
    <x v="1"/>
    <x v="1"/>
    <n v="1393162791"/>
    <n v="1390570791"/>
    <b v="0"/>
    <n v="36"/>
    <b v="1"/>
    <x v="1"/>
    <n v="127.16666666666667"/>
    <n v="21.194444444444443"/>
    <x v="0"/>
    <x v="1"/>
  </r>
  <r>
    <n v="69"/>
    <x v="69"/>
    <x v="69"/>
    <n v="10000"/>
    <n v="11094.23"/>
    <x v="0"/>
    <x v="0"/>
    <x v="0"/>
    <n v="1317538740"/>
    <n v="1314765025"/>
    <b v="0"/>
    <n v="178"/>
    <b v="1"/>
    <x v="1"/>
    <n v="110.9423"/>
    <n v="62.327134831460668"/>
    <x v="0"/>
    <x v="1"/>
  </r>
  <r>
    <n v="70"/>
    <x v="70"/>
    <x v="70"/>
    <n v="500"/>
    <n v="636"/>
    <x v="0"/>
    <x v="0"/>
    <x v="0"/>
    <n v="1315171845"/>
    <n v="1309987845"/>
    <b v="0"/>
    <n v="17"/>
    <b v="1"/>
    <x v="1"/>
    <n v="127.2"/>
    <n v="37.411764705882355"/>
    <x v="0"/>
    <x v="1"/>
  </r>
  <r>
    <n v="71"/>
    <x v="71"/>
    <x v="71"/>
    <n v="1800"/>
    <n v="2231"/>
    <x v="0"/>
    <x v="0"/>
    <x v="0"/>
    <n v="1338186657"/>
    <n v="1333002657"/>
    <b v="0"/>
    <n v="32"/>
    <b v="1"/>
    <x v="1"/>
    <n v="123.94444444444443"/>
    <n v="69.71875"/>
    <x v="0"/>
    <x v="1"/>
  </r>
  <r>
    <n v="72"/>
    <x v="72"/>
    <x v="72"/>
    <n v="2200"/>
    <n v="2385"/>
    <x v="0"/>
    <x v="0"/>
    <x v="0"/>
    <n v="1352937600"/>
    <n v="1351210481"/>
    <b v="0"/>
    <n v="41"/>
    <b v="1"/>
    <x v="1"/>
    <n v="108.40909090909091"/>
    <n v="58.170731707317074"/>
    <x v="0"/>
    <x v="1"/>
  </r>
  <r>
    <n v="73"/>
    <x v="73"/>
    <x v="73"/>
    <n v="900"/>
    <n v="900"/>
    <x v="0"/>
    <x v="0"/>
    <x v="0"/>
    <n v="1304395140"/>
    <n v="1297620584"/>
    <b v="0"/>
    <n v="18"/>
    <b v="1"/>
    <x v="1"/>
    <n v="100"/>
    <n v="50"/>
    <x v="0"/>
    <x v="1"/>
  </r>
  <r>
    <n v="74"/>
    <x v="74"/>
    <x v="74"/>
    <n v="500"/>
    <n v="564.66"/>
    <x v="0"/>
    <x v="6"/>
    <x v="3"/>
    <n v="1453376495"/>
    <n v="1450784495"/>
    <b v="0"/>
    <n v="29"/>
    <b v="1"/>
    <x v="1"/>
    <n v="112.93199999999999"/>
    <n v="19.471034482758618"/>
    <x v="0"/>
    <x v="1"/>
  </r>
  <r>
    <n v="75"/>
    <x v="75"/>
    <x v="75"/>
    <n v="3500"/>
    <n v="4040"/>
    <x v="0"/>
    <x v="0"/>
    <x v="0"/>
    <n v="1366693272"/>
    <n v="1364101272"/>
    <b v="0"/>
    <n v="47"/>
    <b v="1"/>
    <x v="1"/>
    <n v="115.42857142857143"/>
    <n v="85.957446808510639"/>
    <x v="0"/>
    <x v="1"/>
  </r>
  <r>
    <n v="76"/>
    <x v="76"/>
    <x v="76"/>
    <n v="300"/>
    <n v="460"/>
    <x v="0"/>
    <x v="0"/>
    <x v="0"/>
    <n v="1325007358"/>
    <n v="1319819758"/>
    <b v="0"/>
    <n v="15"/>
    <b v="1"/>
    <x v="1"/>
    <n v="153.33333333333334"/>
    <n v="30.666666666666668"/>
    <x v="0"/>
    <x v="1"/>
  </r>
  <r>
    <n v="77"/>
    <x v="77"/>
    <x v="77"/>
    <n v="400"/>
    <n v="1570"/>
    <x v="0"/>
    <x v="0"/>
    <x v="0"/>
    <n v="1337569140"/>
    <n v="1332991717"/>
    <b v="0"/>
    <n v="26"/>
    <b v="1"/>
    <x v="1"/>
    <n v="392.5"/>
    <n v="60.384615384615387"/>
    <x v="0"/>
    <x v="1"/>
  </r>
  <r>
    <n v="78"/>
    <x v="78"/>
    <x v="78"/>
    <n v="50"/>
    <n v="1351"/>
    <x v="0"/>
    <x v="6"/>
    <x v="3"/>
    <n v="1472751121"/>
    <n v="1471887121"/>
    <b v="0"/>
    <n v="35"/>
    <b v="1"/>
    <x v="1"/>
    <n v="2702"/>
    <n v="38.6"/>
    <x v="0"/>
    <x v="1"/>
  </r>
  <r>
    <n v="79"/>
    <x v="79"/>
    <x v="79"/>
    <n v="1300"/>
    <n v="1651"/>
    <x v="0"/>
    <x v="1"/>
    <x v="1"/>
    <n v="1398451093"/>
    <n v="1395859093"/>
    <b v="0"/>
    <n v="41"/>
    <b v="1"/>
    <x v="1"/>
    <n v="127"/>
    <n v="40.268292682926827"/>
    <x v="0"/>
    <x v="1"/>
  </r>
  <r>
    <n v="80"/>
    <x v="80"/>
    <x v="80"/>
    <n v="12000"/>
    <n v="12870"/>
    <x v="0"/>
    <x v="0"/>
    <x v="0"/>
    <n v="1386640856"/>
    <n v="1383616856"/>
    <b v="0"/>
    <n v="47"/>
    <b v="1"/>
    <x v="1"/>
    <n v="107.25"/>
    <n v="273.82978723404256"/>
    <x v="0"/>
    <x v="1"/>
  </r>
  <r>
    <n v="81"/>
    <x v="81"/>
    <x v="81"/>
    <n v="750"/>
    <n v="1485"/>
    <x v="0"/>
    <x v="0"/>
    <x v="0"/>
    <n v="1342234920"/>
    <n v="1341892127"/>
    <b v="0"/>
    <n v="28"/>
    <b v="1"/>
    <x v="1"/>
    <n v="198"/>
    <n v="53.035714285714285"/>
    <x v="0"/>
    <x v="1"/>
  </r>
  <r>
    <n v="82"/>
    <x v="82"/>
    <x v="82"/>
    <n v="4000"/>
    <n v="4000.5"/>
    <x v="0"/>
    <x v="0"/>
    <x v="0"/>
    <n v="1318189261"/>
    <n v="1315597261"/>
    <b v="0"/>
    <n v="100"/>
    <b v="1"/>
    <x v="1"/>
    <n v="100.01249999999999"/>
    <n v="40.005000000000003"/>
    <x v="0"/>
    <x v="1"/>
  </r>
  <r>
    <n v="83"/>
    <x v="83"/>
    <x v="83"/>
    <n v="200"/>
    <n v="205"/>
    <x v="0"/>
    <x v="1"/>
    <x v="1"/>
    <n v="1424604600"/>
    <n v="1423320389"/>
    <b v="0"/>
    <n v="13"/>
    <b v="1"/>
    <x v="1"/>
    <n v="102.49999999999999"/>
    <n v="15.76923076923077"/>
    <x v="0"/>
    <x v="1"/>
  </r>
  <r>
    <n v="84"/>
    <x v="84"/>
    <x v="84"/>
    <n v="500"/>
    <n v="500"/>
    <x v="0"/>
    <x v="0"/>
    <x v="0"/>
    <n v="1305483086"/>
    <n v="1302891086"/>
    <b v="0"/>
    <n v="7"/>
    <b v="1"/>
    <x v="1"/>
    <n v="100"/>
    <n v="71.428571428571431"/>
    <x v="0"/>
    <x v="1"/>
  </r>
  <r>
    <n v="85"/>
    <x v="85"/>
    <x v="85"/>
    <n v="1200"/>
    <n v="1506"/>
    <x v="0"/>
    <x v="0"/>
    <x v="0"/>
    <n v="1316746837"/>
    <n v="1314154837"/>
    <b v="0"/>
    <n v="21"/>
    <b v="1"/>
    <x v="1"/>
    <n v="125.49999999999999"/>
    <n v="71.714285714285708"/>
    <x v="0"/>
    <x v="1"/>
  </r>
  <r>
    <n v="86"/>
    <x v="86"/>
    <x v="86"/>
    <n v="6000"/>
    <n v="6388"/>
    <x v="0"/>
    <x v="6"/>
    <x v="3"/>
    <n v="1451226045"/>
    <n v="1444828845"/>
    <b v="0"/>
    <n v="17"/>
    <b v="1"/>
    <x v="1"/>
    <n v="106.46666666666667"/>
    <n v="375.76470588235293"/>
    <x v="0"/>
    <x v="1"/>
  </r>
  <r>
    <n v="87"/>
    <x v="87"/>
    <x v="87"/>
    <n v="2500"/>
    <n v="2615"/>
    <x v="0"/>
    <x v="0"/>
    <x v="0"/>
    <n v="1275529260"/>
    <n v="1274705803"/>
    <b v="0"/>
    <n v="25"/>
    <b v="1"/>
    <x v="1"/>
    <n v="104.60000000000001"/>
    <n v="104.6"/>
    <x v="0"/>
    <x v="1"/>
  </r>
  <r>
    <n v="88"/>
    <x v="88"/>
    <x v="88"/>
    <n v="3500"/>
    <n v="3600"/>
    <x v="0"/>
    <x v="0"/>
    <x v="0"/>
    <n v="1403452131"/>
    <n v="1401205731"/>
    <b v="0"/>
    <n v="60"/>
    <b v="1"/>
    <x v="1"/>
    <n v="102.85714285714285"/>
    <n v="60"/>
    <x v="0"/>
    <x v="1"/>
  </r>
  <r>
    <n v="89"/>
    <x v="89"/>
    <x v="89"/>
    <n v="6000"/>
    <n v="6904"/>
    <x v="0"/>
    <x v="0"/>
    <x v="0"/>
    <n v="1370196192"/>
    <n v="1368036192"/>
    <b v="0"/>
    <n v="56"/>
    <b v="1"/>
    <x v="1"/>
    <n v="115.06666666666668"/>
    <n v="123.28571428571429"/>
    <x v="0"/>
    <x v="1"/>
  </r>
  <r>
    <n v="90"/>
    <x v="90"/>
    <x v="90"/>
    <n v="500"/>
    <n v="502"/>
    <x v="0"/>
    <x v="0"/>
    <x v="0"/>
    <n v="1310454499"/>
    <n v="1307862499"/>
    <b v="0"/>
    <n v="16"/>
    <b v="1"/>
    <x v="1"/>
    <n v="100.4"/>
    <n v="31.375"/>
    <x v="0"/>
    <x v="1"/>
  </r>
  <r>
    <n v="91"/>
    <x v="91"/>
    <x v="91"/>
    <n v="3000"/>
    <n v="3600"/>
    <x v="0"/>
    <x v="0"/>
    <x v="0"/>
    <n v="1305625164"/>
    <n v="1300354764"/>
    <b v="0"/>
    <n v="46"/>
    <b v="1"/>
    <x v="1"/>
    <n v="120"/>
    <n v="78.260869565217391"/>
    <x v="0"/>
    <x v="1"/>
  </r>
  <r>
    <n v="92"/>
    <x v="92"/>
    <x v="92"/>
    <n v="5000"/>
    <n v="5260"/>
    <x v="0"/>
    <x v="5"/>
    <x v="5"/>
    <n v="1485936000"/>
    <n v="1481949983"/>
    <b v="0"/>
    <n v="43"/>
    <b v="1"/>
    <x v="1"/>
    <n v="105.2"/>
    <n v="122.32558139534883"/>
    <x v="0"/>
    <x v="1"/>
  </r>
  <r>
    <n v="93"/>
    <x v="93"/>
    <x v="93"/>
    <n v="1000"/>
    <n v="1106"/>
    <x v="0"/>
    <x v="0"/>
    <x v="0"/>
    <n v="1341349200"/>
    <n v="1338928537"/>
    <b v="0"/>
    <n v="15"/>
    <b v="1"/>
    <x v="1"/>
    <n v="110.60000000000001"/>
    <n v="73.733333333333334"/>
    <x v="0"/>
    <x v="1"/>
  </r>
  <r>
    <n v="94"/>
    <x v="94"/>
    <x v="94"/>
    <n v="250"/>
    <n v="260"/>
    <x v="0"/>
    <x v="1"/>
    <x v="1"/>
    <n v="1396890822"/>
    <n v="1395162822"/>
    <b v="0"/>
    <n v="12"/>
    <b v="1"/>
    <x v="1"/>
    <n v="104"/>
    <n v="21.666666666666668"/>
    <x v="0"/>
    <x v="1"/>
  </r>
  <r>
    <n v="95"/>
    <x v="95"/>
    <x v="95"/>
    <n v="350"/>
    <n v="460"/>
    <x v="0"/>
    <x v="0"/>
    <x v="0"/>
    <n v="1330214841"/>
    <n v="1327622841"/>
    <b v="0"/>
    <n v="21"/>
    <b v="1"/>
    <x v="1"/>
    <n v="131.42857142857142"/>
    <n v="21.904761904761905"/>
    <x v="0"/>
    <x v="1"/>
  </r>
  <r>
    <n v="96"/>
    <x v="96"/>
    <x v="96"/>
    <n v="1500"/>
    <n v="1720"/>
    <x v="0"/>
    <x v="0"/>
    <x v="0"/>
    <n v="1280631600"/>
    <n v="1274889241"/>
    <b v="0"/>
    <n v="34"/>
    <b v="1"/>
    <x v="1"/>
    <n v="114.66666666666667"/>
    <n v="50.588235294117645"/>
    <x v="0"/>
    <x v="1"/>
  </r>
  <r>
    <n v="97"/>
    <x v="97"/>
    <x v="97"/>
    <n v="400"/>
    <n v="425"/>
    <x v="0"/>
    <x v="0"/>
    <x v="0"/>
    <n v="1310440482"/>
    <n v="1307848482"/>
    <b v="0"/>
    <n v="8"/>
    <b v="1"/>
    <x v="1"/>
    <n v="106.25"/>
    <n v="53.125"/>
    <x v="0"/>
    <x v="1"/>
  </r>
  <r>
    <n v="98"/>
    <x v="98"/>
    <x v="98"/>
    <n v="3200"/>
    <n v="3400"/>
    <x v="0"/>
    <x v="0"/>
    <x v="0"/>
    <n v="1354923000"/>
    <n v="1351796674"/>
    <b v="0"/>
    <n v="60"/>
    <b v="1"/>
    <x v="1"/>
    <n v="106.25"/>
    <n v="56.666666666666664"/>
    <x v="0"/>
    <x v="1"/>
  </r>
  <r>
    <n v="99"/>
    <x v="99"/>
    <x v="99"/>
    <n v="1500"/>
    <n v="1590.29"/>
    <x v="0"/>
    <x v="0"/>
    <x v="0"/>
    <n v="1390426799"/>
    <n v="1387834799"/>
    <b v="0"/>
    <n v="39"/>
    <b v="1"/>
    <x v="1"/>
    <n v="106.01933333333334"/>
    <n v="40.776666666666664"/>
    <x v="0"/>
    <x v="1"/>
  </r>
  <r>
    <n v="100"/>
    <x v="100"/>
    <x v="100"/>
    <n v="5000"/>
    <n v="5000"/>
    <x v="0"/>
    <x v="0"/>
    <x v="0"/>
    <n v="1352055886"/>
    <n v="1350324286"/>
    <b v="0"/>
    <n v="26"/>
    <b v="1"/>
    <x v="1"/>
    <n v="100"/>
    <n v="192.30769230769232"/>
    <x v="0"/>
    <x v="1"/>
  </r>
  <r>
    <n v="101"/>
    <x v="101"/>
    <x v="101"/>
    <n v="3500"/>
    <n v="3500"/>
    <x v="0"/>
    <x v="0"/>
    <x v="0"/>
    <n v="1359052710"/>
    <n v="1356979110"/>
    <b v="0"/>
    <n v="35"/>
    <b v="1"/>
    <x v="1"/>
    <n v="100"/>
    <n v="100"/>
    <x v="0"/>
    <x v="1"/>
  </r>
  <r>
    <n v="102"/>
    <x v="102"/>
    <x v="102"/>
    <n v="6000"/>
    <n v="7665"/>
    <x v="0"/>
    <x v="0"/>
    <x v="0"/>
    <n v="1293073733"/>
    <n v="1290481733"/>
    <b v="0"/>
    <n v="65"/>
    <b v="1"/>
    <x v="1"/>
    <n v="127.75000000000001"/>
    <n v="117.92307692307692"/>
    <x v="0"/>
    <x v="1"/>
  </r>
  <r>
    <n v="103"/>
    <x v="103"/>
    <x v="103"/>
    <n v="1300"/>
    <n v="1367"/>
    <x v="0"/>
    <x v="1"/>
    <x v="1"/>
    <n v="1394220030"/>
    <n v="1392232830"/>
    <b v="0"/>
    <n v="49"/>
    <b v="1"/>
    <x v="1"/>
    <n v="105.15384615384616"/>
    <n v="27.897959183673468"/>
    <x v="0"/>
    <x v="1"/>
  </r>
  <r>
    <n v="104"/>
    <x v="104"/>
    <x v="104"/>
    <n v="500"/>
    <n v="600"/>
    <x v="0"/>
    <x v="0"/>
    <x v="0"/>
    <n v="1301792400"/>
    <n v="1299775266"/>
    <b v="0"/>
    <n v="10"/>
    <b v="1"/>
    <x v="1"/>
    <n v="120"/>
    <n v="60"/>
    <x v="0"/>
    <x v="1"/>
  </r>
  <r>
    <n v="105"/>
    <x v="105"/>
    <x v="105"/>
    <n v="2200"/>
    <n v="2363"/>
    <x v="0"/>
    <x v="0"/>
    <x v="0"/>
    <n v="1463184000"/>
    <n v="1461605020"/>
    <b v="0"/>
    <n v="60"/>
    <b v="1"/>
    <x v="1"/>
    <n v="107.40909090909089"/>
    <n v="39.383333333333333"/>
    <x v="0"/>
    <x v="1"/>
  </r>
  <r>
    <n v="106"/>
    <x v="106"/>
    <x v="106"/>
    <n v="5000"/>
    <n v="5025"/>
    <x v="0"/>
    <x v="0"/>
    <x v="0"/>
    <n v="1333391901"/>
    <n v="1332182301"/>
    <b v="0"/>
    <n v="27"/>
    <b v="1"/>
    <x v="1"/>
    <n v="100.49999999999999"/>
    <n v="186.11111111111111"/>
    <x v="0"/>
    <x v="1"/>
  </r>
  <r>
    <n v="107"/>
    <x v="107"/>
    <x v="107"/>
    <n v="7500"/>
    <n v="7685"/>
    <x v="0"/>
    <x v="0"/>
    <x v="0"/>
    <n v="1303688087"/>
    <n v="1301787287"/>
    <b v="0"/>
    <n v="69"/>
    <b v="1"/>
    <x v="1"/>
    <n v="102.46666666666667"/>
    <n v="111.37681159420291"/>
    <x v="0"/>
    <x v="1"/>
  </r>
  <r>
    <n v="108"/>
    <x v="108"/>
    <x v="108"/>
    <n v="1500"/>
    <n v="3700"/>
    <x v="0"/>
    <x v="0"/>
    <x v="0"/>
    <n v="1370011370"/>
    <n v="1364827370"/>
    <b v="0"/>
    <n v="47"/>
    <b v="1"/>
    <x v="1"/>
    <n v="246.66666666666669"/>
    <n v="78.723404255319153"/>
    <x v="0"/>
    <x v="1"/>
  </r>
  <r>
    <n v="109"/>
    <x v="109"/>
    <x v="109"/>
    <n v="1000"/>
    <n v="2195"/>
    <x v="0"/>
    <x v="0"/>
    <x v="0"/>
    <n v="1298680630"/>
    <n v="1296088630"/>
    <b v="0"/>
    <n v="47"/>
    <b v="1"/>
    <x v="1"/>
    <n v="219.49999999999997"/>
    <n v="46.702127659574465"/>
    <x v="0"/>
    <x v="1"/>
  </r>
  <r>
    <n v="110"/>
    <x v="110"/>
    <x v="110"/>
    <n v="1300"/>
    <n v="1700"/>
    <x v="0"/>
    <x v="0"/>
    <x v="0"/>
    <n v="1384408740"/>
    <n v="1381445253"/>
    <b v="0"/>
    <n v="26"/>
    <b v="1"/>
    <x v="1"/>
    <n v="130.76923076923077"/>
    <n v="65.384615384615387"/>
    <x v="0"/>
    <x v="1"/>
  </r>
  <r>
    <n v="111"/>
    <x v="111"/>
    <x v="111"/>
    <n v="3500"/>
    <n v="5410"/>
    <x v="0"/>
    <x v="2"/>
    <x v="2"/>
    <n v="1433059187"/>
    <n v="1430467187"/>
    <b v="0"/>
    <n v="53"/>
    <b v="1"/>
    <x v="1"/>
    <n v="154.57142857142858"/>
    <n v="102.0754716981132"/>
    <x v="0"/>
    <x v="1"/>
  </r>
  <r>
    <n v="112"/>
    <x v="112"/>
    <x v="112"/>
    <n v="5000"/>
    <n v="5200"/>
    <x v="0"/>
    <x v="0"/>
    <x v="0"/>
    <n v="1397354400"/>
    <n v="1395277318"/>
    <b v="0"/>
    <n v="81"/>
    <b v="1"/>
    <x v="1"/>
    <n v="104"/>
    <n v="64.197530864197532"/>
    <x v="0"/>
    <x v="1"/>
  </r>
  <r>
    <n v="113"/>
    <x v="113"/>
    <x v="113"/>
    <n v="5000"/>
    <n v="7050"/>
    <x v="0"/>
    <x v="0"/>
    <x v="0"/>
    <n v="1312642800"/>
    <n v="1311963128"/>
    <b v="0"/>
    <n v="78"/>
    <b v="1"/>
    <x v="1"/>
    <n v="141"/>
    <n v="90.384615384615387"/>
    <x v="0"/>
    <x v="1"/>
  </r>
  <r>
    <n v="114"/>
    <x v="114"/>
    <x v="114"/>
    <n v="3000"/>
    <n v="3100"/>
    <x v="0"/>
    <x v="0"/>
    <x v="0"/>
    <n v="1326436488"/>
    <n v="1321252488"/>
    <b v="0"/>
    <n v="35"/>
    <b v="1"/>
    <x v="1"/>
    <n v="103.33333333333334"/>
    <n v="88.571428571428569"/>
    <x v="0"/>
    <x v="1"/>
  </r>
  <r>
    <n v="115"/>
    <x v="115"/>
    <x v="115"/>
    <n v="450"/>
    <n v="632"/>
    <x v="0"/>
    <x v="0"/>
    <x v="0"/>
    <n v="1328377444"/>
    <n v="1326217444"/>
    <b v="0"/>
    <n v="22"/>
    <b v="1"/>
    <x v="1"/>
    <n v="140.44444444444443"/>
    <n v="28.727272727272727"/>
    <x v="0"/>
    <x v="1"/>
  </r>
  <r>
    <n v="116"/>
    <x v="116"/>
    <x v="116"/>
    <n v="3500"/>
    <n v="3978"/>
    <x v="0"/>
    <x v="0"/>
    <x v="0"/>
    <n v="1302260155"/>
    <n v="1298289355"/>
    <b v="0"/>
    <n v="57"/>
    <b v="1"/>
    <x v="1"/>
    <n v="113.65714285714286"/>
    <n v="69.78947368421052"/>
    <x v="0"/>
    <x v="1"/>
  </r>
  <r>
    <n v="117"/>
    <x v="117"/>
    <x v="117"/>
    <n v="4500"/>
    <n v="4522.22"/>
    <x v="0"/>
    <x v="0"/>
    <x v="0"/>
    <n v="1276110000"/>
    <n v="1268337744"/>
    <b v="0"/>
    <n v="27"/>
    <b v="1"/>
    <x v="1"/>
    <n v="100.49377777777779"/>
    <n v="167.48962962962963"/>
    <x v="0"/>
    <x v="1"/>
  </r>
  <r>
    <n v="118"/>
    <x v="118"/>
    <x v="118"/>
    <n v="5000"/>
    <n v="5651.58"/>
    <x v="0"/>
    <x v="0"/>
    <x v="0"/>
    <n v="1311902236"/>
    <n v="1309310236"/>
    <b v="0"/>
    <n v="39"/>
    <b v="1"/>
    <x v="1"/>
    <n v="113.03159999999998"/>
    <n v="144.91230769230768"/>
    <x v="0"/>
    <x v="1"/>
  </r>
  <r>
    <n v="119"/>
    <x v="119"/>
    <x v="119"/>
    <n v="3250"/>
    <n v="3398.1"/>
    <x v="0"/>
    <x v="0"/>
    <x v="0"/>
    <n v="1313276400"/>
    <n v="1310693986"/>
    <b v="0"/>
    <n v="37"/>
    <b v="1"/>
    <x v="1"/>
    <n v="104.55692307692308"/>
    <n v="91.840540540540545"/>
    <x v="0"/>
    <x v="1"/>
  </r>
  <r>
    <n v="120"/>
    <x v="120"/>
    <x v="120"/>
    <n v="70000"/>
    <n v="10"/>
    <x v="1"/>
    <x v="7"/>
    <x v="6"/>
    <n v="1475457107"/>
    <n v="1472865107"/>
    <b v="0"/>
    <n v="1"/>
    <b v="0"/>
    <x v="2"/>
    <n v="1.4285714285714287E-2"/>
    <n v="10"/>
    <x v="0"/>
    <x v="2"/>
  </r>
  <r>
    <n v="121"/>
    <x v="121"/>
    <x v="121"/>
    <n v="3000"/>
    <n v="1"/>
    <x v="1"/>
    <x v="0"/>
    <x v="0"/>
    <n v="1429352160"/>
    <n v="1427993710"/>
    <b v="0"/>
    <n v="1"/>
    <b v="0"/>
    <x v="2"/>
    <n v="3.3333333333333333E-2"/>
    <n v="1"/>
    <x v="0"/>
    <x v="2"/>
  </r>
  <r>
    <n v="122"/>
    <x v="122"/>
    <x v="122"/>
    <n v="100000000"/>
    <n v="0"/>
    <x v="1"/>
    <x v="0"/>
    <x v="0"/>
    <n v="1476094907"/>
    <n v="1470910907"/>
    <b v="0"/>
    <n v="0"/>
    <b v="0"/>
    <x v="2"/>
    <n v="0"/>
    <e v="#DIV/0!"/>
    <x v="0"/>
    <x v="2"/>
  </r>
  <r>
    <n v="123"/>
    <x v="123"/>
    <x v="123"/>
    <n v="55000"/>
    <n v="151"/>
    <x v="1"/>
    <x v="0"/>
    <x v="0"/>
    <n v="1414533600"/>
    <n v="1411411564"/>
    <b v="0"/>
    <n v="6"/>
    <b v="0"/>
    <x v="2"/>
    <n v="0.27454545454545454"/>
    <n v="25.166666666666668"/>
    <x v="0"/>
    <x v="2"/>
  </r>
  <r>
    <n v="124"/>
    <x v="124"/>
    <x v="124"/>
    <n v="4000"/>
    <n v="0"/>
    <x v="1"/>
    <x v="0"/>
    <x v="0"/>
    <n v="1431728242"/>
    <n v="1429568242"/>
    <b v="0"/>
    <n v="0"/>
    <b v="0"/>
    <x v="2"/>
    <n v="0"/>
    <e v="#DIV/0!"/>
    <x v="0"/>
    <x v="2"/>
  </r>
  <r>
    <n v="125"/>
    <x v="125"/>
    <x v="125"/>
    <n v="500"/>
    <n v="70"/>
    <x v="1"/>
    <x v="5"/>
    <x v="5"/>
    <n v="1486165880"/>
    <n v="1480981880"/>
    <b v="0"/>
    <n v="6"/>
    <b v="0"/>
    <x v="2"/>
    <n v="14.000000000000002"/>
    <n v="11.666666666666666"/>
    <x v="0"/>
    <x v="2"/>
  </r>
  <r>
    <n v="126"/>
    <x v="126"/>
    <x v="126"/>
    <n v="25000"/>
    <n v="1387"/>
    <x v="1"/>
    <x v="0"/>
    <x v="0"/>
    <n v="1433988000"/>
    <n v="1431353337"/>
    <b v="0"/>
    <n v="13"/>
    <b v="0"/>
    <x v="2"/>
    <n v="5.548"/>
    <n v="106.69230769230769"/>
    <x v="0"/>
    <x v="2"/>
  </r>
  <r>
    <n v="127"/>
    <x v="127"/>
    <x v="127"/>
    <n v="8000"/>
    <n v="190"/>
    <x v="1"/>
    <x v="0"/>
    <x v="0"/>
    <n v="1428069541"/>
    <n v="1425481141"/>
    <b v="0"/>
    <n v="4"/>
    <b v="0"/>
    <x v="2"/>
    <n v="2.375"/>
    <n v="47.5"/>
    <x v="0"/>
    <x v="2"/>
  </r>
  <r>
    <n v="128"/>
    <x v="128"/>
    <x v="128"/>
    <n v="100000"/>
    <n v="1867"/>
    <x v="1"/>
    <x v="0"/>
    <x v="0"/>
    <n v="1476941293"/>
    <n v="1473917293"/>
    <b v="0"/>
    <n v="6"/>
    <b v="0"/>
    <x v="2"/>
    <n v="1.867"/>
    <n v="311.16666666666669"/>
    <x v="0"/>
    <x v="2"/>
  </r>
  <r>
    <n v="129"/>
    <x v="129"/>
    <x v="129"/>
    <n v="20000"/>
    <n v="0"/>
    <x v="1"/>
    <x v="0"/>
    <x v="0"/>
    <n v="1414708183"/>
    <n v="1409524183"/>
    <b v="0"/>
    <n v="0"/>
    <b v="0"/>
    <x v="2"/>
    <n v="0"/>
    <e v="#DIV/0!"/>
    <x v="0"/>
    <x v="2"/>
  </r>
  <r>
    <n v="130"/>
    <x v="130"/>
    <x v="130"/>
    <n v="600"/>
    <n v="0"/>
    <x v="1"/>
    <x v="1"/>
    <x v="1"/>
    <n v="1402949760"/>
    <n v="1400536692"/>
    <b v="0"/>
    <n v="0"/>
    <b v="0"/>
    <x v="2"/>
    <n v="0"/>
    <e v="#DIV/0!"/>
    <x v="0"/>
    <x v="2"/>
  </r>
  <r>
    <n v="131"/>
    <x v="131"/>
    <x v="131"/>
    <n v="1200"/>
    <n v="0"/>
    <x v="1"/>
    <x v="0"/>
    <x v="0"/>
    <n v="1467763200"/>
    <n v="1466453161"/>
    <b v="0"/>
    <n v="0"/>
    <b v="0"/>
    <x v="2"/>
    <n v="0"/>
    <e v="#DIV/0!"/>
    <x v="0"/>
    <x v="2"/>
  </r>
  <r>
    <n v="132"/>
    <x v="132"/>
    <x v="132"/>
    <n v="80000"/>
    <n v="7655"/>
    <x v="1"/>
    <x v="0"/>
    <x v="0"/>
    <n v="1415392207"/>
    <n v="1411500607"/>
    <b v="0"/>
    <n v="81"/>
    <b v="0"/>
    <x v="2"/>
    <n v="9.5687499999999996"/>
    <n v="94.506172839506178"/>
    <x v="0"/>
    <x v="2"/>
  </r>
  <r>
    <n v="133"/>
    <x v="133"/>
    <x v="133"/>
    <n v="71764"/>
    <n v="0"/>
    <x v="1"/>
    <x v="0"/>
    <x v="0"/>
    <n v="1464715860"/>
    <n v="1462130584"/>
    <b v="0"/>
    <n v="0"/>
    <b v="0"/>
    <x v="2"/>
    <n v="0"/>
    <e v="#DIV/0!"/>
    <x v="0"/>
    <x v="2"/>
  </r>
  <r>
    <n v="134"/>
    <x v="134"/>
    <x v="134"/>
    <n v="5000"/>
    <n v="0"/>
    <x v="1"/>
    <x v="0"/>
    <x v="0"/>
    <n v="1441386000"/>
    <n v="1438811418"/>
    <b v="0"/>
    <n v="0"/>
    <b v="0"/>
    <x v="2"/>
    <n v="0"/>
    <e v="#DIV/0!"/>
    <x v="0"/>
    <x v="2"/>
  </r>
  <r>
    <n v="135"/>
    <x v="135"/>
    <x v="135"/>
    <n v="3000"/>
    <n v="403"/>
    <x v="1"/>
    <x v="0"/>
    <x v="0"/>
    <n v="1404241200"/>
    <n v="1401354597"/>
    <b v="0"/>
    <n v="5"/>
    <b v="0"/>
    <x v="2"/>
    <n v="13.433333333333334"/>
    <n v="80.599999999999994"/>
    <x v="0"/>
    <x v="2"/>
  </r>
  <r>
    <n v="136"/>
    <x v="136"/>
    <x v="121"/>
    <n v="3000"/>
    <n v="0"/>
    <x v="1"/>
    <x v="0"/>
    <x v="0"/>
    <n v="1431771360"/>
    <n v="1427968234"/>
    <b v="0"/>
    <n v="0"/>
    <b v="0"/>
    <x v="2"/>
    <n v="0"/>
    <e v="#DIV/0!"/>
    <x v="0"/>
    <x v="2"/>
  </r>
  <r>
    <n v="137"/>
    <x v="137"/>
    <x v="136"/>
    <n v="55000"/>
    <n v="0"/>
    <x v="1"/>
    <x v="8"/>
    <x v="7"/>
    <n v="1444657593"/>
    <n v="1440337593"/>
    <b v="0"/>
    <n v="0"/>
    <b v="0"/>
    <x v="2"/>
    <n v="0"/>
    <e v="#DIV/0!"/>
    <x v="0"/>
    <x v="2"/>
  </r>
  <r>
    <n v="138"/>
    <x v="138"/>
    <x v="137"/>
    <n v="150000"/>
    <n v="4712"/>
    <x v="1"/>
    <x v="0"/>
    <x v="0"/>
    <n v="1438405140"/>
    <n v="1435731041"/>
    <b v="0"/>
    <n v="58"/>
    <b v="0"/>
    <x v="2"/>
    <n v="3.1413333333333333"/>
    <n v="81.241379310344826"/>
    <x v="0"/>
    <x v="2"/>
  </r>
  <r>
    <n v="139"/>
    <x v="139"/>
    <x v="138"/>
    <n v="500"/>
    <n v="500"/>
    <x v="1"/>
    <x v="0"/>
    <x v="0"/>
    <n v="1436738772"/>
    <n v="1435874772"/>
    <b v="0"/>
    <n v="1"/>
    <b v="0"/>
    <x v="2"/>
    <n v="100"/>
    <n v="500"/>
    <x v="0"/>
    <x v="2"/>
  </r>
  <r>
    <n v="140"/>
    <x v="140"/>
    <x v="139"/>
    <n v="200000"/>
    <n v="0"/>
    <x v="1"/>
    <x v="0"/>
    <x v="0"/>
    <n v="1426823132"/>
    <n v="1424234732"/>
    <b v="0"/>
    <n v="0"/>
    <b v="0"/>
    <x v="2"/>
    <n v="0"/>
    <e v="#DIV/0!"/>
    <x v="0"/>
    <x v="2"/>
  </r>
  <r>
    <n v="141"/>
    <x v="141"/>
    <x v="140"/>
    <n v="12000"/>
    <n v="1293"/>
    <x v="1"/>
    <x v="0"/>
    <x v="0"/>
    <n v="1433043623"/>
    <n v="1429155623"/>
    <b v="0"/>
    <n v="28"/>
    <b v="0"/>
    <x v="2"/>
    <n v="10.775"/>
    <n v="46.178571428571431"/>
    <x v="0"/>
    <x v="2"/>
  </r>
  <r>
    <n v="142"/>
    <x v="142"/>
    <x v="141"/>
    <n v="3000"/>
    <n v="10"/>
    <x v="1"/>
    <x v="0"/>
    <x v="0"/>
    <n v="1416176778"/>
    <n v="1414358778"/>
    <b v="0"/>
    <n v="1"/>
    <b v="0"/>
    <x v="2"/>
    <n v="0.33333333333333337"/>
    <n v="10"/>
    <x v="0"/>
    <x v="2"/>
  </r>
  <r>
    <n v="143"/>
    <x v="143"/>
    <x v="142"/>
    <n v="5500"/>
    <n v="0"/>
    <x v="1"/>
    <x v="2"/>
    <x v="2"/>
    <n v="1472882100"/>
    <n v="1467941542"/>
    <b v="0"/>
    <n v="0"/>
    <b v="0"/>
    <x v="2"/>
    <n v="0"/>
    <e v="#DIV/0!"/>
    <x v="0"/>
    <x v="2"/>
  </r>
  <r>
    <n v="144"/>
    <x v="144"/>
    <x v="143"/>
    <n v="7500"/>
    <n v="2070"/>
    <x v="1"/>
    <x v="5"/>
    <x v="5"/>
    <n v="1428945472"/>
    <n v="1423765072"/>
    <b v="0"/>
    <n v="37"/>
    <b v="0"/>
    <x v="2"/>
    <n v="27.6"/>
    <n v="55.945945945945944"/>
    <x v="0"/>
    <x v="2"/>
  </r>
  <r>
    <n v="145"/>
    <x v="145"/>
    <x v="144"/>
    <n v="4500"/>
    <n v="338"/>
    <x v="1"/>
    <x v="0"/>
    <x v="0"/>
    <n v="1439298052"/>
    <n v="1436965252"/>
    <b v="0"/>
    <n v="9"/>
    <b v="0"/>
    <x v="2"/>
    <n v="7.5111111111111111"/>
    <n v="37.555555555555557"/>
    <x v="0"/>
    <x v="2"/>
  </r>
  <r>
    <n v="146"/>
    <x v="146"/>
    <x v="145"/>
    <n v="20000"/>
    <n v="115"/>
    <x v="1"/>
    <x v="0"/>
    <x v="0"/>
    <n v="1484698998"/>
    <n v="1479514998"/>
    <b v="0"/>
    <n v="3"/>
    <b v="0"/>
    <x v="2"/>
    <n v="0.57499999999999996"/>
    <n v="38.333333333333336"/>
    <x v="0"/>
    <x v="2"/>
  </r>
  <r>
    <n v="147"/>
    <x v="147"/>
    <x v="146"/>
    <n v="7000"/>
    <n v="0"/>
    <x v="1"/>
    <x v="1"/>
    <x v="1"/>
    <n v="1420741080"/>
    <n v="1417026340"/>
    <b v="0"/>
    <n v="0"/>
    <b v="0"/>
    <x v="2"/>
    <n v="0"/>
    <e v="#DIV/0!"/>
    <x v="0"/>
    <x v="2"/>
  </r>
  <r>
    <n v="148"/>
    <x v="148"/>
    <x v="147"/>
    <n v="50000"/>
    <n v="40"/>
    <x v="1"/>
    <x v="0"/>
    <x v="0"/>
    <n v="1456555536"/>
    <n v="1453963536"/>
    <b v="0"/>
    <n v="2"/>
    <b v="0"/>
    <x v="2"/>
    <n v="0.08"/>
    <n v="20"/>
    <x v="0"/>
    <x v="2"/>
  </r>
  <r>
    <n v="149"/>
    <x v="149"/>
    <x v="148"/>
    <n v="10000"/>
    <n v="92"/>
    <x v="1"/>
    <x v="0"/>
    <x v="0"/>
    <n v="1419494400"/>
    <n v="1416888470"/>
    <b v="0"/>
    <n v="6"/>
    <b v="0"/>
    <x v="2"/>
    <n v="0.91999999999999993"/>
    <n v="15.333333333333334"/>
    <x v="0"/>
    <x v="2"/>
  </r>
  <r>
    <n v="150"/>
    <x v="150"/>
    <x v="149"/>
    <n v="130000"/>
    <n v="30112"/>
    <x v="1"/>
    <x v="0"/>
    <x v="0"/>
    <n v="1432612382"/>
    <n v="1427428382"/>
    <b v="0"/>
    <n v="67"/>
    <b v="0"/>
    <x v="2"/>
    <n v="23.163076923076922"/>
    <n v="449.43283582089555"/>
    <x v="0"/>
    <x v="2"/>
  </r>
  <r>
    <n v="151"/>
    <x v="151"/>
    <x v="150"/>
    <n v="250000"/>
    <n v="140"/>
    <x v="1"/>
    <x v="2"/>
    <x v="2"/>
    <n v="1434633191"/>
    <n v="1429449191"/>
    <b v="0"/>
    <n v="5"/>
    <b v="0"/>
    <x v="2"/>
    <n v="5.5999999999999994E-2"/>
    <n v="28"/>
    <x v="0"/>
    <x v="2"/>
  </r>
  <r>
    <n v="152"/>
    <x v="152"/>
    <x v="151"/>
    <n v="380000"/>
    <n v="30"/>
    <x v="1"/>
    <x v="0"/>
    <x v="0"/>
    <n v="1411437100"/>
    <n v="1408845100"/>
    <b v="0"/>
    <n v="2"/>
    <b v="0"/>
    <x v="2"/>
    <n v="7.8947368421052634E-3"/>
    <n v="15"/>
    <x v="0"/>
    <x v="2"/>
  </r>
  <r>
    <n v="153"/>
    <x v="153"/>
    <x v="152"/>
    <n v="50000"/>
    <n v="359"/>
    <x v="1"/>
    <x v="0"/>
    <x v="0"/>
    <n v="1417532644"/>
    <n v="1413900244"/>
    <b v="0"/>
    <n v="10"/>
    <b v="0"/>
    <x v="2"/>
    <n v="0.71799999999999997"/>
    <n v="35.9"/>
    <x v="0"/>
    <x v="2"/>
  </r>
  <r>
    <n v="154"/>
    <x v="154"/>
    <x v="153"/>
    <n v="1500"/>
    <n v="40"/>
    <x v="1"/>
    <x v="0"/>
    <x v="0"/>
    <n v="1433336895"/>
    <n v="1429621695"/>
    <b v="0"/>
    <n v="3"/>
    <b v="0"/>
    <x v="2"/>
    <n v="2.666666666666667"/>
    <n v="13.333333333333334"/>
    <x v="0"/>
    <x v="2"/>
  </r>
  <r>
    <n v="155"/>
    <x v="155"/>
    <x v="154"/>
    <n v="1350000"/>
    <n v="81"/>
    <x v="1"/>
    <x v="0"/>
    <x v="0"/>
    <n v="1437657935"/>
    <n v="1434201935"/>
    <b v="0"/>
    <n v="4"/>
    <b v="0"/>
    <x v="2"/>
    <n v="6.0000000000000001E-3"/>
    <n v="20.25"/>
    <x v="0"/>
    <x v="2"/>
  </r>
  <r>
    <n v="156"/>
    <x v="156"/>
    <x v="155"/>
    <n v="35000"/>
    <n v="1785"/>
    <x v="1"/>
    <x v="5"/>
    <x v="5"/>
    <n v="1407034796"/>
    <n v="1401850796"/>
    <b v="0"/>
    <n v="15"/>
    <b v="0"/>
    <x v="2"/>
    <n v="5.0999999999999996"/>
    <n v="119"/>
    <x v="0"/>
    <x v="2"/>
  </r>
  <r>
    <n v="157"/>
    <x v="157"/>
    <x v="156"/>
    <n v="2995"/>
    <n v="8"/>
    <x v="1"/>
    <x v="0"/>
    <x v="0"/>
    <n v="1456523572"/>
    <n v="1453931572"/>
    <b v="0"/>
    <n v="2"/>
    <b v="0"/>
    <x v="2"/>
    <n v="0.26711185308848079"/>
    <n v="4"/>
    <x v="0"/>
    <x v="2"/>
  </r>
  <r>
    <n v="158"/>
    <x v="158"/>
    <x v="157"/>
    <n v="5000"/>
    <n v="0"/>
    <x v="1"/>
    <x v="0"/>
    <x v="0"/>
    <n v="1413942628"/>
    <n v="1411350628"/>
    <b v="0"/>
    <n v="0"/>
    <b v="0"/>
    <x v="2"/>
    <n v="0"/>
    <e v="#DIV/0!"/>
    <x v="0"/>
    <x v="2"/>
  </r>
  <r>
    <n v="159"/>
    <x v="159"/>
    <x v="158"/>
    <n v="500000"/>
    <n v="10"/>
    <x v="1"/>
    <x v="0"/>
    <x v="0"/>
    <n v="1467541545"/>
    <n v="1464085545"/>
    <b v="0"/>
    <n v="1"/>
    <b v="0"/>
    <x v="2"/>
    <n v="2E-3"/>
    <n v="10"/>
    <x v="0"/>
    <x v="2"/>
  </r>
  <r>
    <n v="160"/>
    <x v="160"/>
    <x v="159"/>
    <n v="5000"/>
    <n v="0"/>
    <x v="2"/>
    <x v="0"/>
    <x v="0"/>
    <n v="1439675691"/>
    <n v="1434491691"/>
    <b v="0"/>
    <n v="0"/>
    <b v="0"/>
    <x v="3"/>
    <n v="0"/>
    <e v="#DIV/0!"/>
    <x v="0"/>
    <x v="3"/>
  </r>
  <r>
    <n v="161"/>
    <x v="161"/>
    <x v="160"/>
    <n v="50000"/>
    <n v="5"/>
    <x v="2"/>
    <x v="0"/>
    <x v="0"/>
    <n v="1404318595"/>
    <n v="1401726595"/>
    <b v="0"/>
    <n v="1"/>
    <b v="0"/>
    <x v="3"/>
    <n v="0.01"/>
    <n v="5"/>
    <x v="0"/>
    <x v="3"/>
  </r>
  <r>
    <n v="162"/>
    <x v="162"/>
    <x v="161"/>
    <n v="2800"/>
    <n v="435"/>
    <x v="2"/>
    <x v="0"/>
    <x v="0"/>
    <n v="1408232520"/>
    <n v="1405393356"/>
    <b v="0"/>
    <n v="10"/>
    <b v="0"/>
    <x v="3"/>
    <n v="15.535714285714286"/>
    <n v="43.5"/>
    <x v="0"/>
    <x v="3"/>
  </r>
  <r>
    <n v="163"/>
    <x v="163"/>
    <x v="162"/>
    <n v="2000000"/>
    <n v="0"/>
    <x v="2"/>
    <x v="0"/>
    <x v="0"/>
    <n v="1443657600"/>
    <n v="1440716654"/>
    <b v="0"/>
    <n v="0"/>
    <b v="0"/>
    <x v="3"/>
    <n v="0"/>
    <e v="#DIV/0!"/>
    <x v="0"/>
    <x v="3"/>
  </r>
  <r>
    <n v="164"/>
    <x v="164"/>
    <x v="163"/>
    <n v="120000"/>
    <n v="640"/>
    <x v="2"/>
    <x v="0"/>
    <x v="0"/>
    <n v="1411150701"/>
    <n v="1405966701"/>
    <b v="0"/>
    <n v="7"/>
    <b v="0"/>
    <x v="3"/>
    <n v="0.53333333333333333"/>
    <n v="91.428571428571431"/>
    <x v="0"/>
    <x v="3"/>
  </r>
  <r>
    <n v="165"/>
    <x v="165"/>
    <x v="164"/>
    <n v="17000"/>
    <n v="0"/>
    <x v="2"/>
    <x v="1"/>
    <x v="1"/>
    <n v="1452613724"/>
    <n v="1450021724"/>
    <b v="0"/>
    <n v="0"/>
    <b v="0"/>
    <x v="3"/>
    <n v="0"/>
    <e v="#DIV/0!"/>
    <x v="0"/>
    <x v="3"/>
  </r>
  <r>
    <n v="166"/>
    <x v="166"/>
    <x v="165"/>
    <n v="5000"/>
    <n v="3000"/>
    <x v="2"/>
    <x v="0"/>
    <x v="0"/>
    <n v="1484531362"/>
    <n v="1481939362"/>
    <b v="0"/>
    <n v="1"/>
    <b v="0"/>
    <x v="3"/>
    <n v="60"/>
    <n v="3000"/>
    <x v="0"/>
    <x v="3"/>
  </r>
  <r>
    <n v="167"/>
    <x v="167"/>
    <x v="166"/>
    <n v="110000"/>
    <n v="11"/>
    <x v="2"/>
    <x v="0"/>
    <x v="0"/>
    <n v="1438726535"/>
    <n v="1433542535"/>
    <b v="0"/>
    <n v="2"/>
    <b v="0"/>
    <x v="3"/>
    <n v="0.01"/>
    <n v="5.5"/>
    <x v="0"/>
    <x v="3"/>
  </r>
  <r>
    <n v="168"/>
    <x v="168"/>
    <x v="167"/>
    <n v="8000"/>
    <n v="325"/>
    <x v="2"/>
    <x v="0"/>
    <x v="0"/>
    <n v="1426791770"/>
    <n v="1424203370"/>
    <b v="0"/>
    <n v="3"/>
    <b v="0"/>
    <x v="3"/>
    <n v="4.0625"/>
    <n v="108.33333333333333"/>
    <x v="0"/>
    <x v="3"/>
  </r>
  <r>
    <n v="169"/>
    <x v="169"/>
    <x v="168"/>
    <n v="2500"/>
    <n v="560"/>
    <x v="2"/>
    <x v="1"/>
    <x v="1"/>
    <n v="1413634059"/>
    <n v="1411042059"/>
    <b v="0"/>
    <n v="10"/>
    <b v="0"/>
    <x v="3"/>
    <n v="22.400000000000002"/>
    <n v="56"/>
    <x v="0"/>
    <x v="3"/>
  </r>
  <r>
    <n v="170"/>
    <x v="170"/>
    <x v="169"/>
    <n v="10000"/>
    <n v="325"/>
    <x v="2"/>
    <x v="0"/>
    <x v="0"/>
    <n v="1440912480"/>
    <n v="1438385283"/>
    <b v="0"/>
    <n v="10"/>
    <b v="0"/>
    <x v="3"/>
    <n v="3.25"/>
    <n v="32.5"/>
    <x v="0"/>
    <x v="3"/>
  </r>
  <r>
    <n v="171"/>
    <x v="171"/>
    <x v="170"/>
    <n v="50000"/>
    <n v="1"/>
    <x v="2"/>
    <x v="0"/>
    <x v="0"/>
    <n v="1470975614"/>
    <n v="1465791614"/>
    <b v="0"/>
    <n v="1"/>
    <b v="0"/>
    <x v="3"/>
    <n v="2E-3"/>
    <n v="1"/>
    <x v="0"/>
    <x v="3"/>
  </r>
  <r>
    <n v="172"/>
    <x v="172"/>
    <x v="171"/>
    <n v="95000"/>
    <n v="0"/>
    <x v="2"/>
    <x v="0"/>
    <x v="0"/>
    <n v="1426753723"/>
    <n v="1423733323"/>
    <b v="0"/>
    <n v="0"/>
    <b v="0"/>
    <x v="3"/>
    <n v="0"/>
    <e v="#DIV/0!"/>
    <x v="0"/>
    <x v="3"/>
  </r>
  <r>
    <n v="173"/>
    <x v="173"/>
    <x v="172"/>
    <n v="1110"/>
    <n v="0"/>
    <x v="2"/>
    <x v="1"/>
    <x v="1"/>
    <n v="1425131108"/>
    <n v="1422539108"/>
    <b v="0"/>
    <n v="0"/>
    <b v="0"/>
    <x v="3"/>
    <n v="0"/>
    <e v="#DIV/0!"/>
    <x v="0"/>
    <x v="3"/>
  </r>
  <r>
    <n v="174"/>
    <x v="174"/>
    <x v="173"/>
    <n v="6000"/>
    <n v="0"/>
    <x v="2"/>
    <x v="9"/>
    <x v="3"/>
    <n v="1431108776"/>
    <n v="1425924776"/>
    <b v="0"/>
    <n v="0"/>
    <b v="0"/>
    <x v="3"/>
    <n v="0"/>
    <e v="#DIV/0!"/>
    <x v="0"/>
    <x v="3"/>
  </r>
  <r>
    <n v="175"/>
    <x v="175"/>
    <x v="174"/>
    <n v="20000"/>
    <n v="1297"/>
    <x v="2"/>
    <x v="1"/>
    <x v="1"/>
    <n v="1409337611"/>
    <n v="1407177611"/>
    <b v="0"/>
    <n v="26"/>
    <b v="0"/>
    <x v="3"/>
    <n v="6.4850000000000003"/>
    <n v="49.884615384615387"/>
    <x v="0"/>
    <x v="3"/>
  </r>
  <r>
    <n v="176"/>
    <x v="176"/>
    <x v="175"/>
    <n v="1500"/>
    <n v="0"/>
    <x v="2"/>
    <x v="0"/>
    <x v="0"/>
    <n v="1438803999"/>
    <n v="1436211999"/>
    <b v="0"/>
    <n v="0"/>
    <b v="0"/>
    <x v="3"/>
    <n v="0"/>
    <e v="#DIV/0!"/>
    <x v="0"/>
    <x v="3"/>
  </r>
  <r>
    <n v="177"/>
    <x v="177"/>
    <x v="176"/>
    <n v="450"/>
    <n v="180"/>
    <x v="2"/>
    <x v="0"/>
    <x v="0"/>
    <n v="1427155726"/>
    <n v="1425690526"/>
    <b v="0"/>
    <n v="7"/>
    <b v="0"/>
    <x v="3"/>
    <n v="40"/>
    <n v="25.714285714285715"/>
    <x v="0"/>
    <x v="3"/>
  </r>
  <r>
    <n v="178"/>
    <x v="178"/>
    <x v="177"/>
    <n v="500000"/>
    <n v="0"/>
    <x v="2"/>
    <x v="3"/>
    <x v="3"/>
    <n v="1448582145"/>
    <n v="1445986545"/>
    <b v="0"/>
    <n v="0"/>
    <b v="0"/>
    <x v="3"/>
    <n v="0"/>
    <e v="#DIV/0!"/>
    <x v="0"/>
    <x v="3"/>
  </r>
  <r>
    <n v="179"/>
    <x v="179"/>
    <x v="178"/>
    <n v="1000"/>
    <n v="200"/>
    <x v="2"/>
    <x v="0"/>
    <x v="0"/>
    <n v="1457056555"/>
    <n v="1454464555"/>
    <b v="0"/>
    <n v="2"/>
    <b v="0"/>
    <x v="3"/>
    <n v="20"/>
    <n v="100"/>
    <x v="0"/>
    <x v="3"/>
  </r>
  <r>
    <n v="180"/>
    <x v="180"/>
    <x v="179"/>
    <n v="1200"/>
    <n v="401"/>
    <x v="2"/>
    <x v="1"/>
    <x v="1"/>
    <n v="1428951600"/>
    <n v="1425512843"/>
    <b v="0"/>
    <n v="13"/>
    <b v="0"/>
    <x v="3"/>
    <n v="33.416666666666664"/>
    <n v="30.846153846153847"/>
    <x v="0"/>
    <x v="3"/>
  </r>
  <r>
    <n v="181"/>
    <x v="181"/>
    <x v="180"/>
    <n v="3423"/>
    <n v="722"/>
    <x v="2"/>
    <x v="1"/>
    <x v="1"/>
    <n v="1434995295"/>
    <n v="1432403295"/>
    <b v="0"/>
    <n v="4"/>
    <b v="0"/>
    <x v="3"/>
    <n v="21.092608822670172"/>
    <n v="180.5"/>
    <x v="0"/>
    <x v="3"/>
  </r>
  <r>
    <n v="182"/>
    <x v="182"/>
    <x v="181"/>
    <n v="1000"/>
    <n v="0"/>
    <x v="2"/>
    <x v="0"/>
    <x v="0"/>
    <n v="1483748232"/>
    <n v="1481156232"/>
    <b v="0"/>
    <n v="0"/>
    <b v="0"/>
    <x v="3"/>
    <n v="0"/>
    <e v="#DIV/0!"/>
    <x v="0"/>
    <x v="3"/>
  </r>
  <r>
    <n v="183"/>
    <x v="183"/>
    <x v="182"/>
    <n v="12500"/>
    <n v="4482"/>
    <x v="2"/>
    <x v="1"/>
    <x v="1"/>
    <n v="1417033610"/>
    <n v="1414438010"/>
    <b v="0"/>
    <n v="12"/>
    <b v="0"/>
    <x v="3"/>
    <n v="35.856000000000002"/>
    <n v="373.5"/>
    <x v="0"/>
    <x v="3"/>
  </r>
  <r>
    <n v="184"/>
    <x v="184"/>
    <x v="183"/>
    <n v="1500"/>
    <n v="51"/>
    <x v="2"/>
    <x v="5"/>
    <x v="5"/>
    <n v="1409543940"/>
    <n v="1404586762"/>
    <b v="0"/>
    <n v="2"/>
    <b v="0"/>
    <x v="3"/>
    <n v="3.4000000000000004"/>
    <n v="25.5"/>
    <x v="0"/>
    <x v="3"/>
  </r>
  <r>
    <n v="185"/>
    <x v="185"/>
    <x v="184"/>
    <n v="40000"/>
    <n v="2200"/>
    <x v="2"/>
    <x v="10"/>
    <x v="8"/>
    <n v="1471557139"/>
    <n v="1468965139"/>
    <b v="0"/>
    <n v="10"/>
    <b v="0"/>
    <x v="3"/>
    <n v="5.5"/>
    <n v="220"/>
    <x v="0"/>
    <x v="3"/>
  </r>
  <r>
    <n v="186"/>
    <x v="186"/>
    <x v="185"/>
    <n v="5000"/>
    <n v="0"/>
    <x v="2"/>
    <x v="0"/>
    <x v="0"/>
    <n v="1488571200"/>
    <n v="1485977434"/>
    <b v="0"/>
    <n v="0"/>
    <b v="0"/>
    <x v="3"/>
    <n v="0"/>
    <e v="#DIV/0!"/>
    <x v="0"/>
    <x v="3"/>
  </r>
  <r>
    <n v="187"/>
    <x v="187"/>
    <x v="186"/>
    <n v="5000"/>
    <n v="800"/>
    <x v="2"/>
    <x v="0"/>
    <x v="0"/>
    <n v="1437461940"/>
    <n v="1435383457"/>
    <b v="0"/>
    <n v="5"/>
    <b v="0"/>
    <x v="3"/>
    <n v="16"/>
    <n v="160"/>
    <x v="0"/>
    <x v="3"/>
  </r>
  <r>
    <n v="188"/>
    <x v="188"/>
    <x v="187"/>
    <n v="1500"/>
    <n v="0"/>
    <x v="2"/>
    <x v="0"/>
    <x v="0"/>
    <n v="1409891015"/>
    <n v="1407299015"/>
    <b v="0"/>
    <n v="0"/>
    <b v="0"/>
    <x v="3"/>
    <n v="0"/>
    <e v="#DIV/0!"/>
    <x v="0"/>
    <x v="3"/>
  </r>
  <r>
    <n v="189"/>
    <x v="189"/>
    <x v="188"/>
    <n v="500000"/>
    <n v="345"/>
    <x v="2"/>
    <x v="0"/>
    <x v="0"/>
    <n v="1472920477"/>
    <n v="1467736477"/>
    <b v="0"/>
    <n v="5"/>
    <b v="0"/>
    <x v="3"/>
    <n v="6.8999999999999992E-2"/>
    <n v="69"/>
    <x v="0"/>
    <x v="3"/>
  </r>
  <r>
    <n v="190"/>
    <x v="190"/>
    <x v="189"/>
    <n v="12000"/>
    <n v="50"/>
    <x v="2"/>
    <x v="0"/>
    <x v="0"/>
    <n v="1466091446"/>
    <n v="1465227446"/>
    <b v="0"/>
    <n v="1"/>
    <b v="0"/>
    <x v="3"/>
    <n v="0.41666666666666669"/>
    <n v="50"/>
    <x v="0"/>
    <x v="3"/>
  </r>
  <r>
    <n v="191"/>
    <x v="191"/>
    <x v="190"/>
    <n v="5000"/>
    <n v="250"/>
    <x v="2"/>
    <x v="2"/>
    <x v="2"/>
    <n v="1443782138"/>
    <n v="1440326138"/>
    <b v="0"/>
    <n v="3"/>
    <b v="0"/>
    <x v="3"/>
    <n v="5"/>
    <n v="83.333333333333329"/>
    <x v="0"/>
    <x v="3"/>
  </r>
  <r>
    <n v="192"/>
    <x v="192"/>
    <x v="191"/>
    <n v="1000000"/>
    <n v="17"/>
    <x v="2"/>
    <x v="0"/>
    <x v="0"/>
    <n v="1413572432"/>
    <n v="1410980432"/>
    <b v="0"/>
    <n v="3"/>
    <b v="0"/>
    <x v="3"/>
    <n v="1.6999999999999999E-3"/>
    <n v="5.666666666666667"/>
    <x v="0"/>
    <x v="3"/>
  </r>
  <r>
    <n v="193"/>
    <x v="193"/>
    <x v="192"/>
    <n v="1000"/>
    <n v="0"/>
    <x v="2"/>
    <x v="1"/>
    <x v="1"/>
    <n v="1417217166"/>
    <n v="1412029566"/>
    <b v="0"/>
    <n v="0"/>
    <b v="0"/>
    <x v="3"/>
    <n v="0"/>
    <e v="#DIV/0!"/>
    <x v="0"/>
    <x v="3"/>
  </r>
  <r>
    <n v="194"/>
    <x v="194"/>
    <x v="193"/>
    <n v="2500"/>
    <n v="3"/>
    <x v="2"/>
    <x v="1"/>
    <x v="1"/>
    <n v="1457308531"/>
    <n v="1452124531"/>
    <b v="0"/>
    <n v="3"/>
    <b v="0"/>
    <x v="3"/>
    <n v="0.12"/>
    <n v="1"/>
    <x v="0"/>
    <x v="3"/>
  </r>
  <r>
    <n v="195"/>
    <x v="195"/>
    <x v="194"/>
    <n v="2000000"/>
    <n v="0"/>
    <x v="2"/>
    <x v="0"/>
    <x v="0"/>
    <n v="1436544332"/>
    <n v="1431360332"/>
    <b v="0"/>
    <n v="0"/>
    <b v="0"/>
    <x v="3"/>
    <n v="0"/>
    <e v="#DIV/0!"/>
    <x v="0"/>
    <x v="3"/>
  </r>
  <r>
    <n v="196"/>
    <x v="196"/>
    <x v="195"/>
    <n v="3500"/>
    <n v="1465"/>
    <x v="2"/>
    <x v="1"/>
    <x v="1"/>
    <n v="1444510800"/>
    <n v="1442062898"/>
    <b v="0"/>
    <n v="19"/>
    <b v="0"/>
    <x v="3"/>
    <n v="41.857142857142861"/>
    <n v="77.10526315789474"/>
    <x v="0"/>
    <x v="3"/>
  </r>
  <r>
    <n v="197"/>
    <x v="197"/>
    <x v="196"/>
    <n v="2500"/>
    <n v="262"/>
    <x v="2"/>
    <x v="1"/>
    <x v="1"/>
    <n v="1487365200"/>
    <n v="1483734100"/>
    <b v="0"/>
    <n v="8"/>
    <b v="0"/>
    <x v="3"/>
    <n v="10.48"/>
    <n v="32.75"/>
    <x v="0"/>
    <x v="3"/>
  </r>
  <r>
    <n v="198"/>
    <x v="198"/>
    <x v="197"/>
    <n v="25000"/>
    <n v="279"/>
    <x v="2"/>
    <x v="0"/>
    <x v="0"/>
    <n v="1412500322"/>
    <n v="1409908322"/>
    <b v="0"/>
    <n v="6"/>
    <b v="0"/>
    <x v="3"/>
    <n v="1.1159999999999999"/>
    <n v="46.5"/>
    <x v="0"/>
    <x v="3"/>
  </r>
  <r>
    <n v="199"/>
    <x v="199"/>
    <x v="198"/>
    <n v="10000"/>
    <n v="0"/>
    <x v="2"/>
    <x v="0"/>
    <x v="0"/>
    <n v="1472698702"/>
    <n v="1470106702"/>
    <b v="0"/>
    <n v="0"/>
    <b v="0"/>
    <x v="3"/>
    <n v="0"/>
    <e v="#DIV/0!"/>
    <x v="0"/>
    <x v="3"/>
  </r>
  <r>
    <n v="200"/>
    <x v="200"/>
    <x v="199"/>
    <n v="6000"/>
    <n v="1571.55"/>
    <x v="2"/>
    <x v="0"/>
    <x v="0"/>
    <n v="1410746403"/>
    <n v="1408154403"/>
    <b v="0"/>
    <n v="18"/>
    <b v="0"/>
    <x v="3"/>
    <n v="26.192500000000003"/>
    <n v="87.308333333333337"/>
    <x v="0"/>
    <x v="3"/>
  </r>
  <r>
    <n v="201"/>
    <x v="201"/>
    <x v="200"/>
    <n v="650"/>
    <n v="380"/>
    <x v="2"/>
    <x v="0"/>
    <x v="0"/>
    <n v="1423424329"/>
    <n v="1421696329"/>
    <b v="0"/>
    <n v="7"/>
    <b v="0"/>
    <x v="3"/>
    <n v="58.461538461538467"/>
    <n v="54.285714285714285"/>
    <x v="0"/>
    <x v="3"/>
  </r>
  <r>
    <n v="202"/>
    <x v="202"/>
    <x v="201"/>
    <n v="6000"/>
    <n v="0"/>
    <x v="2"/>
    <x v="0"/>
    <x v="0"/>
    <n v="1444337940"/>
    <n v="1441750564"/>
    <b v="0"/>
    <n v="0"/>
    <b v="0"/>
    <x v="3"/>
    <n v="0"/>
    <e v="#DIV/0!"/>
    <x v="0"/>
    <x v="3"/>
  </r>
  <r>
    <n v="203"/>
    <x v="203"/>
    <x v="202"/>
    <n v="2500"/>
    <n v="746"/>
    <x v="2"/>
    <x v="1"/>
    <x v="1"/>
    <n v="1422562864"/>
    <n v="1417378864"/>
    <b v="0"/>
    <n v="8"/>
    <b v="0"/>
    <x v="3"/>
    <n v="29.84"/>
    <n v="93.25"/>
    <x v="0"/>
    <x v="3"/>
  </r>
  <r>
    <n v="204"/>
    <x v="204"/>
    <x v="203"/>
    <n v="300000"/>
    <n v="152165"/>
    <x v="2"/>
    <x v="2"/>
    <x v="2"/>
    <n v="1470319203"/>
    <n v="1467727203"/>
    <b v="0"/>
    <n v="1293"/>
    <b v="0"/>
    <x v="3"/>
    <n v="50.721666666666664"/>
    <n v="117.68368136117556"/>
    <x v="0"/>
    <x v="3"/>
  </r>
  <r>
    <n v="205"/>
    <x v="205"/>
    <x v="204"/>
    <n v="8000"/>
    <n v="1300"/>
    <x v="2"/>
    <x v="0"/>
    <x v="0"/>
    <n v="1444144222"/>
    <n v="1441120222"/>
    <b v="0"/>
    <n v="17"/>
    <b v="0"/>
    <x v="3"/>
    <n v="16.25"/>
    <n v="76.470588235294116"/>
    <x v="0"/>
    <x v="3"/>
  </r>
  <r>
    <n v="206"/>
    <x v="206"/>
    <x v="205"/>
    <n v="12700"/>
    <n v="0"/>
    <x v="2"/>
    <x v="0"/>
    <x v="0"/>
    <n v="1470441983"/>
    <n v="1468627583"/>
    <b v="0"/>
    <n v="0"/>
    <b v="0"/>
    <x v="3"/>
    <n v="0"/>
    <e v="#DIV/0!"/>
    <x v="0"/>
    <x v="3"/>
  </r>
  <r>
    <n v="207"/>
    <x v="207"/>
    <x v="206"/>
    <n v="14000"/>
    <n v="2130"/>
    <x v="2"/>
    <x v="5"/>
    <x v="5"/>
    <n v="1420346638"/>
    <n v="1417754638"/>
    <b v="0"/>
    <n v="13"/>
    <b v="0"/>
    <x v="3"/>
    <n v="15.214285714285714"/>
    <n v="163.84615384615384"/>
    <x v="0"/>
    <x v="3"/>
  </r>
  <r>
    <n v="208"/>
    <x v="208"/>
    <x v="207"/>
    <n v="50000"/>
    <n v="0"/>
    <x v="2"/>
    <x v="2"/>
    <x v="2"/>
    <n v="1418719967"/>
    <n v="1416127967"/>
    <b v="0"/>
    <n v="0"/>
    <b v="0"/>
    <x v="3"/>
    <n v="0"/>
    <e v="#DIV/0!"/>
    <x v="0"/>
    <x v="3"/>
  </r>
  <r>
    <n v="209"/>
    <x v="209"/>
    <x v="208"/>
    <n v="25000"/>
    <n v="0"/>
    <x v="2"/>
    <x v="0"/>
    <x v="0"/>
    <n v="1436566135"/>
    <n v="1433974135"/>
    <b v="0"/>
    <n v="0"/>
    <b v="0"/>
    <x v="3"/>
    <n v="0"/>
    <e v="#DIV/0!"/>
    <x v="0"/>
    <x v="3"/>
  </r>
  <r>
    <n v="210"/>
    <x v="210"/>
    <x v="209"/>
    <n v="12000"/>
    <n v="3030"/>
    <x v="2"/>
    <x v="0"/>
    <x v="0"/>
    <n v="1443675600"/>
    <n v="1441157592"/>
    <b v="0"/>
    <n v="33"/>
    <b v="0"/>
    <x v="3"/>
    <n v="25.25"/>
    <n v="91.818181818181813"/>
    <x v="0"/>
    <x v="3"/>
  </r>
  <r>
    <n v="211"/>
    <x v="211"/>
    <x v="210"/>
    <n v="5000"/>
    <n v="2230"/>
    <x v="2"/>
    <x v="0"/>
    <x v="0"/>
    <n v="1442634617"/>
    <n v="1440042617"/>
    <b v="0"/>
    <n v="12"/>
    <b v="0"/>
    <x v="3"/>
    <n v="44.6"/>
    <n v="185.83333333333334"/>
    <x v="0"/>
    <x v="3"/>
  </r>
  <r>
    <n v="212"/>
    <x v="212"/>
    <x v="211"/>
    <n v="6300"/>
    <n v="1"/>
    <x v="2"/>
    <x v="0"/>
    <x v="0"/>
    <n v="1460837320"/>
    <n v="1455656920"/>
    <b v="0"/>
    <n v="1"/>
    <b v="0"/>
    <x v="3"/>
    <n v="1.5873015873015872E-2"/>
    <n v="1"/>
    <x v="0"/>
    <x v="3"/>
  </r>
  <r>
    <n v="213"/>
    <x v="213"/>
    <x v="212"/>
    <n v="50000"/>
    <n v="20"/>
    <x v="2"/>
    <x v="0"/>
    <x v="0"/>
    <n v="1439734001"/>
    <n v="1437142547"/>
    <b v="0"/>
    <n v="1"/>
    <b v="0"/>
    <x v="3"/>
    <n v="0.04"/>
    <n v="20"/>
    <x v="0"/>
    <x v="3"/>
  </r>
  <r>
    <n v="214"/>
    <x v="214"/>
    <x v="213"/>
    <n v="12500"/>
    <n v="1"/>
    <x v="2"/>
    <x v="0"/>
    <x v="0"/>
    <n v="1425655349"/>
    <n v="1420471349"/>
    <b v="0"/>
    <n v="1"/>
    <b v="0"/>
    <x v="3"/>
    <n v="8.0000000000000002E-3"/>
    <n v="1"/>
    <x v="0"/>
    <x v="3"/>
  </r>
  <r>
    <n v="215"/>
    <x v="215"/>
    <x v="214"/>
    <n v="4400"/>
    <n v="10"/>
    <x v="2"/>
    <x v="1"/>
    <x v="1"/>
    <n v="1455753540"/>
    <n v="1452058282"/>
    <b v="0"/>
    <n v="1"/>
    <b v="0"/>
    <x v="3"/>
    <n v="0.22727272727272727"/>
    <n v="10"/>
    <x v="0"/>
    <x v="3"/>
  </r>
  <r>
    <n v="216"/>
    <x v="216"/>
    <x v="215"/>
    <n v="50000"/>
    <n v="27849.22"/>
    <x v="2"/>
    <x v="0"/>
    <x v="0"/>
    <n v="1429740037"/>
    <n v="1425423637"/>
    <b v="0"/>
    <n v="84"/>
    <b v="0"/>
    <x v="3"/>
    <n v="55.698440000000005"/>
    <n v="331.53833333333336"/>
    <x v="0"/>
    <x v="3"/>
  </r>
  <r>
    <n v="217"/>
    <x v="217"/>
    <x v="216"/>
    <n v="100000"/>
    <n v="11943"/>
    <x v="2"/>
    <x v="11"/>
    <x v="9"/>
    <n v="1419780149"/>
    <n v="1417101749"/>
    <b v="0"/>
    <n v="38"/>
    <b v="0"/>
    <x v="3"/>
    <n v="11.943"/>
    <n v="314.28947368421052"/>
    <x v="0"/>
    <x v="3"/>
  </r>
  <r>
    <n v="218"/>
    <x v="218"/>
    <x v="217"/>
    <n v="5000"/>
    <n v="100"/>
    <x v="2"/>
    <x v="0"/>
    <x v="0"/>
    <n v="1431702289"/>
    <n v="1426518289"/>
    <b v="0"/>
    <n v="1"/>
    <b v="0"/>
    <x v="3"/>
    <n v="2"/>
    <n v="100"/>
    <x v="0"/>
    <x v="3"/>
  </r>
  <r>
    <n v="219"/>
    <x v="219"/>
    <x v="218"/>
    <n v="50000"/>
    <n v="8815"/>
    <x v="2"/>
    <x v="0"/>
    <x v="0"/>
    <n v="1459493940"/>
    <n v="1456732225"/>
    <b v="0"/>
    <n v="76"/>
    <b v="0"/>
    <x v="3"/>
    <n v="17.630000000000003"/>
    <n v="115.98684210526316"/>
    <x v="0"/>
    <x v="3"/>
  </r>
  <r>
    <n v="220"/>
    <x v="220"/>
    <x v="219"/>
    <n v="50000"/>
    <n v="360"/>
    <x v="2"/>
    <x v="0"/>
    <x v="0"/>
    <n v="1440101160"/>
    <n v="1436542030"/>
    <b v="0"/>
    <n v="3"/>
    <b v="0"/>
    <x v="3"/>
    <n v="0.72"/>
    <n v="120"/>
    <x v="0"/>
    <x v="3"/>
  </r>
  <r>
    <n v="221"/>
    <x v="221"/>
    <x v="220"/>
    <n v="50000"/>
    <n v="0"/>
    <x v="2"/>
    <x v="0"/>
    <x v="0"/>
    <n v="1427569564"/>
    <n v="1422389164"/>
    <b v="0"/>
    <n v="0"/>
    <b v="0"/>
    <x v="3"/>
    <n v="0"/>
    <e v="#DIV/0!"/>
    <x v="0"/>
    <x v="3"/>
  </r>
  <r>
    <n v="222"/>
    <x v="222"/>
    <x v="221"/>
    <n v="1000"/>
    <n v="130"/>
    <x v="2"/>
    <x v="0"/>
    <x v="0"/>
    <n v="1427423940"/>
    <n v="1422383318"/>
    <b v="0"/>
    <n v="2"/>
    <b v="0"/>
    <x v="3"/>
    <n v="13"/>
    <n v="65"/>
    <x v="0"/>
    <x v="3"/>
  </r>
  <r>
    <n v="223"/>
    <x v="223"/>
    <x v="222"/>
    <n v="1500000"/>
    <n v="0"/>
    <x v="2"/>
    <x v="0"/>
    <x v="0"/>
    <n v="1463879100"/>
    <n v="1461287350"/>
    <b v="0"/>
    <n v="0"/>
    <b v="0"/>
    <x v="3"/>
    <n v="0"/>
    <e v="#DIV/0!"/>
    <x v="0"/>
    <x v="3"/>
  </r>
  <r>
    <n v="224"/>
    <x v="224"/>
    <x v="223"/>
    <n v="6000000"/>
    <n v="0"/>
    <x v="2"/>
    <x v="2"/>
    <x v="2"/>
    <n v="1436506726"/>
    <n v="1431322726"/>
    <b v="0"/>
    <n v="0"/>
    <b v="0"/>
    <x v="3"/>
    <n v="0"/>
    <e v="#DIV/0!"/>
    <x v="0"/>
    <x v="3"/>
  </r>
  <r>
    <n v="225"/>
    <x v="225"/>
    <x v="224"/>
    <n v="200"/>
    <n v="0"/>
    <x v="2"/>
    <x v="0"/>
    <x v="0"/>
    <n v="1460153054"/>
    <n v="1457564654"/>
    <b v="0"/>
    <n v="0"/>
    <b v="0"/>
    <x v="3"/>
    <n v="0"/>
    <e v="#DIV/0!"/>
    <x v="0"/>
    <x v="3"/>
  </r>
  <r>
    <n v="226"/>
    <x v="226"/>
    <x v="225"/>
    <n v="29000"/>
    <n v="250"/>
    <x v="2"/>
    <x v="1"/>
    <x v="1"/>
    <n v="1433064540"/>
    <n v="1428854344"/>
    <b v="0"/>
    <n v="2"/>
    <b v="0"/>
    <x v="3"/>
    <n v="0.86206896551724133"/>
    <n v="125"/>
    <x v="0"/>
    <x v="3"/>
  </r>
  <r>
    <n v="227"/>
    <x v="227"/>
    <x v="226"/>
    <n v="28000"/>
    <n v="0"/>
    <x v="2"/>
    <x v="0"/>
    <x v="0"/>
    <n v="1436477241"/>
    <n v="1433885241"/>
    <b v="0"/>
    <n v="0"/>
    <b v="0"/>
    <x v="3"/>
    <n v="0"/>
    <e v="#DIV/0!"/>
    <x v="0"/>
    <x v="3"/>
  </r>
  <r>
    <n v="228"/>
    <x v="228"/>
    <x v="227"/>
    <n v="8000"/>
    <n v="0"/>
    <x v="2"/>
    <x v="1"/>
    <x v="1"/>
    <n v="1433176105"/>
    <n v="1427992105"/>
    <b v="0"/>
    <n v="0"/>
    <b v="0"/>
    <x v="3"/>
    <n v="0"/>
    <e v="#DIV/0!"/>
    <x v="0"/>
    <x v="3"/>
  </r>
  <r>
    <n v="229"/>
    <x v="229"/>
    <x v="228"/>
    <n v="3000"/>
    <n v="0"/>
    <x v="2"/>
    <x v="12"/>
    <x v="3"/>
    <n v="1455402297"/>
    <n v="1452810297"/>
    <b v="0"/>
    <n v="0"/>
    <b v="0"/>
    <x v="3"/>
    <n v="0"/>
    <e v="#DIV/0!"/>
    <x v="0"/>
    <x v="3"/>
  </r>
  <r>
    <n v="230"/>
    <x v="230"/>
    <x v="229"/>
    <n v="15000"/>
    <n v="60"/>
    <x v="2"/>
    <x v="0"/>
    <x v="0"/>
    <n v="1433443151"/>
    <n v="1430851151"/>
    <b v="0"/>
    <n v="2"/>
    <b v="0"/>
    <x v="3"/>
    <n v="0.4"/>
    <n v="30"/>
    <x v="0"/>
    <x v="3"/>
  </r>
  <r>
    <n v="231"/>
    <x v="231"/>
    <x v="230"/>
    <n v="1500000"/>
    <n v="0"/>
    <x v="2"/>
    <x v="0"/>
    <x v="0"/>
    <n v="1451775651"/>
    <n v="1449183651"/>
    <b v="0"/>
    <n v="0"/>
    <b v="0"/>
    <x v="3"/>
    <n v="0"/>
    <e v="#DIV/0!"/>
    <x v="0"/>
    <x v="3"/>
  </r>
  <r>
    <n v="232"/>
    <x v="232"/>
    <x v="231"/>
    <n v="4000"/>
    <n v="110"/>
    <x v="2"/>
    <x v="1"/>
    <x v="1"/>
    <n v="1425066546"/>
    <n v="1422474546"/>
    <b v="0"/>
    <n v="7"/>
    <b v="0"/>
    <x v="3"/>
    <n v="2.75"/>
    <n v="15.714285714285714"/>
    <x v="0"/>
    <x v="3"/>
  </r>
  <r>
    <n v="233"/>
    <x v="233"/>
    <x v="232"/>
    <n v="350000"/>
    <n v="0"/>
    <x v="2"/>
    <x v="0"/>
    <x v="0"/>
    <n v="1475185972"/>
    <n v="1472593972"/>
    <b v="0"/>
    <n v="0"/>
    <b v="0"/>
    <x v="3"/>
    <n v="0"/>
    <e v="#DIV/0!"/>
    <x v="0"/>
    <x v="3"/>
  </r>
  <r>
    <n v="234"/>
    <x v="234"/>
    <x v="233"/>
    <n v="1000"/>
    <n v="401"/>
    <x v="2"/>
    <x v="0"/>
    <x v="0"/>
    <n v="1434847859"/>
    <n v="1431391859"/>
    <b v="0"/>
    <n v="5"/>
    <b v="0"/>
    <x v="3"/>
    <n v="40.1"/>
    <n v="80.2"/>
    <x v="0"/>
    <x v="3"/>
  </r>
  <r>
    <n v="235"/>
    <x v="235"/>
    <x v="234"/>
    <n v="10000"/>
    <n v="0"/>
    <x v="2"/>
    <x v="0"/>
    <x v="0"/>
    <n v="1436478497"/>
    <n v="1433886497"/>
    <b v="0"/>
    <n v="0"/>
    <b v="0"/>
    <x v="3"/>
    <n v="0"/>
    <e v="#DIV/0!"/>
    <x v="0"/>
    <x v="3"/>
  </r>
  <r>
    <n v="236"/>
    <x v="236"/>
    <x v="235"/>
    <n v="150000"/>
    <n v="0"/>
    <x v="2"/>
    <x v="0"/>
    <x v="0"/>
    <n v="1451952000"/>
    <n v="1447380099"/>
    <b v="0"/>
    <n v="0"/>
    <b v="0"/>
    <x v="3"/>
    <n v="0"/>
    <e v="#DIV/0!"/>
    <x v="0"/>
    <x v="3"/>
  </r>
  <r>
    <n v="237"/>
    <x v="237"/>
    <x v="236"/>
    <n v="15000"/>
    <n v="50"/>
    <x v="2"/>
    <x v="0"/>
    <x v="0"/>
    <n v="1457445069"/>
    <n v="1452261069"/>
    <b v="0"/>
    <n v="1"/>
    <b v="0"/>
    <x v="3"/>
    <n v="0.33333333333333337"/>
    <n v="50"/>
    <x v="0"/>
    <x v="3"/>
  </r>
  <r>
    <n v="238"/>
    <x v="238"/>
    <x v="237"/>
    <n v="26000"/>
    <n v="0"/>
    <x v="2"/>
    <x v="0"/>
    <x v="0"/>
    <n v="1483088400"/>
    <n v="1481324760"/>
    <b v="0"/>
    <n v="0"/>
    <b v="0"/>
    <x v="3"/>
    <n v="0"/>
    <e v="#DIV/0!"/>
    <x v="0"/>
    <x v="3"/>
  </r>
  <r>
    <n v="239"/>
    <x v="239"/>
    <x v="238"/>
    <n v="1000"/>
    <n v="250"/>
    <x v="2"/>
    <x v="2"/>
    <x v="2"/>
    <n v="1446984000"/>
    <n v="1445308730"/>
    <b v="0"/>
    <n v="5"/>
    <b v="0"/>
    <x v="3"/>
    <n v="25"/>
    <n v="50"/>
    <x v="0"/>
    <x v="3"/>
  </r>
  <r>
    <n v="240"/>
    <x v="240"/>
    <x v="239"/>
    <n v="15000"/>
    <n v="16145.12"/>
    <x v="0"/>
    <x v="0"/>
    <x v="0"/>
    <n v="1367773211"/>
    <n v="1363885211"/>
    <b v="1"/>
    <n v="137"/>
    <b v="1"/>
    <x v="4"/>
    <n v="107.63413333333334"/>
    <n v="117.84759124087591"/>
    <x v="0"/>
    <x v="4"/>
  </r>
  <r>
    <n v="241"/>
    <x v="241"/>
    <x v="240"/>
    <n v="36400"/>
    <n v="41000"/>
    <x v="0"/>
    <x v="0"/>
    <x v="0"/>
    <n v="1419180304"/>
    <n v="1415292304"/>
    <b v="1"/>
    <n v="376"/>
    <b v="1"/>
    <x v="4"/>
    <n v="112.63736263736264"/>
    <n v="109.04255319148936"/>
    <x v="0"/>
    <x v="4"/>
  </r>
  <r>
    <n v="242"/>
    <x v="242"/>
    <x v="241"/>
    <n v="13000"/>
    <n v="14750"/>
    <x v="0"/>
    <x v="0"/>
    <x v="0"/>
    <n v="1324381790"/>
    <n v="1321357790"/>
    <b v="1"/>
    <n v="202"/>
    <b v="1"/>
    <x v="4"/>
    <n v="113.46153846153845"/>
    <n v="73.019801980198025"/>
    <x v="0"/>
    <x v="4"/>
  </r>
  <r>
    <n v="243"/>
    <x v="243"/>
    <x v="242"/>
    <n v="25000"/>
    <n v="25648"/>
    <x v="0"/>
    <x v="0"/>
    <x v="0"/>
    <n v="1393031304"/>
    <n v="1390439304"/>
    <b v="1"/>
    <n v="328"/>
    <b v="1"/>
    <x v="4"/>
    <n v="102.592"/>
    <n v="78.195121951219505"/>
    <x v="0"/>
    <x v="4"/>
  </r>
  <r>
    <n v="244"/>
    <x v="244"/>
    <x v="243"/>
    <n v="3500"/>
    <n v="3981.5"/>
    <x v="0"/>
    <x v="0"/>
    <x v="0"/>
    <n v="1268723160"/>
    <n v="1265269559"/>
    <b v="1"/>
    <n v="84"/>
    <b v="1"/>
    <x v="4"/>
    <n v="113.75714285714287"/>
    <n v="47.398809523809526"/>
    <x v="0"/>
    <x v="4"/>
  </r>
  <r>
    <n v="245"/>
    <x v="245"/>
    <x v="244"/>
    <n v="5000"/>
    <n v="5186"/>
    <x v="0"/>
    <x v="0"/>
    <x v="0"/>
    <n v="1345079785"/>
    <n v="1342487785"/>
    <b v="1"/>
    <n v="96"/>
    <b v="1"/>
    <x v="4"/>
    <n v="103.71999999999998"/>
    <n v="54.020833333333336"/>
    <x v="0"/>
    <x v="4"/>
  </r>
  <r>
    <n v="246"/>
    <x v="246"/>
    <x v="245"/>
    <n v="5000"/>
    <n v="15273"/>
    <x v="0"/>
    <x v="0"/>
    <x v="0"/>
    <n v="1292665405"/>
    <n v="1288341805"/>
    <b v="1"/>
    <n v="223"/>
    <b v="1"/>
    <x v="4"/>
    <n v="305.46000000000004"/>
    <n v="68.488789237668158"/>
    <x v="0"/>
    <x v="4"/>
  </r>
  <r>
    <n v="247"/>
    <x v="247"/>
    <x v="246"/>
    <n v="5000"/>
    <n v="6705"/>
    <x v="0"/>
    <x v="0"/>
    <x v="0"/>
    <n v="1287200340"/>
    <n v="1284042614"/>
    <b v="1"/>
    <n v="62"/>
    <b v="1"/>
    <x v="4"/>
    <n v="134.1"/>
    <n v="108.14516129032258"/>
    <x v="0"/>
    <x v="4"/>
  </r>
  <r>
    <n v="248"/>
    <x v="248"/>
    <x v="247"/>
    <n v="85000"/>
    <n v="86133"/>
    <x v="0"/>
    <x v="0"/>
    <x v="0"/>
    <n v="1325961309"/>
    <n v="1322073309"/>
    <b v="1"/>
    <n v="146"/>
    <b v="1"/>
    <x v="4"/>
    <n v="101.33294117647058"/>
    <n v="589.95205479452056"/>
    <x v="0"/>
    <x v="4"/>
  </r>
  <r>
    <n v="249"/>
    <x v="249"/>
    <x v="248"/>
    <n v="10000"/>
    <n v="11292"/>
    <x v="0"/>
    <x v="0"/>
    <x v="0"/>
    <n v="1282498800"/>
    <n v="1275603020"/>
    <b v="1"/>
    <n v="235"/>
    <b v="1"/>
    <x v="4"/>
    <n v="112.92"/>
    <n v="48.051063829787232"/>
    <x v="0"/>
    <x v="4"/>
  </r>
  <r>
    <n v="250"/>
    <x v="250"/>
    <x v="249"/>
    <n v="30000"/>
    <n v="31675"/>
    <x v="0"/>
    <x v="0"/>
    <x v="0"/>
    <n v="1370525691"/>
    <n v="1367933691"/>
    <b v="1"/>
    <n v="437"/>
    <b v="1"/>
    <x v="4"/>
    <n v="105.58333333333334"/>
    <n v="72.482837528604122"/>
    <x v="0"/>
    <x v="4"/>
  </r>
  <r>
    <n v="251"/>
    <x v="251"/>
    <x v="250"/>
    <n v="3500"/>
    <n v="4395"/>
    <x v="0"/>
    <x v="0"/>
    <x v="0"/>
    <n v="1337194800"/>
    <n v="1334429646"/>
    <b v="1"/>
    <n v="77"/>
    <b v="1"/>
    <x v="4"/>
    <n v="125.57142857142858"/>
    <n v="57.077922077922075"/>
    <x v="0"/>
    <x v="4"/>
  </r>
  <r>
    <n v="252"/>
    <x v="252"/>
    <x v="251"/>
    <n v="5000"/>
    <n v="9228"/>
    <x v="0"/>
    <x v="0"/>
    <x v="0"/>
    <n v="1275364740"/>
    <n v="1269878058"/>
    <b v="1"/>
    <n v="108"/>
    <b v="1"/>
    <x v="4"/>
    <n v="184.56"/>
    <n v="85.444444444444443"/>
    <x v="0"/>
    <x v="4"/>
  </r>
  <r>
    <n v="253"/>
    <x v="253"/>
    <x v="252"/>
    <n v="1500"/>
    <n v="1511"/>
    <x v="0"/>
    <x v="0"/>
    <x v="0"/>
    <n v="1329320235"/>
    <n v="1326728235"/>
    <b v="1"/>
    <n v="7"/>
    <b v="1"/>
    <x v="4"/>
    <n v="100.73333333333335"/>
    <n v="215.85714285714286"/>
    <x v="0"/>
    <x v="4"/>
  </r>
  <r>
    <n v="254"/>
    <x v="254"/>
    <x v="253"/>
    <n v="24000"/>
    <n v="28067.34"/>
    <x v="0"/>
    <x v="0"/>
    <x v="0"/>
    <n v="1445047200"/>
    <n v="1442443910"/>
    <b v="1"/>
    <n v="314"/>
    <b v="1"/>
    <x v="4"/>
    <n v="116.94725"/>
    <n v="89.38643312101911"/>
    <x v="0"/>
    <x v="4"/>
  </r>
  <r>
    <n v="255"/>
    <x v="255"/>
    <x v="254"/>
    <n v="8000"/>
    <n v="8538.66"/>
    <x v="0"/>
    <x v="0"/>
    <x v="0"/>
    <n v="1300275482"/>
    <n v="1297687082"/>
    <b v="1"/>
    <n v="188"/>
    <b v="1"/>
    <x v="4"/>
    <n v="106.73325"/>
    <n v="45.418404255319146"/>
    <x v="0"/>
    <x v="4"/>
  </r>
  <r>
    <n v="256"/>
    <x v="256"/>
    <x v="255"/>
    <n v="13000"/>
    <n v="18083"/>
    <x v="0"/>
    <x v="0"/>
    <x v="0"/>
    <n v="1363458467"/>
    <n v="1360866467"/>
    <b v="1"/>
    <n v="275"/>
    <b v="1"/>
    <x v="4"/>
    <n v="139.1"/>
    <n v="65.756363636363631"/>
    <x v="0"/>
    <x v="4"/>
  </r>
  <r>
    <n v="257"/>
    <x v="257"/>
    <x v="256"/>
    <n v="35000"/>
    <n v="37354.269999999997"/>
    <x v="0"/>
    <x v="0"/>
    <x v="0"/>
    <n v="1463670162"/>
    <n v="1461078162"/>
    <b v="1"/>
    <n v="560"/>
    <b v="1"/>
    <x v="4"/>
    <n v="106.72648571428572"/>
    <n v="66.70405357142856"/>
    <x v="0"/>
    <x v="4"/>
  </r>
  <r>
    <n v="258"/>
    <x v="258"/>
    <x v="257"/>
    <n v="30000"/>
    <n v="57342"/>
    <x v="0"/>
    <x v="0"/>
    <x v="0"/>
    <n v="1308359666"/>
    <n v="1305767666"/>
    <b v="1"/>
    <n v="688"/>
    <b v="1"/>
    <x v="4"/>
    <n v="191.14"/>
    <n v="83.345930232558146"/>
    <x v="0"/>
    <x v="4"/>
  </r>
  <r>
    <n v="259"/>
    <x v="259"/>
    <x v="258"/>
    <n v="75000"/>
    <n v="98953.42"/>
    <x v="0"/>
    <x v="0"/>
    <x v="0"/>
    <n v="1428514969"/>
    <n v="1425922969"/>
    <b v="1"/>
    <n v="942"/>
    <b v="1"/>
    <x v="4"/>
    <n v="131.93789333333334"/>
    <n v="105.04609341825902"/>
    <x v="0"/>
    <x v="4"/>
  </r>
  <r>
    <n v="260"/>
    <x v="260"/>
    <x v="259"/>
    <n v="10000"/>
    <n v="10640"/>
    <x v="0"/>
    <x v="0"/>
    <x v="0"/>
    <n v="1279360740"/>
    <n v="1275415679"/>
    <b v="1"/>
    <n v="88"/>
    <b v="1"/>
    <x v="4"/>
    <n v="106.4"/>
    <n v="120.90909090909091"/>
    <x v="0"/>
    <x v="4"/>
  </r>
  <r>
    <n v="261"/>
    <x v="261"/>
    <x v="260"/>
    <n v="20000"/>
    <n v="21480"/>
    <x v="0"/>
    <x v="0"/>
    <x v="0"/>
    <n v="1339080900"/>
    <n v="1334783704"/>
    <b v="1"/>
    <n v="220"/>
    <b v="1"/>
    <x v="4"/>
    <n v="107.4"/>
    <n v="97.63636363636364"/>
    <x v="0"/>
    <x v="4"/>
  </r>
  <r>
    <n v="262"/>
    <x v="262"/>
    <x v="261"/>
    <n v="2500"/>
    <n v="6000"/>
    <x v="0"/>
    <x v="0"/>
    <x v="0"/>
    <n v="1298699828"/>
    <n v="1294811828"/>
    <b v="1"/>
    <n v="145"/>
    <b v="1"/>
    <x v="4"/>
    <n v="240"/>
    <n v="41.379310344827587"/>
    <x v="0"/>
    <x v="4"/>
  </r>
  <r>
    <n v="263"/>
    <x v="263"/>
    <x v="262"/>
    <n v="25000"/>
    <n v="29520.27"/>
    <x v="0"/>
    <x v="0"/>
    <x v="0"/>
    <n v="1348786494"/>
    <n v="1346194494"/>
    <b v="1"/>
    <n v="963"/>
    <b v="1"/>
    <x v="4"/>
    <n v="118.08108"/>
    <n v="30.654485981308412"/>
    <x v="0"/>
    <x v="4"/>
  </r>
  <r>
    <n v="264"/>
    <x v="264"/>
    <x v="263"/>
    <n v="5000"/>
    <n v="5910"/>
    <x v="0"/>
    <x v="0"/>
    <x v="0"/>
    <n v="1336747995"/>
    <n v="1334155995"/>
    <b v="1"/>
    <n v="91"/>
    <b v="1"/>
    <x v="4"/>
    <n v="118.19999999999999"/>
    <n v="64.945054945054949"/>
    <x v="0"/>
    <x v="4"/>
  </r>
  <r>
    <n v="265"/>
    <x v="265"/>
    <x v="264"/>
    <n v="5000"/>
    <n v="5555"/>
    <x v="0"/>
    <x v="0"/>
    <x v="0"/>
    <n v="1273522560"/>
    <n v="1269928430"/>
    <b v="1"/>
    <n v="58"/>
    <b v="1"/>
    <x v="4"/>
    <n v="111.1"/>
    <n v="95.775862068965523"/>
    <x v="0"/>
    <x v="4"/>
  </r>
  <r>
    <n v="266"/>
    <x v="266"/>
    <x v="265"/>
    <n v="1000"/>
    <n v="1455"/>
    <x v="0"/>
    <x v="0"/>
    <x v="0"/>
    <n v="1271994660"/>
    <n v="1264565507"/>
    <b v="1"/>
    <n v="36"/>
    <b v="1"/>
    <x v="4"/>
    <n v="145.5"/>
    <n v="40.416666666666664"/>
    <x v="0"/>
    <x v="4"/>
  </r>
  <r>
    <n v="267"/>
    <x v="267"/>
    <x v="266"/>
    <n v="9850"/>
    <n v="12965.44"/>
    <x v="0"/>
    <x v="1"/>
    <x v="1"/>
    <n v="1403693499"/>
    <n v="1401101499"/>
    <b v="1"/>
    <n v="165"/>
    <b v="1"/>
    <x v="4"/>
    <n v="131.62883248730967"/>
    <n v="78.578424242424248"/>
    <x v="0"/>
    <x v="4"/>
  </r>
  <r>
    <n v="268"/>
    <x v="268"/>
    <x v="267"/>
    <n v="5000"/>
    <n v="5570"/>
    <x v="0"/>
    <x v="0"/>
    <x v="0"/>
    <n v="1320640778"/>
    <n v="1316749178"/>
    <b v="1"/>
    <n v="111"/>
    <b v="1"/>
    <x v="4"/>
    <n v="111.4"/>
    <n v="50.18018018018018"/>
    <x v="0"/>
    <x v="4"/>
  </r>
  <r>
    <n v="269"/>
    <x v="269"/>
    <x v="268"/>
    <n v="100000"/>
    <n v="147233.76999999999"/>
    <x v="0"/>
    <x v="2"/>
    <x v="2"/>
    <n v="1487738622"/>
    <n v="1485146622"/>
    <b v="1"/>
    <n v="1596"/>
    <b v="1"/>
    <x v="4"/>
    <n v="147.23376999999999"/>
    <n v="92.251735588972423"/>
    <x v="0"/>
    <x v="4"/>
  </r>
  <r>
    <n v="270"/>
    <x v="270"/>
    <x v="269"/>
    <n v="2300"/>
    <n v="3510"/>
    <x v="0"/>
    <x v="0"/>
    <x v="0"/>
    <n v="1306296000"/>
    <n v="1301950070"/>
    <b v="1"/>
    <n v="61"/>
    <b v="1"/>
    <x v="4"/>
    <n v="152.60869565217391"/>
    <n v="57.540983606557376"/>
    <x v="0"/>
    <x v="4"/>
  </r>
  <r>
    <n v="271"/>
    <x v="271"/>
    <x v="270"/>
    <n v="30000"/>
    <n v="31404"/>
    <x v="0"/>
    <x v="0"/>
    <x v="0"/>
    <n v="1388649600"/>
    <n v="1386123861"/>
    <b v="1"/>
    <n v="287"/>
    <b v="1"/>
    <x v="4"/>
    <n v="104.67999999999999"/>
    <n v="109.42160278745645"/>
    <x v="0"/>
    <x v="4"/>
  </r>
  <r>
    <n v="272"/>
    <x v="272"/>
    <x v="271"/>
    <n v="3000"/>
    <n v="5323.01"/>
    <x v="0"/>
    <x v="0"/>
    <x v="0"/>
    <n v="1272480540"/>
    <n v="1267220191"/>
    <b v="1"/>
    <n v="65"/>
    <b v="1"/>
    <x v="4"/>
    <n v="177.43366666666668"/>
    <n v="81.892461538461546"/>
    <x v="0"/>
    <x v="4"/>
  </r>
  <r>
    <n v="273"/>
    <x v="273"/>
    <x v="272"/>
    <n v="5000"/>
    <n v="5388.79"/>
    <x v="0"/>
    <x v="0"/>
    <x v="0"/>
    <n v="1309694266"/>
    <n v="1307102266"/>
    <b v="1"/>
    <n v="118"/>
    <b v="1"/>
    <x v="4"/>
    <n v="107.7758"/>
    <n v="45.667711864406776"/>
    <x v="0"/>
    <x v="4"/>
  </r>
  <r>
    <n v="274"/>
    <x v="274"/>
    <x v="273"/>
    <n v="4000"/>
    <n v="6240"/>
    <x v="0"/>
    <x v="0"/>
    <x v="0"/>
    <n v="1333609140"/>
    <n v="1330638829"/>
    <b v="1"/>
    <n v="113"/>
    <b v="1"/>
    <x v="4"/>
    <n v="156"/>
    <n v="55.221238938053098"/>
    <x v="0"/>
    <x v="4"/>
  </r>
  <r>
    <n v="275"/>
    <x v="275"/>
    <x v="274"/>
    <n v="20000"/>
    <n v="21679"/>
    <x v="0"/>
    <x v="0"/>
    <x v="0"/>
    <n v="1352511966"/>
    <n v="1349916366"/>
    <b v="1"/>
    <n v="332"/>
    <b v="1"/>
    <x v="4"/>
    <n v="108.395"/>
    <n v="65.298192771084331"/>
    <x v="0"/>
    <x v="4"/>
  </r>
  <r>
    <n v="276"/>
    <x v="276"/>
    <x v="275"/>
    <n v="4000"/>
    <n v="5904"/>
    <x v="0"/>
    <x v="0"/>
    <x v="0"/>
    <n v="1335574674"/>
    <n v="1330394274"/>
    <b v="1"/>
    <n v="62"/>
    <b v="1"/>
    <x v="4"/>
    <n v="147.6"/>
    <n v="95.225806451612897"/>
    <x v="0"/>
    <x v="4"/>
  </r>
  <r>
    <n v="277"/>
    <x v="277"/>
    <x v="276"/>
    <n v="65000"/>
    <n v="71748"/>
    <x v="0"/>
    <x v="0"/>
    <x v="0"/>
    <n v="1432416219"/>
    <n v="1429824219"/>
    <b v="1"/>
    <n v="951"/>
    <b v="1"/>
    <x v="4"/>
    <n v="110.38153846153847"/>
    <n v="75.444794952681391"/>
    <x v="0"/>
    <x v="4"/>
  </r>
  <r>
    <n v="278"/>
    <x v="278"/>
    <x v="277"/>
    <n v="27000"/>
    <n v="40594"/>
    <x v="0"/>
    <x v="0"/>
    <x v="0"/>
    <n v="1350003539"/>
    <n v="1347411539"/>
    <b v="1"/>
    <n v="415"/>
    <b v="1"/>
    <x v="4"/>
    <n v="150.34814814814814"/>
    <n v="97.816867469879512"/>
    <x v="0"/>
    <x v="4"/>
  </r>
  <r>
    <n v="279"/>
    <x v="279"/>
    <x v="278"/>
    <n v="17000"/>
    <n v="26744.11"/>
    <x v="0"/>
    <x v="0"/>
    <x v="0"/>
    <n v="1488160860"/>
    <n v="1485237096"/>
    <b v="1"/>
    <n v="305"/>
    <b v="1"/>
    <x v="4"/>
    <n v="157.31829411764707"/>
    <n v="87.685606557377056"/>
    <x v="0"/>
    <x v="4"/>
  </r>
  <r>
    <n v="280"/>
    <x v="280"/>
    <x v="279"/>
    <n v="75000"/>
    <n v="117108"/>
    <x v="0"/>
    <x v="0"/>
    <x v="0"/>
    <n v="1401459035"/>
    <n v="1397571035"/>
    <b v="1"/>
    <n v="2139"/>
    <b v="1"/>
    <x v="4"/>
    <n v="156.14400000000001"/>
    <n v="54.748948106591868"/>
    <x v="0"/>
    <x v="4"/>
  </r>
  <r>
    <n v="281"/>
    <x v="281"/>
    <x v="280"/>
    <n v="5500"/>
    <n v="6632.32"/>
    <x v="0"/>
    <x v="0"/>
    <x v="0"/>
    <n v="1249932360"/>
    <n v="1242532513"/>
    <b v="1"/>
    <n v="79"/>
    <b v="1"/>
    <x v="4"/>
    <n v="120.58763636363636"/>
    <n v="83.953417721518989"/>
    <x v="0"/>
    <x v="4"/>
  </r>
  <r>
    <n v="282"/>
    <x v="282"/>
    <x v="281"/>
    <n v="45000"/>
    <n v="45535"/>
    <x v="0"/>
    <x v="0"/>
    <x v="0"/>
    <n v="1266876000"/>
    <n v="1263679492"/>
    <b v="1"/>
    <n v="179"/>
    <b v="1"/>
    <x v="4"/>
    <n v="101.18888888888888"/>
    <n v="254.38547486033519"/>
    <x v="0"/>
    <x v="4"/>
  </r>
  <r>
    <n v="283"/>
    <x v="283"/>
    <x v="282"/>
    <n v="18000"/>
    <n v="20569.05"/>
    <x v="0"/>
    <x v="0"/>
    <x v="0"/>
    <n v="1306904340"/>
    <n v="1305219744"/>
    <b v="1"/>
    <n v="202"/>
    <b v="1"/>
    <x v="4"/>
    <n v="114.27249999999999"/>
    <n v="101.8269801980198"/>
    <x v="0"/>
    <x v="4"/>
  </r>
  <r>
    <n v="284"/>
    <x v="284"/>
    <x v="283"/>
    <n v="40000"/>
    <n v="41850.46"/>
    <x v="0"/>
    <x v="0"/>
    <x v="0"/>
    <n v="1327167780"/>
    <n v="1325007780"/>
    <b v="1"/>
    <n v="760"/>
    <b v="1"/>
    <x v="4"/>
    <n v="104.62615"/>
    <n v="55.066394736842106"/>
    <x v="0"/>
    <x v="4"/>
  </r>
  <r>
    <n v="285"/>
    <x v="285"/>
    <x v="284"/>
    <n v="14000"/>
    <n v="32035.51"/>
    <x v="0"/>
    <x v="0"/>
    <x v="0"/>
    <n v="1379614128"/>
    <n v="1377022128"/>
    <b v="1"/>
    <n v="563"/>
    <b v="1"/>
    <x v="4"/>
    <n v="228.82507142857142"/>
    <n v="56.901438721136763"/>
    <x v="0"/>
    <x v="4"/>
  </r>
  <r>
    <n v="286"/>
    <x v="286"/>
    <x v="285"/>
    <n v="15000"/>
    <n v="16373"/>
    <x v="0"/>
    <x v="0"/>
    <x v="0"/>
    <n v="1364236524"/>
    <n v="1360352124"/>
    <b v="1"/>
    <n v="135"/>
    <b v="1"/>
    <x v="4"/>
    <n v="109.15333333333332"/>
    <n v="121.28148148148148"/>
    <x v="0"/>
    <x v="4"/>
  </r>
  <r>
    <n v="287"/>
    <x v="287"/>
    <x v="286"/>
    <n v="15000"/>
    <n v="26445"/>
    <x v="0"/>
    <x v="0"/>
    <x v="0"/>
    <n v="1351828800"/>
    <n v="1349160018"/>
    <b v="1"/>
    <n v="290"/>
    <b v="1"/>
    <x v="4"/>
    <n v="176.29999999999998"/>
    <n v="91.189655172413794"/>
    <x v="0"/>
    <x v="4"/>
  </r>
  <r>
    <n v="288"/>
    <x v="288"/>
    <x v="287"/>
    <n v="50000"/>
    <n v="51605.31"/>
    <x v="0"/>
    <x v="0"/>
    <x v="0"/>
    <n v="1340683393"/>
    <n v="1337659393"/>
    <b v="1"/>
    <n v="447"/>
    <b v="1"/>
    <x v="4"/>
    <n v="103.21061999999999"/>
    <n v="115.44812080536913"/>
    <x v="0"/>
    <x v="4"/>
  </r>
  <r>
    <n v="289"/>
    <x v="289"/>
    <x v="288"/>
    <n v="15000"/>
    <n v="15723"/>
    <x v="0"/>
    <x v="1"/>
    <x v="1"/>
    <n v="1383389834"/>
    <n v="1380797834"/>
    <b v="1"/>
    <n v="232"/>
    <b v="1"/>
    <x v="4"/>
    <n v="104.82000000000001"/>
    <n v="67.771551724137936"/>
    <x v="0"/>
    <x v="4"/>
  </r>
  <r>
    <n v="290"/>
    <x v="290"/>
    <x v="289"/>
    <n v="4500"/>
    <n v="4800.8"/>
    <x v="0"/>
    <x v="0"/>
    <x v="0"/>
    <n v="1296633540"/>
    <n v="1292316697"/>
    <b v="1"/>
    <n v="168"/>
    <b v="1"/>
    <x v="4"/>
    <n v="106.68444444444445"/>
    <n v="28.576190476190476"/>
    <x v="0"/>
    <x v="4"/>
  </r>
  <r>
    <n v="291"/>
    <x v="291"/>
    <x v="290"/>
    <n v="5000"/>
    <n v="6001"/>
    <x v="0"/>
    <x v="0"/>
    <x v="0"/>
    <n v="1367366460"/>
    <n v="1365791246"/>
    <b v="1"/>
    <n v="128"/>
    <b v="1"/>
    <x v="4"/>
    <n v="120.02"/>
    <n v="46.8828125"/>
    <x v="0"/>
    <x v="4"/>
  </r>
  <r>
    <n v="292"/>
    <x v="292"/>
    <x v="291"/>
    <n v="75000"/>
    <n v="76130.2"/>
    <x v="0"/>
    <x v="0"/>
    <x v="0"/>
    <n v="1319860740"/>
    <n v="1317064599"/>
    <b v="1"/>
    <n v="493"/>
    <b v="1"/>
    <x v="4"/>
    <n v="101.50693333333334"/>
    <n v="154.42231237322514"/>
    <x v="0"/>
    <x v="4"/>
  </r>
  <r>
    <n v="293"/>
    <x v="293"/>
    <x v="292"/>
    <n v="26000"/>
    <n v="26360"/>
    <x v="0"/>
    <x v="0"/>
    <x v="0"/>
    <n v="1398009714"/>
    <n v="1395417714"/>
    <b v="1"/>
    <n v="131"/>
    <b v="1"/>
    <x v="4"/>
    <n v="101.38461538461539"/>
    <n v="201.22137404580153"/>
    <x v="0"/>
    <x v="4"/>
  </r>
  <r>
    <n v="294"/>
    <x v="294"/>
    <x v="293"/>
    <n v="5000"/>
    <n v="5000"/>
    <x v="0"/>
    <x v="0"/>
    <x v="0"/>
    <n v="1279555200"/>
    <n v="1276480894"/>
    <b v="1"/>
    <n v="50"/>
    <b v="1"/>
    <x v="4"/>
    <n v="100"/>
    <n v="100"/>
    <x v="0"/>
    <x v="4"/>
  </r>
  <r>
    <n v="295"/>
    <x v="295"/>
    <x v="294"/>
    <n v="50000"/>
    <n v="66554.559999999998"/>
    <x v="0"/>
    <x v="0"/>
    <x v="0"/>
    <n v="1383264000"/>
    <n v="1378080409"/>
    <b v="1"/>
    <n v="665"/>
    <b v="1"/>
    <x v="4"/>
    <n v="133.10911999999999"/>
    <n v="100.08204511278196"/>
    <x v="0"/>
    <x v="4"/>
  </r>
  <r>
    <n v="296"/>
    <x v="296"/>
    <x v="295"/>
    <n v="25000"/>
    <n v="29681.55"/>
    <x v="0"/>
    <x v="0"/>
    <x v="0"/>
    <n v="1347017083"/>
    <n v="1344857083"/>
    <b v="1"/>
    <n v="129"/>
    <b v="1"/>
    <x v="4"/>
    <n v="118.72620000000001"/>
    <n v="230.08953488372092"/>
    <x v="0"/>
    <x v="4"/>
  </r>
  <r>
    <n v="297"/>
    <x v="297"/>
    <x v="296"/>
    <n v="20000"/>
    <n v="20128"/>
    <x v="0"/>
    <x v="0"/>
    <x v="0"/>
    <n v="1430452740"/>
    <n v="1427390901"/>
    <b v="1"/>
    <n v="142"/>
    <b v="1"/>
    <x v="4"/>
    <n v="100.64"/>
    <n v="141.74647887323943"/>
    <x v="0"/>
    <x v="4"/>
  </r>
  <r>
    <n v="298"/>
    <x v="298"/>
    <x v="297"/>
    <n v="126000"/>
    <n v="137254.84"/>
    <x v="0"/>
    <x v="0"/>
    <x v="0"/>
    <n v="1399669200"/>
    <n v="1394536048"/>
    <b v="1"/>
    <n v="2436"/>
    <b v="1"/>
    <x v="4"/>
    <n v="108.93241269841269"/>
    <n v="56.344351395730705"/>
    <x v="0"/>
    <x v="4"/>
  </r>
  <r>
    <n v="299"/>
    <x v="299"/>
    <x v="298"/>
    <n v="10000"/>
    <n v="17895.25"/>
    <x v="0"/>
    <x v="0"/>
    <x v="0"/>
    <n v="1289975060"/>
    <n v="1287379460"/>
    <b v="1"/>
    <n v="244"/>
    <b v="1"/>
    <x v="4"/>
    <n v="178.95250000000001"/>
    <n v="73.341188524590166"/>
    <x v="0"/>
    <x v="4"/>
  </r>
  <r>
    <n v="300"/>
    <x v="300"/>
    <x v="299"/>
    <n v="25000"/>
    <n v="25430.66"/>
    <x v="0"/>
    <x v="0"/>
    <x v="0"/>
    <n v="1303686138"/>
    <n v="1301007738"/>
    <b v="1"/>
    <n v="298"/>
    <b v="1"/>
    <x v="4"/>
    <n v="101.72264"/>
    <n v="85.337785234899329"/>
    <x v="0"/>
    <x v="4"/>
  </r>
  <r>
    <n v="301"/>
    <x v="301"/>
    <x v="300"/>
    <n v="13000"/>
    <n v="15435.55"/>
    <x v="0"/>
    <x v="0"/>
    <x v="0"/>
    <n v="1363711335"/>
    <n v="1360258935"/>
    <b v="1"/>
    <n v="251"/>
    <b v="1"/>
    <x v="4"/>
    <n v="118.73499999999999"/>
    <n v="61.496215139442228"/>
    <x v="0"/>
    <x v="4"/>
  </r>
  <r>
    <n v="302"/>
    <x v="302"/>
    <x v="301"/>
    <n v="10000"/>
    <n v="10046"/>
    <x v="0"/>
    <x v="0"/>
    <x v="0"/>
    <n v="1330115638"/>
    <n v="1327523638"/>
    <b v="1"/>
    <n v="108"/>
    <b v="1"/>
    <x v="4"/>
    <n v="100.46"/>
    <n v="93.018518518518519"/>
    <x v="0"/>
    <x v="4"/>
  </r>
  <r>
    <n v="303"/>
    <x v="303"/>
    <x v="302"/>
    <n v="3000"/>
    <n v="4124"/>
    <x v="0"/>
    <x v="0"/>
    <x v="0"/>
    <n v="1338601346"/>
    <n v="1336009346"/>
    <b v="1"/>
    <n v="82"/>
    <b v="1"/>
    <x v="4"/>
    <n v="137.46666666666667"/>
    <n v="50.292682926829265"/>
    <x v="0"/>
    <x v="4"/>
  </r>
  <r>
    <n v="304"/>
    <x v="304"/>
    <x v="303"/>
    <n v="3400"/>
    <n v="7876"/>
    <x v="0"/>
    <x v="0"/>
    <x v="0"/>
    <n v="1346464800"/>
    <n v="1343096197"/>
    <b v="1"/>
    <n v="74"/>
    <b v="1"/>
    <x v="4"/>
    <n v="231.64705882352939"/>
    <n v="106.43243243243244"/>
    <x v="0"/>
    <x v="4"/>
  </r>
  <r>
    <n v="305"/>
    <x v="305"/>
    <x v="304"/>
    <n v="7500"/>
    <n v="9775"/>
    <x v="0"/>
    <x v="0"/>
    <x v="0"/>
    <n v="1331392049"/>
    <n v="1328800049"/>
    <b v="1"/>
    <n v="189"/>
    <b v="1"/>
    <x v="4"/>
    <n v="130.33333333333331"/>
    <n v="51.719576719576722"/>
    <x v="0"/>
    <x v="4"/>
  </r>
  <r>
    <n v="306"/>
    <x v="306"/>
    <x v="305"/>
    <n v="1000"/>
    <n v="2929"/>
    <x v="0"/>
    <x v="0"/>
    <x v="0"/>
    <n v="1363806333"/>
    <n v="1362081933"/>
    <b v="1"/>
    <n v="80"/>
    <b v="1"/>
    <x v="4"/>
    <n v="292.89999999999998"/>
    <n v="36.612499999999997"/>
    <x v="0"/>
    <x v="4"/>
  </r>
  <r>
    <n v="307"/>
    <x v="307"/>
    <x v="306"/>
    <n v="22000"/>
    <n v="24490"/>
    <x v="0"/>
    <x v="0"/>
    <x v="0"/>
    <n v="1360276801"/>
    <n v="1357684801"/>
    <b v="1"/>
    <n v="576"/>
    <b v="1"/>
    <x v="4"/>
    <n v="111.31818181818183"/>
    <n v="42.517361111111114"/>
    <x v="0"/>
    <x v="4"/>
  </r>
  <r>
    <n v="308"/>
    <x v="308"/>
    <x v="307"/>
    <n v="12000"/>
    <n v="12668"/>
    <x v="0"/>
    <x v="0"/>
    <x v="0"/>
    <n v="1299775210"/>
    <n v="1295887210"/>
    <b v="1"/>
    <n v="202"/>
    <b v="1"/>
    <x v="4"/>
    <n v="105.56666666666668"/>
    <n v="62.712871287128714"/>
    <x v="0"/>
    <x v="4"/>
  </r>
  <r>
    <n v="309"/>
    <x v="309"/>
    <x v="308"/>
    <n v="18000"/>
    <n v="21410"/>
    <x v="0"/>
    <x v="0"/>
    <x v="0"/>
    <n v="1346695334"/>
    <n v="1344880934"/>
    <b v="1"/>
    <n v="238"/>
    <b v="1"/>
    <x v="4"/>
    <n v="118.94444444444446"/>
    <n v="89.957983193277315"/>
    <x v="0"/>
    <x v="4"/>
  </r>
  <r>
    <n v="310"/>
    <x v="310"/>
    <x v="309"/>
    <n v="1000"/>
    <n v="1041.29"/>
    <x v="0"/>
    <x v="0"/>
    <x v="0"/>
    <n v="1319076000"/>
    <n v="1317788623"/>
    <b v="1"/>
    <n v="36"/>
    <b v="1"/>
    <x v="4"/>
    <n v="104.129"/>
    <n v="28.924722222222222"/>
    <x v="0"/>
    <x v="4"/>
  </r>
  <r>
    <n v="311"/>
    <x v="311"/>
    <x v="310"/>
    <n v="20000"/>
    <n v="20820.330000000002"/>
    <x v="0"/>
    <x v="0"/>
    <x v="0"/>
    <n v="1325404740"/>
    <n v="1321852592"/>
    <b v="1"/>
    <n v="150"/>
    <b v="1"/>
    <x v="4"/>
    <n v="104.10165000000001"/>
    <n v="138.8022"/>
    <x v="0"/>
    <x v="4"/>
  </r>
  <r>
    <n v="312"/>
    <x v="312"/>
    <x v="311"/>
    <n v="8000"/>
    <n v="8950"/>
    <x v="0"/>
    <x v="0"/>
    <x v="0"/>
    <n v="1365973432"/>
    <n v="1363381432"/>
    <b v="1"/>
    <n v="146"/>
    <b v="1"/>
    <x v="4"/>
    <n v="111.87499999999999"/>
    <n v="61.301369863013697"/>
    <x v="0"/>
    <x v="4"/>
  </r>
  <r>
    <n v="313"/>
    <x v="313"/>
    <x v="312"/>
    <n v="17000"/>
    <n v="17805"/>
    <x v="0"/>
    <x v="0"/>
    <x v="0"/>
    <n v="1281542340"/>
    <n v="1277702894"/>
    <b v="1"/>
    <n v="222"/>
    <b v="1"/>
    <x v="4"/>
    <n v="104.73529411764706"/>
    <n v="80.202702702702709"/>
    <x v="0"/>
    <x v="4"/>
  </r>
  <r>
    <n v="314"/>
    <x v="314"/>
    <x v="313"/>
    <n v="1000"/>
    <n v="3851.5"/>
    <x v="0"/>
    <x v="0"/>
    <x v="0"/>
    <n v="1362167988"/>
    <n v="1359575988"/>
    <b v="1"/>
    <n v="120"/>
    <b v="1"/>
    <x v="4"/>
    <n v="385.15000000000003"/>
    <n v="32.095833333333331"/>
    <x v="0"/>
    <x v="4"/>
  </r>
  <r>
    <n v="315"/>
    <x v="315"/>
    <x v="314"/>
    <n v="25000"/>
    <n v="25312"/>
    <x v="0"/>
    <x v="0"/>
    <x v="0"/>
    <n v="1345660334"/>
    <n v="1343068334"/>
    <b v="1"/>
    <n v="126"/>
    <b v="1"/>
    <x v="4"/>
    <n v="101.248"/>
    <n v="200.88888888888889"/>
    <x v="0"/>
    <x v="4"/>
  </r>
  <r>
    <n v="316"/>
    <x v="316"/>
    <x v="315"/>
    <n v="15000"/>
    <n v="17066"/>
    <x v="0"/>
    <x v="5"/>
    <x v="5"/>
    <n v="1418273940"/>
    <n v="1415398197"/>
    <b v="1"/>
    <n v="158"/>
    <b v="1"/>
    <x v="4"/>
    <n v="113.77333333333333"/>
    <n v="108.01265822784811"/>
    <x v="0"/>
    <x v="4"/>
  </r>
  <r>
    <n v="317"/>
    <x v="317"/>
    <x v="316"/>
    <n v="30000"/>
    <n v="30241"/>
    <x v="0"/>
    <x v="0"/>
    <x v="0"/>
    <n v="1386778483"/>
    <n v="1384186483"/>
    <b v="1"/>
    <n v="316"/>
    <b v="1"/>
    <x v="4"/>
    <n v="100.80333333333333"/>
    <n v="95.699367088607602"/>
    <x v="0"/>
    <x v="4"/>
  </r>
  <r>
    <n v="318"/>
    <x v="318"/>
    <x v="317"/>
    <n v="5000"/>
    <n v="14166"/>
    <x v="0"/>
    <x v="0"/>
    <x v="0"/>
    <n v="1364342151"/>
    <n v="1361753751"/>
    <b v="1"/>
    <n v="284"/>
    <b v="1"/>
    <x v="4"/>
    <n v="283.32"/>
    <n v="49.880281690140848"/>
    <x v="0"/>
    <x v="4"/>
  </r>
  <r>
    <n v="319"/>
    <x v="319"/>
    <x v="318"/>
    <n v="5000"/>
    <n v="5634"/>
    <x v="0"/>
    <x v="0"/>
    <x v="0"/>
    <n v="1265097540"/>
    <n v="1257538029"/>
    <b v="1"/>
    <n v="51"/>
    <b v="1"/>
    <x v="4"/>
    <n v="112.68"/>
    <n v="110.47058823529412"/>
    <x v="0"/>
    <x v="4"/>
  </r>
  <r>
    <n v="320"/>
    <x v="320"/>
    <x v="319"/>
    <n v="20000"/>
    <n v="21316"/>
    <x v="0"/>
    <x v="1"/>
    <x v="1"/>
    <n v="1450825200"/>
    <n v="1448284433"/>
    <b v="1"/>
    <n v="158"/>
    <b v="1"/>
    <x v="4"/>
    <n v="106.58000000000001"/>
    <n v="134.91139240506328"/>
    <x v="0"/>
    <x v="4"/>
  </r>
  <r>
    <n v="321"/>
    <x v="321"/>
    <x v="320"/>
    <n v="35000"/>
    <n v="35932"/>
    <x v="0"/>
    <x v="12"/>
    <x v="3"/>
    <n v="1478605386"/>
    <n v="1475577786"/>
    <b v="1"/>
    <n v="337"/>
    <b v="1"/>
    <x v="4"/>
    <n v="102.66285714285715"/>
    <n v="106.62314540059347"/>
    <x v="0"/>
    <x v="4"/>
  </r>
  <r>
    <n v="322"/>
    <x v="322"/>
    <x v="321"/>
    <n v="25000"/>
    <n v="26978"/>
    <x v="0"/>
    <x v="0"/>
    <x v="0"/>
    <n v="1463146848"/>
    <n v="1460554848"/>
    <b v="1"/>
    <n v="186"/>
    <b v="1"/>
    <x v="4"/>
    <n v="107.91200000000001"/>
    <n v="145.04301075268816"/>
    <x v="0"/>
    <x v="4"/>
  </r>
  <r>
    <n v="323"/>
    <x v="323"/>
    <x v="322"/>
    <n v="5400"/>
    <n v="6646"/>
    <x v="0"/>
    <x v="0"/>
    <x v="0"/>
    <n v="1482307140"/>
    <n v="1479886966"/>
    <b v="1"/>
    <n v="58"/>
    <b v="1"/>
    <x v="4"/>
    <n v="123.07407407407408"/>
    <n v="114.58620689655173"/>
    <x v="0"/>
    <x v="4"/>
  </r>
  <r>
    <n v="324"/>
    <x v="324"/>
    <x v="323"/>
    <n v="8500"/>
    <n v="8636"/>
    <x v="0"/>
    <x v="0"/>
    <x v="0"/>
    <n v="1438441308"/>
    <n v="1435590108"/>
    <b v="1"/>
    <n v="82"/>
    <b v="1"/>
    <x v="4"/>
    <n v="101.6"/>
    <n v="105.3170731707317"/>
    <x v="0"/>
    <x v="4"/>
  </r>
  <r>
    <n v="325"/>
    <x v="325"/>
    <x v="324"/>
    <n v="50000"/>
    <n v="52198"/>
    <x v="0"/>
    <x v="0"/>
    <x v="0"/>
    <n v="1482208233"/>
    <n v="1479184233"/>
    <b v="1"/>
    <n v="736"/>
    <b v="1"/>
    <x v="4"/>
    <n v="104.396"/>
    <n v="70.921195652173907"/>
    <x v="0"/>
    <x v="4"/>
  </r>
  <r>
    <n v="326"/>
    <x v="326"/>
    <x v="325"/>
    <n v="150000"/>
    <n v="169394.6"/>
    <x v="0"/>
    <x v="0"/>
    <x v="0"/>
    <n v="1489532220"/>
    <n v="1486625606"/>
    <b v="1"/>
    <n v="1151"/>
    <b v="1"/>
    <x v="4"/>
    <n v="112.92973333333333"/>
    <n v="147.17167680278018"/>
    <x v="0"/>
    <x v="4"/>
  </r>
  <r>
    <n v="327"/>
    <x v="327"/>
    <x v="326"/>
    <n v="4000"/>
    <n v="5456"/>
    <x v="0"/>
    <x v="0"/>
    <x v="0"/>
    <n v="1427011200"/>
    <n v="1424669929"/>
    <b v="1"/>
    <n v="34"/>
    <b v="1"/>
    <x v="4"/>
    <n v="136.4"/>
    <n v="160.47058823529412"/>
    <x v="0"/>
    <x v="4"/>
  </r>
  <r>
    <n v="328"/>
    <x v="328"/>
    <x v="327"/>
    <n v="75000"/>
    <n v="77710.8"/>
    <x v="0"/>
    <x v="0"/>
    <x v="0"/>
    <n v="1446350400"/>
    <n v="1443739388"/>
    <b v="1"/>
    <n v="498"/>
    <b v="1"/>
    <x v="4"/>
    <n v="103.61439999999999"/>
    <n v="156.04578313253012"/>
    <x v="0"/>
    <x v="4"/>
  </r>
  <r>
    <n v="329"/>
    <x v="329"/>
    <x v="328"/>
    <n v="10000"/>
    <n v="10550"/>
    <x v="0"/>
    <x v="0"/>
    <x v="0"/>
    <n v="1446868800"/>
    <n v="1444821127"/>
    <b v="1"/>
    <n v="167"/>
    <b v="1"/>
    <x v="4"/>
    <n v="105.5"/>
    <n v="63.17365269461078"/>
    <x v="0"/>
    <x v="4"/>
  </r>
  <r>
    <n v="330"/>
    <x v="330"/>
    <x v="329"/>
    <n v="35000"/>
    <n v="35640"/>
    <x v="0"/>
    <x v="0"/>
    <x v="0"/>
    <n v="1368763140"/>
    <n v="1366028563"/>
    <b v="1"/>
    <n v="340"/>
    <b v="1"/>
    <x v="4"/>
    <n v="101.82857142857142"/>
    <n v="104.82352941176471"/>
    <x v="0"/>
    <x v="4"/>
  </r>
  <r>
    <n v="331"/>
    <x v="331"/>
    <x v="330"/>
    <n v="40000"/>
    <n v="42642"/>
    <x v="0"/>
    <x v="0"/>
    <x v="0"/>
    <n v="1466171834"/>
    <n v="1463493434"/>
    <b v="1"/>
    <n v="438"/>
    <b v="1"/>
    <x v="4"/>
    <n v="106.60499999999999"/>
    <n v="97.356164383561648"/>
    <x v="0"/>
    <x v="4"/>
  </r>
  <r>
    <n v="332"/>
    <x v="332"/>
    <x v="331"/>
    <n v="100000"/>
    <n v="113015"/>
    <x v="0"/>
    <x v="0"/>
    <x v="0"/>
    <n v="1446019200"/>
    <n v="1442420377"/>
    <b v="1"/>
    <n v="555"/>
    <b v="1"/>
    <x v="4"/>
    <n v="113.015"/>
    <n v="203.63063063063063"/>
    <x v="0"/>
    <x v="4"/>
  </r>
  <r>
    <n v="333"/>
    <x v="333"/>
    <x v="332"/>
    <n v="40000"/>
    <n v="50091"/>
    <x v="0"/>
    <x v="0"/>
    <x v="0"/>
    <n v="1460038591"/>
    <n v="1457450191"/>
    <b v="1"/>
    <n v="266"/>
    <b v="1"/>
    <x v="4"/>
    <n v="125.22750000000001"/>
    <n v="188.31203007518798"/>
    <x v="0"/>
    <x v="4"/>
  </r>
  <r>
    <n v="334"/>
    <x v="334"/>
    <x v="333"/>
    <n v="10000"/>
    <n v="10119"/>
    <x v="0"/>
    <x v="0"/>
    <x v="0"/>
    <n v="1431716400"/>
    <n v="1428423757"/>
    <b v="1"/>
    <n v="69"/>
    <b v="1"/>
    <x v="4"/>
    <n v="101.19"/>
    <n v="146.65217391304347"/>
    <x v="0"/>
    <x v="4"/>
  </r>
  <r>
    <n v="335"/>
    <x v="335"/>
    <x v="334"/>
    <n v="8500"/>
    <n v="8735"/>
    <x v="0"/>
    <x v="0"/>
    <x v="0"/>
    <n v="1431122400"/>
    <n v="1428428515"/>
    <b v="1"/>
    <n v="80"/>
    <b v="1"/>
    <x v="4"/>
    <n v="102.76470588235294"/>
    <n v="109.1875"/>
    <x v="0"/>
    <x v="4"/>
  </r>
  <r>
    <n v="336"/>
    <x v="336"/>
    <x v="335"/>
    <n v="25000"/>
    <n v="29209.78"/>
    <x v="0"/>
    <x v="0"/>
    <x v="0"/>
    <n v="1447427918"/>
    <n v="1444832318"/>
    <b v="1"/>
    <n v="493"/>
    <b v="1"/>
    <x v="4"/>
    <n v="116.83911999999998"/>
    <n v="59.249046653144013"/>
    <x v="0"/>
    <x v="4"/>
  </r>
  <r>
    <n v="337"/>
    <x v="337"/>
    <x v="336"/>
    <n v="3000"/>
    <n v="3035.05"/>
    <x v="0"/>
    <x v="0"/>
    <x v="0"/>
    <n v="1426298708"/>
    <n v="1423710308"/>
    <b v="1"/>
    <n v="31"/>
    <b v="1"/>
    <x v="4"/>
    <n v="101.16833333333335"/>
    <n v="97.904838709677421"/>
    <x v="0"/>
    <x v="4"/>
  </r>
  <r>
    <n v="338"/>
    <x v="338"/>
    <x v="337"/>
    <n v="15000"/>
    <n v="16520.04"/>
    <x v="0"/>
    <x v="0"/>
    <x v="0"/>
    <n v="1472864400"/>
    <n v="1468001290"/>
    <b v="1"/>
    <n v="236"/>
    <b v="1"/>
    <x v="4"/>
    <n v="110.13360000000002"/>
    <n v="70.000169491525426"/>
    <x v="0"/>
    <x v="4"/>
  </r>
  <r>
    <n v="339"/>
    <x v="339"/>
    <x v="338"/>
    <n v="6000"/>
    <n v="6485"/>
    <x v="0"/>
    <x v="0"/>
    <x v="0"/>
    <n v="1430331268"/>
    <n v="1427739268"/>
    <b v="1"/>
    <n v="89"/>
    <b v="1"/>
    <x v="4"/>
    <n v="108.08333333333333"/>
    <n v="72.865168539325836"/>
    <x v="0"/>
    <x v="4"/>
  </r>
  <r>
    <n v="340"/>
    <x v="340"/>
    <x v="339"/>
    <n v="35000"/>
    <n v="43758"/>
    <x v="0"/>
    <x v="0"/>
    <x v="0"/>
    <n v="1489006800"/>
    <n v="1486397007"/>
    <b v="1"/>
    <n v="299"/>
    <b v="1"/>
    <x v="4"/>
    <n v="125.02285714285715"/>
    <n v="146.34782608695653"/>
    <x v="0"/>
    <x v="4"/>
  </r>
  <r>
    <n v="341"/>
    <x v="341"/>
    <x v="340"/>
    <n v="3500"/>
    <n v="3735"/>
    <x v="0"/>
    <x v="0"/>
    <x v="0"/>
    <n v="1412135940"/>
    <n v="1410555998"/>
    <b v="1"/>
    <n v="55"/>
    <b v="1"/>
    <x v="4"/>
    <n v="106.71428571428572"/>
    <n v="67.909090909090907"/>
    <x v="0"/>
    <x v="4"/>
  </r>
  <r>
    <n v="342"/>
    <x v="342"/>
    <x v="341"/>
    <n v="55000"/>
    <n v="55201.52"/>
    <x v="0"/>
    <x v="0"/>
    <x v="0"/>
    <n v="1461955465"/>
    <n v="1459363465"/>
    <b v="1"/>
    <n v="325"/>
    <b v="1"/>
    <x v="4"/>
    <n v="100.36639999999998"/>
    <n v="169.85083076923075"/>
    <x v="0"/>
    <x v="4"/>
  </r>
  <r>
    <n v="343"/>
    <x v="343"/>
    <x v="342"/>
    <n v="30000"/>
    <n v="30608.59"/>
    <x v="0"/>
    <x v="0"/>
    <x v="0"/>
    <n v="1415934000"/>
    <n v="1413308545"/>
    <b v="1"/>
    <n v="524"/>
    <b v="1"/>
    <x v="4"/>
    <n v="102.02863333333335"/>
    <n v="58.413339694656486"/>
    <x v="0"/>
    <x v="4"/>
  </r>
  <r>
    <n v="344"/>
    <x v="344"/>
    <x v="343"/>
    <n v="33500"/>
    <n v="34198"/>
    <x v="0"/>
    <x v="0"/>
    <x v="0"/>
    <n v="1433125200"/>
    <n v="1429312694"/>
    <b v="1"/>
    <n v="285"/>
    <b v="1"/>
    <x v="4"/>
    <n v="102.08358208955224"/>
    <n v="119.99298245614035"/>
    <x v="0"/>
    <x v="4"/>
  </r>
  <r>
    <n v="345"/>
    <x v="345"/>
    <x v="344"/>
    <n v="14500"/>
    <n v="17875"/>
    <x v="0"/>
    <x v="0"/>
    <x v="0"/>
    <n v="1432161590"/>
    <n v="1429569590"/>
    <b v="1"/>
    <n v="179"/>
    <b v="1"/>
    <x v="4"/>
    <n v="123.27586206896552"/>
    <n v="99.860335195530723"/>
    <x v="0"/>
    <x v="4"/>
  </r>
  <r>
    <n v="346"/>
    <x v="346"/>
    <x v="345"/>
    <n v="10000"/>
    <n v="17028.88"/>
    <x v="0"/>
    <x v="0"/>
    <x v="0"/>
    <n v="1444824021"/>
    <n v="1442232021"/>
    <b v="1"/>
    <n v="188"/>
    <b v="1"/>
    <x v="4"/>
    <n v="170.28880000000001"/>
    <n v="90.579148936170213"/>
    <x v="0"/>
    <x v="4"/>
  </r>
  <r>
    <n v="347"/>
    <x v="347"/>
    <x v="346"/>
    <n v="40000"/>
    <n v="44636.2"/>
    <x v="0"/>
    <x v="0"/>
    <x v="0"/>
    <n v="1447505609"/>
    <n v="1444910009"/>
    <b v="1"/>
    <n v="379"/>
    <b v="1"/>
    <x v="4"/>
    <n v="111.59049999999999"/>
    <n v="117.77361477572559"/>
    <x v="0"/>
    <x v="4"/>
  </r>
  <r>
    <n v="348"/>
    <x v="348"/>
    <x v="347"/>
    <n v="10000"/>
    <n v="10300"/>
    <x v="0"/>
    <x v="0"/>
    <x v="0"/>
    <n v="1440165916"/>
    <n v="1437573916"/>
    <b v="1"/>
    <n v="119"/>
    <b v="1"/>
    <x v="4"/>
    <n v="103"/>
    <n v="86.554621848739501"/>
    <x v="0"/>
    <x v="4"/>
  </r>
  <r>
    <n v="349"/>
    <x v="349"/>
    <x v="348"/>
    <n v="11260"/>
    <n v="12007.18"/>
    <x v="0"/>
    <x v="0"/>
    <x v="0"/>
    <n v="1487937508"/>
    <n v="1485345508"/>
    <b v="1"/>
    <n v="167"/>
    <b v="1"/>
    <x v="4"/>
    <n v="106.63570159857905"/>
    <n v="71.899281437125751"/>
    <x v="0"/>
    <x v="4"/>
  </r>
  <r>
    <n v="350"/>
    <x v="350"/>
    <x v="349"/>
    <n v="25000"/>
    <n v="28690"/>
    <x v="0"/>
    <x v="0"/>
    <x v="0"/>
    <n v="1473566340"/>
    <n v="1470274509"/>
    <b v="1"/>
    <n v="221"/>
    <b v="1"/>
    <x v="4"/>
    <n v="114.75999999999999"/>
    <n v="129.81900452488688"/>
    <x v="0"/>
    <x v="4"/>
  </r>
  <r>
    <n v="351"/>
    <x v="351"/>
    <x v="350"/>
    <n v="34000"/>
    <n v="43296"/>
    <x v="0"/>
    <x v="3"/>
    <x v="3"/>
    <n v="1460066954"/>
    <n v="1456614554"/>
    <b v="1"/>
    <n v="964"/>
    <b v="1"/>
    <x v="4"/>
    <n v="127.34117647058822"/>
    <n v="44.912863070539416"/>
    <x v="0"/>
    <x v="4"/>
  </r>
  <r>
    <n v="352"/>
    <x v="352"/>
    <x v="351"/>
    <n v="10000"/>
    <n v="11656"/>
    <x v="0"/>
    <x v="0"/>
    <x v="0"/>
    <n v="1412740868"/>
    <n v="1410148868"/>
    <b v="1"/>
    <n v="286"/>
    <b v="1"/>
    <x v="4"/>
    <n v="116.56"/>
    <n v="40.755244755244753"/>
    <x v="0"/>
    <x v="4"/>
  </r>
  <r>
    <n v="353"/>
    <x v="353"/>
    <x v="352"/>
    <n v="58425"/>
    <n v="63460.18"/>
    <x v="0"/>
    <x v="0"/>
    <x v="0"/>
    <n v="1447963219"/>
    <n v="1445367619"/>
    <b v="1"/>
    <n v="613"/>
    <b v="1"/>
    <x v="4"/>
    <n v="108.61819426615318"/>
    <n v="103.52394779771615"/>
    <x v="0"/>
    <x v="4"/>
  </r>
  <r>
    <n v="354"/>
    <x v="354"/>
    <x v="353"/>
    <n v="3500"/>
    <n v="3638"/>
    <x v="0"/>
    <x v="0"/>
    <x v="0"/>
    <n v="1460141521"/>
    <n v="1457553121"/>
    <b v="1"/>
    <n v="29"/>
    <b v="1"/>
    <x v="4"/>
    <n v="103.94285714285714"/>
    <n v="125.44827586206897"/>
    <x v="0"/>
    <x v="4"/>
  </r>
  <r>
    <n v="355"/>
    <x v="355"/>
    <x v="354"/>
    <n v="35000"/>
    <n v="40690"/>
    <x v="0"/>
    <x v="0"/>
    <x v="0"/>
    <n v="1417420994"/>
    <n v="1414738994"/>
    <b v="1"/>
    <n v="165"/>
    <b v="1"/>
    <x v="4"/>
    <n v="116.25714285714285"/>
    <n v="246.60606060606059"/>
    <x v="0"/>
    <x v="4"/>
  </r>
  <r>
    <n v="356"/>
    <x v="356"/>
    <x v="355"/>
    <n v="7500"/>
    <n v="7701.93"/>
    <x v="0"/>
    <x v="0"/>
    <x v="0"/>
    <n v="1458152193"/>
    <n v="1455563793"/>
    <b v="1"/>
    <n v="97"/>
    <b v="1"/>
    <x v="4"/>
    <n v="102.69239999999999"/>
    <n v="79.401340206185566"/>
    <x v="0"/>
    <x v="4"/>
  </r>
  <r>
    <n v="357"/>
    <x v="357"/>
    <x v="356"/>
    <n v="15000"/>
    <n v="26100"/>
    <x v="0"/>
    <x v="0"/>
    <x v="0"/>
    <n v="1429852797"/>
    <n v="1426396797"/>
    <b v="1"/>
    <n v="303"/>
    <b v="1"/>
    <x v="4"/>
    <n v="174"/>
    <n v="86.138613861386133"/>
    <x v="0"/>
    <x v="4"/>
  </r>
  <r>
    <n v="358"/>
    <x v="358"/>
    <x v="357"/>
    <n v="50000"/>
    <n v="51544"/>
    <x v="0"/>
    <x v="0"/>
    <x v="0"/>
    <n v="1466002800"/>
    <n v="1463517521"/>
    <b v="1"/>
    <n v="267"/>
    <b v="1"/>
    <x v="4"/>
    <n v="103.08800000000001"/>
    <n v="193.04868913857678"/>
    <x v="0"/>
    <x v="4"/>
  </r>
  <r>
    <n v="359"/>
    <x v="359"/>
    <x v="358"/>
    <n v="24200"/>
    <n v="25375"/>
    <x v="0"/>
    <x v="0"/>
    <x v="0"/>
    <n v="1415941920"/>
    <n v="1414028490"/>
    <b v="1"/>
    <n v="302"/>
    <b v="1"/>
    <x v="4"/>
    <n v="104.85537190082646"/>
    <n v="84.023178807947019"/>
    <x v="0"/>
    <x v="4"/>
  </r>
  <r>
    <n v="360"/>
    <x v="360"/>
    <x v="359"/>
    <n v="12000"/>
    <n v="12165"/>
    <x v="0"/>
    <x v="0"/>
    <x v="0"/>
    <n v="1437621060"/>
    <n v="1433799180"/>
    <b v="0"/>
    <n v="87"/>
    <b v="1"/>
    <x v="4"/>
    <n v="101.375"/>
    <n v="139.82758620689654"/>
    <x v="0"/>
    <x v="4"/>
  </r>
  <r>
    <n v="361"/>
    <x v="361"/>
    <x v="360"/>
    <n v="35000"/>
    <n v="38876.949999999997"/>
    <x v="0"/>
    <x v="0"/>
    <x v="0"/>
    <n v="1416704506"/>
    <n v="1414108906"/>
    <b v="0"/>
    <n v="354"/>
    <b v="1"/>
    <x v="4"/>
    <n v="111.07699999999998"/>
    <n v="109.82189265536722"/>
    <x v="0"/>
    <x v="4"/>
  </r>
  <r>
    <n v="362"/>
    <x v="362"/>
    <x v="361"/>
    <n v="9665"/>
    <n v="12000"/>
    <x v="0"/>
    <x v="0"/>
    <x v="0"/>
    <n v="1407456000"/>
    <n v="1405573391"/>
    <b v="0"/>
    <n v="86"/>
    <b v="1"/>
    <x v="4"/>
    <n v="124.15933781686496"/>
    <n v="139.53488372093022"/>
    <x v="0"/>
    <x v="4"/>
  </r>
  <r>
    <n v="363"/>
    <x v="363"/>
    <x v="362"/>
    <n v="8925"/>
    <n v="9044"/>
    <x v="0"/>
    <x v="0"/>
    <x v="0"/>
    <n v="1272828120"/>
    <n v="1268934736"/>
    <b v="0"/>
    <n v="26"/>
    <b v="1"/>
    <x v="4"/>
    <n v="101.33333333333334"/>
    <n v="347.84615384615387"/>
    <x v="0"/>
    <x v="4"/>
  </r>
  <r>
    <n v="364"/>
    <x v="364"/>
    <x v="363"/>
    <n v="7000"/>
    <n v="7711.3"/>
    <x v="0"/>
    <x v="0"/>
    <x v="0"/>
    <n v="1403323140"/>
    <n v="1400704672"/>
    <b v="0"/>
    <n v="113"/>
    <b v="1"/>
    <x v="4"/>
    <n v="110.16142857142856"/>
    <n v="68.24159292035398"/>
    <x v="0"/>
    <x v="4"/>
  </r>
  <r>
    <n v="365"/>
    <x v="365"/>
    <x v="364"/>
    <n v="15000"/>
    <n v="15596"/>
    <x v="0"/>
    <x v="1"/>
    <x v="1"/>
    <n v="1393597999"/>
    <n v="1391005999"/>
    <b v="0"/>
    <n v="65"/>
    <b v="1"/>
    <x v="4"/>
    <n v="103.97333333333334"/>
    <n v="239.93846153846152"/>
    <x v="0"/>
    <x v="4"/>
  </r>
  <r>
    <n v="366"/>
    <x v="366"/>
    <x v="365"/>
    <n v="38000"/>
    <n v="38500"/>
    <x v="0"/>
    <x v="0"/>
    <x v="0"/>
    <n v="1337540518"/>
    <n v="1334948518"/>
    <b v="0"/>
    <n v="134"/>
    <b v="1"/>
    <x v="4"/>
    <n v="101.31578947368421"/>
    <n v="287.31343283582089"/>
    <x v="0"/>
    <x v="4"/>
  </r>
  <r>
    <n v="367"/>
    <x v="367"/>
    <x v="366"/>
    <n v="10000"/>
    <n v="10335.01"/>
    <x v="0"/>
    <x v="0"/>
    <x v="0"/>
    <n v="1367384340"/>
    <n v="1363960278"/>
    <b v="0"/>
    <n v="119"/>
    <b v="1"/>
    <x v="4"/>
    <n v="103.3501"/>
    <n v="86.84882352941176"/>
    <x v="0"/>
    <x v="4"/>
  </r>
  <r>
    <n v="368"/>
    <x v="368"/>
    <x v="367"/>
    <n v="12500"/>
    <n v="13014"/>
    <x v="0"/>
    <x v="0"/>
    <x v="0"/>
    <n v="1426426322"/>
    <n v="1423405922"/>
    <b v="0"/>
    <n v="159"/>
    <b v="1"/>
    <x v="4"/>
    <n v="104.11200000000001"/>
    <n v="81.84905660377359"/>
    <x v="0"/>
    <x v="4"/>
  </r>
  <r>
    <n v="369"/>
    <x v="369"/>
    <x v="368"/>
    <n v="6500"/>
    <n v="7160.12"/>
    <x v="0"/>
    <x v="0"/>
    <x v="0"/>
    <n v="1326633269"/>
    <n v="1324041269"/>
    <b v="0"/>
    <n v="167"/>
    <b v="1"/>
    <x v="4"/>
    <n v="110.15569230769231"/>
    <n v="42.874970059880241"/>
    <x v="0"/>
    <x v="4"/>
  </r>
  <r>
    <n v="370"/>
    <x v="370"/>
    <x v="369"/>
    <n v="25000"/>
    <n v="30505"/>
    <x v="0"/>
    <x v="0"/>
    <x v="0"/>
    <n v="1483729500"/>
    <n v="1481137500"/>
    <b v="0"/>
    <n v="43"/>
    <b v="1"/>
    <x v="4"/>
    <n v="122.02"/>
    <n v="709.41860465116281"/>
    <x v="0"/>
    <x v="4"/>
  </r>
  <r>
    <n v="371"/>
    <x v="371"/>
    <x v="370"/>
    <n v="150000"/>
    <n v="171253"/>
    <x v="0"/>
    <x v="0"/>
    <x v="0"/>
    <n v="1359743139"/>
    <n v="1355855139"/>
    <b v="0"/>
    <n v="1062"/>
    <b v="1"/>
    <x v="4"/>
    <n v="114.16866666666667"/>
    <n v="161.25517890772127"/>
    <x v="0"/>
    <x v="4"/>
  </r>
  <r>
    <n v="372"/>
    <x v="372"/>
    <x v="371"/>
    <n v="300"/>
    <n v="376"/>
    <x v="0"/>
    <x v="1"/>
    <x v="1"/>
    <n v="1459872000"/>
    <n v="1456408244"/>
    <b v="0"/>
    <n v="9"/>
    <b v="1"/>
    <x v="4"/>
    <n v="125.33333333333334"/>
    <n v="41.777777777777779"/>
    <x v="0"/>
    <x v="4"/>
  </r>
  <r>
    <n v="373"/>
    <x v="373"/>
    <x v="372"/>
    <n v="7500"/>
    <n v="8000"/>
    <x v="0"/>
    <x v="0"/>
    <x v="0"/>
    <n v="1342648398"/>
    <n v="1340056398"/>
    <b v="0"/>
    <n v="89"/>
    <b v="1"/>
    <x v="4"/>
    <n v="106.66666666666667"/>
    <n v="89.887640449438209"/>
    <x v="0"/>
    <x v="4"/>
  </r>
  <r>
    <n v="374"/>
    <x v="374"/>
    <x v="373"/>
    <n v="6000"/>
    <n v="7839"/>
    <x v="0"/>
    <x v="0"/>
    <x v="0"/>
    <n v="1316208031"/>
    <n v="1312320031"/>
    <b v="0"/>
    <n v="174"/>
    <b v="1"/>
    <x v="4"/>
    <n v="130.65"/>
    <n v="45.051724137931032"/>
    <x v="0"/>
    <x v="4"/>
  </r>
  <r>
    <n v="375"/>
    <x v="375"/>
    <x v="374"/>
    <n v="500"/>
    <n v="600"/>
    <x v="0"/>
    <x v="0"/>
    <x v="0"/>
    <n v="1393694280"/>
    <n v="1390088311"/>
    <b v="0"/>
    <n v="14"/>
    <b v="1"/>
    <x v="4"/>
    <n v="120"/>
    <n v="42.857142857142854"/>
    <x v="0"/>
    <x v="4"/>
  </r>
  <r>
    <n v="376"/>
    <x v="376"/>
    <x v="375"/>
    <n v="2450"/>
    <n v="2596"/>
    <x v="0"/>
    <x v="1"/>
    <x v="1"/>
    <n v="1472122316"/>
    <n v="1469443916"/>
    <b v="0"/>
    <n v="48"/>
    <b v="1"/>
    <x v="4"/>
    <n v="105.9591836734694"/>
    <n v="54.083333333333336"/>
    <x v="0"/>
    <x v="4"/>
  </r>
  <r>
    <n v="377"/>
    <x v="377"/>
    <x v="376"/>
    <n v="12000"/>
    <n v="13728"/>
    <x v="0"/>
    <x v="0"/>
    <x v="0"/>
    <n v="1447484460"/>
    <n v="1444888868"/>
    <b v="0"/>
    <n v="133"/>
    <b v="1"/>
    <x v="4"/>
    <n v="114.39999999999999"/>
    <n v="103.21804511278195"/>
    <x v="0"/>
    <x v="4"/>
  </r>
  <r>
    <n v="378"/>
    <x v="378"/>
    <x v="377"/>
    <n v="3000"/>
    <n v="3353"/>
    <x v="0"/>
    <x v="5"/>
    <x v="5"/>
    <n v="1453765920"/>
    <n v="1451655808"/>
    <b v="0"/>
    <n v="83"/>
    <b v="1"/>
    <x v="4"/>
    <n v="111.76666666666665"/>
    <n v="40.397590361445786"/>
    <x v="0"/>
    <x v="4"/>
  </r>
  <r>
    <n v="379"/>
    <x v="379"/>
    <x v="378"/>
    <n v="15000"/>
    <n v="17412"/>
    <x v="0"/>
    <x v="0"/>
    <x v="0"/>
    <n v="1336062672"/>
    <n v="1332174672"/>
    <b v="0"/>
    <n v="149"/>
    <b v="1"/>
    <x v="4"/>
    <n v="116.08000000000001"/>
    <n v="116.85906040268456"/>
    <x v="0"/>
    <x v="4"/>
  </r>
  <r>
    <n v="380"/>
    <x v="380"/>
    <x v="379"/>
    <n v="4000"/>
    <n v="5660"/>
    <x v="0"/>
    <x v="0"/>
    <x v="0"/>
    <n v="1453569392"/>
    <n v="1451409392"/>
    <b v="0"/>
    <n v="49"/>
    <b v="1"/>
    <x v="4"/>
    <n v="141.5"/>
    <n v="115.51020408163265"/>
    <x v="0"/>
    <x v="4"/>
  </r>
  <r>
    <n v="381"/>
    <x v="381"/>
    <x v="380"/>
    <n v="25000"/>
    <n v="26182.5"/>
    <x v="0"/>
    <x v="0"/>
    <x v="0"/>
    <n v="1343624400"/>
    <n v="1340642717"/>
    <b v="0"/>
    <n v="251"/>
    <b v="1"/>
    <x v="4"/>
    <n v="104.72999999999999"/>
    <n v="104.31274900398407"/>
    <x v="0"/>
    <x v="4"/>
  </r>
  <r>
    <n v="382"/>
    <x v="382"/>
    <x v="381"/>
    <n v="600"/>
    <n v="1535"/>
    <x v="0"/>
    <x v="0"/>
    <x v="0"/>
    <n v="1346950900"/>
    <n v="1345741300"/>
    <b v="0"/>
    <n v="22"/>
    <b v="1"/>
    <x v="4"/>
    <n v="255.83333333333331"/>
    <n v="69.772727272727266"/>
    <x v="0"/>
    <x v="4"/>
  </r>
  <r>
    <n v="383"/>
    <x v="383"/>
    <x v="382"/>
    <n v="999"/>
    <n v="2065"/>
    <x v="0"/>
    <x v="0"/>
    <x v="0"/>
    <n v="1400467759"/>
    <n v="1398480559"/>
    <b v="0"/>
    <n v="48"/>
    <b v="1"/>
    <x v="4"/>
    <n v="206.70670670670671"/>
    <n v="43.020833333333336"/>
    <x v="0"/>
    <x v="4"/>
  </r>
  <r>
    <n v="384"/>
    <x v="384"/>
    <x v="383"/>
    <n v="20000"/>
    <n v="22421"/>
    <x v="0"/>
    <x v="0"/>
    <x v="0"/>
    <n v="1420569947"/>
    <n v="1417977947"/>
    <b v="0"/>
    <n v="383"/>
    <b v="1"/>
    <x v="4"/>
    <n v="112.105"/>
    <n v="58.540469973890339"/>
    <x v="0"/>
    <x v="4"/>
  </r>
  <r>
    <n v="385"/>
    <x v="385"/>
    <x v="384"/>
    <n v="25000"/>
    <n v="26495.5"/>
    <x v="0"/>
    <x v="0"/>
    <x v="0"/>
    <n v="1416582101"/>
    <n v="1413986501"/>
    <b v="0"/>
    <n v="237"/>
    <b v="1"/>
    <x v="4"/>
    <n v="105.982"/>
    <n v="111.79535864978902"/>
    <x v="0"/>
    <x v="4"/>
  </r>
  <r>
    <n v="386"/>
    <x v="386"/>
    <x v="385"/>
    <n v="600"/>
    <n v="601"/>
    <x v="0"/>
    <x v="0"/>
    <x v="0"/>
    <n v="1439246991"/>
    <n v="1437950991"/>
    <b v="0"/>
    <n v="13"/>
    <b v="1"/>
    <x v="4"/>
    <n v="100.16666666666667"/>
    <n v="46.230769230769234"/>
    <x v="0"/>
    <x v="4"/>
  </r>
  <r>
    <n v="387"/>
    <x v="387"/>
    <x v="386"/>
    <n v="38000"/>
    <n v="81316"/>
    <x v="0"/>
    <x v="0"/>
    <x v="0"/>
    <n v="1439618400"/>
    <n v="1436976858"/>
    <b v="0"/>
    <n v="562"/>
    <b v="1"/>
    <x v="4"/>
    <n v="213.98947368421051"/>
    <n v="144.69039145907473"/>
    <x v="0"/>
    <x v="4"/>
  </r>
  <r>
    <n v="388"/>
    <x v="388"/>
    <x v="387"/>
    <n v="5000"/>
    <n v="6308"/>
    <x v="0"/>
    <x v="0"/>
    <x v="0"/>
    <n v="1469670580"/>
    <n v="1467078580"/>
    <b v="0"/>
    <n v="71"/>
    <b v="1"/>
    <x v="4"/>
    <n v="126.16000000000001"/>
    <n v="88.845070422535215"/>
    <x v="0"/>
    <x v="4"/>
  </r>
  <r>
    <n v="389"/>
    <x v="389"/>
    <x v="388"/>
    <n v="68000"/>
    <n v="123444.12"/>
    <x v="0"/>
    <x v="0"/>
    <x v="0"/>
    <n v="1394233140"/>
    <n v="1391477450"/>
    <b v="0"/>
    <n v="1510"/>
    <b v="1"/>
    <x v="4"/>
    <n v="181.53547058823528"/>
    <n v="81.75107284768211"/>
    <x v="0"/>
    <x v="4"/>
  </r>
  <r>
    <n v="390"/>
    <x v="390"/>
    <x v="389"/>
    <n v="1000"/>
    <n v="1000"/>
    <x v="0"/>
    <x v="0"/>
    <x v="0"/>
    <n v="1431046372"/>
    <n v="1429318372"/>
    <b v="0"/>
    <n v="14"/>
    <b v="1"/>
    <x v="4"/>
    <n v="100"/>
    <n v="71.428571428571431"/>
    <x v="0"/>
    <x v="4"/>
  </r>
  <r>
    <n v="391"/>
    <x v="391"/>
    <x v="390"/>
    <n v="20000"/>
    <n v="20122"/>
    <x v="0"/>
    <x v="0"/>
    <x v="0"/>
    <n v="1324169940"/>
    <n v="1321578051"/>
    <b v="0"/>
    <n v="193"/>
    <b v="1"/>
    <x v="4"/>
    <n v="100.61"/>
    <n v="104.25906735751295"/>
    <x v="0"/>
    <x v="4"/>
  </r>
  <r>
    <n v="392"/>
    <x v="392"/>
    <x v="391"/>
    <n v="18500"/>
    <n v="18667"/>
    <x v="0"/>
    <x v="0"/>
    <x v="0"/>
    <n v="1315450800"/>
    <n v="1312823571"/>
    <b v="0"/>
    <n v="206"/>
    <b v="1"/>
    <x v="4"/>
    <n v="100.9027027027027"/>
    <n v="90.616504854368927"/>
    <x v="0"/>
    <x v="4"/>
  </r>
  <r>
    <n v="393"/>
    <x v="393"/>
    <x v="392"/>
    <n v="50000"/>
    <n v="55223"/>
    <x v="0"/>
    <x v="0"/>
    <x v="0"/>
    <n v="1381424452"/>
    <n v="1378746052"/>
    <b v="0"/>
    <n v="351"/>
    <b v="1"/>
    <x v="4"/>
    <n v="110.446"/>
    <n v="157.33048433048432"/>
    <x v="0"/>
    <x v="4"/>
  </r>
  <r>
    <n v="394"/>
    <x v="394"/>
    <x v="393"/>
    <n v="4700"/>
    <n v="5259"/>
    <x v="0"/>
    <x v="3"/>
    <x v="3"/>
    <n v="1460918282"/>
    <n v="1455737882"/>
    <b v="0"/>
    <n v="50"/>
    <b v="1"/>
    <x v="4"/>
    <n v="111.8936170212766"/>
    <n v="105.18"/>
    <x v="0"/>
    <x v="4"/>
  </r>
  <r>
    <n v="395"/>
    <x v="395"/>
    <x v="394"/>
    <n v="10000"/>
    <n v="10804.45"/>
    <x v="0"/>
    <x v="0"/>
    <x v="0"/>
    <n v="1335562320"/>
    <n v="1332452960"/>
    <b v="0"/>
    <n v="184"/>
    <b v="1"/>
    <x v="4"/>
    <n v="108.04450000000001"/>
    <n v="58.719836956521746"/>
    <x v="0"/>
    <x v="4"/>
  </r>
  <r>
    <n v="396"/>
    <x v="396"/>
    <x v="395"/>
    <n v="15000"/>
    <n v="16000"/>
    <x v="0"/>
    <x v="0"/>
    <x v="0"/>
    <n v="1341668006"/>
    <n v="1340372006"/>
    <b v="0"/>
    <n v="196"/>
    <b v="1"/>
    <x v="4"/>
    <n v="106.66666666666667"/>
    <n v="81.632653061224488"/>
    <x v="0"/>
    <x v="4"/>
  </r>
  <r>
    <n v="397"/>
    <x v="397"/>
    <x v="396"/>
    <n v="12444"/>
    <n v="12929.35"/>
    <x v="0"/>
    <x v="0"/>
    <x v="0"/>
    <n v="1283312640"/>
    <n v="1279651084"/>
    <b v="0"/>
    <n v="229"/>
    <b v="1"/>
    <x v="4"/>
    <n v="103.90027322404372"/>
    <n v="56.460043668122275"/>
    <x v="0"/>
    <x v="4"/>
  </r>
  <r>
    <n v="398"/>
    <x v="398"/>
    <x v="397"/>
    <n v="7500"/>
    <n v="9387"/>
    <x v="0"/>
    <x v="0"/>
    <x v="0"/>
    <n v="1430334126"/>
    <n v="1426446126"/>
    <b v="0"/>
    <n v="67"/>
    <b v="1"/>
    <x v="4"/>
    <n v="125.16000000000001"/>
    <n v="140.1044776119403"/>
    <x v="0"/>
    <x v="4"/>
  </r>
  <r>
    <n v="399"/>
    <x v="399"/>
    <x v="398"/>
    <n v="20000"/>
    <n v="21361"/>
    <x v="0"/>
    <x v="1"/>
    <x v="1"/>
    <n v="1481716800"/>
    <n v="1479070867"/>
    <b v="0"/>
    <n v="95"/>
    <b v="1"/>
    <x v="4"/>
    <n v="106.80499999999999"/>
    <n v="224.85263157894738"/>
    <x v="0"/>
    <x v="4"/>
  </r>
  <r>
    <n v="400"/>
    <x v="400"/>
    <x v="399"/>
    <n v="10000"/>
    <n v="11230.25"/>
    <x v="0"/>
    <x v="0"/>
    <x v="0"/>
    <n v="1400297400"/>
    <n v="1397661347"/>
    <b v="0"/>
    <n v="62"/>
    <b v="1"/>
    <x v="4"/>
    <n v="112.30249999999999"/>
    <n v="181.13306451612902"/>
    <x v="0"/>
    <x v="4"/>
  </r>
  <r>
    <n v="401"/>
    <x v="401"/>
    <x v="400"/>
    <n v="50000"/>
    <n v="51906"/>
    <x v="0"/>
    <x v="0"/>
    <x v="0"/>
    <n v="1312747970"/>
    <n v="1310155970"/>
    <b v="0"/>
    <n v="73"/>
    <b v="1"/>
    <x v="4"/>
    <n v="103.812"/>
    <n v="711.04109589041093"/>
    <x v="0"/>
    <x v="4"/>
  </r>
  <r>
    <n v="402"/>
    <x v="402"/>
    <x v="401"/>
    <n v="2000"/>
    <n v="2833"/>
    <x v="0"/>
    <x v="0"/>
    <x v="0"/>
    <n v="1446731817"/>
    <n v="1444913817"/>
    <b v="0"/>
    <n v="43"/>
    <b v="1"/>
    <x v="4"/>
    <n v="141.65"/>
    <n v="65.883720930232556"/>
    <x v="0"/>
    <x v="4"/>
  </r>
  <r>
    <n v="403"/>
    <x v="403"/>
    <x v="402"/>
    <n v="5000"/>
    <n v="5263"/>
    <x v="0"/>
    <x v="0"/>
    <x v="0"/>
    <n v="1312960080"/>
    <n v="1308900441"/>
    <b v="0"/>
    <n v="70"/>
    <b v="1"/>
    <x v="4"/>
    <n v="105.25999999999999"/>
    <n v="75.185714285714283"/>
    <x v="0"/>
    <x v="4"/>
  </r>
  <r>
    <n v="404"/>
    <x v="404"/>
    <x v="403"/>
    <n v="35000"/>
    <n v="36082"/>
    <x v="0"/>
    <x v="0"/>
    <x v="0"/>
    <n v="1391641440"/>
    <n v="1389107062"/>
    <b v="0"/>
    <n v="271"/>
    <b v="1"/>
    <x v="4"/>
    <n v="103.09142857142857"/>
    <n v="133.14391143911439"/>
    <x v="0"/>
    <x v="4"/>
  </r>
  <r>
    <n v="405"/>
    <x v="405"/>
    <x v="404"/>
    <n v="2820"/>
    <n v="3036"/>
    <x v="0"/>
    <x v="0"/>
    <x v="0"/>
    <n v="1394071339"/>
    <n v="1391479339"/>
    <b v="0"/>
    <n v="55"/>
    <b v="1"/>
    <x v="4"/>
    <n v="107.65957446808511"/>
    <n v="55.2"/>
    <x v="0"/>
    <x v="4"/>
  </r>
  <r>
    <n v="406"/>
    <x v="406"/>
    <x v="405"/>
    <n v="2800"/>
    <n v="3015.73"/>
    <x v="0"/>
    <x v="0"/>
    <x v="0"/>
    <n v="1304920740"/>
    <n v="1301975637"/>
    <b v="0"/>
    <n v="35"/>
    <b v="1"/>
    <x v="4"/>
    <n v="107.70464285714286"/>
    <n v="86.163714285714292"/>
    <x v="0"/>
    <x v="4"/>
  </r>
  <r>
    <n v="407"/>
    <x v="407"/>
    <x v="406"/>
    <n v="2000"/>
    <n v="2031"/>
    <x v="0"/>
    <x v="0"/>
    <x v="0"/>
    <n v="1321739650"/>
    <n v="1316552050"/>
    <b v="0"/>
    <n v="22"/>
    <b v="1"/>
    <x v="4"/>
    <n v="101.55000000000001"/>
    <n v="92.318181818181813"/>
    <x v="0"/>
    <x v="4"/>
  </r>
  <r>
    <n v="408"/>
    <x v="408"/>
    <x v="407"/>
    <n v="6000"/>
    <n v="6086.26"/>
    <x v="0"/>
    <x v="0"/>
    <x v="0"/>
    <n v="1383676790"/>
    <n v="1380217190"/>
    <b v="0"/>
    <n v="38"/>
    <b v="1"/>
    <x v="4"/>
    <n v="101.43766666666667"/>
    <n v="160.16473684210527"/>
    <x v="0"/>
    <x v="4"/>
  </r>
  <r>
    <n v="409"/>
    <x v="409"/>
    <x v="408"/>
    <n v="500"/>
    <n v="684"/>
    <x v="0"/>
    <x v="1"/>
    <x v="1"/>
    <n v="1469220144"/>
    <n v="1466628144"/>
    <b v="0"/>
    <n v="15"/>
    <b v="1"/>
    <x v="4"/>
    <n v="136.80000000000001"/>
    <n v="45.6"/>
    <x v="0"/>
    <x v="4"/>
  </r>
  <r>
    <n v="410"/>
    <x v="410"/>
    <x v="409"/>
    <n v="1000"/>
    <n v="1283"/>
    <x v="0"/>
    <x v="5"/>
    <x v="5"/>
    <n v="1434670397"/>
    <n v="1429486397"/>
    <b v="0"/>
    <n v="7"/>
    <b v="1"/>
    <x v="4"/>
    <n v="128.29999999999998"/>
    <n v="183.28571428571428"/>
    <x v="0"/>
    <x v="4"/>
  </r>
  <r>
    <n v="411"/>
    <x v="411"/>
    <x v="410"/>
    <n v="30000"/>
    <n v="30315"/>
    <x v="0"/>
    <x v="0"/>
    <x v="0"/>
    <n v="1387688400"/>
    <n v="1384920804"/>
    <b v="0"/>
    <n v="241"/>
    <b v="1"/>
    <x v="4"/>
    <n v="101.05"/>
    <n v="125.78838174273859"/>
    <x v="0"/>
    <x v="4"/>
  </r>
  <r>
    <n v="412"/>
    <x v="412"/>
    <x v="411"/>
    <n v="2500"/>
    <n v="3171"/>
    <x v="0"/>
    <x v="0"/>
    <x v="0"/>
    <n v="1343238578"/>
    <n v="1341856178"/>
    <b v="0"/>
    <n v="55"/>
    <b v="1"/>
    <x v="4"/>
    <n v="126.84"/>
    <n v="57.654545454545456"/>
    <x v="0"/>
    <x v="4"/>
  </r>
  <r>
    <n v="413"/>
    <x v="413"/>
    <x v="412"/>
    <n v="12800"/>
    <n v="13451"/>
    <x v="0"/>
    <x v="0"/>
    <x v="0"/>
    <n v="1342731811"/>
    <n v="1340139811"/>
    <b v="0"/>
    <n v="171"/>
    <b v="1"/>
    <x v="4"/>
    <n v="105.0859375"/>
    <n v="78.660818713450297"/>
    <x v="0"/>
    <x v="4"/>
  </r>
  <r>
    <n v="414"/>
    <x v="414"/>
    <x v="413"/>
    <n v="18500"/>
    <n v="19028"/>
    <x v="0"/>
    <x v="0"/>
    <x v="0"/>
    <n v="1381541465"/>
    <n v="1378949465"/>
    <b v="0"/>
    <n v="208"/>
    <b v="1"/>
    <x v="4"/>
    <n v="102.85405405405406"/>
    <n v="91.480769230769226"/>
    <x v="0"/>
    <x v="4"/>
  </r>
  <r>
    <n v="415"/>
    <x v="415"/>
    <x v="414"/>
    <n v="1400"/>
    <n v="1430.06"/>
    <x v="0"/>
    <x v="5"/>
    <x v="5"/>
    <n v="1413547200"/>
    <n v="1411417602"/>
    <b v="0"/>
    <n v="21"/>
    <b v="1"/>
    <x v="4"/>
    <n v="102.14714285714285"/>
    <n v="68.09809523809524"/>
    <x v="0"/>
    <x v="4"/>
  </r>
  <r>
    <n v="416"/>
    <x v="416"/>
    <x v="415"/>
    <n v="1000"/>
    <n v="1202.17"/>
    <x v="0"/>
    <x v="0"/>
    <x v="0"/>
    <n v="1391851831"/>
    <n v="1389259831"/>
    <b v="0"/>
    <n v="25"/>
    <b v="1"/>
    <x v="4"/>
    <n v="120.21700000000001"/>
    <n v="48.086800000000004"/>
    <x v="0"/>
    <x v="4"/>
  </r>
  <r>
    <n v="417"/>
    <x v="417"/>
    <x v="416"/>
    <n v="10500"/>
    <n v="10526"/>
    <x v="0"/>
    <x v="0"/>
    <x v="0"/>
    <n v="1365395580"/>
    <n v="1364426260"/>
    <b v="0"/>
    <n v="52"/>
    <b v="1"/>
    <x v="4"/>
    <n v="100.24761904761905"/>
    <n v="202.42307692307693"/>
    <x v="0"/>
    <x v="4"/>
  </r>
  <r>
    <n v="418"/>
    <x v="418"/>
    <x v="417"/>
    <n v="22400"/>
    <n v="22542"/>
    <x v="0"/>
    <x v="0"/>
    <x v="0"/>
    <n v="1437633997"/>
    <n v="1435041997"/>
    <b v="0"/>
    <n v="104"/>
    <b v="1"/>
    <x v="4"/>
    <n v="100.63392857142857"/>
    <n v="216.75"/>
    <x v="0"/>
    <x v="4"/>
  </r>
  <r>
    <n v="419"/>
    <x v="419"/>
    <x v="418"/>
    <n v="8000"/>
    <n v="8035"/>
    <x v="0"/>
    <x v="0"/>
    <x v="0"/>
    <n v="1372536787"/>
    <n v="1367352787"/>
    <b v="0"/>
    <n v="73"/>
    <b v="1"/>
    <x v="4"/>
    <n v="100.4375"/>
    <n v="110.06849315068493"/>
    <x v="0"/>
    <x v="4"/>
  </r>
  <r>
    <n v="420"/>
    <x v="420"/>
    <x v="419"/>
    <n v="3300"/>
    <n v="14.5"/>
    <x v="2"/>
    <x v="0"/>
    <x v="0"/>
    <n v="1394772031"/>
    <n v="1392183631"/>
    <b v="0"/>
    <n v="3"/>
    <b v="0"/>
    <x v="5"/>
    <n v="0.43939393939393934"/>
    <n v="4.833333333333333"/>
    <x v="0"/>
    <x v="5"/>
  </r>
  <r>
    <n v="421"/>
    <x v="421"/>
    <x v="420"/>
    <n v="15000"/>
    <n v="301"/>
    <x v="2"/>
    <x v="0"/>
    <x v="0"/>
    <n v="1440157656"/>
    <n v="1434973656"/>
    <b v="0"/>
    <n v="6"/>
    <b v="0"/>
    <x v="5"/>
    <n v="2.0066666666666668"/>
    <n v="50.166666666666664"/>
    <x v="0"/>
    <x v="5"/>
  </r>
  <r>
    <n v="422"/>
    <x v="422"/>
    <x v="421"/>
    <n v="40000"/>
    <n v="430"/>
    <x v="2"/>
    <x v="0"/>
    <x v="0"/>
    <n v="1410416097"/>
    <n v="1407824097"/>
    <b v="0"/>
    <n v="12"/>
    <b v="0"/>
    <x v="5"/>
    <n v="1.075"/>
    <n v="35.833333333333336"/>
    <x v="0"/>
    <x v="5"/>
  </r>
  <r>
    <n v="423"/>
    <x v="423"/>
    <x v="422"/>
    <n v="20000"/>
    <n v="153"/>
    <x v="2"/>
    <x v="0"/>
    <x v="0"/>
    <n v="1370470430"/>
    <n v="1367878430"/>
    <b v="0"/>
    <n v="13"/>
    <b v="0"/>
    <x v="5"/>
    <n v="0.76500000000000001"/>
    <n v="11.76923076923077"/>
    <x v="0"/>
    <x v="5"/>
  </r>
  <r>
    <n v="424"/>
    <x v="424"/>
    <x v="423"/>
    <n v="3000"/>
    <n v="203.9"/>
    <x v="2"/>
    <x v="0"/>
    <x v="0"/>
    <n v="1332748899"/>
    <n v="1327568499"/>
    <b v="0"/>
    <n v="5"/>
    <b v="0"/>
    <x v="5"/>
    <n v="6.7966666666666677"/>
    <n v="40.78"/>
    <x v="0"/>
    <x v="5"/>
  </r>
  <r>
    <n v="425"/>
    <x v="425"/>
    <x v="424"/>
    <n v="50000"/>
    <n v="6"/>
    <x v="2"/>
    <x v="0"/>
    <x v="0"/>
    <n v="1448660404"/>
    <n v="1443472804"/>
    <b v="0"/>
    <n v="2"/>
    <b v="0"/>
    <x v="5"/>
    <n v="1.2E-2"/>
    <n v="3"/>
    <x v="0"/>
    <x v="5"/>
  </r>
  <r>
    <n v="426"/>
    <x v="426"/>
    <x v="425"/>
    <n v="10000"/>
    <n v="133"/>
    <x v="2"/>
    <x v="0"/>
    <x v="0"/>
    <n v="1456851914"/>
    <n v="1454259914"/>
    <b v="0"/>
    <n v="8"/>
    <b v="0"/>
    <x v="5"/>
    <n v="1.3299999999999998"/>
    <n v="16.625"/>
    <x v="0"/>
    <x v="5"/>
  </r>
  <r>
    <n v="427"/>
    <x v="427"/>
    <x v="426"/>
    <n v="6500"/>
    <n v="0"/>
    <x v="2"/>
    <x v="0"/>
    <x v="0"/>
    <n v="1445540340"/>
    <n v="1444340940"/>
    <b v="0"/>
    <n v="0"/>
    <b v="0"/>
    <x v="5"/>
    <n v="0"/>
    <e v="#DIV/0!"/>
    <x v="0"/>
    <x v="5"/>
  </r>
  <r>
    <n v="428"/>
    <x v="428"/>
    <x v="427"/>
    <n v="12000"/>
    <n v="676"/>
    <x v="2"/>
    <x v="0"/>
    <x v="0"/>
    <n v="1402956000"/>
    <n v="1400523845"/>
    <b v="0"/>
    <n v="13"/>
    <b v="0"/>
    <x v="5"/>
    <n v="5.6333333333333329"/>
    <n v="52"/>
    <x v="0"/>
    <x v="5"/>
  </r>
  <r>
    <n v="429"/>
    <x v="429"/>
    <x v="428"/>
    <n v="5000"/>
    <n v="0"/>
    <x v="2"/>
    <x v="0"/>
    <x v="0"/>
    <n v="1259297940"/>
    <n v="1252964282"/>
    <b v="0"/>
    <n v="0"/>
    <b v="0"/>
    <x v="5"/>
    <n v="0"/>
    <e v="#DIV/0!"/>
    <x v="0"/>
    <x v="5"/>
  </r>
  <r>
    <n v="430"/>
    <x v="430"/>
    <x v="429"/>
    <n v="1000"/>
    <n v="24"/>
    <x v="2"/>
    <x v="0"/>
    <x v="0"/>
    <n v="1378866867"/>
    <n v="1377570867"/>
    <b v="0"/>
    <n v="5"/>
    <b v="0"/>
    <x v="5"/>
    <n v="2.4"/>
    <n v="4.8"/>
    <x v="0"/>
    <x v="5"/>
  </r>
  <r>
    <n v="431"/>
    <x v="431"/>
    <x v="430"/>
    <n v="3000"/>
    <n v="415"/>
    <x v="2"/>
    <x v="1"/>
    <x v="1"/>
    <n v="1467752083"/>
    <n v="1465160083"/>
    <b v="0"/>
    <n v="8"/>
    <b v="0"/>
    <x v="5"/>
    <n v="13.833333333333334"/>
    <n v="51.875"/>
    <x v="0"/>
    <x v="5"/>
  </r>
  <r>
    <n v="432"/>
    <x v="432"/>
    <x v="431"/>
    <n v="6000"/>
    <n v="570"/>
    <x v="2"/>
    <x v="0"/>
    <x v="0"/>
    <n v="1445448381"/>
    <n v="1440264381"/>
    <b v="0"/>
    <n v="8"/>
    <b v="0"/>
    <x v="5"/>
    <n v="9.5"/>
    <n v="71.25"/>
    <x v="0"/>
    <x v="5"/>
  </r>
  <r>
    <n v="433"/>
    <x v="433"/>
    <x v="432"/>
    <n v="3000"/>
    <n v="0"/>
    <x v="2"/>
    <x v="0"/>
    <x v="0"/>
    <n v="1444576022"/>
    <n v="1439392022"/>
    <b v="0"/>
    <n v="0"/>
    <b v="0"/>
    <x v="5"/>
    <n v="0"/>
    <e v="#DIV/0!"/>
    <x v="0"/>
    <x v="5"/>
  </r>
  <r>
    <n v="434"/>
    <x v="434"/>
    <x v="433"/>
    <n v="2500"/>
    <n v="125"/>
    <x v="2"/>
    <x v="0"/>
    <x v="0"/>
    <n v="1385931702"/>
    <n v="1383076902"/>
    <b v="0"/>
    <n v="2"/>
    <b v="0"/>
    <x v="5"/>
    <n v="5"/>
    <n v="62.5"/>
    <x v="0"/>
    <x v="5"/>
  </r>
  <r>
    <n v="435"/>
    <x v="435"/>
    <x v="434"/>
    <n v="110000"/>
    <n v="3"/>
    <x v="2"/>
    <x v="0"/>
    <x v="0"/>
    <n v="1379094980"/>
    <n v="1376502980"/>
    <b v="0"/>
    <n v="3"/>
    <b v="0"/>
    <x v="5"/>
    <n v="2.7272727272727275E-3"/>
    <n v="1"/>
    <x v="0"/>
    <x v="5"/>
  </r>
  <r>
    <n v="436"/>
    <x v="436"/>
    <x v="435"/>
    <n v="1000"/>
    <n v="0"/>
    <x v="2"/>
    <x v="0"/>
    <x v="0"/>
    <n v="1375260113"/>
    <n v="1372668113"/>
    <b v="0"/>
    <n v="0"/>
    <b v="0"/>
    <x v="5"/>
    <n v="0"/>
    <e v="#DIV/0!"/>
    <x v="0"/>
    <x v="5"/>
  </r>
  <r>
    <n v="437"/>
    <x v="437"/>
    <x v="436"/>
    <n v="7000"/>
    <n v="0"/>
    <x v="2"/>
    <x v="5"/>
    <x v="5"/>
    <n v="1475912326"/>
    <n v="1470728326"/>
    <b v="0"/>
    <n v="0"/>
    <b v="0"/>
    <x v="5"/>
    <n v="0"/>
    <e v="#DIV/0!"/>
    <x v="0"/>
    <x v="5"/>
  </r>
  <r>
    <n v="438"/>
    <x v="438"/>
    <x v="437"/>
    <n v="20000"/>
    <n v="1876"/>
    <x v="2"/>
    <x v="0"/>
    <x v="0"/>
    <n v="1447830958"/>
    <n v="1445235358"/>
    <b v="0"/>
    <n v="11"/>
    <b v="0"/>
    <x v="5"/>
    <n v="9.379999999999999"/>
    <n v="170.54545454545453"/>
    <x v="0"/>
    <x v="5"/>
  </r>
  <r>
    <n v="439"/>
    <x v="439"/>
    <x v="438"/>
    <n v="450"/>
    <n v="0"/>
    <x v="2"/>
    <x v="0"/>
    <x v="0"/>
    <n v="1413569818"/>
    <n v="1412705818"/>
    <b v="0"/>
    <n v="0"/>
    <b v="0"/>
    <x v="5"/>
    <n v="0"/>
    <e v="#DIV/0!"/>
    <x v="0"/>
    <x v="5"/>
  </r>
  <r>
    <n v="440"/>
    <x v="440"/>
    <x v="439"/>
    <n v="5000"/>
    <n v="5"/>
    <x v="2"/>
    <x v="0"/>
    <x v="0"/>
    <n v="1458859153"/>
    <n v="1456270753"/>
    <b v="0"/>
    <n v="1"/>
    <b v="0"/>
    <x v="5"/>
    <n v="0.1"/>
    <n v="5"/>
    <x v="0"/>
    <x v="5"/>
  </r>
  <r>
    <n v="441"/>
    <x v="441"/>
    <x v="440"/>
    <n v="400"/>
    <n v="0"/>
    <x v="2"/>
    <x v="1"/>
    <x v="1"/>
    <n v="1383418996"/>
    <n v="1380826996"/>
    <b v="0"/>
    <n v="0"/>
    <b v="0"/>
    <x v="5"/>
    <n v="0"/>
    <e v="#DIV/0!"/>
    <x v="0"/>
    <x v="5"/>
  </r>
  <r>
    <n v="442"/>
    <x v="442"/>
    <x v="441"/>
    <n v="17000"/>
    <n v="6691"/>
    <x v="2"/>
    <x v="0"/>
    <x v="0"/>
    <n v="1424380783"/>
    <n v="1421788783"/>
    <b v="0"/>
    <n v="17"/>
    <b v="0"/>
    <x v="5"/>
    <n v="39.358823529411765"/>
    <n v="393.58823529411762"/>
    <x v="0"/>
    <x v="5"/>
  </r>
  <r>
    <n v="443"/>
    <x v="443"/>
    <x v="442"/>
    <n v="10000"/>
    <n v="10"/>
    <x v="2"/>
    <x v="5"/>
    <x v="5"/>
    <n v="1391991701"/>
    <n v="1389399701"/>
    <b v="0"/>
    <n v="2"/>
    <b v="0"/>
    <x v="5"/>
    <n v="0.1"/>
    <n v="5"/>
    <x v="0"/>
    <x v="5"/>
  </r>
  <r>
    <n v="444"/>
    <x v="444"/>
    <x v="443"/>
    <n v="1000"/>
    <n v="50"/>
    <x v="2"/>
    <x v="0"/>
    <x v="0"/>
    <n v="1329342361"/>
    <n v="1324158361"/>
    <b v="0"/>
    <n v="1"/>
    <b v="0"/>
    <x v="5"/>
    <n v="5"/>
    <n v="50"/>
    <x v="0"/>
    <x v="5"/>
  </r>
  <r>
    <n v="445"/>
    <x v="445"/>
    <x v="444"/>
    <n v="60000"/>
    <n v="2"/>
    <x v="2"/>
    <x v="0"/>
    <x v="0"/>
    <n v="1432195375"/>
    <n v="1430899375"/>
    <b v="0"/>
    <n v="2"/>
    <b v="0"/>
    <x v="5"/>
    <n v="3.3333333333333335E-3"/>
    <n v="1"/>
    <x v="0"/>
    <x v="5"/>
  </r>
  <r>
    <n v="446"/>
    <x v="446"/>
    <x v="445"/>
    <n v="10500"/>
    <n v="766"/>
    <x v="2"/>
    <x v="0"/>
    <x v="0"/>
    <n v="1425434420"/>
    <n v="1422842420"/>
    <b v="0"/>
    <n v="16"/>
    <b v="0"/>
    <x v="5"/>
    <n v="7.2952380952380951"/>
    <n v="47.875"/>
    <x v="0"/>
    <x v="5"/>
  </r>
  <r>
    <n v="447"/>
    <x v="447"/>
    <x v="446"/>
    <n v="30000"/>
    <n v="5"/>
    <x v="2"/>
    <x v="1"/>
    <x v="1"/>
    <n v="1364041163"/>
    <n v="1361884763"/>
    <b v="0"/>
    <n v="1"/>
    <b v="0"/>
    <x v="5"/>
    <n v="1.6666666666666666E-2"/>
    <n v="5"/>
    <x v="0"/>
    <x v="5"/>
  </r>
  <r>
    <n v="448"/>
    <x v="448"/>
    <x v="447"/>
    <n v="2500"/>
    <n v="82.01"/>
    <x v="2"/>
    <x v="0"/>
    <x v="0"/>
    <n v="1400091095"/>
    <n v="1398363095"/>
    <b v="0"/>
    <n v="4"/>
    <b v="0"/>
    <x v="5"/>
    <n v="3.2804000000000002"/>
    <n v="20.502500000000001"/>
    <x v="0"/>
    <x v="5"/>
  </r>
  <r>
    <n v="449"/>
    <x v="449"/>
    <x v="448"/>
    <n v="2000"/>
    <n v="45"/>
    <x v="2"/>
    <x v="1"/>
    <x v="1"/>
    <n v="1382017085"/>
    <n v="1379425085"/>
    <b v="0"/>
    <n v="5"/>
    <b v="0"/>
    <x v="5"/>
    <n v="2.25"/>
    <n v="9"/>
    <x v="0"/>
    <x v="5"/>
  </r>
  <r>
    <n v="450"/>
    <x v="450"/>
    <x v="449"/>
    <n v="50000"/>
    <n v="396"/>
    <x v="2"/>
    <x v="0"/>
    <x v="0"/>
    <n v="1392417800"/>
    <n v="1389825800"/>
    <b v="0"/>
    <n v="7"/>
    <b v="0"/>
    <x v="5"/>
    <n v="0.79200000000000004"/>
    <n v="56.571428571428569"/>
    <x v="0"/>
    <x v="5"/>
  </r>
  <r>
    <n v="451"/>
    <x v="451"/>
    <x v="450"/>
    <n v="20000"/>
    <n v="0"/>
    <x v="2"/>
    <x v="0"/>
    <x v="0"/>
    <n v="1390669791"/>
    <n v="1388077791"/>
    <b v="0"/>
    <n v="0"/>
    <b v="0"/>
    <x v="5"/>
    <n v="0"/>
    <e v="#DIV/0!"/>
    <x v="0"/>
    <x v="5"/>
  </r>
  <r>
    <n v="452"/>
    <x v="452"/>
    <x v="451"/>
    <n v="750"/>
    <n v="480"/>
    <x v="2"/>
    <x v="0"/>
    <x v="0"/>
    <n v="1431536015"/>
    <n v="1428944015"/>
    <b v="0"/>
    <n v="12"/>
    <b v="0"/>
    <x v="5"/>
    <n v="64"/>
    <n v="40"/>
    <x v="0"/>
    <x v="5"/>
  </r>
  <r>
    <n v="453"/>
    <x v="453"/>
    <x v="452"/>
    <n v="94875"/>
    <n v="26"/>
    <x v="2"/>
    <x v="0"/>
    <x v="0"/>
    <n v="1424375279"/>
    <n v="1422992879"/>
    <b v="0"/>
    <n v="2"/>
    <b v="0"/>
    <x v="5"/>
    <n v="2.7404479578392621E-2"/>
    <n v="13"/>
    <x v="0"/>
    <x v="5"/>
  </r>
  <r>
    <n v="454"/>
    <x v="454"/>
    <x v="453"/>
    <n v="10000"/>
    <n v="82"/>
    <x v="2"/>
    <x v="0"/>
    <x v="0"/>
    <n v="1417007640"/>
    <n v="1414343571"/>
    <b v="0"/>
    <n v="5"/>
    <b v="0"/>
    <x v="5"/>
    <n v="0.82000000000000006"/>
    <n v="16.399999999999999"/>
    <x v="0"/>
    <x v="5"/>
  </r>
  <r>
    <n v="455"/>
    <x v="455"/>
    <x v="454"/>
    <n v="65000"/>
    <n v="45"/>
    <x v="2"/>
    <x v="0"/>
    <x v="0"/>
    <n v="1334622660"/>
    <n v="1330733022"/>
    <b v="0"/>
    <n v="2"/>
    <b v="0"/>
    <x v="5"/>
    <n v="6.9230769230769221E-2"/>
    <n v="22.5"/>
    <x v="0"/>
    <x v="5"/>
  </r>
  <r>
    <n v="456"/>
    <x v="456"/>
    <x v="455"/>
    <n v="8888"/>
    <n v="61"/>
    <x v="2"/>
    <x v="0"/>
    <x v="0"/>
    <n v="1382414340"/>
    <n v="1380559201"/>
    <b v="0"/>
    <n v="3"/>
    <b v="0"/>
    <x v="5"/>
    <n v="0.68631863186318631"/>
    <n v="20.333333333333332"/>
    <x v="0"/>
    <x v="5"/>
  </r>
  <r>
    <n v="457"/>
    <x v="457"/>
    <x v="456"/>
    <n v="20000"/>
    <n v="0"/>
    <x v="2"/>
    <x v="5"/>
    <x v="5"/>
    <n v="1408213512"/>
    <n v="1405621512"/>
    <b v="0"/>
    <n v="0"/>
    <b v="0"/>
    <x v="5"/>
    <n v="0"/>
    <e v="#DIV/0!"/>
    <x v="0"/>
    <x v="5"/>
  </r>
  <r>
    <n v="458"/>
    <x v="458"/>
    <x v="457"/>
    <n v="10000"/>
    <n v="821"/>
    <x v="2"/>
    <x v="1"/>
    <x v="1"/>
    <n v="1368550060"/>
    <n v="1365958060"/>
    <b v="0"/>
    <n v="49"/>
    <b v="0"/>
    <x v="5"/>
    <n v="8.2100000000000009"/>
    <n v="16.755102040816325"/>
    <x v="0"/>
    <x v="5"/>
  </r>
  <r>
    <n v="459"/>
    <x v="459"/>
    <x v="458"/>
    <n v="39000"/>
    <n v="25"/>
    <x v="2"/>
    <x v="0"/>
    <x v="0"/>
    <n v="1321201327"/>
    <n v="1316013727"/>
    <b v="0"/>
    <n v="1"/>
    <b v="0"/>
    <x v="5"/>
    <n v="6.4102564102564097E-2"/>
    <n v="25"/>
    <x v="0"/>
    <x v="5"/>
  </r>
  <r>
    <n v="460"/>
    <x v="460"/>
    <x v="459"/>
    <n v="8500"/>
    <n v="25"/>
    <x v="2"/>
    <x v="0"/>
    <x v="0"/>
    <n v="1401595200"/>
    <n v="1398862875"/>
    <b v="0"/>
    <n v="2"/>
    <b v="0"/>
    <x v="5"/>
    <n v="0.29411764705882354"/>
    <n v="12.5"/>
    <x v="0"/>
    <x v="5"/>
  </r>
  <r>
    <n v="461"/>
    <x v="461"/>
    <x v="460"/>
    <n v="550"/>
    <n v="0"/>
    <x v="2"/>
    <x v="1"/>
    <x v="1"/>
    <n v="1370204367"/>
    <n v="1368476367"/>
    <b v="0"/>
    <n v="0"/>
    <b v="0"/>
    <x v="5"/>
    <n v="0"/>
    <e v="#DIV/0!"/>
    <x v="0"/>
    <x v="5"/>
  </r>
  <r>
    <n v="462"/>
    <x v="462"/>
    <x v="461"/>
    <n v="100000"/>
    <n v="0"/>
    <x v="2"/>
    <x v="0"/>
    <x v="0"/>
    <n v="1312945341"/>
    <n v="1307761341"/>
    <b v="0"/>
    <n v="0"/>
    <b v="0"/>
    <x v="5"/>
    <n v="0"/>
    <e v="#DIV/0!"/>
    <x v="0"/>
    <x v="5"/>
  </r>
  <r>
    <n v="463"/>
    <x v="463"/>
    <x v="462"/>
    <n v="55000"/>
    <n v="1250"/>
    <x v="2"/>
    <x v="0"/>
    <x v="0"/>
    <n v="1316883753"/>
    <n v="1311699753"/>
    <b v="0"/>
    <n v="11"/>
    <b v="0"/>
    <x v="5"/>
    <n v="2.2727272727272729"/>
    <n v="113.63636363636364"/>
    <x v="0"/>
    <x v="5"/>
  </r>
  <r>
    <n v="464"/>
    <x v="464"/>
    <x v="463"/>
    <n v="1010"/>
    <n v="1"/>
    <x v="2"/>
    <x v="12"/>
    <x v="3"/>
    <n v="1463602935"/>
    <n v="1461874935"/>
    <b v="0"/>
    <n v="1"/>
    <b v="0"/>
    <x v="5"/>
    <n v="9.9009900990099015E-2"/>
    <n v="1"/>
    <x v="0"/>
    <x v="5"/>
  </r>
  <r>
    <n v="465"/>
    <x v="465"/>
    <x v="464"/>
    <n v="512"/>
    <n v="138"/>
    <x v="2"/>
    <x v="0"/>
    <x v="0"/>
    <n v="1403837574"/>
    <n v="1402455174"/>
    <b v="0"/>
    <n v="8"/>
    <b v="0"/>
    <x v="5"/>
    <n v="26.953125"/>
    <n v="17.25"/>
    <x v="0"/>
    <x v="5"/>
  </r>
  <r>
    <n v="466"/>
    <x v="466"/>
    <x v="465"/>
    <n v="10000"/>
    <n v="76"/>
    <x v="2"/>
    <x v="0"/>
    <x v="0"/>
    <n v="1347057464"/>
    <n v="1344465464"/>
    <b v="0"/>
    <n v="5"/>
    <b v="0"/>
    <x v="5"/>
    <n v="0.76"/>
    <n v="15.2"/>
    <x v="0"/>
    <x v="5"/>
  </r>
  <r>
    <n v="467"/>
    <x v="467"/>
    <x v="466"/>
    <n v="20000"/>
    <n v="4315"/>
    <x v="2"/>
    <x v="0"/>
    <x v="0"/>
    <n v="1348849134"/>
    <n v="1344961134"/>
    <b v="0"/>
    <n v="39"/>
    <b v="0"/>
    <x v="5"/>
    <n v="21.574999999999999"/>
    <n v="110.64102564102564"/>
    <x v="0"/>
    <x v="5"/>
  </r>
  <r>
    <n v="468"/>
    <x v="468"/>
    <x v="467"/>
    <n v="7500"/>
    <n v="0"/>
    <x v="2"/>
    <x v="0"/>
    <x v="0"/>
    <n v="1341978665"/>
    <n v="1336795283"/>
    <b v="0"/>
    <n v="0"/>
    <b v="0"/>
    <x v="5"/>
    <n v="0"/>
    <e v="#DIV/0!"/>
    <x v="0"/>
    <x v="5"/>
  </r>
  <r>
    <n v="469"/>
    <x v="469"/>
    <x v="468"/>
    <n v="6000"/>
    <n v="0"/>
    <x v="2"/>
    <x v="1"/>
    <x v="1"/>
    <n v="1409960724"/>
    <n v="1404776724"/>
    <b v="0"/>
    <n v="0"/>
    <b v="0"/>
    <x v="5"/>
    <n v="0"/>
    <e v="#DIV/0!"/>
    <x v="0"/>
    <x v="5"/>
  </r>
  <r>
    <n v="470"/>
    <x v="470"/>
    <x v="469"/>
    <n v="5000"/>
    <n v="51"/>
    <x v="2"/>
    <x v="0"/>
    <x v="0"/>
    <n v="1389844800"/>
    <n v="1385524889"/>
    <b v="0"/>
    <n v="2"/>
    <b v="0"/>
    <x v="5"/>
    <n v="1.02"/>
    <n v="25.5"/>
    <x v="0"/>
    <x v="5"/>
  </r>
  <r>
    <n v="471"/>
    <x v="471"/>
    <x v="470"/>
    <n v="55000"/>
    <n v="6541"/>
    <x v="2"/>
    <x v="0"/>
    <x v="0"/>
    <n v="1397924379"/>
    <n v="1394039979"/>
    <b v="0"/>
    <n v="170"/>
    <b v="0"/>
    <x v="5"/>
    <n v="11.892727272727273"/>
    <n v="38.476470588235294"/>
    <x v="0"/>
    <x v="5"/>
  </r>
  <r>
    <n v="472"/>
    <x v="472"/>
    <x v="471"/>
    <n v="800"/>
    <n v="141"/>
    <x v="2"/>
    <x v="0"/>
    <x v="0"/>
    <n v="1408831718"/>
    <n v="1406239718"/>
    <b v="0"/>
    <n v="5"/>
    <b v="0"/>
    <x v="5"/>
    <n v="17.625"/>
    <n v="28.2"/>
    <x v="0"/>
    <x v="5"/>
  </r>
  <r>
    <n v="473"/>
    <x v="473"/>
    <x v="472"/>
    <n v="30000"/>
    <n v="861"/>
    <x v="2"/>
    <x v="0"/>
    <x v="0"/>
    <n v="1410972319"/>
    <n v="1408380319"/>
    <b v="0"/>
    <n v="14"/>
    <b v="0"/>
    <x v="5"/>
    <n v="2.87"/>
    <n v="61.5"/>
    <x v="0"/>
    <x v="5"/>
  </r>
  <r>
    <n v="474"/>
    <x v="474"/>
    <x v="473"/>
    <n v="3300"/>
    <n v="1"/>
    <x v="2"/>
    <x v="0"/>
    <x v="0"/>
    <n v="1487318029"/>
    <n v="1484726029"/>
    <b v="0"/>
    <n v="1"/>
    <b v="0"/>
    <x v="5"/>
    <n v="3.0303030303030304E-2"/>
    <n v="1"/>
    <x v="0"/>
    <x v="5"/>
  </r>
  <r>
    <n v="475"/>
    <x v="475"/>
    <x v="474"/>
    <n v="2000"/>
    <n v="0"/>
    <x v="2"/>
    <x v="0"/>
    <x v="0"/>
    <n v="1430877843"/>
    <n v="1428285843"/>
    <b v="0"/>
    <n v="0"/>
    <b v="0"/>
    <x v="5"/>
    <n v="0"/>
    <e v="#DIV/0!"/>
    <x v="0"/>
    <x v="5"/>
  </r>
  <r>
    <n v="476"/>
    <x v="476"/>
    <x v="475"/>
    <n v="220000"/>
    <n v="4906.59"/>
    <x v="2"/>
    <x v="0"/>
    <x v="0"/>
    <n v="1401767940"/>
    <n v="1398727441"/>
    <b v="0"/>
    <n v="124"/>
    <b v="0"/>
    <x v="5"/>
    <n v="2.230268181818182"/>
    <n v="39.569274193548388"/>
    <x v="0"/>
    <x v="5"/>
  </r>
  <r>
    <n v="477"/>
    <x v="477"/>
    <x v="476"/>
    <n v="1500"/>
    <n v="0"/>
    <x v="2"/>
    <x v="0"/>
    <x v="0"/>
    <n v="1337371334"/>
    <n v="1332187334"/>
    <b v="0"/>
    <n v="0"/>
    <b v="0"/>
    <x v="5"/>
    <n v="0"/>
    <e v="#DIV/0!"/>
    <x v="0"/>
    <x v="5"/>
  </r>
  <r>
    <n v="478"/>
    <x v="478"/>
    <x v="477"/>
    <n v="10000"/>
    <n v="0"/>
    <x v="2"/>
    <x v="0"/>
    <x v="0"/>
    <n v="1427921509"/>
    <n v="1425333109"/>
    <b v="0"/>
    <n v="0"/>
    <b v="0"/>
    <x v="5"/>
    <n v="0"/>
    <e v="#DIV/0!"/>
    <x v="0"/>
    <x v="5"/>
  </r>
  <r>
    <n v="479"/>
    <x v="479"/>
    <x v="478"/>
    <n v="15000"/>
    <n v="4884"/>
    <x v="2"/>
    <x v="0"/>
    <x v="0"/>
    <n v="1416566835"/>
    <n v="1411379235"/>
    <b v="0"/>
    <n v="55"/>
    <b v="0"/>
    <x v="5"/>
    <n v="32.56"/>
    <n v="88.8"/>
    <x v="0"/>
    <x v="5"/>
  </r>
  <r>
    <n v="480"/>
    <x v="480"/>
    <x v="479"/>
    <n v="40000"/>
    <n v="7764"/>
    <x v="2"/>
    <x v="0"/>
    <x v="0"/>
    <n v="1376049615"/>
    <n v="1373457615"/>
    <b v="0"/>
    <n v="140"/>
    <b v="0"/>
    <x v="5"/>
    <n v="19.41"/>
    <n v="55.457142857142856"/>
    <x v="0"/>
    <x v="5"/>
  </r>
  <r>
    <n v="481"/>
    <x v="481"/>
    <x v="480"/>
    <n v="30000"/>
    <n v="1830"/>
    <x v="2"/>
    <x v="0"/>
    <x v="0"/>
    <n v="1349885289"/>
    <n v="1347293289"/>
    <b v="0"/>
    <n v="21"/>
    <b v="0"/>
    <x v="5"/>
    <n v="6.1"/>
    <n v="87.142857142857139"/>
    <x v="0"/>
    <x v="5"/>
  </r>
  <r>
    <n v="482"/>
    <x v="482"/>
    <x v="481"/>
    <n v="10000"/>
    <n v="10"/>
    <x v="2"/>
    <x v="0"/>
    <x v="0"/>
    <n v="1460644440"/>
    <n v="1458336690"/>
    <b v="0"/>
    <n v="1"/>
    <b v="0"/>
    <x v="5"/>
    <n v="0.1"/>
    <n v="10"/>
    <x v="0"/>
    <x v="5"/>
  </r>
  <r>
    <n v="483"/>
    <x v="483"/>
    <x v="482"/>
    <n v="15000"/>
    <n v="7530"/>
    <x v="2"/>
    <x v="1"/>
    <x v="1"/>
    <n v="1359434672"/>
    <n v="1354250672"/>
    <b v="0"/>
    <n v="147"/>
    <b v="0"/>
    <x v="5"/>
    <n v="50.2"/>
    <n v="51.224489795918366"/>
    <x v="0"/>
    <x v="5"/>
  </r>
  <r>
    <n v="484"/>
    <x v="484"/>
    <x v="483"/>
    <n v="80000"/>
    <n v="149"/>
    <x v="2"/>
    <x v="1"/>
    <x v="1"/>
    <n v="1446766372"/>
    <n v="1443220372"/>
    <b v="0"/>
    <n v="11"/>
    <b v="0"/>
    <x v="5"/>
    <n v="0.18625"/>
    <n v="13.545454545454545"/>
    <x v="0"/>
    <x v="5"/>
  </r>
  <r>
    <n v="485"/>
    <x v="485"/>
    <x v="484"/>
    <n v="37956"/>
    <n v="8315.01"/>
    <x v="2"/>
    <x v="1"/>
    <x v="1"/>
    <n v="1368792499"/>
    <n v="1366200499"/>
    <b v="0"/>
    <n v="125"/>
    <b v="0"/>
    <x v="5"/>
    <n v="21.906971229845084"/>
    <n v="66.520080000000007"/>
    <x v="0"/>
    <x v="5"/>
  </r>
  <r>
    <n v="486"/>
    <x v="486"/>
    <x v="485"/>
    <n v="550000"/>
    <n v="50"/>
    <x v="2"/>
    <x v="2"/>
    <x v="2"/>
    <n v="1401662239"/>
    <n v="1399070239"/>
    <b v="0"/>
    <n v="1"/>
    <b v="0"/>
    <x v="5"/>
    <n v="9.0909090909090905E-3"/>
    <n v="50"/>
    <x v="0"/>
    <x v="5"/>
  </r>
  <r>
    <n v="487"/>
    <x v="487"/>
    <x v="486"/>
    <n v="50000"/>
    <n v="0"/>
    <x v="2"/>
    <x v="5"/>
    <x v="5"/>
    <n v="1482678994"/>
    <n v="1477491394"/>
    <b v="0"/>
    <n v="0"/>
    <b v="0"/>
    <x v="5"/>
    <n v="0"/>
    <e v="#DIV/0!"/>
    <x v="0"/>
    <x v="5"/>
  </r>
  <r>
    <n v="488"/>
    <x v="488"/>
    <x v="487"/>
    <n v="12000"/>
    <n v="0"/>
    <x v="2"/>
    <x v="0"/>
    <x v="0"/>
    <n v="1483924700"/>
    <n v="1481332700"/>
    <b v="0"/>
    <n v="0"/>
    <b v="0"/>
    <x v="5"/>
    <n v="0"/>
    <e v="#DIV/0!"/>
    <x v="0"/>
    <x v="5"/>
  </r>
  <r>
    <n v="489"/>
    <x v="489"/>
    <x v="488"/>
    <n v="74997"/>
    <n v="215"/>
    <x v="2"/>
    <x v="0"/>
    <x v="0"/>
    <n v="1325763180"/>
    <n v="1323084816"/>
    <b v="0"/>
    <n v="3"/>
    <b v="0"/>
    <x v="5"/>
    <n v="0.28667813379201834"/>
    <n v="71.666666666666671"/>
    <x v="0"/>
    <x v="5"/>
  </r>
  <r>
    <n v="490"/>
    <x v="490"/>
    <x v="489"/>
    <n v="1000"/>
    <n v="0"/>
    <x v="2"/>
    <x v="0"/>
    <x v="0"/>
    <n v="1345677285"/>
    <n v="1343085285"/>
    <b v="0"/>
    <n v="0"/>
    <b v="0"/>
    <x v="5"/>
    <n v="0"/>
    <e v="#DIV/0!"/>
    <x v="0"/>
    <x v="5"/>
  </r>
  <r>
    <n v="491"/>
    <x v="491"/>
    <x v="490"/>
    <n v="10000"/>
    <n v="0"/>
    <x v="2"/>
    <x v="0"/>
    <x v="0"/>
    <n v="1453937699"/>
    <n v="1451345699"/>
    <b v="0"/>
    <n v="0"/>
    <b v="0"/>
    <x v="5"/>
    <n v="0"/>
    <e v="#DIV/0!"/>
    <x v="0"/>
    <x v="5"/>
  </r>
  <r>
    <n v="492"/>
    <x v="492"/>
    <x v="491"/>
    <n v="10000000"/>
    <n v="0"/>
    <x v="2"/>
    <x v="11"/>
    <x v="9"/>
    <n v="1476319830"/>
    <n v="1471135830"/>
    <b v="0"/>
    <n v="0"/>
    <b v="0"/>
    <x v="5"/>
    <n v="0"/>
    <e v="#DIV/0!"/>
    <x v="0"/>
    <x v="5"/>
  </r>
  <r>
    <n v="493"/>
    <x v="493"/>
    <x v="492"/>
    <n v="30000"/>
    <n v="0"/>
    <x v="2"/>
    <x v="1"/>
    <x v="1"/>
    <n v="1432142738"/>
    <n v="1429550738"/>
    <b v="0"/>
    <n v="0"/>
    <b v="0"/>
    <x v="5"/>
    <n v="0"/>
    <e v="#DIV/0!"/>
    <x v="0"/>
    <x v="5"/>
  </r>
  <r>
    <n v="494"/>
    <x v="494"/>
    <x v="493"/>
    <n v="20000"/>
    <n v="31"/>
    <x v="2"/>
    <x v="0"/>
    <x v="0"/>
    <n v="1404356400"/>
    <n v="1402343765"/>
    <b v="0"/>
    <n v="3"/>
    <b v="0"/>
    <x v="5"/>
    <n v="0.155"/>
    <n v="10.333333333333334"/>
    <x v="0"/>
    <x v="5"/>
  </r>
  <r>
    <n v="495"/>
    <x v="495"/>
    <x v="494"/>
    <n v="7000"/>
    <n v="0"/>
    <x v="2"/>
    <x v="0"/>
    <x v="0"/>
    <n v="1437076305"/>
    <n v="1434484305"/>
    <b v="0"/>
    <n v="0"/>
    <b v="0"/>
    <x v="5"/>
    <n v="0"/>
    <e v="#DIV/0!"/>
    <x v="0"/>
    <x v="5"/>
  </r>
  <r>
    <n v="496"/>
    <x v="496"/>
    <x v="495"/>
    <n v="60000"/>
    <n v="1"/>
    <x v="2"/>
    <x v="0"/>
    <x v="0"/>
    <n v="1392070874"/>
    <n v="1386886874"/>
    <b v="0"/>
    <n v="1"/>
    <b v="0"/>
    <x v="5"/>
    <n v="1.6666666666666668E-3"/>
    <n v="1"/>
    <x v="0"/>
    <x v="5"/>
  </r>
  <r>
    <n v="497"/>
    <x v="497"/>
    <x v="496"/>
    <n v="4480"/>
    <n v="30"/>
    <x v="2"/>
    <x v="0"/>
    <x v="0"/>
    <n v="1419483600"/>
    <n v="1414889665"/>
    <b v="0"/>
    <n v="3"/>
    <b v="0"/>
    <x v="5"/>
    <n v="0.6696428571428571"/>
    <n v="10"/>
    <x v="0"/>
    <x v="5"/>
  </r>
  <r>
    <n v="498"/>
    <x v="498"/>
    <x v="497"/>
    <n v="65108"/>
    <n v="2994"/>
    <x v="2"/>
    <x v="0"/>
    <x v="0"/>
    <n v="1324664249"/>
    <n v="1321035449"/>
    <b v="0"/>
    <n v="22"/>
    <b v="0"/>
    <x v="5"/>
    <n v="4.5985132395404564"/>
    <n v="136.09090909090909"/>
    <x v="0"/>
    <x v="5"/>
  </r>
  <r>
    <n v="499"/>
    <x v="499"/>
    <x v="498"/>
    <n v="20000"/>
    <n v="1910"/>
    <x v="2"/>
    <x v="0"/>
    <x v="0"/>
    <n v="1255381140"/>
    <n v="1250630968"/>
    <b v="0"/>
    <n v="26"/>
    <b v="0"/>
    <x v="5"/>
    <n v="9.5500000000000007"/>
    <n v="73.461538461538467"/>
    <x v="0"/>
    <x v="5"/>
  </r>
  <r>
    <n v="500"/>
    <x v="500"/>
    <x v="499"/>
    <n v="6500"/>
    <n v="215"/>
    <x v="2"/>
    <x v="0"/>
    <x v="0"/>
    <n v="1273356960"/>
    <n v="1268255751"/>
    <b v="0"/>
    <n v="4"/>
    <b v="0"/>
    <x v="5"/>
    <n v="3.3076923076923079"/>
    <n v="53.75"/>
    <x v="0"/>
    <x v="5"/>
  </r>
  <r>
    <n v="501"/>
    <x v="501"/>
    <x v="500"/>
    <n v="10000"/>
    <n v="0"/>
    <x v="2"/>
    <x v="0"/>
    <x v="0"/>
    <n v="1310189851"/>
    <n v="1307597851"/>
    <b v="0"/>
    <n v="0"/>
    <b v="0"/>
    <x v="5"/>
    <n v="0"/>
    <e v="#DIV/0!"/>
    <x v="0"/>
    <x v="5"/>
  </r>
  <r>
    <n v="502"/>
    <x v="502"/>
    <x v="501"/>
    <n v="20000"/>
    <n v="230"/>
    <x v="2"/>
    <x v="0"/>
    <x v="0"/>
    <n v="1332073025"/>
    <n v="1329484625"/>
    <b v="0"/>
    <n v="4"/>
    <b v="0"/>
    <x v="5"/>
    <n v="1.1499999999999999"/>
    <n v="57.5"/>
    <x v="0"/>
    <x v="5"/>
  </r>
  <r>
    <n v="503"/>
    <x v="503"/>
    <x v="502"/>
    <n v="6500"/>
    <n v="114"/>
    <x v="2"/>
    <x v="1"/>
    <x v="1"/>
    <n v="1421498303"/>
    <n v="1418906303"/>
    <b v="0"/>
    <n v="9"/>
    <b v="0"/>
    <x v="5"/>
    <n v="1.7538461538461538"/>
    <n v="12.666666666666666"/>
    <x v="0"/>
    <x v="5"/>
  </r>
  <r>
    <n v="504"/>
    <x v="504"/>
    <x v="503"/>
    <n v="24500"/>
    <n v="335"/>
    <x v="2"/>
    <x v="0"/>
    <x v="0"/>
    <n v="1334097387"/>
    <n v="1328916987"/>
    <b v="0"/>
    <n v="5"/>
    <b v="0"/>
    <x v="5"/>
    <n v="1.3673469387755102"/>
    <n v="67"/>
    <x v="0"/>
    <x v="5"/>
  </r>
  <r>
    <n v="505"/>
    <x v="505"/>
    <x v="504"/>
    <n v="12000"/>
    <n v="52"/>
    <x v="2"/>
    <x v="0"/>
    <x v="0"/>
    <n v="1451010086"/>
    <n v="1447122086"/>
    <b v="0"/>
    <n v="14"/>
    <b v="0"/>
    <x v="5"/>
    <n v="0.43333333333333329"/>
    <n v="3.7142857142857144"/>
    <x v="0"/>
    <x v="5"/>
  </r>
  <r>
    <n v="506"/>
    <x v="506"/>
    <x v="505"/>
    <n v="200000"/>
    <n v="250"/>
    <x v="2"/>
    <x v="0"/>
    <x v="0"/>
    <n v="1376140520"/>
    <n v="1373548520"/>
    <b v="0"/>
    <n v="1"/>
    <b v="0"/>
    <x v="5"/>
    <n v="0.125"/>
    <n v="250"/>
    <x v="0"/>
    <x v="5"/>
  </r>
  <r>
    <n v="507"/>
    <x v="507"/>
    <x v="506"/>
    <n v="20000"/>
    <n v="640"/>
    <x v="2"/>
    <x v="0"/>
    <x v="0"/>
    <n v="1350687657"/>
    <n v="1346799657"/>
    <b v="0"/>
    <n v="10"/>
    <b v="0"/>
    <x v="5"/>
    <n v="3.2"/>
    <n v="64"/>
    <x v="0"/>
    <x v="5"/>
  </r>
  <r>
    <n v="508"/>
    <x v="508"/>
    <x v="507"/>
    <n v="50000"/>
    <n v="400"/>
    <x v="2"/>
    <x v="0"/>
    <x v="0"/>
    <n v="1337955240"/>
    <n v="1332808501"/>
    <b v="0"/>
    <n v="3"/>
    <b v="0"/>
    <x v="5"/>
    <n v="0.8"/>
    <n v="133.33333333333334"/>
    <x v="0"/>
    <x v="5"/>
  </r>
  <r>
    <n v="509"/>
    <x v="509"/>
    <x v="508"/>
    <n v="5000"/>
    <n v="10"/>
    <x v="2"/>
    <x v="1"/>
    <x v="1"/>
    <n v="1435504170"/>
    <n v="1432912170"/>
    <b v="0"/>
    <n v="1"/>
    <b v="0"/>
    <x v="5"/>
    <n v="0.2"/>
    <n v="10"/>
    <x v="0"/>
    <x v="5"/>
  </r>
  <r>
    <n v="510"/>
    <x v="510"/>
    <x v="509"/>
    <n v="14000"/>
    <n v="0"/>
    <x v="2"/>
    <x v="0"/>
    <x v="0"/>
    <n v="1456805639"/>
    <n v="1454213639"/>
    <b v="0"/>
    <n v="0"/>
    <b v="0"/>
    <x v="5"/>
    <n v="0"/>
    <e v="#DIV/0!"/>
    <x v="0"/>
    <x v="5"/>
  </r>
  <r>
    <n v="511"/>
    <x v="511"/>
    <x v="510"/>
    <n v="5000"/>
    <n v="150"/>
    <x v="2"/>
    <x v="0"/>
    <x v="0"/>
    <n v="1365228982"/>
    <n v="1362640582"/>
    <b v="0"/>
    <n v="5"/>
    <b v="0"/>
    <x v="5"/>
    <n v="3"/>
    <n v="30"/>
    <x v="0"/>
    <x v="5"/>
  </r>
  <r>
    <n v="512"/>
    <x v="512"/>
    <x v="511"/>
    <n v="8000"/>
    <n v="11"/>
    <x v="2"/>
    <x v="0"/>
    <x v="0"/>
    <n v="1479667727"/>
    <n v="1475776127"/>
    <b v="0"/>
    <n v="2"/>
    <b v="0"/>
    <x v="5"/>
    <n v="0.13749999999999998"/>
    <n v="5.5"/>
    <x v="0"/>
    <x v="5"/>
  </r>
  <r>
    <n v="513"/>
    <x v="513"/>
    <x v="512"/>
    <n v="50000"/>
    <n v="6962"/>
    <x v="2"/>
    <x v="0"/>
    <x v="0"/>
    <n v="1471244400"/>
    <n v="1467387705"/>
    <b v="0"/>
    <n v="68"/>
    <b v="0"/>
    <x v="5"/>
    <n v="13.923999999999999"/>
    <n v="102.38235294117646"/>
    <x v="0"/>
    <x v="5"/>
  </r>
  <r>
    <n v="514"/>
    <x v="514"/>
    <x v="513"/>
    <n v="1500"/>
    <n v="50"/>
    <x v="2"/>
    <x v="5"/>
    <x v="5"/>
    <n v="1407595447"/>
    <n v="1405003447"/>
    <b v="0"/>
    <n v="3"/>
    <b v="0"/>
    <x v="5"/>
    <n v="3.3333333333333335"/>
    <n v="16.666666666666668"/>
    <x v="0"/>
    <x v="5"/>
  </r>
  <r>
    <n v="515"/>
    <x v="515"/>
    <x v="514"/>
    <n v="97000"/>
    <n v="24651"/>
    <x v="2"/>
    <x v="0"/>
    <x v="0"/>
    <n v="1451389601"/>
    <n v="1447933601"/>
    <b v="0"/>
    <n v="34"/>
    <b v="0"/>
    <x v="5"/>
    <n v="25.41340206185567"/>
    <n v="725.02941176470586"/>
    <x v="0"/>
    <x v="5"/>
  </r>
  <r>
    <n v="516"/>
    <x v="516"/>
    <x v="515"/>
    <n v="5000"/>
    <n v="0"/>
    <x v="2"/>
    <x v="1"/>
    <x v="1"/>
    <n v="1432752080"/>
    <n v="1427568080"/>
    <b v="0"/>
    <n v="0"/>
    <b v="0"/>
    <x v="5"/>
    <n v="0"/>
    <e v="#DIV/0!"/>
    <x v="0"/>
    <x v="5"/>
  </r>
  <r>
    <n v="517"/>
    <x v="517"/>
    <x v="516"/>
    <n v="15000"/>
    <n v="205"/>
    <x v="2"/>
    <x v="0"/>
    <x v="0"/>
    <n v="1486046761"/>
    <n v="1483454761"/>
    <b v="0"/>
    <n v="3"/>
    <b v="0"/>
    <x v="5"/>
    <n v="1.3666666666666667"/>
    <n v="68.333333333333329"/>
    <x v="0"/>
    <x v="5"/>
  </r>
  <r>
    <n v="518"/>
    <x v="518"/>
    <x v="517"/>
    <n v="7175"/>
    <n v="0"/>
    <x v="2"/>
    <x v="0"/>
    <x v="0"/>
    <n v="1441550760"/>
    <n v="1438958824"/>
    <b v="0"/>
    <n v="0"/>
    <b v="0"/>
    <x v="5"/>
    <n v="0"/>
    <e v="#DIV/0!"/>
    <x v="0"/>
    <x v="5"/>
  </r>
  <r>
    <n v="519"/>
    <x v="519"/>
    <x v="518"/>
    <n v="12001"/>
    <n v="2746"/>
    <x v="2"/>
    <x v="0"/>
    <x v="0"/>
    <n v="1354699421"/>
    <n v="1352107421"/>
    <b v="0"/>
    <n v="70"/>
    <b v="0"/>
    <x v="5"/>
    <n v="22.881426547787683"/>
    <n v="39.228571428571428"/>
    <x v="0"/>
    <x v="5"/>
  </r>
  <r>
    <n v="520"/>
    <x v="520"/>
    <x v="519"/>
    <n v="5000"/>
    <n v="5105"/>
    <x v="0"/>
    <x v="1"/>
    <x v="1"/>
    <n v="1449766261"/>
    <n v="1447174261"/>
    <b v="0"/>
    <n v="34"/>
    <b v="1"/>
    <x v="6"/>
    <n v="102.1"/>
    <n v="150.14705882352942"/>
    <x v="1"/>
    <x v="6"/>
  </r>
  <r>
    <n v="521"/>
    <x v="521"/>
    <x v="520"/>
    <n v="5000"/>
    <n v="5232"/>
    <x v="0"/>
    <x v="0"/>
    <x v="0"/>
    <n v="1477976340"/>
    <n v="1475460819"/>
    <b v="0"/>
    <n v="56"/>
    <b v="1"/>
    <x v="6"/>
    <n v="104.64"/>
    <n v="93.428571428571431"/>
    <x v="1"/>
    <x v="6"/>
  </r>
  <r>
    <n v="522"/>
    <x v="522"/>
    <x v="521"/>
    <n v="3000"/>
    <n v="3440"/>
    <x v="0"/>
    <x v="0"/>
    <x v="0"/>
    <n v="1458518325"/>
    <n v="1456793925"/>
    <b v="0"/>
    <n v="31"/>
    <b v="1"/>
    <x v="6"/>
    <n v="114.66666666666667"/>
    <n v="110.96774193548387"/>
    <x v="1"/>
    <x v="6"/>
  </r>
  <r>
    <n v="523"/>
    <x v="523"/>
    <x v="522"/>
    <n v="5000"/>
    <n v="6030"/>
    <x v="0"/>
    <x v="0"/>
    <x v="0"/>
    <n v="1442805076"/>
    <n v="1440213076"/>
    <b v="0"/>
    <n v="84"/>
    <b v="1"/>
    <x v="6"/>
    <n v="120.6"/>
    <n v="71.785714285714292"/>
    <x v="1"/>
    <x v="6"/>
  </r>
  <r>
    <n v="524"/>
    <x v="524"/>
    <x v="523"/>
    <n v="3500"/>
    <n v="3803.55"/>
    <x v="0"/>
    <x v="1"/>
    <x v="1"/>
    <n v="1464801169"/>
    <n v="1462209169"/>
    <b v="0"/>
    <n v="130"/>
    <b v="1"/>
    <x v="6"/>
    <n v="108.67285714285715"/>
    <n v="29.258076923076924"/>
    <x v="1"/>
    <x v="6"/>
  </r>
  <r>
    <n v="525"/>
    <x v="525"/>
    <x v="524"/>
    <n v="12000"/>
    <n v="12000"/>
    <x v="0"/>
    <x v="0"/>
    <x v="0"/>
    <n v="1410601041"/>
    <n v="1406713041"/>
    <b v="0"/>
    <n v="12"/>
    <b v="1"/>
    <x v="6"/>
    <n v="100"/>
    <n v="1000"/>
    <x v="1"/>
    <x v="6"/>
  </r>
  <r>
    <n v="526"/>
    <x v="526"/>
    <x v="525"/>
    <n v="1500"/>
    <n v="1710"/>
    <x v="0"/>
    <x v="1"/>
    <x v="1"/>
    <n v="1438966800"/>
    <n v="1436278344"/>
    <b v="0"/>
    <n v="23"/>
    <b v="1"/>
    <x v="6"/>
    <n v="113.99999999999999"/>
    <n v="74.347826086956516"/>
    <x v="1"/>
    <x v="6"/>
  </r>
  <r>
    <n v="527"/>
    <x v="527"/>
    <x v="526"/>
    <n v="10000"/>
    <n v="10085"/>
    <x v="0"/>
    <x v="0"/>
    <x v="0"/>
    <n v="1487347500"/>
    <n v="1484715366"/>
    <b v="0"/>
    <n v="158"/>
    <b v="1"/>
    <x v="6"/>
    <n v="100.85"/>
    <n v="63.829113924050631"/>
    <x v="1"/>
    <x v="6"/>
  </r>
  <r>
    <n v="528"/>
    <x v="528"/>
    <x v="527"/>
    <n v="1150"/>
    <n v="1330"/>
    <x v="0"/>
    <x v="0"/>
    <x v="0"/>
    <n v="1434921600"/>
    <n v="1433109907"/>
    <b v="0"/>
    <n v="30"/>
    <b v="1"/>
    <x v="6"/>
    <n v="115.65217391304347"/>
    <n v="44.333333333333336"/>
    <x v="1"/>
    <x v="6"/>
  </r>
  <r>
    <n v="529"/>
    <x v="529"/>
    <x v="528"/>
    <n v="1200"/>
    <n v="1565"/>
    <x v="0"/>
    <x v="5"/>
    <x v="5"/>
    <n v="1484110800"/>
    <n v="1482281094"/>
    <b v="0"/>
    <n v="18"/>
    <b v="1"/>
    <x v="6"/>
    <n v="130.41666666666666"/>
    <n v="86.944444444444443"/>
    <x v="1"/>
    <x v="6"/>
  </r>
  <r>
    <n v="530"/>
    <x v="530"/>
    <x v="529"/>
    <n v="3405"/>
    <n v="3670"/>
    <x v="0"/>
    <x v="0"/>
    <x v="0"/>
    <n v="1435111200"/>
    <n v="1433254268"/>
    <b v="0"/>
    <n v="29"/>
    <b v="1"/>
    <x v="6"/>
    <n v="107.78267254038178"/>
    <n v="126.55172413793103"/>
    <x v="1"/>
    <x v="6"/>
  </r>
  <r>
    <n v="531"/>
    <x v="531"/>
    <x v="530"/>
    <n v="4000"/>
    <n v="4000"/>
    <x v="0"/>
    <x v="0"/>
    <x v="0"/>
    <n v="1481957940"/>
    <n v="1478050429"/>
    <b v="0"/>
    <n v="31"/>
    <b v="1"/>
    <x v="6"/>
    <n v="100"/>
    <n v="129.03225806451613"/>
    <x v="1"/>
    <x v="6"/>
  </r>
  <r>
    <n v="532"/>
    <x v="532"/>
    <x v="531"/>
    <n v="10000"/>
    <n v="12325"/>
    <x v="0"/>
    <x v="0"/>
    <x v="0"/>
    <n v="1463098208"/>
    <n v="1460506208"/>
    <b v="0"/>
    <n v="173"/>
    <b v="1"/>
    <x v="6"/>
    <n v="123.25"/>
    <n v="71.242774566473983"/>
    <x v="1"/>
    <x v="6"/>
  </r>
  <r>
    <n v="533"/>
    <x v="533"/>
    <x v="532"/>
    <n v="2000"/>
    <n v="2004"/>
    <x v="0"/>
    <x v="1"/>
    <x v="1"/>
    <n v="1463394365"/>
    <n v="1461320765"/>
    <b v="0"/>
    <n v="17"/>
    <b v="1"/>
    <x v="6"/>
    <n v="100.2"/>
    <n v="117.88235294117646"/>
    <x v="1"/>
    <x v="6"/>
  </r>
  <r>
    <n v="534"/>
    <x v="534"/>
    <x v="533"/>
    <n v="15000"/>
    <n v="15700"/>
    <x v="0"/>
    <x v="10"/>
    <x v="8"/>
    <n v="1446418800"/>
    <n v="1443036470"/>
    <b v="0"/>
    <n v="48"/>
    <b v="1"/>
    <x v="6"/>
    <n v="104.66666666666666"/>
    <n v="327.08333333333331"/>
    <x v="1"/>
    <x v="6"/>
  </r>
  <r>
    <n v="535"/>
    <x v="535"/>
    <x v="534"/>
    <n v="2000"/>
    <n v="2050"/>
    <x v="0"/>
    <x v="1"/>
    <x v="1"/>
    <n v="1483707905"/>
    <n v="1481115905"/>
    <b v="0"/>
    <n v="59"/>
    <b v="1"/>
    <x v="6"/>
    <n v="102.49999999999999"/>
    <n v="34.745762711864408"/>
    <x v="1"/>
    <x v="6"/>
  </r>
  <r>
    <n v="536"/>
    <x v="536"/>
    <x v="535"/>
    <n v="3300"/>
    <n v="3902.5"/>
    <x v="0"/>
    <x v="1"/>
    <x v="1"/>
    <n v="1438624800"/>
    <n v="1435133807"/>
    <b v="0"/>
    <n v="39"/>
    <b v="1"/>
    <x v="6"/>
    <n v="118.25757575757576"/>
    <n v="100.06410256410257"/>
    <x v="1"/>
    <x v="6"/>
  </r>
  <r>
    <n v="537"/>
    <x v="537"/>
    <x v="536"/>
    <n v="2000"/>
    <n v="2410"/>
    <x v="0"/>
    <x v="0"/>
    <x v="0"/>
    <n v="1446665191"/>
    <n v="1444069591"/>
    <b v="0"/>
    <n v="59"/>
    <b v="1"/>
    <x v="6"/>
    <n v="120.5"/>
    <n v="40.847457627118644"/>
    <x v="1"/>
    <x v="6"/>
  </r>
  <r>
    <n v="538"/>
    <x v="538"/>
    <x v="537"/>
    <n v="5000"/>
    <n v="15121"/>
    <x v="0"/>
    <x v="0"/>
    <x v="0"/>
    <n v="1463166263"/>
    <n v="1460574263"/>
    <b v="0"/>
    <n v="60"/>
    <b v="1"/>
    <x v="6"/>
    <n v="302.42"/>
    <n v="252.01666666666668"/>
    <x v="1"/>
    <x v="6"/>
  </r>
  <r>
    <n v="539"/>
    <x v="539"/>
    <x v="538"/>
    <n v="500"/>
    <n v="503.22"/>
    <x v="0"/>
    <x v="1"/>
    <x v="1"/>
    <n v="1467681107"/>
    <n v="1465866707"/>
    <b v="0"/>
    <n v="20"/>
    <b v="1"/>
    <x v="6"/>
    <n v="100.64400000000001"/>
    <n v="25.161000000000001"/>
    <x v="1"/>
    <x v="6"/>
  </r>
  <r>
    <n v="540"/>
    <x v="540"/>
    <x v="539"/>
    <n v="15000"/>
    <n v="1"/>
    <x v="2"/>
    <x v="0"/>
    <x v="0"/>
    <n v="1423078606"/>
    <n v="1420486606"/>
    <b v="0"/>
    <n v="1"/>
    <b v="0"/>
    <x v="7"/>
    <n v="6.6666666666666671E-3"/>
    <n v="1"/>
    <x v="2"/>
    <x v="7"/>
  </r>
  <r>
    <n v="541"/>
    <x v="541"/>
    <x v="540"/>
    <n v="4500"/>
    <n v="25"/>
    <x v="2"/>
    <x v="0"/>
    <x v="0"/>
    <n v="1446080834"/>
    <n v="1443488834"/>
    <b v="0"/>
    <n v="1"/>
    <b v="0"/>
    <x v="7"/>
    <n v="0.55555555555555558"/>
    <n v="25"/>
    <x v="2"/>
    <x v="7"/>
  </r>
  <r>
    <n v="542"/>
    <x v="542"/>
    <x v="541"/>
    <n v="250000"/>
    <n v="1"/>
    <x v="2"/>
    <x v="0"/>
    <x v="0"/>
    <n v="1462293716"/>
    <n v="1457113316"/>
    <b v="0"/>
    <n v="1"/>
    <b v="0"/>
    <x v="7"/>
    <n v="3.9999999999999996E-4"/>
    <n v="1"/>
    <x v="2"/>
    <x v="7"/>
  </r>
  <r>
    <n v="543"/>
    <x v="543"/>
    <x v="542"/>
    <n v="22000"/>
    <n v="70"/>
    <x v="2"/>
    <x v="2"/>
    <x v="2"/>
    <n v="1414807962"/>
    <n v="1412215962"/>
    <b v="0"/>
    <n v="2"/>
    <b v="0"/>
    <x v="7"/>
    <n v="0.31818181818181818"/>
    <n v="35"/>
    <x v="2"/>
    <x v="7"/>
  </r>
  <r>
    <n v="544"/>
    <x v="544"/>
    <x v="543"/>
    <n v="500"/>
    <n v="6"/>
    <x v="2"/>
    <x v="0"/>
    <x v="0"/>
    <n v="1467647160"/>
    <n v="1465055160"/>
    <b v="0"/>
    <n v="2"/>
    <b v="0"/>
    <x v="7"/>
    <n v="1.2"/>
    <n v="3"/>
    <x v="2"/>
    <x v="7"/>
  </r>
  <r>
    <n v="545"/>
    <x v="545"/>
    <x v="544"/>
    <n v="50000"/>
    <n v="13692"/>
    <x v="2"/>
    <x v="6"/>
    <x v="3"/>
    <n v="1447600389"/>
    <n v="1444140789"/>
    <b v="0"/>
    <n v="34"/>
    <b v="0"/>
    <x v="7"/>
    <n v="27.383999999999997"/>
    <n v="402.70588235294116"/>
    <x v="2"/>
    <x v="7"/>
  </r>
  <r>
    <n v="546"/>
    <x v="546"/>
    <x v="545"/>
    <n v="60000"/>
    <n v="52"/>
    <x v="2"/>
    <x v="0"/>
    <x v="0"/>
    <n v="1445097715"/>
    <n v="1441209715"/>
    <b v="0"/>
    <n v="2"/>
    <b v="0"/>
    <x v="7"/>
    <n v="8.666666666666667E-2"/>
    <n v="26"/>
    <x v="2"/>
    <x v="7"/>
  </r>
  <r>
    <n v="547"/>
    <x v="547"/>
    <x v="546"/>
    <n v="7500"/>
    <n v="0"/>
    <x v="2"/>
    <x v="1"/>
    <x v="1"/>
    <n v="1455122564"/>
    <n v="1452530564"/>
    <b v="0"/>
    <n v="0"/>
    <b v="0"/>
    <x v="7"/>
    <n v="0"/>
    <e v="#DIV/0!"/>
    <x v="2"/>
    <x v="7"/>
  </r>
  <r>
    <n v="548"/>
    <x v="548"/>
    <x v="547"/>
    <n v="10000"/>
    <n v="9"/>
    <x v="2"/>
    <x v="1"/>
    <x v="1"/>
    <n v="1446154848"/>
    <n v="1443562848"/>
    <b v="0"/>
    <n v="1"/>
    <b v="0"/>
    <x v="7"/>
    <n v="0.09"/>
    <n v="9"/>
    <x v="2"/>
    <x v="7"/>
  </r>
  <r>
    <n v="549"/>
    <x v="549"/>
    <x v="548"/>
    <n v="2500"/>
    <n v="68"/>
    <x v="2"/>
    <x v="1"/>
    <x v="1"/>
    <n v="1436368622"/>
    <n v="1433776622"/>
    <b v="0"/>
    <n v="8"/>
    <b v="0"/>
    <x v="7"/>
    <n v="2.7199999999999998"/>
    <n v="8.5"/>
    <x v="2"/>
    <x v="7"/>
  </r>
  <r>
    <n v="550"/>
    <x v="550"/>
    <x v="549"/>
    <n v="5000"/>
    <n v="35"/>
    <x v="2"/>
    <x v="5"/>
    <x v="5"/>
    <n v="1485838800"/>
    <n v="1484756245"/>
    <b v="0"/>
    <n v="4"/>
    <b v="0"/>
    <x v="7"/>
    <n v="0.70000000000000007"/>
    <n v="8.75"/>
    <x v="2"/>
    <x v="7"/>
  </r>
  <r>
    <n v="551"/>
    <x v="551"/>
    <x v="550"/>
    <n v="75000"/>
    <n v="3781"/>
    <x v="2"/>
    <x v="0"/>
    <x v="0"/>
    <n v="1438451580"/>
    <n v="1434609424"/>
    <b v="0"/>
    <n v="28"/>
    <b v="0"/>
    <x v="7"/>
    <n v="5.0413333333333332"/>
    <n v="135.03571428571428"/>
    <x v="2"/>
    <x v="7"/>
  </r>
  <r>
    <n v="552"/>
    <x v="552"/>
    <x v="551"/>
    <n v="45000"/>
    <n v="0"/>
    <x v="2"/>
    <x v="5"/>
    <x v="5"/>
    <n v="1452350896"/>
    <n v="1447166896"/>
    <b v="0"/>
    <n v="0"/>
    <b v="0"/>
    <x v="7"/>
    <n v="0"/>
    <e v="#DIV/0!"/>
    <x v="2"/>
    <x v="7"/>
  </r>
  <r>
    <n v="553"/>
    <x v="553"/>
    <x v="552"/>
    <n v="25000"/>
    <n v="123"/>
    <x v="2"/>
    <x v="0"/>
    <x v="0"/>
    <n v="1415988991"/>
    <n v="1413393391"/>
    <b v="0"/>
    <n v="6"/>
    <b v="0"/>
    <x v="7"/>
    <n v="0.49199999999999999"/>
    <n v="20.5"/>
    <x v="2"/>
    <x v="7"/>
  </r>
  <r>
    <n v="554"/>
    <x v="554"/>
    <x v="553"/>
    <n v="3870"/>
    <n v="1416"/>
    <x v="2"/>
    <x v="0"/>
    <x v="0"/>
    <n v="1413735972"/>
    <n v="1411143972"/>
    <b v="0"/>
    <n v="22"/>
    <b v="0"/>
    <x v="7"/>
    <n v="36.589147286821706"/>
    <n v="64.36363636363636"/>
    <x v="2"/>
    <x v="7"/>
  </r>
  <r>
    <n v="555"/>
    <x v="555"/>
    <x v="554"/>
    <n v="7500"/>
    <n v="0"/>
    <x v="2"/>
    <x v="1"/>
    <x v="1"/>
    <n v="1465720143"/>
    <n v="1463128143"/>
    <b v="0"/>
    <n v="0"/>
    <b v="0"/>
    <x v="7"/>
    <n v="0"/>
    <e v="#DIV/0!"/>
    <x v="2"/>
    <x v="7"/>
  </r>
  <r>
    <n v="556"/>
    <x v="556"/>
    <x v="555"/>
    <n v="8000"/>
    <n v="200"/>
    <x v="2"/>
    <x v="0"/>
    <x v="0"/>
    <n v="1452112717"/>
    <n v="1449520717"/>
    <b v="0"/>
    <n v="1"/>
    <b v="0"/>
    <x v="7"/>
    <n v="2.5"/>
    <n v="200"/>
    <x v="2"/>
    <x v="7"/>
  </r>
  <r>
    <n v="557"/>
    <x v="557"/>
    <x v="556"/>
    <n v="150000"/>
    <n v="1366"/>
    <x v="2"/>
    <x v="12"/>
    <x v="3"/>
    <n v="1480721803"/>
    <n v="1478126203"/>
    <b v="0"/>
    <n v="20"/>
    <b v="0"/>
    <x v="7"/>
    <n v="0.91066666666666674"/>
    <n v="68.3"/>
    <x v="2"/>
    <x v="7"/>
  </r>
  <r>
    <n v="558"/>
    <x v="558"/>
    <x v="557"/>
    <n v="750"/>
    <n v="0"/>
    <x v="2"/>
    <x v="0"/>
    <x v="0"/>
    <n v="1427227905"/>
    <n v="1424639505"/>
    <b v="0"/>
    <n v="0"/>
    <b v="0"/>
    <x v="7"/>
    <n v="0"/>
    <e v="#DIV/0!"/>
    <x v="2"/>
    <x v="7"/>
  </r>
  <r>
    <n v="559"/>
    <x v="559"/>
    <x v="558"/>
    <n v="240000"/>
    <n v="50"/>
    <x v="2"/>
    <x v="0"/>
    <x v="0"/>
    <n v="1449989260"/>
    <n v="1447397260"/>
    <b v="0"/>
    <n v="1"/>
    <b v="0"/>
    <x v="7"/>
    <n v="2.0833333333333336E-2"/>
    <n v="50"/>
    <x v="2"/>
    <x v="7"/>
  </r>
  <r>
    <n v="560"/>
    <x v="560"/>
    <x v="559"/>
    <n v="100000"/>
    <n v="12"/>
    <x v="2"/>
    <x v="5"/>
    <x v="5"/>
    <n v="1418841045"/>
    <n v="1416249045"/>
    <b v="0"/>
    <n v="3"/>
    <b v="0"/>
    <x v="7"/>
    <n v="1.2E-2"/>
    <n v="4"/>
    <x v="2"/>
    <x v="7"/>
  </r>
  <r>
    <n v="561"/>
    <x v="561"/>
    <x v="560"/>
    <n v="15000"/>
    <n v="55"/>
    <x v="2"/>
    <x v="0"/>
    <x v="0"/>
    <n v="1445874513"/>
    <n v="1442850513"/>
    <b v="0"/>
    <n v="2"/>
    <b v="0"/>
    <x v="7"/>
    <n v="0.36666666666666664"/>
    <n v="27.5"/>
    <x v="2"/>
    <x v="7"/>
  </r>
  <r>
    <n v="562"/>
    <x v="562"/>
    <x v="561"/>
    <n v="50000"/>
    <n v="0"/>
    <x v="2"/>
    <x v="9"/>
    <x v="3"/>
    <n v="1482052815"/>
    <n v="1479460815"/>
    <b v="0"/>
    <n v="0"/>
    <b v="0"/>
    <x v="7"/>
    <n v="0"/>
    <e v="#DIV/0!"/>
    <x v="2"/>
    <x v="7"/>
  </r>
  <r>
    <n v="563"/>
    <x v="563"/>
    <x v="562"/>
    <n v="75000"/>
    <n v="68"/>
    <x v="2"/>
    <x v="2"/>
    <x v="2"/>
    <n v="1424137247"/>
    <n v="1421545247"/>
    <b v="0"/>
    <n v="2"/>
    <b v="0"/>
    <x v="7"/>
    <n v="9.0666666666666659E-2"/>
    <n v="34"/>
    <x v="2"/>
    <x v="7"/>
  </r>
  <r>
    <n v="564"/>
    <x v="564"/>
    <x v="563"/>
    <n v="18000"/>
    <n v="1"/>
    <x v="2"/>
    <x v="6"/>
    <x v="3"/>
    <n v="1457822275"/>
    <n v="1455230275"/>
    <b v="0"/>
    <n v="1"/>
    <b v="0"/>
    <x v="7"/>
    <n v="5.5555555555555558E-3"/>
    <n v="1"/>
    <x v="2"/>
    <x v="7"/>
  </r>
  <r>
    <n v="565"/>
    <x v="565"/>
    <x v="564"/>
    <n v="25000"/>
    <n v="0"/>
    <x v="2"/>
    <x v="1"/>
    <x v="1"/>
    <n v="1436554249"/>
    <n v="1433962249"/>
    <b v="0"/>
    <n v="0"/>
    <b v="0"/>
    <x v="7"/>
    <n v="0"/>
    <e v="#DIV/0!"/>
    <x v="2"/>
    <x v="7"/>
  </r>
  <r>
    <n v="566"/>
    <x v="566"/>
    <x v="565"/>
    <n v="5000"/>
    <n v="1"/>
    <x v="2"/>
    <x v="0"/>
    <x v="0"/>
    <n v="1468513533"/>
    <n v="1465921533"/>
    <b v="0"/>
    <n v="1"/>
    <b v="0"/>
    <x v="7"/>
    <n v="0.02"/>
    <n v="1"/>
    <x v="2"/>
    <x v="7"/>
  </r>
  <r>
    <n v="567"/>
    <x v="567"/>
    <x v="566"/>
    <n v="10000"/>
    <n v="0"/>
    <x v="2"/>
    <x v="0"/>
    <x v="0"/>
    <n v="1420143194"/>
    <n v="1417551194"/>
    <b v="0"/>
    <n v="0"/>
    <b v="0"/>
    <x v="7"/>
    <n v="0"/>
    <e v="#DIV/0!"/>
    <x v="2"/>
    <x v="7"/>
  </r>
  <r>
    <n v="568"/>
    <x v="568"/>
    <x v="567"/>
    <n v="24500"/>
    <n v="245"/>
    <x v="2"/>
    <x v="4"/>
    <x v="4"/>
    <n v="1452942000"/>
    <n v="1449785223"/>
    <b v="0"/>
    <n v="5"/>
    <b v="0"/>
    <x v="7"/>
    <n v="1"/>
    <n v="49"/>
    <x v="2"/>
    <x v="7"/>
  </r>
  <r>
    <n v="569"/>
    <x v="569"/>
    <x v="568"/>
    <n v="2500"/>
    <n v="20"/>
    <x v="2"/>
    <x v="5"/>
    <x v="5"/>
    <n v="1451679612"/>
    <n v="1449087612"/>
    <b v="0"/>
    <n v="1"/>
    <b v="0"/>
    <x v="7"/>
    <n v="0.8"/>
    <n v="20"/>
    <x v="2"/>
    <x v="7"/>
  </r>
  <r>
    <n v="570"/>
    <x v="570"/>
    <x v="569"/>
    <n v="85000"/>
    <n v="142"/>
    <x v="2"/>
    <x v="0"/>
    <x v="0"/>
    <n v="1455822569"/>
    <n v="1453230569"/>
    <b v="0"/>
    <n v="1"/>
    <b v="0"/>
    <x v="7"/>
    <n v="0.16705882352941176"/>
    <n v="142"/>
    <x v="2"/>
    <x v="7"/>
  </r>
  <r>
    <n v="571"/>
    <x v="571"/>
    <x v="570"/>
    <n v="25000"/>
    <n v="106"/>
    <x v="2"/>
    <x v="0"/>
    <x v="0"/>
    <n v="1437969540"/>
    <n v="1436297723"/>
    <b v="0"/>
    <n v="2"/>
    <b v="0"/>
    <x v="7"/>
    <n v="0.42399999999999999"/>
    <n v="53"/>
    <x v="2"/>
    <x v="7"/>
  </r>
  <r>
    <n v="572"/>
    <x v="572"/>
    <x v="571"/>
    <n v="2500"/>
    <n v="0"/>
    <x v="2"/>
    <x v="0"/>
    <x v="0"/>
    <n v="1446660688"/>
    <n v="1444065088"/>
    <b v="0"/>
    <n v="0"/>
    <b v="0"/>
    <x v="7"/>
    <n v="0"/>
    <e v="#DIV/0!"/>
    <x v="2"/>
    <x v="7"/>
  </r>
  <r>
    <n v="573"/>
    <x v="573"/>
    <x v="572"/>
    <n v="88888"/>
    <n v="346"/>
    <x v="2"/>
    <x v="0"/>
    <x v="0"/>
    <n v="1421543520"/>
    <n v="1416445931"/>
    <b v="0"/>
    <n v="9"/>
    <b v="0"/>
    <x v="7"/>
    <n v="0.38925389253892539"/>
    <n v="38.444444444444443"/>
    <x v="2"/>
    <x v="7"/>
  </r>
  <r>
    <n v="574"/>
    <x v="574"/>
    <x v="573"/>
    <n v="11180"/>
    <n v="80"/>
    <x v="2"/>
    <x v="1"/>
    <x v="1"/>
    <n v="1476873507"/>
    <n v="1474281507"/>
    <b v="0"/>
    <n v="4"/>
    <b v="0"/>
    <x v="7"/>
    <n v="0.7155635062611807"/>
    <n v="20"/>
    <x v="2"/>
    <x v="7"/>
  </r>
  <r>
    <n v="575"/>
    <x v="575"/>
    <x v="574"/>
    <n v="60000"/>
    <n v="259"/>
    <x v="2"/>
    <x v="12"/>
    <x v="3"/>
    <n v="1434213443"/>
    <n v="1431621443"/>
    <b v="0"/>
    <n v="4"/>
    <b v="0"/>
    <x v="7"/>
    <n v="0.43166666666666664"/>
    <n v="64.75"/>
    <x v="2"/>
    <x v="7"/>
  </r>
  <r>
    <n v="576"/>
    <x v="576"/>
    <x v="575"/>
    <n v="80000"/>
    <n v="1"/>
    <x v="2"/>
    <x v="0"/>
    <x v="0"/>
    <n v="1427537952"/>
    <n v="1422357552"/>
    <b v="0"/>
    <n v="1"/>
    <b v="0"/>
    <x v="7"/>
    <n v="1.25E-3"/>
    <n v="1"/>
    <x v="2"/>
    <x v="7"/>
  </r>
  <r>
    <n v="577"/>
    <x v="577"/>
    <x v="576"/>
    <n v="5000"/>
    <n v="10"/>
    <x v="2"/>
    <x v="0"/>
    <x v="0"/>
    <n v="1463753302"/>
    <n v="1458569302"/>
    <b v="0"/>
    <n v="1"/>
    <b v="0"/>
    <x v="7"/>
    <n v="0.2"/>
    <n v="10"/>
    <x v="2"/>
    <x v="7"/>
  </r>
  <r>
    <n v="578"/>
    <x v="578"/>
    <x v="577"/>
    <n v="125000"/>
    <n v="14"/>
    <x v="2"/>
    <x v="1"/>
    <x v="1"/>
    <n v="1441633993"/>
    <n v="1439560393"/>
    <b v="0"/>
    <n v="7"/>
    <b v="0"/>
    <x v="7"/>
    <n v="1.12E-2"/>
    <n v="2"/>
    <x v="2"/>
    <x v="7"/>
  </r>
  <r>
    <n v="579"/>
    <x v="579"/>
    <x v="578"/>
    <n v="12000"/>
    <n v="175"/>
    <x v="2"/>
    <x v="0"/>
    <x v="0"/>
    <n v="1419539223"/>
    <n v="1416947223"/>
    <b v="0"/>
    <n v="5"/>
    <b v="0"/>
    <x v="7"/>
    <n v="1.4583333333333333"/>
    <n v="35"/>
    <x v="2"/>
    <x v="7"/>
  </r>
  <r>
    <n v="580"/>
    <x v="580"/>
    <x v="579"/>
    <n v="3000"/>
    <n v="1"/>
    <x v="2"/>
    <x v="0"/>
    <x v="0"/>
    <n v="1474580867"/>
    <n v="1471988867"/>
    <b v="0"/>
    <n v="1"/>
    <b v="0"/>
    <x v="7"/>
    <n v="3.3333333333333333E-2"/>
    <n v="1"/>
    <x v="2"/>
    <x v="7"/>
  </r>
  <r>
    <n v="581"/>
    <x v="581"/>
    <x v="580"/>
    <n v="400"/>
    <n v="0"/>
    <x v="2"/>
    <x v="0"/>
    <x v="0"/>
    <n v="1438474704"/>
    <n v="1435882704"/>
    <b v="0"/>
    <n v="0"/>
    <b v="0"/>
    <x v="7"/>
    <n v="0"/>
    <e v="#DIV/0!"/>
    <x v="2"/>
    <x v="7"/>
  </r>
  <r>
    <n v="582"/>
    <x v="582"/>
    <x v="581"/>
    <n v="100000"/>
    <n v="0"/>
    <x v="2"/>
    <x v="0"/>
    <x v="0"/>
    <n v="1426442400"/>
    <n v="1424454319"/>
    <b v="0"/>
    <n v="0"/>
    <b v="0"/>
    <x v="7"/>
    <n v="0"/>
    <e v="#DIV/0!"/>
    <x v="2"/>
    <x v="7"/>
  </r>
  <r>
    <n v="583"/>
    <x v="583"/>
    <x v="582"/>
    <n v="9000"/>
    <n v="1"/>
    <x v="2"/>
    <x v="0"/>
    <x v="0"/>
    <n v="1426800687"/>
    <n v="1424212287"/>
    <b v="0"/>
    <n v="1"/>
    <b v="0"/>
    <x v="7"/>
    <n v="1.1111111111111112E-2"/>
    <n v="1"/>
    <x v="2"/>
    <x v="7"/>
  </r>
  <r>
    <n v="584"/>
    <x v="584"/>
    <x v="583"/>
    <n v="1000"/>
    <n v="10"/>
    <x v="2"/>
    <x v="0"/>
    <x v="0"/>
    <n v="1426522316"/>
    <n v="1423933916"/>
    <b v="0"/>
    <n v="2"/>
    <b v="0"/>
    <x v="7"/>
    <n v="1"/>
    <n v="5"/>
    <x v="2"/>
    <x v="7"/>
  </r>
  <r>
    <n v="585"/>
    <x v="585"/>
    <x v="584"/>
    <n v="9000"/>
    <n v="0"/>
    <x v="2"/>
    <x v="1"/>
    <x v="1"/>
    <n v="1448928000"/>
    <n v="1444123377"/>
    <b v="0"/>
    <n v="0"/>
    <b v="0"/>
    <x v="7"/>
    <n v="0"/>
    <e v="#DIV/0!"/>
    <x v="2"/>
    <x v="7"/>
  </r>
  <r>
    <n v="586"/>
    <x v="586"/>
    <x v="585"/>
    <n v="10000"/>
    <n v="56"/>
    <x v="2"/>
    <x v="0"/>
    <x v="0"/>
    <n v="1424032207"/>
    <n v="1421440207"/>
    <b v="0"/>
    <n v="4"/>
    <b v="0"/>
    <x v="7"/>
    <n v="0.55999999999999994"/>
    <n v="14"/>
    <x v="2"/>
    <x v="7"/>
  </r>
  <r>
    <n v="587"/>
    <x v="587"/>
    <x v="586"/>
    <n v="30000"/>
    <n v="2725"/>
    <x v="2"/>
    <x v="5"/>
    <x v="5"/>
    <n v="1429207833"/>
    <n v="1426615833"/>
    <b v="0"/>
    <n v="7"/>
    <b v="0"/>
    <x v="7"/>
    <n v="9.0833333333333339"/>
    <n v="389.28571428571428"/>
    <x v="2"/>
    <x v="7"/>
  </r>
  <r>
    <n v="588"/>
    <x v="588"/>
    <x v="587"/>
    <n v="9000"/>
    <n v="301"/>
    <x v="2"/>
    <x v="13"/>
    <x v="3"/>
    <n v="1479410886"/>
    <n v="1474223286"/>
    <b v="0"/>
    <n v="2"/>
    <b v="0"/>
    <x v="7"/>
    <n v="3.3444444444444441"/>
    <n v="150.5"/>
    <x v="2"/>
    <x v="7"/>
  </r>
  <r>
    <n v="589"/>
    <x v="589"/>
    <x v="588"/>
    <n v="7500"/>
    <n v="1"/>
    <x v="2"/>
    <x v="0"/>
    <x v="0"/>
    <n v="1436366699"/>
    <n v="1435070699"/>
    <b v="0"/>
    <n v="1"/>
    <b v="0"/>
    <x v="7"/>
    <n v="1.3333333333333334E-2"/>
    <n v="1"/>
    <x v="2"/>
    <x v="7"/>
  </r>
  <r>
    <n v="590"/>
    <x v="590"/>
    <x v="589"/>
    <n v="5000"/>
    <n v="223"/>
    <x v="2"/>
    <x v="1"/>
    <x v="1"/>
    <n v="1454936460"/>
    <n v="1452259131"/>
    <b v="0"/>
    <n v="9"/>
    <b v="0"/>
    <x v="7"/>
    <n v="4.46"/>
    <n v="24.777777777777779"/>
    <x v="2"/>
    <x v="7"/>
  </r>
  <r>
    <n v="591"/>
    <x v="591"/>
    <x v="590"/>
    <n v="100000"/>
    <n v="61"/>
    <x v="2"/>
    <x v="0"/>
    <x v="0"/>
    <n v="1437570130"/>
    <n v="1434978130"/>
    <b v="0"/>
    <n v="2"/>
    <b v="0"/>
    <x v="7"/>
    <n v="6.0999999999999999E-2"/>
    <n v="30.5"/>
    <x v="2"/>
    <x v="7"/>
  </r>
  <r>
    <n v="592"/>
    <x v="592"/>
    <x v="591"/>
    <n v="7500"/>
    <n v="250"/>
    <x v="2"/>
    <x v="0"/>
    <x v="0"/>
    <n v="1417584860"/>
    <n v="1414992860"/>
    <b v="0"/>
    <n v="1"/>
    <b v="0"/>
    <x v="7"/>
    <n v="3.3333333333333335"/>
    <n v="250"/>
    <x v="2"/>
    <x v="7"/>
  </r>
  <r>
    <n v="593"/>
    <x v="593"/>
    <x v="592"/>
    <n v="500"/>
    <n v="115"/>
    <x v="2"/>
    <x v="1"/>
    <x v="1"/>
    <n v="1428333345"/>
    <n v="1425744945"/>
    <b v="0"/>
    <n v="7"/>
    <b v="0"/>
    <x v="7"/>
    <n v="23"/>
    <n v="16.428571428571427"/>
    <x v="2"/>
    <x v="7"/>
  </r>
  <r>
    <n v="594"/>
    <x v="594"/>
    <x v="593"/>
    <n v="25000"/>
    <n v="26"/>
    <x v="2"/>
    <x v="0"/>
    <x v="0"/>
    <n v="1460832206"/>
    <n v="1458240206"/>
    <b v="0"/>
    <n v="2"/>
    <b v="0"/>
    <x v="7"/>
    <n v="0.104"/>
    <n v="13"/>
    <x v="2"/>
    <x v="7"/>
  </r>
  <r>
    <n v="595"/>
    <x v="595"/>
    <x v="594"/>
    <n v="100000"/>
    <n v="426"/>
    <x v="2"/>
    <x v="0"/>
    <x v="0"/>
    <n v="1430703638"/>
    <n v="1426815638"/>
    <b v="0"/>
    <n v="8"/>
    <b v="0"/>
    <x v="7"/>
    <n v="0.42599999999999999"/>
    <n v="53.25"/>
    <x v="2"/>
    <x v="7"/>
  </r>
  <r>
    <n v="596"/>
    <x v="596"/>
    <x v="595"/>
    <n v="20000"/>
    <n v="6"/>
    <x v="2"/>
    <x v="0"/>
    <x v="0"/>
    <n v="1478122292"/>
    <n v="1475530292"/>
    <b v="0"/>
    <n v="2"/>
    <b v="0"/>
    <x v="7"/>
    <n v="0.03"/>
    <n v="3"/>
    <x v="2"/>
    <x v="7"/>
  </r>
  <r>
    <n v="597"/>
    <x v="597"/>
    <x v="596"/>
    <n v="7500"/>
    <n v="20"/>
    <x v="2"/>
    <x v="0"/>
    <x v="0"/>
    <n v="1469980800"/>
    <n v="1466787335"/>
    <b v="0"/>
    <n v="2"/>
    <b v="0"/>
    <x v="7"/>
    <n v="0.26666666666666666"/>
    <n v="10"/>
    <x v="2"/>
    <x v="7"/>
  </r>
  <r>
    <n v="598"/>
    <x v="598"/>
    <x v="597"/>
    <n v="2500"/>
    <n v="850"/>
    <x v="2"/>
    <x v="0"/>
    <x v="0"/>
    <n v="1417737781"/>
    <n v="1415145781"/>
    <b v="0"/>
    <n v="7"/>
    <b v="0"/>
    <x v="7"/>
    <n v="34"/>
    <n v="121.42857142857143"/>
    <x v="2"/>
    <x v="7"/>
  </r>
  <r>
    <n v="599"/>
    <x v="599"/>
    <x v="598"/>
    <n v="50000"/>
    <n v="31"/>
    <x v="2"/>
    <x v="0"/>
    <x v="0"/>
    <n v="1425827760"/>
    <n v="1423769402"/>
    <b v="0"/>
    <n v="2"/>
    <b v="0"/>
    <x v="7"/>
    <n v="6.2E-2"/>
    <n v="15.5"/>
    <x v="2"/>
    <x v="7"/>
  </r>
  <r>
    <n v="600"/>
    <x v="600"/>
    <x v="599"/>
    <n v="5000"/>
    <n v="100"/>
    <x v="1"/>
    <x v="0"/>
    <x v="0"/>
    <n v="1431198562"/>
    <n v="1426014562"/>
    <b v="0"/>
    <n v="1"/>
    <b v="0"/>
    <x v="7"/>
    <n v="2"/>
    <n v="100"/>
    <x v="2"/>
    <x v="7"/>
  </r>
  <r>
    <n v="601"/>
    <x v="601"/>
    <x v="600"/>
    <n v="10000"/>
    <n v="140"/>
    <x v="1"/>
    <x v="5"/>
    <x v="5"/>
    <n v="1419626139"/>
    <n v="1417034139"/>
    <b v="0"/>
    <n v="6"/>
    <b v="0"/>
    <x v="7"/>
    <n v="1.4000000000000001"/>
    <n v="23.333333333333332"/>
    <x v="2"/>
    <x v="7"/>
  </r>
  <r>
    <n v="602"/>
    <x v="602"/>
    <x v="601"/>
    <n v="70000"/>
    <n v="0"/>
    <x v="1"/>
    <x v="0"/>
    <x v="0"/>
    <n v="1434654215"/>
    <n v="1432062215"/>
    <b v="0"/>
    <n v="0"/>
    <b v="0"/>
    <x v="7"/>
    <n v="0"/>
    <e v="#DIV/0!"/>
    <x v="2"/>
    <x v="7"/>
  </r>
  <r>
    <n v="603"/>
    <x v="603"/>
    <x v="602"/>
    <n v="15000"/>
    <n v="590.02"/>
    <x v="1"/>
    <x v="0"/>
    <x v="0"/>
    <n v="1408029623"/>
    <n v="1405437623"/>
    <b v="0"/>
    <n v="13"/>
    <b v="0"/>
    <x v="7"/>
    <n v="3.9334666666666664"/>
    <n v="45.386153846153846"/>
    <x v="2"/>
    <x v="7"/>
  </r>
  <r>
    <n v="604"/>
    <x v="604"/>
    <x v="603"/>
    <n v="1500"/>
    <n v="0"/>
    <x v="1"/>
    <x v="0"/>
    <x v="0"/>
    <n v="1409187056"/>
    <n v="1406595056"/>
    <b v="0"/>
    <n v="0"/>
    <b v="0"/>
    <x v="7"/>
    <n v="0"/>
    <e v="#DIV/0!"/>
    <x v="2"/>
    <x v="7"/>
  </r>
  <r>
    <n v="605"/>
    <x v="605"/>
    <x v="604"/>
    <n v="5000"/>
    <n v="131"/>
    <x v="1"/>
    <x v="0"/>
    <x v="0"/>
    <n v="1440318908"/>
    <n v="1436430908"/>
    <b v="0"/>
    <n v="8"/>
    <b v="0"/>
    <x v="7"/>
    <n v="2.62"/>
    <n v="16.375"/>
    <x v="2"/>
    <x v="7"/>
  </r>
  <r>
    <n v="606"/>
    <x v="606"/>
    <x v="605"/>
    <n v="5000"/>
    <n v="10"/>
    <x v="1"/>
    <x v="9"/>
    <x v="3"/>
    <n v="1432479600"/>
    <n v="1428507409"/>
    <b v="0"/>
    <n v="1"/>
    <b v="0"/>
    <x v="7"/>
    <n v="0.2"/>
    <n v="10"/>
    <x v="2"/>
    <x v="7"/>
  </r>
  <r>
    <n v="607"/>
    <x v="607"/>
    <x v="606"/>
    <n v="250"/>
    <n v="0"/>
    <x v="1"/>
    <x v="0"/>
    <x v="0"/>
    <n v="1448225336"/>
    <n v="1445629736"/>
    <b v="0"/>
    <n v="0"/>
    <b v="0"/>
    <x v="7"/>
    <n v="0"/>
    <e v="#DIV/0!"/>
    <x v="2"/>
    <x v="7"/>
  </r>
  <r>
    <n v="608"/>
    <x v="608"/>
    <x v="607"/>
    <n v="150000"/>
    <n v="1461"/>
    <x v="1"/>
    <x v="0"/>
    <x v="0"/>
    <n v="1434405980"/>
    <n v="1431813980"/>
    <b v="0"/>
    <n v="5"/>
    <b v="0"/>
    <x v="7"/>
    <n v="0.97400000000000009"/>
    <n v="292.2"/>
    <x v="2"/>
    <x v="7"/>
  </r>
  <r>
    <n v="609"/>
    <x v="609"/>
    <x v="608"/>
    <n v="780"/>
    <n v="5"/>
    <x v="1"/>
    <x v="1"/>
    <x v="1"/>
    <n v="1448761744"/>
    <n v="1446166144"/>
    <b v="0"/>
    <n v="1"/>
    <b v="0"/>
    <x v="7"/>
    <n v="0.64102564102564097"/>
    <n v="5"/>
    <x v="2"/>
    <x v="7"/>
  </r>
  <r>
    <n v="610"/>
    <x v="610"/>
    <x v="609"/>
    <n v="13803"/>
    <n v="0"/>
    <x v="1"/>
    <x v="0"/>
    <x v="0"/>
    <n v="1429732586"/>
    <n v="1427140586"/>
    <b v="0"/>
    <n v="0"/>
    <b v="0"/>
    <x v="7"/>
    <n v="0"/>
    <e v="#DIV/0!"/>
    <x v="2"/>
    <x v="7"/>
  </r>
  <r>
    <n v="611"/>
    <x v="611"/>
    <x v="610"/>
    <n v="80000"/>
    <n v="0"/>
    <x v="1"/>
    <x v="6"/>
    <x v="3"/>
    <n v="1453210037"/>
    <n v="1448026037"/>
    <b v="0"/>
    <n v="0"/>
    <b v="0"/>
    <x v="7"/>
    <n v="0"/>
    <e v="#DIV/0!"/>
    <x v="2"/>
    <x v="7"/>
  </r>
  <r>
    <n v="612"/>
    <x v="612"/>
    <x v="611"/>
    <n v="10000"/>
    <n v="0"/>
    <x v="1"/>
    <x v="13"/>
    <x v="3"/>
    <n v="1472777146"/>
    <n v="1470185146"/>
    <b v="0"/>
    <n v="0"/>
    <b v="0"/>
    <x v="7"/>
    <n v="0"/>
    <e v="#DIV/0!"/>
    <x v="2"/>
    <x v="7"/>
  </r>
  <r>
    <n v="613"/>
    <x v="613"/>
    <x v="612"/>
    <n v="60000"/>
    <n v="12818"/>
    <x v="1"/>
    <x v="0"/>
    <x v="0"/>
    <n v="1443675540"/>
    <n v="1441022120"/>
    <b v="0"/>
    <n v="121"/>
    <b v="0"/>
    <x v="7"/>
    <n v="21.363333333333333"/>
    <n v="105.93388429752066"/>
    <x v="2"/>
    <x v="7"/>
  </r>
  <r>
    <n v="614"/>
    <x v="614"/>
    <x v="613"/>
    <n v="10000"/>
    <n v="0"/>
    <x v="1"/>
    <x v="0"/>
    <x v="0"/>
    <n v="1466731740"/>
    <n v="1464139740"/>
    <b v="0"/>
    <n v="0"/>
    <b v="0"/>
    <x v="7"/>
    <n v="0"/>
    <e v="#DIV/0!"/>
    <x v="2"/>
    <x v="7"/>
  </r>
  <r>
    <n v="615"/>
    <x v="615"/>
    <x v="614"/>
    <n v="515"/>
    <n v="0"/>
    <x v="1"/>
    <x v="4"/>
    <x v="4"/>
    <n v="1443149759"/>
    <n v="1440557759"/>
    <b v="0"/>
    <n v="0"/>
    <b v="0"/>
    <x v="7"/>
    <n v="0"/>
    <e v="#DIV/0!"/>
    <x v="2"/>
    <x v="7"/>
  </r>
  <r>
    <n v="616"/>
    <x v="616"/>
    <x v="615"/>
    <n v="5000"/>
    <n v="0"/>
    <x v="1"/>
    <x v="6"/>
    <x v="3"/>
    <n v="1488013307"/>
    <n v="1485421307"/>
    <b v="0"/>
    <n v="0"/>
    <b v="0"/>
    <x v="7"/>
    <n v="0"/>
    <e v="#DIV/0!"/>
    <x v="2"/>
    <x v="7"/>
  </r>
  <r>
    <n v="617"/>
    <x v="617"/>
    <x v="616"/>
    <n v="2000"/>
    <n v="60"/>
    <x v="1"/>
    <x v="1"/>
    <x v="1"/>
    <n v="1431072843"/>
    <n v="1427184843"/>
    <b v="0"/>
    <n v="3"/>
    <b v="0"/>
    <x v="7"/>
    <n v="3"/>
    <n v="20"/>
    <x v="2"/>
    <x v="7"/>
  </r>
  <r>
    <n v="618"/>
    <x v="618"/>
    <x v="617"/>
    <n v="400"/>
    <n v="0"/>
    <x v="1"/>
    <x v="0"/>
    <x v="0"/>
    <n v="1449689203"/>
    <n v="1447097203"/>
    <b v="0"/>
    <n v="0"/>
    <b v="0"/>
    <x v="7"/>
    <n v="0"/>
    <e v="#DIV/0!"/>
    <x v="2"/>
    <x v="7"/>
  </r>
  <r>
    <n v="619"/>
    <x v="619"/>
    <x v="618"/>
    <n v="2500000"/>
    <n v="1"/>
    <x v="1"/>
    <x v="0"/>
    <x v="0"/>
    <n v="1416933390"/>
    <n v="1411745790"/>
    <b v="0"/>
    <n v="1"/>
    <b v="0"/>
    <x v="7"/>
    <n v="3.9999999999999996E-5"/>
    <n v="1"/>
    <x v="2"/>
    <x v="7"/>
  </r>
  <r>
    <n v="620"/>
    <x v="620"/>
    <x v="619"/>
    <n v="30000"/>
    <n v="300"/>
    <x v="1"/>
    <x v="5"/>
    <x v="5"/>
    <n v="1408986738"/>
    <n v="1405098738"/>
    <b v="0"/>
    <n v="1"/>
    <b v="0"/>
    <x v="7"/>
    <n v="1"/>
    <n v="300"/>
    <x v="2"/>
    <x v="7"/>
  </r>
  <r>
    <n v="621"/>
    <x v="621"/>
    <x v="620"/>
    <n v="25000"/>
    <n v="261"/>
    <x v="1"/>
    <x v="0"/>
    <x v="0"/>
    <n v="1467934937"/>
    <n v="1465342937"/>
    <b v="0"/>
    <n v="3"/>
    <b v="0"/>
    <x v="7"/>
    <n v="1.044"/>
    <n v="87"/>
    <x v="2"/>
    <x v="7"/>
  </r>
  <r>
    <n v="622"/>
    <x v="622"/>
    <x v="621"/>
    <n v="6000"/>
    <n v="341"/>
    <x v="1"/>
    <x v="0"/>
    <x v="0"/>
    <n v="1467398138"/>
    <n v="1465670138"/>
    <b v="0"/>
    <n v="9"/>
    <b v="0"/>
    <x v="7"/>
    <n v="5.6833333333333336"/>
    <n v="37.888888888888886"/>
    <x v="2"/>
    <x v="7"/>
  </r>
  <r>
    <n v="623"/>
    <x v="623"/>
    <x v="622"/>
    <n v="75000"/>
    <n v="0"/>
    <x v="1"/>
    <x v="2"/>
    <x v="2"/>
    <n v="1432771997"/>
    <n v="1430179997"/>
    <b v="0"/>
    <n v="0"/>
    <b v="0"/>
    <x v="7"/>
    <n v="0"/>
    <e v="#DIV/0!"/>
    <x v="2"/>
    <x v="7"/>
  </r>
  <r>
    <n v="624"/>
    <x v="624"/>
    <x v="623"/>
    <n v="5000"/>
    <n v="0"/>
    <x v="1"/>
    <x v="0"/>
    <x v="0"/>
    <n v="1431647041"/>
    <n v="1429055041"/>
    <b v="0"/>
    <n v="0"/>
    <b v="0"/>
    <x v="7"/>
    <n v="0"/>
    <e v="#DIV/0!"/>
    <x v="2"/>
    <x v="7"/>
  </r>
  <r>
    <n v="625"/>
    <x v="625"/>
    <x v="624"/>
    <n v="25000"/>
    <n v="0"/>
    <x v="1"/>
    <x v="5"/>
    <x v="5"/>
    <n v="1490560177"/>
    <n v="1487971777"/>
    <b v="0"/>
    <n v="0"/>
    <b v="0"/>
    <x v="7"/>
    <n v="0"/>
    <e v="#DIV/0!"/>
    <x v="2"/>
    <x v="7"/>
  </r>
  <r>
    <n v="626"/>
    <x v="626"/>
    <x v="625"/>
    <n v="25000"/>
    <n v="4345"/>
    <x v="1"/>
    <x v="0"/>
    <x v="0"/>
    <n v="1439644920"/>
    <n v="1436793939"/>
    <b v="0"/>
    <n v="39"/>
    <b v="0"/>
    <x v="7"/>
    <n v="17.380000000000003"/>
    <n v="111.41025641025641"/>
    <x v="2"/>
    <x v="7"/>
  </r>
  <r>
    <n v="627"/>
    <x v="627"/>
    <x v="626"/>
    <n v="450000"/>
    <n v="90"/>
    <x v="1"/>
    <x v="11"/>
    <x v="9"/>
    <n v="1457996400"/>
    <n v="1452842511"/>
    <b v="0"/>
    <n v="1"/>
    <b v="0"/>
    <x v="7"/>
    <n v="0.02"/>
    <n v="90"/>
    <x v="2"/>
    <x v="7"/>
  </r>
  <r>
    <n v="628"/>
    <x v="628"/>
    <x v="627"/>
    <n v="5000"/>
    <n v="0"/>
    <x v="1"/>
    <x v="0"/>
    <x v="0"/>
    <n v="1405269457"/>
    <n v="1402677457"/>
    <b v="0"/>
    <n v="0"/>
    <b v="0"/>
    <x v="7"/>
    <n v="0"/>
    <e v="#DIV/0!"/>
    <x v="2"/>
    <x v="7"/>
  </r>
  <r>
    <n v="629"/>
    <x v="629"/>
    <x v="628"/>
    <n v="200000"/>
    <n v="350"/>
    <x v="1"/>
    <x v="2"/>
    <x v="2"/>
    <n v="1463239108"/>
    <n v="1460647108"/>
    <b v="0"/>
    <n v="3"/>
    <b v="0"/>
    <x v="7"/>
    <n v="0.17500000000000002"/>
    <n v="116.66666666666667"/>
    <x v="2"/>
    <x v="7"/>
  </r>
  <r>
    <n v="630"/>
    <x v="630"/>
    <x v="629"/>
    <n v="11999"/>
    <n v="10"/>
    <x v="1"/>
    <x v="0"/>
    <x v="0"/>
    <n v="1441516200"/>
    <n v="1438959121"/>
    <b v="0"/>
    <n v="1"/>
    <b v="0"/>
    <x v="7"/>
    <n v="8.3340278356529712E-2"/>
    <n v="10"/>
    <x v="2"/>
    <x v="7"/>
  </r>
  <r>
    <n v="631"/>
    <x v="631"/>
    <x v="630"/>
    <n v="50000"/>
    <n v="690"/>
    <x v="1"/>
    <x v="5"/>
    <x v="5"/>
    <n v="1464460329"/>
    <n v="1461954729"/>
    <b v="0"/>
    <n v="9"/>
    <b v="0"/>
    <x v="7"/>
    <n v="1.38"/>
    <n v="76.666666666666671"/>
    <x v="2"/>
    <x v="7"/>
  </r>
  <r>
    <n v="632"/>
    <x v="632"/>
    <x v="631"/>
    <n v="20000"/>
    <n v="0"/>
    <x v="1"/>
    <x v="9"/>
    <x v="3"/>
    <n v="1448470165"/>
    <n v="1445874565"/>
    <b v="0"/>
    <n v="0"/>
    <b v="0"/>
    <x v="7"/>
    <n v="0"/>
    <e v="#DIV/0!"/>
    <x v="2"/>
    <x v="7"/>
  </r>
  <r>
    <n v="633"/>
    <x v="633"/>
    <x v="632"/>
    <n v="10000"/>
    <n v="1245"/>
    <x v="1"/>
    <x v="0"/>
    <x v="0"/>
    <n v="1466204400"/>
    <n v="1463469062"/>
    <b v="0"/>
    <n v="25"/>
    <b v="0"/>
    <x v="7"/>
    <n v="12.45"/>
    <n v="49.8"/>
    <x v="2"/>
    <x v="7"/>
  </r>
  <r>
    <n v="634"/>
    <x v="634"/>
    <x v="633"/>
    <n v="5000"/>
    <n v="1"/>
    <x v="1"/>
    <x v="0"/>
    <x v="0"/>
    <n v="1424989029"/>
    <n v="1422397029"/>
    <b v="0"/>
    <n v="1"/>
    <b v="0"/>
    <x v="7"/>
    <n v="0.02"/>
    <n v="1"/>
    <x v="2"/>
    <x v="7"/>
  </r>
  <r>
    <n v="635"/>
    <x v="635"/>
    <x v="634"/>
    <n v="25000"/>
    <n v="2"/>
    <x v="1"/>
    <x v="0"/>
    <x v="0"/>
    <n v="1428804762"/>
    <n v="1426212762"/>
    <b v="0"/>
    <n v="1"/>
    <b v="0"/>
    <x v="7"/>
    <n v="8.0000000000000002E-3"/>
    <n v="2"/>
    <x v="2"/>
    <x v="7"/>
  </r>
  <r>
    <n v="636"/>
    <x v="636"/>
    <x v="635"/>
    <n v="2000"/>
    <n v="4"/>
    <x v="1"/>
    <x v="1"/>
    <x v="1"/>
    <n v="1433587620"/>
    <n v="1430996150"/>
    <b v="0"/>
    <n v="1"/>
    <b v="0"/>
    <x v="7"/>
    <n v="0.2"/>
    <n v="4"/>
    <x v="2"/>
    <x v="7"/>
  </r>
  <r>
    <n v="637"/>
    <x v="637"/>
    <x v="636"/>
    <n v="100000"/>
    <n v="0"/>
    <x v="1"/>
    <x v="1"/>
    <x v="1"/>
    <n v="1488063840"/>
    <n v="1485558318"/>
    <b v="0"/>
    <n v="0"/>
    <b v="0"/>
    <x v="7"/>
    <n v="0"/>
    <e v="#DIV/0!"/>
    <x v="2"/>
    <x v="7"/>
  </r>
  <r>
    <n v="638"/>
    <x v="638"/>
    <x v="637"/>
    <n v="200000"/>
    <n v="18"/>
    <x v="1"/>
    <x v="12"/>
    <x v="3"/>
    <n v="1490447662"/>
    <n v="1485267262"/>
    <b v="0"/>
    <n v="6"/>
    <b v="0"/>
    <x v="7"/>
    <n v="9.0000000000000011E-3"/>
    <n v="3"/>
    <x v="2"/>
    <x v="7"/>
  </r>
  <r>
    <n v="639"/>
    <x v="639"/>
    <x v="638"/>
    <n v="1000000"/>
    <n v="1"/>
    <x v="1"/>
    <x v="0"/>
    <x v="0"/>
    <n v="1413208795"/>
    <n v="1408024795"/>
    <b v="0"/>
    <n v="1"/>
    <b v="0"/>
    <x v="7"/>
    <n v="9.9999999999999991E-5"/>
    <n v="1"/>
    <x v="2"/>
    <x v="7"/>
  </r>
  <r>
    <n v="640"/>
    <x v="640"/>
    <x v="639"/>
    <n v="70"/>
    <n v="101"/>
    <x v="0"/>
    <x v="6"/>
    <x v="3"/>
    <n v="1480028400"/>
    <n v="1478685915"/>
    <b v="0"/>
    <n v="2"/>
    <b v="1"/>
    <x v="8"/>
    <n v="144.28571428571428"/>
    <n v="50.5"/>
    <x v="2"/>
    <x v="8"/>
  </r>
  <r>
    <n v="641"/>
    <x v="641"/>
    <x v="640"/>
    <n v="40000"/>
    <n v="47665"/>
    <x v="0"/>
    <x v="0"/>
    <x v="0"/>
    <n v="1439473248"/>
    <n v="1436881248"/>
    <b v="0"/>
    <n v="315"/>
    <b v="1"/>
    <x v="8"/>
    <n v="119.16249999999999"/>
    <n v="151.31746031746033"/>
    <x v="2"/>
    <x v="8"/>
  </r>
  <r>
    <n v="642"/>
    <x v="642"/>
    <x v="641"/>
    <n v="20000"/>
    <n v="292097"/>
    <x v="0"/>
    <x v="12"/>
    <x v="3"/>
    <n v="1439998674"/>
    <n v="1436888274"/>
    <b v="0"/>
    <n v="2174"/>
    <b v="1"/>
    <x v="8"/>
    <n v="1460.4850000000001"/>
    <n v="134.3592456301748"/>
    <x v="2"/>
    <x v="8"/>
  </r>
  <r>
    <n v="643"/>
    <x v="643"/>
    <x v="642"/>
    <n v="25000"/>
    <n v="26452"/>
    <x v="0"/>
    <x v="0"/>
    <x v="0"/>
    <n v="1433085875"/>
    <n v="1428333875"/>
    <b v="0"/>
    <n v="152"/>
    <b v="1"/>
    <x v="8"/>
    <n v="105.80799999999999"/>
    <n v="174.02631578947367"/>
    <x v="2"/>
    <x v="8"/>
  </r>
  <r>
    <n v="644"/>
    <x v="644"/>
    <x v="643"/>
    <n v="25000"/>
    <n v="75029.48"/>
    <x v="0"/>
    <x v="0"/>
    <x v="0"/>
    <n v="1414544400"/>
    <n v="1410883139"/>
    <b v="0"/>
    <n v="1021"/>
    <b v="1"/>
    <x v="8"/>
    <n v="300.11791999999997"/>
    <n v="73.486268364348675"/>
    <x v="2"/>
    <x v="8"/>
  </r>
  <r>
    <n v="645"/>
    <x v="645"/>
    <x v="644"/>
    <n v="2000"/>
    <n v="5574"/>
    <x v="0"/>
    <x v="0"/>
    <x v="0"/>
    <n v="1470962274"/>
    <n v="1468370274"/>
    <b v="0"/>
    <n v="237"/>
    <b v="1"/>
    <x v="8"/>
    <n v="278.7"/>
    <n v="23.518987341772153"/>
    <x v="2"/>
    <x v="8"/>
  </r>
  <r>
    <n v="646"/>
    <x v="646"/>
    <x v="645"/>
    <n v="800"/>
    <n v="1055.01"/>
    <x v="0"/>
    <x v="0"/>
    <x v="0"/>
    <n v="1407788867"/>
    <n v="1405196867"/>
    <b v="0"/>
    <n v="27"/>
    <b v="1"/>
    <x v="8"/>
    <n v="131.87625"/>
    <n v="39.074444444444445"/>
    <x v="2"/>
    <x v="8"/>
  </r>
  <r>
    <n v="647"/>
    <x v="647"/>
    <x v="646"/>
    <n v="2000"/>
    <n v="2141"/>
    <x v="0"/>
    <x v="5"/>
    <x v="5"/>
    <n v="1458235549"/>
    <n v="1455647149"/>
    <b v="0"/>
    <n v="17"/>
    <b v="1"/>
    <x v="8"/>
    <n v="107.05"/>
    <n v="125.94117647058823"/>
    <x v="2"/>
    <x v="8"/>
  </r>
  <r>
    <n v="648"/>
    <x v="648"/>
    <x v="647"/>
    <n v="35000"/>
    <n v="44388"/>
    <x v="0"/>
    <x v="0"/>
    <x v="0"/>
    <n v="1413304708"/>
    <n v="1410280708"/>
    <b v="0"/>
    <n v="27"/>
    <b v="1"/>
    <x v="8"/>
    <n v="126.82285714285715"/>
    <n v="1644"/>
    <x v="2"/>
    <x v="8"/>
  </r>
  <r>
    <n v="649"/>
    <x v="649"/>
    <x v="648"/>
    <n v="2500"/>
    <n v="3499"/>
    <x v="0"/>
    <x v="0"/>
    <x v="0"/>
    <n v="1410904413"/>
    <n v="1409090013"/>
    <b v="0"/>
    <n v="82"/>
    <b v="1"/>
    <x v="8"/>
    <n v="139.96"/>
    <n v="42.670731707317074"/>
    <x v="2"/>
    <x v="8"/>
  </r>
  <r>
    <n v="650"/>
    <x v="650"/>
    <x v="649"/>
    <n v="1500"/>
    <n v="1686"/>
    <x v="0"/>
    <x v="0"/>
    <x v="0"/>
    <n v="1418953984"/>
    <n v="1413766384"/>
    <b v="0"/>
    <n v="48"/>
    <b v="1"/>
    <x v="8"/>
    <n v="112.4"/>
    <n v="35.125"/>
    <x v="2"/>
    <x v="8"/>
  </r>
  <r>
    <n v="651"/>
    <x v="651"/>
    <x v="650"/>
    <n v="25000"/>
    <n v="25132"/>
    <x v="0"/>
    <x v="0"/>
    <x v="0"/>
    <n v="1418430311"/>
    <n v="1415838311"/>
    <b v="0"/>
    <n v="105"/>
    <b v="1"/>
    <x v="8"/>
    <n v="100.52799999999999"/>
    <n v="239.35238095238094"/>
    <x v="2"/>
    <x v="8"/>
  </r>
  <r>
    <n v="652"/>
    <x v="652"/>
    <x v="651"/>
    <n v="3000"/>
    <n v="3014"/>
    <x v="0"/>
    <x v="0"/>
    <x v="0"/>
    <n v="1480613650"/>
    <n v="1478018050"/>
    <b v="0"/>
    <n v="28"/>
    <b v="1"/>
    <x v="8"/>
    <n v="100.46666666666665"/>
    <n v="107.64285714285714"/>
    <x v="2"/>
    <x v="8"/>
  </r>
  <r>
    <n v="653"/>
    <x v="653"/>
    <x v="652"/>
    <n v="75000"/>
    <n v="106084.5"/>
    <x v="0"/>
    <x v="0"/>
    <x v="0"/>
    <n v="1440082240"/>
    <n v="1436885440"/>
    <b v="0"/>
    <n v="1107"/>
    <b v="1"/>
    <x v="8"/>
    <n v="141.446"/>
    <n v="95.830623306233065"/>
    <x v="2"/>
    <x v="8"/>
  </r>
  <r>
    <n v="654"/>
    <x v="654"/>
    <x v="653"/>
    <n v="12000"/>
    <n v="32075"/>
    <x v="0"/>
    <x v="0"/>
    <x v="0"/>
    <n v="1436396313"/>
    <n v="1433804313"/>
    <b v="0"/>
    <n v="1013"/>
    <b v="1"/>
    <x v="8"/>
    <n v="267.29166666666669"/>
    <n v="31.663376110562684"/>
    <x v="2"/>
    <x v="8"/>
  </r>
  <r>
    <n v="655"/>
    <x v="655"/>
    <x v="654"/>
    <n v="8000"/>
    <n v="11751"/>
    <x v="0"/>
    <x v="0"/>
    <x v="0"/>
    <n v="1426197512"/>
    <n v="1423609112"/>
    <b v="0"/>
    <n v="274"/>
    <b v="1"/>
    <x v="8"/>
    <n v="146.88749999999999"/>
    <n v="42.886861313868614"/>
    <x v="2"/>
    <x v="8"/>
  </r>
  <r>
    <n v="656"/>
    <x v="656"/>
    <x v="655"/>
    <n v="5000"/>
    <n v="10678"/>
    <x v="0"/>
    <x v="0"/>
    <x v="0"/>
    <n v="1460917119"/>
    <n v="1455736719"/>
    <b v="0"/>
    <n v="87"/>
    <b v="1"/>
    <x v="8"/>
    <n v="213.56"/>
    <n v="122.73563218390805"/>
    <x v="2"/>
    <x v="8"/>
  </r>
  <r>
    <n v="657"/>
    <x v="657"/>
    <x v="656"/>
    <n v="15000"/>
    <n v="18855"/>
    <x v="0"/>
    <x v="0"/>
    <x v="0"/>
    <n v="1450901872"/>
    <n v="1448309872"/>
    <b v="0"/>
    <n v="99"/>
    <b v="1"/>
    <x v="8"/>
    <n v="125.69999999999999"/>
    <n v="190.45454545454547"/>
    <x v="2"/>
    <x v="8"/>
  </r>
  <r>
    <n v="658"/>
    <x v="658"/>
    <x v="657"/>
    <n v="28888"/>
    <n v="30177"/>
    <x v="0"/>
    <x v="0"/>
    <x v="0"/>
    <n v="1437933600"/>
    <n v="1435117889"/>
    <b v="0"/>
    <n v="276"/>
    <b v="1"/>
    <x v="8"/>
    <n v="104.46206037108834"/>
    <n v="109.33695652173913"/>
    <x v="2"/>
    <x v="8"/>
  </r>
  <r>
    <n v="659"/>
    <x v="659"/>
    <x v="658"/>
    <n v="3000"/>
    <n v="3017"/>
    <x v="0"/>
    <x v="0"/>
    <x v="0"/>
    <n v="1440339295"/>
    <n v="1437747295"/>
    <b v="0"/>
    <n v="21"/>
    <b v="1"/>
    <x v="8"/>
    <n v="100.56666666666668"/>
    <n v="143.66666666666666"/>
    <x v="2"/>
    <x v="8"/>
  </r>
  <r>
    <n v="660"/>
    <x v="660"/>
    <x v="659"/>
    <n v="50000"/>
    <n v="1529"/>
    <x v="2"/>
    <x v="0"/>
    <x v="0"/>
    <n v="1415558879"/>
    <n v="1412963279"/>
    <b v="0"/>
    <n v="18"/>
    <b v="0"/>
    <x v="8"/>
    <n v="3.0579999999999998"/>
    <n v="84.944444444444443"/>
    <x v="2"/>
    <x v="8"/>
  </r>
  <r>
    <n v="661"/>
    <x v="661"/>
    <x v="660"/>
    <n v="10000"/>
    <n v="95"/>
    <x v="2"/>
    <x v="0"/>
    <x v="0"/>
    <n v="1477236559"/>
    <n v="1474644559"/>
    <b v="0"/>
    <n v="9"/>
    <b v="0"/>
    <x v="8"/>
    <n v="0.95"/>
    <n v="10.555555555555555"/>
    <x v="2"/>
    <x v="8"/>
  </r>
  <r>
    <n v="662"/>
    <x v="662"/>
    <x v="661"/>
    <n v="39000"/>
    <n v="156"/>
    <x v="2"/>
    <x v="0"/>
    <x v="0"/>
    <n v="1421404247"/>
    <n v="1418812247"/>
    <b v="0"/>
    <n v="4"/>
    <b v="0"/>
    <x v="8"/>
    <n v="0.4"/>
    <n v="39"/>
    <x v="2"/>
    <x v="8"/>
  </r>
  <r>
    <n v="663"/>
    <x v="663"/>
    <x v="662"/>
    <n v="200000"/>
    <n v="700"/>
    <x v="2"/>
    <x v="8"/>
    <x v="7"/>
    <n v="1437250456"/>
    <n v="1434658456"/>
    <b v="0"/>
    <n v="7"/>
    <b v="0"/>
    <x v="8"/>
    <n v="0.35000000000000003"/>
    <n v="100"/>
    <x v="2"/>
    <x v="8"/>
  </r>
  <r>
    <n v="664"/>
    <x v="664"/>
    <x v="663"/>
    <n v="12000"/>
    <n v="904"/>
    <x v="2"/>
    <x v="0"/>
    <x v="0"/>
    <n v="1428940775"/>
    <n v="1426348775"/>
    <b v="0"/>
    <n v="29"/>
    <b v="0"/>
    <x v="8"/>
    <n v="7.5333333333333332"/>
    <n v="31.172413793103448"/>
    <x v="2"/>
    <x v="8"/>
  </r>
  <r>
    <n v="665"/>
    <x v="665"/>
    <x v="664"/>
    <n v="10000"/>
    <n v="1864"/>
    <x v="2"/>
    <x v="0"/>
    <x v="0"/>
    <n v="1484327061"/>
    <n v="1479143061"/>
    <b v="0"/>
    <n v="12"/>
    <b v="0"/>
    <x v="8"/>
    <n v="18.64"/>
    <n v="155.33333333333334"/>
    <x v="2"/>
    <x v="8"/>
  </r>
  <r>
    <n v="666"/>
    <x v="666"/>
    <x v="665"/>
    <n v="200000"/>
    <n v="8"/>
    <x v="2"/>
    <x v="0"/>
    <x v="0"/>
    <n v="1408305498"/>
    <n v="1405713498"/>
    <b v="0"/>
    <n v="4"/>
    <b v="0"/>
    <x v="8"/>
    <n v="4.0000000000000001E-3"/>
    <n v="2"/>
    <x v="2"/>
    <x v="8"/>
  </r>
  <r>
    <n v="667"/>
    <x v="667"/>
    <x v="666"/>
    <n v="50000"/>
    <n v="5010"/>
    <x v="2"/>
    <x v="13"/>
    <x v="3"/>
    <n v="1477731463"/>
    <n v="1474275463"/>
    <b v="0"/>
    <n v="28"/>
    <b v="0"/>
    <x v="8"/>
    <n v="10.02"/>
    <n v="178.92857142857142"/>
    <x v="2"/>
    <x v="8"/>
  </r>
  <r>
    <n v="668"/>
    <x v="668"/>
    <x v="667"/>
    <n v="15000"/>
    <n v="684"/>
    <x v="2"/>
    <x v="0"/>
    <x v="0"/>
    <n v="1431374222"/>
    <n v="1427486222"/>
    <b v="0"/>
    <n v="25"/>
    <b v="0"/>
    <x v="8"/>
    <n v="4.5600000000000005"/>
    <n v="27.36"/>
    <x v="2"/>
    <x v="8"/>
  </r>
  <r>
    <n v="669"/>
    <x v="669"/>
    <x v="668"/>
    <n v="200000"/>
    <n v="43015"/>
    <x v="2"/>
    <x v="11"/>
    <x v="9"/>
    <n v="1467817258"/>
    <n v="1465225258"/>
    <b v="0"/>
    <n v="28"/>
    <b v="0"/>
    <x v="8"/>
    <n v="21.5075"/>
    <n v="1536.25"/>
    <x v="2"/>
    <x v="8"/>
  </r>
  <r>
    <n v="670"/>
    <x v="670"/>
    <x v="669"/>
    <n v="90000"/>
    <n v="26349"/>
    <x v="2"/>
    <x v="13"/>
    <x v="3"/>
    <n v="1466323800"/>
    <n v="1463418120"/>
    <b v="0"/>
    <n v="310"/>
    <b v="0"/>
    <x v="8"/>
    <n v="29.276666666666667"/>
    <n v="84.99677419354839"/>
    <x v="2"/>
    <x v="8"/>
  </r>
  <r>
    <n v="671"/>
    <x v="671"/>
    <x v="670"/>
    <n v="30000"/>
    <n v="11828"/>
    <x v="2"/>
    <x v="0"/>
    <x v="0"/>
    <n v="1421208000"/>
    <n v="1418315852"/>
    <b v="0"/>
    <n v="15"/>
    <b v="0"/>
    <x v="8"/>
    <n v="39.426666666666662"/>
    <n v="788.5333333333333"/>
    <x v="2"/>
    <x v="8"/>
  </r>
  <r>
    <n v="672"/>
    <x v="672"/>
    <x v="671"/>
    <n v="50000"/>
    <n v="10814"/>
    <x v="2"/>
    <x v="0"/>
    <x v="0"/>
    <n v="1420088340"/>
    <n v="1417410964"/>
    <b v="0"/>
    <n v="215"/>
    <b v="0"/>
    <x v="8"/>
    <n v="21.628"/>
    <n v="50.29767441860465"/>
    <x v="2"/>
    <x v="8"/>
  </r>
  <r>
    <n v="673"/>
    <x v="673"/>
    <x v="672"/>
    <n v="100000"/>
    <n v="205"/>
    <x v="2"/>
    <x v="0"/>
    <x v="0"/>
    <n v="1409602217"/>
    <n v="1405714217"/>
    <b v="0"/>
    <n v="3"/>
    <b v="0"/>
    <x v="8"/>
    <n v="0.20500000000000002"/>
    <n v="68.333333333333329"/>
    <x v="2"/>
    <x v="8"/>
  </r>
  <r>
    <n v="674"/>
    <x v="674"/>
    <x v="673"/>
    <n v="50000"/>
    <n v="15"/>
    <x v="2"/>
    <x v="0"/>
    <x v="0"/>
    <n v="1407811627"/>
    <n v="1402627627"/>
    <b v="0"/>
    <n v="2"/>
    <b v="0"/>
    <x v="8"/>
    <n v="0.03"/>
    <n v="7.5"/>
    <x v="2"/>
    <x v="8"/>
  </r>
  <r>
    <n v="675"/>
    <x v="675"/>
    <x v="674"/>
    <n v="6000"/>
    <n v="891"/>
    <x v="2"/>
    <x v="0"/>
    <x v="0"/>
    <n v="1420095540"/>
    <n v="1417558804"/>
    <b v="0"/>
    <n v="26"/>
    <b v="0"/>
    <x v="8"/>
    <n v="14.85"/>
    <n v="34.269230769230766"/>
    <x v="2"/>
    <x v="8"/>
  </r>
  <r>
    <n v="676"/>
    <x v="676"/>
    <x v="675"/>
    <n v="100000"/>
    <n v="1471"/>
    <x v="2"/>
    <x v="5"/>
    <x v="5"/>
    <n v="1423333581"/>
    <n v="1420741581"/>
    <b v="0"/>
    <n v="24"/>
    <b v="0"/>
    <x v="8"/>
    <n v="1.4710000000000001"/>
    <n v="61.291666666666664"/>
    <x v="2"/>
    <x v="8"/>
  </r>
  <r>
    <n v="677"/>
    <x v="677"/>
    <x v="676"/>
    <n v="50000"/>
    <n v="12792"/>
    <x v="2"/>
    <x v="13"/>
    <x v="3"/>
    <n v="1467106895"/>
    <n v="1463218895"/>
    <b v="0"/>
    <n v="96"/>
    <b v="0"/>
    <x v="8"/>
    <n v="25.584"/>
    <n v="133.25"/>
    <x v="2"/>
    <x v="8"/>
  </r>
  <r>
    <n v="678"/>
    <x v="678"/>
    <x v="677"/>
    <n v="29000"/>
    <n v="1108"/>
    <x v="2"/>
    <x v="0"/>
    <x v="0"/>
    <n v="1463821338"/>
    <n v="1461229338"/>
    <b v="0"/>
    <n v="17"/>
    <b v="0"/>
    <x v="8"/>
    <n v="3.8206896551724134"/>
    <n v="65.17647058823529"/>
    <x v="2"/>
    <x v="8"/>
  </r>
  <r>
    <n v="679"/>
    <x v="679"/>
    <x v="678"/>
    <n v="57000"/>
    <n v="8827"/>
    <x v="2"/>
    <x v="0"/>
    <x v="0"/>
    <n v="1472920909"/>
    <n v="1467736909"/>
    <b v="0"/>
    <n v="94"/>
    <b v="0"/>
    <x v="8"/>
    <n v="15.485964912280703"/>
    <n v="93.90425531914893"/>
    <x v="2"/>
    <x v="8"/>
  </r>
  <r>
    <n v="680"/>
    <x v="680"/>
    <x v="679"/>
    <n v="75000"/>
    <n v="19434"/>
    <x v="2"/>
    <x v="0"/>
    <x v="0"/>
    <n v="1410955331"/>
    <n v="1407931331"/>
    <b v="0"/>
    <n v="129"/>
    <b v="0"/>
    <x v="8"/>
    <n v="25.912000000000003"/>
    <n v="150.65116279069767"/>
    <x v="2"/>
    <x v="8"/>
  </r>
  <r>
    <n v="681"/>
    <x v="681"/>
    <x v="680"/>
    <n v="2500"/>
    <n v="1"/>
    <x v="2"/>
    <x v="0"/>
    <x v="0"/>
    <n v="1477509604"/>
    <n v="1474917604"/>
    <b v="0"/>
    <n v="1"/>
    <b v="0"/>
    <x v="8"/>
    <n v="0.04"/>
    <n v="1"/>
    <x v="2"/>
    <x v="8"/>
  </r>
  <r>
    <n v="682"/>
    <x v="682"/>
    <x v="681"/>
    <n v="50000"/>
    <n v="53"/>
    <x v="2"/>
    <x v="0"/>
    <x v="0"/>
    <n v="1489512122"/>
    <n v="1486923722"/>
    <b v="0"/>
    <n v="4"/>
    <b v="0"/>
    <x v="8"/>
    <n v="0.106"/>
    <n v="13.25"/>
    <x v="2"/>
    <x v="8"/>
  </r>
  <r>
    <n v="683"/>
    <x v="683"/>
    <x v="682"/>
    <n v="35000"/>
    <n v="298"/>
    <x v="2"/>
    <x v="0"/>
    <x v="0"/>
    <n v="1477949764"/>
    <n v="1474493764"/>
    <b v="0"/>
    <n v="3"/>
    <b v="0"/>
    <x v="8"/>
    <n v="0.85142857142857142"/>
    <n v="99.333333333333329"/>
    <x v="2"/>
    <x v="8"/>
  </r>
  <r>
    <n v="684"/>
    <x v="684"/>
    <x v="683"/>
    <n v="320000"/>
    <n v="23948"/>
    <x v="2"/>
    <x v="0"/>
    <x v="0"/>
    <n v="1406257200"/>
    <n v="1403176891"/>
    <b v="0"/>
    <n v="135"/>
    <b v="0"/>
    <x v="8"/>
    <n v="7.4837500000000006"/>
    <n v="177.39259259259259"/>
    <x v="2"/>
    <x v="8"/>
  </r>
  <r>
    <n v="685"/>
    <x v="685"/>
    <x v="684"/>
    <n v="2000"/>
    <n v="553"/>
    <x v="2"/>
    <x v="0"/>
    <x v="0"/>
    <n v="1421095672"/>
    <n v="1417207672"/>
    <b v="0"/>
    <n v="10"/>
    <b v="0"/>
    <x v="8"/>
    <n v="27.650000000000002"/>
    <n v="55.3"/>
    <x v="2"/>
    <x v="8"/>
  </r>
  <r>
    <n v="686"/>
    <x v="686"/>
    <x v="685"/>
    <n v="500000"/>
    <n v="0"/>
    <x v="2"/>
    <x v="13"/>
    <x v="3"/>
    <n v="1438618170"/>
    <n v="1436026170"/>
    <b v="0"/>
    <n v="0"/>
    <b v="0"/>
    <x v="8"/>
    <n v="0"/>
    <e v="#DIV/0!"/>
    <x v="2"/>
    <x v="8"/>
  </r>
  <r>
    <n v="687"/>
    <x v="687"/>
    <x v="686"/>
    <n v="100000"/>
    <n v="3550"/>
    <x v="2"/>
    <x v="14"/>
    <x v="10"/>
    <n v="1486317653"/>
    <n v="1481133653"/>
    <b v="0"/>
    <n v="6"/>
    <b v="0"/>
    <x v="8"/>
    <n v="3.55"/>
    <n v="591.66666666666663"/>
    <x v="2"/>
    <x v="8"/>
  </r>
  <r>
    <n v="688"/>
    <x v="688"/>
    <x v="687"/>
    <n v="20000"/>
    <n v="14598"/>
    <x v="2"/>
    <x v="0"/>
    <x v="0"/>
    <n v="1444876253"/>
    <n v="1442284253"/>
    <b v="0"/>
    <n v="36"/>
    <b v="0"/>
    <x v="8"/>
    <n v="72.989999999999995"/>
    <n v="405.5"/>
    <x v="2"/>
    <x v="8"/>
  </r>
  <r>
    <n v="689"/>
    <x v="689"/>
    <x v="688"/>
    <n v="200000"/>
    <n v="115297.5"/>
    <x v="2"/>
    <x v="0"/>
    <x v="0"/>
    <n v="1481173140"/>
    <n v="1478016097"/>
    <b v="0"/>
    <n v="336"/>
    <b v="0"/>
    <x v="8"/>
    <n v="57.648750000000007"/>
    <n v="343.14732142857144"/>
    <x v="2"/>
    <x v="8"/>
  </r>
  <r>
    <n v="690"/>
    <x v="690"/>
    <x v="689"/>
    <n v="20000"/>
    <n v="2468"/>
    <x v="2"/>
    <x v="0"/>
    <x v="0"/>
    <n v="1473400800"/>
    <n v="1469718841"/>
    <b v="0"/>
    <n v="34"/>
    <b v="0"/>
    <x v="8"/>
    <n v="12.34"/>
    <n v="72.588235294117652"/>
    <x v="2"/>
    <x v="8"/>
  </r>
  <r>
    <n v="691"/>
    <x v="691"/>
    <x v="690"/>
    <n v="50000"/>
    <n v="260"/>
    <x v="2"/>
    <x v="0"/>
    <x v="0"/>
    <n v="1435711246"/>
    <n v="1433292046"/>
    <b v="0"/>
    <n v="10"/>
    <b v="0"/>
    <x v="8"/>
    <n v="0.52"/>
    <n v="26"/>
    <x v="2"/>
    <x v="8"/>
  </r>
  <r>
    <n v="692"/>
    <x v="692"/>
    <x v="691"/>
    <n v="20000"/>
    <n v="1306"/>
    <x v="2"/>
    <x v="1"/>
    <x v="1"/>
    <n v="1482397263"/>
    <n v="1479805263"/>
    <b v="0"/>
    <n v="201"/>
    <b v="0"/>
    <x v="8"/>
    <n v="6.5299999999999994"/>
    <n v="6.4975124378109452"/>
    <x v="2"/>
    <x v="8"/>
  </r>
  <r>
    <n v="693"/>
    <x v="693"/>
    <x v="692"/>
    <n v="100000"/>
    <n v="35338"/>
    <x v="2"/>
    <x v="0"/>
    <x v="0"/>
    <n v="1430421827"/>
    <n v="1427829827"/>
    <b v="0"/>
    <n v="296"/>
    <b v="0"/>
    <x v="8"/>
    <n v="35.338000000000001"/>
    <n v="119.38513513513513"/>
    <x v="2"/>
    <x v="8"/>
  </r>
  <r>
    <n v="694"/>
    <x v="694"/>
    <x v="693"/>
    <n v="150000"/>
    <n v="590"/>
    <x v="2"/>
    <x v="0"/>
    <x v="0"/>
    <n v="1485964559"/>
    <n v="1483372559"/>
    <b v="0"/>
    <n v="7"/>
    <b v="0"/>
    <x v="8"/>
    <n v="0.39333333333333331"/>
    <n v="84.285714285714292"/>
    <x v="2"/>
    <x v="8"/>
  </r>
  <r>
    <n v="695"/>
    <x v="695"/>
    <x v="694"/>
    <n v="60000"/>
    <n v="636"/>
    <x v="2"/>
    <x v="0"/>
    <x v="0"/>
    <n v="1414758620"/>
    <n v="1412166620"/>
    <b v="0"/>
    <n v="7"/>
    <b v="0"/>
    <x v="8"/>
    <n v="1.06"/>
    <n v="90.857142857142861"/>
    <x v="2"/>
    <x v="8"/>
  </r>
  <r>
    <n v="696"/>
    <x v="696"/>
    <x v="695"/>
    <n v="175000"/>
    <n v="1"/>
    <x v="2"/>
    <x v="9"/>
    <x v="3"/>
    <n v="1406326502"/>
    <n v="1403734502"/>
    <b v="0"/>
    <n v="1"/>
    <b v="0"/>
    <x v="8"/>
    <n v="5.7142857142857147E-4"/>
    <n v="1"/>
    <x v="2"/>
    <x v="8"/>
  </r>
  <r>
    <n v="697"/>
    <x v="697"/>
    <x v="696"/>
    <n v="5000"/>
    <n v="2319"/>
    <x v="2"/>
    <x v="12"/>
    <x v="3"/>
    <n v="1454502789"/>
    <n v="1453206789"/>
    <b v="0"/>
    <n v="114"/>
    <b v="0"/>
    <x v="8"/>
    <n v="46.379999999999995"/>
    <n v="20.342105263157894"/>
    <x v="2"/>
    <x v="8"/>
  </r>
  <r>
    <n v="698"/>
    <x v="698"/>
    <x v="697"/>
    <n v="100000"/>
    <n v="15390"/>
    <x v="2"/>
    <x v="0"/>
    <x v="0"/>
    <n v="1411005600"/>
    <n v="1408141245"/>
    <b v="0"/>
    <n v="29"/>
    <b v="0"/>
    <x v="8"/>
    <n v="15.39"/>
    <n v="530.68965517241384"/>
    <x v="2"/>
    <x v="8"/>
  </r>
  <r>
    <n v="699"/>
    <x v="699"/>
    <x v="698"/>
    <n v="130000"/>
    <n v="107148.74"/>
    <x v="2"/>
    <x v="0"/>
    <x v="0"/>
    <n v="1385136000"/>
    <n v="1381923548"/>
    <b v="0"/>
    <n v="890"/>
    <b v="0"/>
    <x v="8"/>
    <n v="82.422107692307705"/>
    <n v="120.39184269662923"/>
    <x v="2"/>
    <x v="8"/>
  </r>
  <r>
    <n v="700"/>
    <x v="700"/>
    <x v="699"/>
    <n v="15000"/>
    <n v="403"/>
    <x v="2"/>
    <x v="3"/>
    <x v="3"/>
    <n v="1484065881"/>
    <n v="1481473881"/>
    <b v="0"/>
    <n v="31"/>
    <b v="0"/>
    <x v="8"/>
    <n v="2.6866666666666665"/>
    <n v="13"/>
    <x v="2"/>
    <x v="8"/>
  </r>
  <r>
    <n v="701"/>
    <x v="701"/>
    <x v="700"/>
    <n v="23000"/>
    <n v="6118"/>
    <x v="2"/>
    <x v="1"/>
    <x v="1"/>
    <n v="1406130880"/>
    <n v="1403538880"/>
    <b v="0"/>
    <n v="21"/>
    <b v="0"/>
    <x v="8"/>
    <n v="26.6"/>
    <n v="291.33333333333331"/>
    <x v="2"/>
    <x v="8"/>
  </r>
  <r>
    <n v="702"/>
    <x v="702"/>
    <x v="701"/>
    <n v="15000"/>
    <n v="4622.01"/>
    <x v="2"/>
    <x v="0"/>
    <x v="0"/>
    <n v="1480011987"/>
    <n v="1477416387"/>
    <b v="0"/>
    <n v="37"/>
    <b v="0"/>
    <x v="8"/>
    <n v="30.813400000000001"/>
    <n v="124.9191891891892"/>
    <x v="2"/>
    <x v="8"/>
  </r>
  <r>
    <n v="703"/>
    <x v="703"/>
    <x v="702"/>
    <n v="15000"/>
    <n v="837"/>
    <x v="2"/>
    <x v="0"/>
    <x v="0"/>
    <n v="1485905520"/>
    <n v="1481150949"/>
    <b v="0"/>
    <n v="7"/>
    <b v="0"/>
    <x v="8"/>
    <n v="5.58"/>
    <n v="119.57142857142857"/>
    <x v="2"/>
    <x v="8"/>
  </r>
  <r>
    <n v="704"/>
    <x v="704"/>
    <x v="703"/>
    <n v="55000"/>
    <n v="481"/>
    <x v="2"/>
    <x v="5"/>
    <x v="5"/>
    <n v="1487565468"/>
    <n v="1482381468"/>
    <b v="0"/>
    <n v="4"/>
    <b v="0"/>
    <x v="8"/>
    <n v="0.87454545454545463"/>
    <n v="120.25"/>
    <x v="2"/>
    <x v="8"/>
  </r>
  <r>
    <n v="705"/>
    <x v="705"/>
    <x v="704"/>
    <n v="100000"/>
    <n v="977"/>
    <x v="2"/>
    <x v="9"/>
    <x v="3"/>
    <n v="1484999278"/>
    <n v="1482407278"/>
    <b v="0"/>
    <n v="5"/>
    <b v="0"/>
    <x v="8"/>
    <n v="0.97699999999999987"/>
    <n v="195.4"/>
    <x v="2"/>
    <x v="8"/>
  </r>
  <r>
    <n v="706"/>
    <x v="706"/>
    <x v="705"/>
    <n v="100000"/>
    <n v="0"/>
    <x v="2"/>
    <x v="3"/>
    <x v="3"/>
    <n v="1481740740"/>
    <n v="1478130783"/>
    <b v="0"/>
    <n v="0"/>
    <b v="0"/>
    <x v="8"/>
    <n v="0"/>
    <e v="#DIV/0!"/>
    <x v="2"/>
    <x v="8"/>
  </r>
  <r>
    <n v="707"/>
    <x v="707"/>
    <x v="706"/>
    <n v="68000"/>
    <n v="53670.6"/>
    <x v="2"/>
    <x v="1"/>
    <x v="1"/>
    <n v="1483286127"/>
    <n v="1479830127"/>
    <b v="0"/>
    <n v="456"/>
    <b v="0"/>
    <x v="8"/>
    <n v="78.927352941176466"/>
    <n v="117.69868421052631"/>
    <x v="2"/>
    <x v="8"/>
  </r>
  <r>
    <n v="708"/>
    <x v="708"/>
    <x v="707"/>
    <n v="40000"/>
    <n v="8837"/>
    <x v="2"/>
    <x v="1"/>
    <x v="1"/>
    <n v="1410616600"/>
    <n v="1405432600"/>
    <b v="0"/>
    <n v="369"/>
    <b v="0"/>
    <x v="8"/>
    <n v="22.092500000000001"/>
    <n v="23.948509485094849"/>
    <x v="2"/>
    <x v="8"/>
  </r>
  <r>
    <n v="709"/>
    <x v="709"/>
    <x v="708"/>
    <n v="15000"/>
    <n v="61"/>
    <x v="2"/>
    <x v="0"/>
    <x v="0"/>
    <n v="1417741159"/>
    <n v="1415149159"/>
    <b v="0"/>
    <n v="2"/>
    <b v="0"/>
    <x v="8"/>
    <n v="0.40666666666666662"/>
    <n v="30.5"/>
    <x v="2"/>
    <x v="8"/>
  </r>
  <r>
    <n v="710"/>
    <x v="710"/>
    <x v="709"/>
    <n v="1200"/>
    <n v="0"/>
    <x v="2"/>
    <x v="5"/>
    <x v="5"/>
    <n v="1408495440"/>
    <n v="1405640302"/>
    <b v="0"/>
    <n v="0"/>
    <b v="0"/>
    <x v="8"/>
    <n v="0"/>
    <e v="#DIV/0!"/>
    <x v="2"/>
    <x v="8"/>
  </r>
  <r>
    <n v="711"/>
    <x v="711"/>
    <x v="710"/>
    <n v="100000"/>
    <n v="33791"/>
    <x v="2"/>
    <x v="9"/>
    <x v="3"/>
    <n v="1481716868"/>
    <n v="1478257268"/>
    <b v="0"/>
    <n v="338"/>
    <b v="0"/>
    <x v="8"/>
    <n v="33.790999999999997"/>
    <n v="99.973372781065095"/>
    <x v="2"/>
    <x v="8"/>
  </r>
  <r>
    <n v="712"/>
    <x v="712"/>
    <x v="711"/>
    <n v="48500"/>
    <n v="105"/>
    <x v="2"/>
    <x v="0"/>
    <x v="0"/>
    <n v="1455466832"/>
    <n v="1452874832"/>
    <b v="0"/>
    <n v="4"/>
    <b v="0"/>
    <x v="8"/>
    <n v="0.21649484536082475"/>
    <n v="26.25"/>
    <x v="2"/>
    <x v="8"/>
  </r>
  <r>
    <n v="713"/>
    <x v="713"/>
    <x v="712"/>
    <n v="25000"/>
    <n v="199"/>
    <x v="2"/>
    <x v="13"/>
    <x v="3"/>
    <n v="1465130532"/>
    <n v="1462538532"/>
    <b v="0"/>
    <n v="1"/>
    <b v="0"/>
    <x v="8"/>
    <n v="0.79600000000000004"/>
    <n v="199"/>
    <x v="2"/>
    <x v="8"/>
  </r>
  <r>
    <n v="714"/>
    <x v="714"/>
    <x v="713"/>
    <n v="15000"/>
    <n v="2249"/>
    <x v="2"/>
    <x v="0"/>
    <x v="0"/>
    <n v="1488308082"/>
    <n v="1483124082"/>
    <b v="0"/>
    <n v="28"/>
    <b v="0"/>
    <x v="8"/>
    <n v="14.993333333333334"/>
    <n v="80.321428571428569"/>
    <x v="2"/>
    <x v="8"/>
  </r>
  <r>
    <n v="715"/>
    <x v="715"/>
    <x v="714"/>
    <n v="27500"/>
    <n v="1389"/>
    <x v="2"/>
    <x v="0"/>
    <x v="0"/>
    <n v="1446693040"/>
    <n v="1443233440"/>
    <b v="0"/>
    <n v="12"/>
    <b v="0"/>
    <x v="8"/>
    <n v="5.0509090909090908"/>
    <n v="115.75"/>
    <x v="2"/>
    <x v="8"/>
  </r>
  <r>
    <n v="716"/>
    <x v="716"/>
    <x v="715"/>
    <n v="7000"/>
    <n v="715"/>
    <x v="2"/>
    <x v="0"/>
    <x v="0"/>
    <n v="1417392000"/>
    <n v="1414511307"/>
    <b v="0"/>
    <n v="16"/>
    <b v="0"/>
    <x v="8"/>
    <n v="10.214285714285715"/>
    <n v="44.6875"/>
    <x v="2"/>
    <x v="8"/>
  </r>
  <r>
    <n v="717"/>
    <x v="717"/>
    <x v="716"/>
    <n v="100000"/>
    <n v="305"/>
    <x v="2"/>
    <x v="0"/>
    <x v="0"/>
    <n v="1409949002"/>
    <n v="1407357002"/>
    <b v="0"/>
    <n v="4"/>
    <b v="0"/>
    <x v="8"/>
    <n v="0.30499999999999999"/>
    <n v="76.25"/>
    <x v="2"/>
    <x v="8"/>
  </r>
  <r>
    <n v="718"/>
    <x v="718"/>
    <x v="717"/>
    <n v="12000"/>
    <n v="90"/>
    <x v="2"/>
    <x v="0"/>
    <x v="0"/>
    <n v="1487397540"/>
    <n v="1484684247"/>
    <b v="0"/>
    <n v="4"/>
    <b v="0"/>
    <x v="8"/>
    <n v="0.75"/>
    <n v="22.5"/>
    <x v="2"/>
    <x v="8"/>
  </r>
  <r>
    <n v="719"/>
    <x v="719"/>
    <x v="718"/>
    <n v="15000"/>
    <n v="194"/>
    <x v="2"/>
    <x v="0"/>
    <x v="0"/>
    <n v="1456189076"/>
    <n v="1454979476"/>
    <b v="0"/>
    <n v="10"/>
    <b v="0"/>
    <x v="8"/>
    <n v="1.2933333333333332"/>
    <n v="19.399999999999999"/>
    <x v="2"/>
    <x v="8"/>
  </r>
  <r>
    <n v="720"/>
    <x v="720"/>
    <x v="719"/>
    <n v="1900"/>
    <n v="2735"/>
    <x v="0"/>
    <x v="0"/>
    <x v="0"/>
    <n v="1327851291"/>
    <n v="1325432091"/>
    <b v="0"/>
    <n v="41"/>
    <b v="1"/>
    <x v="9"/>
    <n v="143.94736842105263"/>
    <n v="66.707317073170728"/>
    <x v="3"/>
    <x v="9"/>
  </r>
  <r>
    <n v="721"/>
    <x v="721"/>
    <x v="720"/>
    <n v="8200"/>
    <n v="10013"/>
    <x v="0"/>
    <x v="0"/>
    <x v="0"/>
    <n v="1406900607"/>
    <n v="1403012607"/>
    <b v="0"/>
    <n v="119"/>
    <b v="1"/>
    <x v="9"/>
    <n v="122.10975609756099"/>
    <n v="84.142857142857139"/>
    <x v="3"/>
    <x v="9"/>
  </r>
  <r>
    <n v="722"/>
    <x v="722"/>
    <x v="721"/>
    <n v="25000"/>
    <n v="33006"/>
    <x v="0"/>
    <x v="0"/>
    <x v="0"/>
    <n v="1333909178"/>
    <n v="1331320778"/>
    <b v="0"/>
    <n v="153"/>
    <b v="1"/>
    <x v="9"/>
    <n v="132.024"/>
    <n v="215.72549019607843"/>
    <x v="3"/>
    <x v="9"/>
  </r>
  <r>
    <n v="723"/>
    <x v="723"/>
    <x v="722"/>
    <n v="5000"/>
    <n v="5469"/>
    <x v="0"/>
    <x v="0"/>
    <x v="0"/>
    <n v="1438228740"/>
    <n v="1435606549"/>
    <b v="0"/>
    <n v="100"/>
    <b v="1"/>
    <x v="9"/>
    <n v="109.38000000000001"/>
    <n v="54.69"/>
    <x v="3"/>
    <x v="9"/>
  </r>
  <r>
    <n v="724"/>
    <x v="724"/>
    <x v="723"/>
    <n v="7000"/>
    <n v="7383.01"/>
    <x v="0"/>
    <x v="0"/>
    <x v="0"/>
    <n v="1309447163"/>
    <n v="1306855163"/>
    <b v="0"/>
    <n v="143"/>
    <b v="1"/>
    <x v="9"/>
    <n v="105.47157142857144"/>
    <n v="51.62944055944056"/>
    <x v="3"/>
    <x v="9"/>
  </r>
  <r>
    <n v="725"/>
    <x v="725"/>
    <x v="724"/>
    <n v="20000"/>
    <n v="20070"/>
    <x v="0"/>
    <x v="0"/>
    <x v="0"/>
    <n v="1450018912"/>
    <n v="1447426912"/>
    <b v="0"/>
    <n v="140"/>
    <b v="1"/>
    <x v="9"/>
    <n v="100.35000000000001"/>
    <n v="143.35714285714286"/>
    <x v="3"/>
    <x v="9"/>
  </r>
  <r>
    <n v="726"/>
    <x v="726"/>
    <x v="725"/>
    <n v="2500"/>
    <n v="2535"/>
    <x v="0"/>
    <x v="0"/>
    <x v="0"/>
    <n v="1365728487"/>
    <n v="1363136487"/>
    <b v="0"/>
    <n v="35"/>
    <b v="1"/>
    <x v="9"/>
    <n v="101.4"/>
    <n v="72.428571428571431"/>
    <x v="3"/>
    <x v="9"/>
  </r>
  <r>
    <n v="727"/>
    <x v="727"/>
    <x v="726"/>
    <n v="3500"/>
    <n v="5443"/>
    <x v="0"/>
    <x v="0"/>
    <x v="0"/>
    <n v="1358198400"/>
    <n v="1354580949"/>
    <b v="0"/>
    <n v="149"/>
    <b v="1"/>
    <x v="9"/>
    <n v="155.51428571428571"/>
    <n v="36.530201342281877"/>
    <x v="3"/>
    <x v="9"/>
  </r>
  <r>
    <n v="728"/>
    <x v="728"/>
    <x v="727"/>
    <n v="7500"/>
    <n v="7917.45"/>
    <x v="0"/>
    <x v="0"/>
    <x v="0"/>
    <n v="1313957157"/>
    <n v="1310069157"/>
    <b v="0"/>
    <n v="130"/>
    <b v="1"/>
    <x v="9"/>
    <n v="105.566"/>
    <n v="60.903461538461535"/>
    <x v="3"/>
    <x v="9"/>
  </r>
  <r>
    <n v="729"/>
    <x v="729"/>
    <x v="728"/>
    <n v="4000"/>
    <n v="5226"/>
    <x v="0"/>
    <x v="0"/>
    <x v="0"/>
    <n v="1348028861"/>
    <n v="1342844861"/>
    <b v="0"/>
    <n v="120"/>
    <b v="1"/>
    <x v="9"/>
    <n v="130.65"/>
    <n v="43.55"/>
    <x v="3"/>
    <x v="9"/>
  </r>
  <r>
    <n v="730"/>
    <x v="730"/>
    <x v="729"/>
    <n v="20000"/>
    <n v="26438"/>
    <x v="0"/>
    <x v="0"/>
    <x v="0"/>
    <n v="1323280391"/>
    <n v="1320688391"/>
    <b v="0"/>
    <n v="265"/>
    <b v="1"/>
    <x v="9"/>
    <n v="132.19"/>
    <n v="99.766037735849054"/>
    <x v="3"/>
    <x v="9"/>
  </r>
  <r>
    <n v="731"/>
    <x v="731"/>
    <x v="730"/>
    <n v="5000"/>
    <n v="6300"/>
    <x v="0"/>
    <x v="0"/>
    <x v="0"/>
    <n v="1327212000"/>
    <n v="1322852747"/>
    <b v="0"/>
    <n v="71"/>
    <b v="1"/>
    <x v="9"/>
    <n v="126"/>
    <n v="88.732394366197184"/>
    <x v="3"/>
    <x v="9"/>
  </r>
  <r>
    <n v="732"/>
    <x v="732"/>
    <x v="731"/>
    <n v="40"/>
    <n v="64"/>
    <x v="0"/>
    <x v="1"/>
    <x v="1"/>
    <n v="1380449461"/>
    <n v="1375265461"/>
    <b v="0"/>
    <n v="13"/>
    <b v="1"/>
    <x v="9"/>
    <n v="160"/>
    <n v="4.9230769230769234"/>
    <x v="3"/>
    <x v="9"/>
  </r>
  <r>
    <n v="733"/>
    <x v="733"/>
    <x v="732"/>
    <n v="2500"/>
    <n v="3012"/>
    <x v="0"/>
    <x v="1"/>
    <x v="1"/>
    <n v="1387533892"/>
    <n v="1384941892"/>
    <b v="0"/>
    <n v="169"/>
    <b v="1"/>
    <x v="9"/>
    <n v="120.48"/>
    <n v="17.822485207100591"/>
    <x v="3"/>
    <x v="9"/>
  </r>
  <r>
    <n v="734"/>
    <x v="734"/>
    <x v="733"/>
    <n v="8500"/>
    <n v="10670"/>
    <x v="0"/>
    <x v="5"/>
    <x v="5"/>
    <n v="1431147600"/>
    <n v="1428465420"/>
    <b v="0"/>
    <n v="57"/>
    <b v="1"/>
    <x v="9"/>
    <n v="125.52941176470588"/>
    <n v="187.19298245614036"/>
    <x v="3"/>
    <x v="9"/>
  </r>
  <r>
    <n v="735"/>
    <x v="735"/>
    <x v="734"/>
    <n v="47000"/>
    <n v="53771"/>
    <x v="0"/>
    <x v="0"/>
    <x v="0"/>
    <n v="1417653540"/>
    <n v="1414975346"/>
    <b v="0"/>
    <n v="229"/>
    <b v="1"/>
    <x v="9"/>
    <n v="114.40638297872341"/>
    <n v="234.80786026200875"/>
    <x v="3"/>
    <x v="9"/>
  </r>
  <r>
    <n v="736"/>
    <x v="736"/>
    <x v="735"/>
    <n v="3600"/>
    <n v="11345"/>
    <x v="0"/>
    <x v="0"/>
    <x v="0"/>
    <n v="1385009940"/>
    <n v="1383327440"/>
    <b v="0"/>
    <n v="108"/>
    <b v="1"/>
    <x v="9"/>
    <n v="315.13888888888891"/>
    <n v="105.04629629629629"/>
    <x v="3"/>
    <x v="9"/>
  </r>
  <r>
    <n v="737"/>
    <x v="737"/>
    <x v="736"/>
    <n v="5000"/>
    <n v="6120"/>
    <x v="0"/>
    <x v="0"/>
    <x v="0"/>
    <n v="1392408000"/>
    <n v="1390890987"/>
    <b v="0"/>
    <n v="108"/>
    <b v="1"/>
    <x v="9"/>
    <n v="122.39999999999999"/>
    <n v="56.666666666666664"/>
    <x v="3"/>
    <x v="9"/>
  </r>
  <r>
    <n v="738"/>
    <x v="738"/>
    <x v="737"/>
    <n v="1500"/>
    <n v="1601"/>
    <x v="0"/>
    <x v="0"/>
    <x v="0"/>
    <n v="1417409940"/>
    <n v="1414765794"/>
    <b v="0"/>
    <n v="41"/>
    <b v="1"/>
    <x v="9"/>
    <n v="106.73333333333332"/>
    <n v="39.048780487804876"/>
    <x v="3"/>
    <x v="9"/>
  </r>
  <r>
    <n v="739"/>
    <x v="739"/>
    <x v="738"/>
    <n v="6000"/>
    <n v="9500"/>
    <x v="0"/>
    <x v="0"/>
    <x v="0"/>
    <n v="1407758629"/>
    <n v="1404907429"/>
    <b v="0"/>
    <n v="139"/>
    <b v="1"/>
    <x v="9"/>
    <n v="158.33333333333331"/>
    <n v="68.345323741007192"/>
    <x v="3"/>
    <x v="9"/>
  </r>
  <r>
    <n v="740"/>
    <x v="740"/>
    <x v="739"/>
    <n v="3000"/>
    <n v="3222"/>
    <x v="0"/>
    <x v="0"/>
    <x v="0"/>
    <n v="1434857482"/>
    <n v="1433647882"/>
    <b v="0"/>
    <n v="19"/>
    <b v="1"/>
    <x v="9"/>
    <n v="107.4"/>
    <n v="169.57894736842104"/>
    <x v="3"/>
    <x v="9"/>
  </r>
  <r>
    <n v="741"/>
    <x v="741"/>
    <x v="740"/>
    <n v="13000"/>
    <n v="13293.8"/>
    <x v="0"/>
    <x v="0"/>
    <x v="0"/>
    <n v="1370964806"/>
    <n v="1367940806"/>
    <b v="0"/>
    <n v="94"/>
    <b v="1"/>
    <x v="9"/>
    <n v="102.25999999999999"/>
    <n v="141.42340425531913"/>
    <x v="3"/>
    <x v="9"/>
  </r>
  <r>
    <n v="742"/>
    <x v="742"/>
    <x v="741"/>
    <n v="1400"/>
    <n v="1550"/>
    <x v="0"/>
    <x v="0"/>
    <x v="0"/>
    <n v="1395435712"/>
    <n v="1392847312"/>
    <b v="0"/>
    <n v="23"/>
    <b v="1"/>
    <x v="9"/>
    <n v="110.71428571428572"/>
    <n v="67.391304347826093"/>
    <x v="3"/>
    <x v="9"/>
  </r>
  <r>
    <n v="743"/>
    <x v="743"/>
    <x v="742"/>
    <n v="550"/>
    <n v="814"/>
    <x v="0"/>
    <x v="0"/>
    <x v="0"/>
    <n v="1334610000"/>
    <n v="1332435685"/>
    <b v="0"/>
    <n v="15"/>
    <b v="1"/>
    <x v="9"/>
    <n v="148"/>
    <n v="54.266666666666666"/>
    <x v="3"/>
    <x v="9"/>
  </r>
  <r>
    <n v="744"/>
    <x v="744"/>
    <x v="743"/>
    <n v="5000"/>
    <n v="5116"/>
    <x v="0"/>
    <x v="0"/>
    <x v="0"/>
    <n v="1355439503"/>
    <n v="1352847503"/>
    <b v="0"/>
    <n v="62"/>
    <b v="1"/>
    <x v="9"/>
    <n v="102.32000000000001"/>
    <n v="82.516129032258064"/>
    <x v="3"/>
    <x v="9"/>
  </r>
  <r>
    <n v="745"/>
    <x v="745"/>
    <x v="744"/>
    <n v="2220"/>
    <n v="3976"/>
    <x v="0"/>
    <x v="0"/>
    <x v="0"/>
    <n v="1367588645"/>
    <n v="1364996645"/>
    <b v="0"/>
    <n v="74"/>
    <b v="1"/>
    <x v="9"/>
    <n v="179.09909909909908"/>
    <n v="53.729729729729726"/>
    <x v="3"/>
    <x v="9"/>
  </r>
  <r>
    <n v="746"/>
    <x v="746"/>
    <x v="745"/>
    <n v="2987"/>
    <n v="3318"/>
    <x v="0"/>
    <x v="0"/>
    <x v="0"/>
    <n v="1348372740"/>
    <n v="1346806909"/>
    <b v="0"/>
    <n v="97"/>
    <b v="1"/>
    <x v="9"/>
    <n v="111.08135252761969"/>
    <n v="34.206185567010309"/>
    <x v="3"/>
    <x v="9"/>
  </r>
  <r>
    <n v="747"/>
    <x v="747"/>
    <x v="746"/>
    <n v="7000"/>
    <n v="7003"/>
    <x v="0"/>
    <x v="9"/>
    <x v="3"/>
    <n v="1421319240"/>
    <n v="1418649019"/>
    <b v="0"/>
    <n v="55"/>
    <b v="1"/>
    <x v="9"/>
    <n v="100.04285714285714"/>
    <n v="127.32727272727273"/>
    <x v="3"/>
    <x v="9"/>
  </r>
  <r>
    <n v="748"/>
    <x v="748"/>
    <x v="747"/>
    <n v="2000"/>
    <n v="2005"/>
    <x v="0"/>
    <x v="0"/>
    <x v="0"/>
    <n v="1407701966"/>
    <n v="1405109966"/>
    <b v="0"/>
    <n v="44"/>
    <b v="1"/>
    <x v="9"/>
    <n v="100.25"/>
    <n v="45.56818181818182"/>
    <x v="3"/>
    <x v="9"/>
  </r>
  <r>
    <n v="749"/>
    <x v="749"/>
    <x v="748"/>
    <n v="10000"/>
    <n v="10556"/>
    <x v="0"/>
    <x v="0"/>
    <x v="0"/>
    <n v="1485642930"/>
    <n v="1483050930"/>
    <b v="0"/>
    <n v="110"/>
    <b v="1"/>
    <x v="9"/>
    <n v="105.56"/>
    <n v="95.963636363636368"/>
    <x v="3"/>
    <x v="9"/>
  </r>
  <r>
    <n v="750"/>
    <x v="750"/>
    <x v="749"/>
    <n v="4444"/>
    <n v="4559"/>
    <x v="0"/>
    <x v="0"/>
    <x v="0"/>
    <n v="1361739872"/>
    <n v="1359147872"/>
    <b v="0"/>
    <n v="59"/>
    <b v="1"/>
    <x v="9"/>
    <n v="102.58775877587757"/>
    <n v="77.271186440677965"/>
    <x v="3"/>
    <x v="9"/>
  </r>
  <r>
    <n v="751"/>
    <x v="751"/>
    <x v="750"/>
    <n v="3000"/>
    <n v="3555"/>
    <x v="0"/>
    <x v="0"/>
    <x v="0"/>
    <n v="1312470475"/>
    <n v="1308496075"/>
    <b v="0"/>
    <n v="62"/>
    <b v="1"/>
    <x v="9"/>
    <n v="118.5"/>
    <n v="57.338709677419352"/>
    <x v="3"/>
    <x v="9"/>
  </r>
  <r>
    <n v="752"/>
    <x v="752"/>
    <x v="751"/>
    <n v="5000"/>
    <n v="5585"/>
    <x v="0"/>
    <x v="2"/>
    <x v="2"/>
    <n v="1476615600"/>
    <n v="1474884417"/>
    <b v="0"/>
    <n v="105"/>
    <b v="1"/>
    <x v="9"/>
    <n v="111.7"/>
    <n v="53.19047619047619"/>
    <x v="3"/>
    <x v="9"/>
  </r>
  <r>
    <n v="753"/>
    <x v="753"/>
    <x v="752"/>
    <n v="10000"/>
    <n v="12800"/>
    <x v="0"/>
    <x v="0"/>
    <x v="0"/>
    <n v="1423922991"/>
    <n v="1421330991"/>
    <b v="0"/>
    <n v="26"/>
    <b v="1"/>
    <x v="9"/>
    <n v="128"/>
    <n v="492.30769230769232"/>
    <x v="3"/>
    <x v="9"/>
  </r>
  <r>
    <n v="754"/>
    <x v="754"/>
    <x v="753"/>
    <n v="2000"/>
    <n v="2075"/>
    <x v="0"/>
    <x v="0"/>
    <x v="0"/>
    <n v="1357408721"/>
    <n v="1354816721"/>
    <b v="0"/>
    <n v="49"/>
    <b v="1"/>
    <x v="9"/>
    <n v="103.75000000000001"/>
    <n v="42.346938775510203"/>
    <x v="3"/>
    <x v="9"/>
  </r>
  <r>
    <n v="755"/>
    <x v="755"/>
    <x v="754"/>
    <n v="2500"/>
    <n v="2547.69"/>
    <x v="0"/>
    <x v="0"/>
    <x v="0"/>
    <n v="1369010460"/>
    <n v="1366381877"/>
    <b v="0"/>
    <n v="68"/>
    <b v="1"/>
    <x v="9"/>
    <n v="101.9076"/>
    <n v="37.466029411764708"/>
    <x v="3"/>
    <x v="9"/>
  </r>
  <r>
    <n v="756"/>
    <x v="756"/>
    <x v="755"/>
    <n v="700"/>
    <n v="824"/>
    <x v="0"/>
    <x v="0"/>
    <x v="0"/>
    <n v="1303147459"/>
    <n v="1297880659"/>
    <b v="0"/>
    <n v="22"/>
    <b v="1"/>
    <x v="9"/>
    <n v="117.71428571428571"/>
    <n v="37.454545454545453"/>
    <x v="3"/>
    <x v="9"/>
  </r>
  <r>
    <n v="757"/>
    <x v="757"/>
    <x v="756"/>
    <n v="250"/>
    <n v="595"/>
    <x v="0"/>
    <x v="0"/>
    <x v="0"/>
    <n v="1354756714"/>
    <n v="1353547114"/>
    <b v="0"/>
    <n v="18"/>
    <b v="1"/>
    <x v="9"/>
    <n v="238"/>
    <n v="33.055555555555557"/>
    <x v="3"/>
    <x v="9"/>
  </r>
  <r>
    <n v="758"/>
    <x v="758"/>
    <x v="757"/>
    <n v="2500"/>
    <n v="2550"/>
    <x v="0"/>
    <x v="0"/>
    <x v="0"/>
    <n v="1286568268"/>
    <n v="1283976268"/>
    <b v="0"/>
    <n v="19"/>
    <b v="1"/>
    <x v="9"/>
    <n v="102"/>
    <n v="134.21052631578948"/>
    <x v="3"/>
    <x v="9"/>
  </r>
  <r>
    <n v="759"/>
    <x v="759"/>
    <x v="758"/>
    <n v="5000"/>
    <n v="5096"/>
    <x v="0"/>
    <x v="1"/>
    <x v="1"/>
    <n v="1404892539"/>
    <n v="1401436539"/>
    <b v="0"/>
    <n v="99"/>
    <b v="1"/>
    <x v="9"/>
    <n v="101.92000000000002"/>
    <n v="51.474747474747474"/>
    <x v="3"/>
    <x v="9"/>
  </r>
  <r>
    <n v="760"/>
    <x v="760"/>
    <x v="759"/>
    <n v="2200"/>
    <n v="0"/>
    <x v="2"/>
    <x v="0"/>
    <x v="0"/>
    <n v="1480188013"/>
    <n v="1477592413"/>
    <b v="0"/>
    <n v="0"/>
    <b v="0"/>
    <x v="10"/>
    <n v="0"/>
    <e v="#DIV/0!"/>
    <x v="3"/>
    <x v="10"/>
  </r>
  <r>
    <n v="761"/>
    <x v="761"/>
    <x v="760"/>
    <n v="5000"/>
    <n v="235"/>
    <x v="2"/>
    <x v="0"/>
    <x v="0"/>
    <n v="1391364126"/>
    <n v="1388772126"/>
    <b v="0"/>
    <n v="6"/>
    <b v="0"/>
    <x v="10"/>
    <n v="4.7"/>
    <n v="39.166666666666664"/>
    <x v="3"/>
    <x v="10"/>
  </r>
  <r>
    <n v="762"/>
    <x v="762"/>
    <x v="761"/>
    <n v="3500"/>
    <n v="0"/>
    <x v="2"/>
    <x v="14"/>
    <x v="10"/>
    <n v="1480831200"/>
    <n v="1479328570"/>
    <b v="0"/>
    <n v="0"/>
    <b v="0"/>
    <x v="10"/>
    <n v="0"/>
    <e v="#DIV/0!"/>
    <x v="3"/>
    <x v="10"/>
  </r>
  <r>
    <n v="763"/>
    <x v="763"/>
    <x v="762"/>
    <n v="4290"/>
    <n v="5"/>
    <x v="2"/>
    <x v="1"/>
    <x v="1"/>
    <n v="1376563408"/>
    <n v="1373971408"/>
    <b v="0"/>
    <n v="1"/>
    <b v="0"/>
    <x v="10"/>
    <n v="0.11655011655011654"/>
    <n v="5"/>
    <x v="3"/>
    <x v="10"/>
  </r>
  <r>
    <n v="764"/>
    <x v="764"/>
    <x v="763"/>
    <n v="5000"/>
    <n v="0"/>
    <x v="2"/>
    <x v="0"/>
    <x v="0"/>
    <n v="1441858161"/>
    <n v="1439266161"/>
    <b v="0"/>
    <n v="0"/>
    <b v="0"/>
    <x v="10"/>
    <n v="0"/>
    <e v="#DIV/0!"/>
    <x v="3"/>
    <x v="10"/>
  </r>
  <r>
    <n v="765"/>
    <x v="765"/>
    <x v="764"/>
    <n v="7000"/>
    <n v="2521"/>
    <x v="2"/>
    <x v="0"/>
    <x v="0"/>
    <n v="1413723684"/>
    <n v="1411131684"/>
    <b v="0"/>
    <n v="44"/>
    <b v="0"/>
    <x v="10"/>
    <n v="36.014285714285712"/>
    <n v="57.295454545454547"/>
    <x v="3"/>
    <x v="10"/>
  </r>
  <r>
    <n v="766"/>
    <x v="766"/>
    <x v="765"/>
    <n v="4000"/>
    <n v="0"/>
    <x v="2"/>
    <x v="5"/>
    <x v="5"/>
    <n v="1424112483"/>
    <n v="1421520483"/>
    <b v="0"/>
    <n v="0"/>
    <b v="0"/>
    <x v="10"/>
    <n v="0"/>
    <e v="#DIV/0!"/>
    <x v="3"/>
    <x v="10"/>
  </r>
  <r>
    <n v="767"/>
    <x v="767"/>
    <x v="766"/>
    <n v="5000"/>
    <n v="177"/>
    <x v="2"/>
    <x v="0"/>
    <x v="0"/>
    <n v="1432178810"/>
    <n v="1429586810"/>
    <b v="0"/>
    <n v="3"/>
    <b v="0"/>
    <x v="10"/>
    <n v="3.54"/>
    <n v="59"/>
    <x v="3"/>
    <x v="10"/>
  </r>
  <r>
    <n v="768"/>
    <x v="768"/>
    <x v="767"/>
    <n v="2500"/>
    <n v="0"/>
    <x v="2"/>
    <x v="0"/>
    <x v="0"/>
    <n v="1387169890"/>
    <n v="1384577890"/>
    <b v="0"/>
    <n v="0"/>
    <b v="0"/>
    <x v="10"/>
    <n v="0"/>
    <e v="#DIV/0!"/>
    <x v="3"/>
    <x v="10"/>
  </r>
  <r>
    <n v="769"/>
    <x v="769"/>
    <x v="768"/>
    <n v="4000"/>
    <n v="1656"/>
    <x v="2"/>
    <x v="0"/>
    <x v="0"/>
    <n v="1388102094"/>
    <n v="1385510094"/>
    <b v="0"/>
    <n v="52"/>
    <b v="0"/>
    <x v="10"/>
    <n v="41.4"/>
    <n v="31.846153846153847"/>
    <x v="3"/>
    <x v="10"/>
  </r>
  <r>
    <n v="770"/>
    <x v="770"/>
    <x v="769"/>
    <n v="17500"/>
    <n v="0"/>
    <x v="2"/>
    <x v="0"/>
    <x v="0"/>
    <n v="1361750369"/>
    <n v="1358294369"/>
    <b v="0"/>
    <n v="0"/>
    <b v="0"/>
    <x v="10"/>
    <n v="0"/>
    <e v="#DIV/0!"/>
    <x v="3"/>
    <x v="10"/>
  </r>
  <r>
    <n v="771"/>
    <x v="771"/>
    <x v="770"/>
    <n v="38000"/>
    <n v="10"/>
    <x v="2"/>
    <x v="0"/>
    <x v="0"/>
    <n v="1454183202"/>
    <n v="1449863202"/>
    <b v="0"/>
    <n v="1"/>
    <b v="0"/>
    <x v="10"/>
    <n v="2.6315789473684209E-2"/>
    <n v="10"/>
    <x v="3"/>
    <x v="10"/>
  </r>
  <r>
    <n v="772"/>
    <x v="772"/>
    <x v="771"/>
    <n v="1500"/>
    <n v="50"/>
    <x v="2"/>
    <x v="0"/>
    <x v="0"/>
    <n v="1257047940"/>
    <n v="1252718519"/>
    <b v="0"/>
    <n v="1"/>
    <b v="0"/>
    <x v="10"/>
    <n v="3.3333333333333335"/>
    <n v="50"/>
    <x v="3"/>
    <x v="10"/>
  </r>
  <r>
    <n v="773"/>
    <x v="773"/>
    <x v="772"/>
    <n v="3759"/>
    <n v="32"/>
    <x v="2"/>
    <x v="1"/>
    <x v="1"/>
    <n v="1431298860"/>
    <n v="1428341985"/>
    <b v="0"/>
    <n v="2"/>
    <b v="0"/>
    <x v="10"/>
    <n v="0.85129023676509719"/>
    <n v="16"/>
    <x v="3"/>
    <x v="10"/>
  </r>
  <r>
    <n v="774"/>
    <x v="774"/>
    <x v="773"/>
    <n v="500"/>
    <n v="351"/>
    <x v="2"/>
    <x v="0"/>
    <x v="0"/>
    <n v="1393181018"/>
    <n v="1390589018"/>
    <b v="0"/>
    <n v="9"/>
    <b v="0"/>
    <x v="10"/>
    <n v="70.199999999999989"/>
    <n v="39"/>
    <x v="3"/>
    <x v="10"/>
  </r>
  <r>
    <n v="775"/>
    <x v="775"/>
    <x v="774"/>
    <n v="10000"/>
    <n v="170"/>
    <x v="2"/>
    <x v="0"/>
    <x v="0"/>
    <n v="1323998795"/>
    <n v="1321406795"/>
    <b v="0"/>
    <n v="5"/>
    <b v="0"/>
    <x v="10"/>
    <n v="1.7000000000000002"/>
    <n v="34"/>
    <x v="3"/>
    <x v="10"/>
  </r>
  <r>
    <n v="776"/>
    <x v="776"/>
    <x v="775"/>
    <n v="7000"/>
    <n v="3598"/>
    <x v="2"/>
    <x v="0"/>
    <x v="0"/>
    <n v="1444539600"/>
    <n v="1441297645"/>
    <b v="0"/>
    <n v="57"/>
    <b v="0"/>
    <x v="10"/>
    <n v="51.4"/>
    <n v="63.122807017543863"/>
    <x v="3"/>
    <x v="10"/>
  </r>
  <r>
    <n v="777"/>
    <x v="777"/>
    <x v="776"/>
    <n v="3000"/>
    <n v="21"/>
    <x v="2"/>
    <x v="0"/>
    <x v="0"/>
    <n v="1375313577"/>
    <n v="1372721577"/>
    <b v="0"/>
    <n v="3"/>
    <b v="0"/>
    <x v="10"/>
    <n v="0.70000000000000007"/>
    <n v="7"/>
    <x v="3"/>
    <x v="10"/>
  </r>
  <r>
    <n v="778"/>
    <x v="778"/>
    <x v="777"/>
    <n v="500"/>
    <n v="2"/>
    <x v="2"/>
    <x v="0"/>
    <x v="0"/>
    <n v="1398876680"/>
    <n v="1396284680"/>
    <b v="0"/>
    <n v="1"/>
    <b v="0"/>
    <x v="10"/>
    <n v="0.4"/>
    <n v="2"/>
    <x v="3"/>
    <x v="10"/>
  </r>
  <r>
    <n v="779"/>
    <x v="779"/>
    <x v="778"/>
    <n v="15000"/>
    <n v="400"/>
    <x v="2"/>
    <x v="0"/>
    <x v="0"/>
    <n v="1287115200"/>
    <n v="1284567905"/>
    <b v="0"/>
    <n v="6"/>
    <b v="0"/>
    <x v="10"/>
    <n v="2.666666666666667"/>
    <n v="66.666666666666671"/>
    <x v="3"/>
    <x v="10"/>
  </r>
  <r>
    <n v="780"/>
    <x v="780"/>
    <x v="779"/>
    <n v="1000"/>
    <n v="1040"/>
    <x v="0"/>
    <x v="0"/>
    <x v="0"/>
    <n v="1304439025"/>
    <n v="1301847025"/>
    <b v="0"/>
    <n v="27"/>
    <b v="1"/>
    <x v="11"/>
    <n v="104"/>
    <n v="38.518518518518519"/>
    <x v="4"/>
    <x v="11"/>
  </r>
  <r>
    <n v="781"/>
    <x v="781"/>
    <x v="780"/>
    <n v="800"/>
    <n v="1065.23"/>
    <x v="0"/>
    <x v="0"/>
    <x v="0"/>
    <n v="1370649674"/>
    <n v="1368057674"/>
    <b v="0"/>
    <n v="25"/>
    <b v="1"/>
    <x v="11"/>
    <n v="133.15375"/>
    <n v="42.609200000000001"/>
    <x v="4"/>
    <x v="11"/>
  </r>
  <r>
    <n v="782"/>
    <x v="782"/>
    <x v="781"/>
    <n v="700"/>
    <n v="700"/>
    <x v="0"/>
    <x v="0"/>
    <x v="0"/>
    <n v="1345918302"/>
    <n v="1343326302"/>
    <b v="0"/>
    <n v="14"/>
    <b v="1"/>
    <x v="11"/>
    <n v="100"/>
    <n v="50"/>
    <x v="4"/>
    <x v="11"/>
  </r>
  <r>
    <n v="783"/>
    <x v="783"/>
    <x v="782"/>
    <n v="1500"/>
    <n v="2222"/>
    <x v="0"/>
    <x v="0"/>
    <x v="0"/>
    <n v="1335564000"/>
    <n v="1332182049"/>
    <b v="0"/>
    <n v="35"/>
    <b v="1"/>
    <x v="11"/>
    <n v="148.13333333333333"/>
    <n v="63.485714285714288"/>
    <x v="4"/>
    <x v="11"/>
  </r>
  <r>
    <n v="784"/>
    <x v="784"/>
    <x v="783"/>
    <n v="1000"/>
    <n v="1025"/>
    <x v="0"/>
    <x v="0"/>
    <x v="0"/>
    <n v="1395023719"/>
    <n v="1391571319"/>
    <b v="0"/>
    <n v="10"/>
    <b v="1"/>
    <x v="11"/>
    <n v="102.49999999999999"/>
    <n v="102.5"/>
    <x v="4"/>
    <x v="11"/>
  </r>
  <r>
    <n v="785"/>
    <x v="785"/>
    <x v="784"/>
    <n v="500"/>
    <n v="903.14"/>
    <x v="0"/>
    <x v="0"/>
    <x v="0"/>
    <n v="1362060915"/>
    <n v="1359468915"/>
    <b v="0"/>
    <n v="29"/>
    <b v="1"/>
    <x v="11"/>
    <n v="180.62799999999999"/>
    <n v="31.142758620689655"/>
    <x v="4"/>
    <x v="11"/>
  </r>
  <r>
    <n v="786"/>
    <x v="786"/>
    <x v="785"/>
    <n v="5000"/>
    <n v="7140"/>
    <x v="0"/>
    <x v="0"/>
    <x v="0"/>
    <n v="1336751220"/>
    <n v="1331774434"/>
    <b v="0"/>
    <n v="44"/>
    <b v="1"/>
    <x v="11"/>
    <n v="142.79999999999998"/>
    <n v="162.27272727272728"/>
    <x v="4"/>
    <x v="11"/>
  </r>
  <r>
    <n v="787"/>
    <x v="787"/>
    <x v="786"/>
    <n v="1200"/>
    <n v="1370"/>
    <x v="0"/>
    <x v="0"/>
    <x v="0"/>
    <n v="1383318226"/>
    <n v="1380726226"/>
    <b v="0"/>
    <n v="17"/>
    <b v="1"/>
    <x v="11"/>
    <n v="114.16666666666666"/>
    <n v="80.588235294117652"/>
    <x v="4"/>
    <x v="11"/>
  </r>
  <r>
    <n v="788"/>
    <x v="788"/>
    <x v="787"/>
    <n v="1000"/>
    <n v="2035.05"/>
    <x v="0"/>
    <x v="0"/>
    <x v="0"/>
    <n v="1341633540"/>
    <n v="1338336588"/>
    <b v="0"/>
    <n v="34"/>
    <b v="1"/>
    <x v="11"/>
    <n v="203.505"/>
    <n v="59.85441176470588"/>
    <x v="4"/>
    <x v="11"/>
  </r>
  <r>
    <n v="789"/>
    <x v="789"/>
    <x v="788"/>
    <n v="1700"/>
    <n v="1860"/>
    <x v="0"/>
    <x v="0"/>
    <x v="0"/>
    <n v="1358755140"/>
    <n v="1357187280"/>
    <b v="0"/>
    <n v="14"/>
    <b v="1"/>
    <x v="11"/>
    <n v="109.41176470588236"/>
    <n v="132.85714285714286"/>
    <x v="4"/>
    <x v="11"/>
  </r>
  <r>
    <n v="790"/>
    <x v="790"/>
    <x v="789"/>
    <n v="10000"/>
    <n v="14437.46"/>
    <x v="0"/>
    <x v="0"/>
    <x v="0"/>
    <n v="1359680939"/>
    <n v="1357088939"/>
    <b v="0"/>
    <n v="156"/>
    <b v="1"/>
    <x v="11"/>
    <n v="144.37459999999999"/>
    <n v="92.547820512820508"/>
    <x v="4"/>
    <x v="11"/>
  </r>
  <r>
    <n v="791"/>
    <x v="791"/>
    <x v="790"/>
    <n v="7500"/>
    <n v="7790"/>
    <x v="0"/>
    <x v="0"/>
    <x v="0"/>
    <n v="1384322340"/>
    <n v="1381430646"/>
    <b v="0"/>
    <n v="128"/>
    <b v="1"/>
    <x v="11"/>
    <n v="103.86666666666666"/>
    <n v="60.859375"/>
    <x v="4"/>
    <x v="11"/>
  </r>
  <r>
    <n v="792"/>
    <x v="792"/>
    <x v="791"/>
    <n v="2500"/>
    <n v="2511.11"/>
    <x v="0"/>
    <x v="0"/>
    <x v="0"/>
    <n v="1383861483"/>
    <n v="1381265883"/>
    <b v="0"/>
    <n v="60"/>
    <b v="1"/>
    <x v="11"/>
    <n v="100.44440000000002"/>
    <n v="41.851833333333339"/>
    <x v="4"/>
    <x v="11"/>
  </r>
  <r>
    <n v="793"/>
    <x v="793"/>
    <x v="792"/>
    <n v="2750"/>
    <n v="2826.43"/>
    <x v="0"/>
    <x v="0"/>
    <x v="0"/>
    <n v="1372827540"/>
    <n v="1371491244"/>
    <b v="0"/>
    <n v="32"/>
    <b v="1"/>
    <x v="11"/>
    <n v="102.77927272727271"/>
    <n v="88.325937499999995"/>
    <x v="4"/>
    <x v="11"/>
  </r>
  <r>
    <n v="794"/>
    <x v="794"/>
    <x v="793"/>
    <n v="8000"/>
    <n v="8425"/>
    <x v="0"/>
    <x v="0"/>
    <x v="0"/>
    <n v="1315242360"/>
    <n v="1310438737"/>
    <b v="0"/>
    <n v="53"/>
    <b v="1"/>
    <x v="11"/>
    <n v="105.31250000000001"/>
    <n v="158.96226415094338"/>
    <x v="4"/>
    <x v="11"/>
  </r>
  <r>
    <n v="795"/>
    <x v="795"/>
    <x v="794"/>
    <n v="14000"/>
    <n v="15650"/>
    <x v="0"/>
    <x v="0"/>
    <x v="0"/>
    <n v="1333774740"/>
    <n v="1330094566"/>
    <b v="0"/>
    <n v="184"/>
    <b v="1"/>
    <x v="11"/>
    <n v="111.78571428571429"/>
    <n v="85.054347826086953"/>
    <x v="4"/>
    <x v="11"/>
  </r>
  <r>
    <n v="796"/>
    <x v="796"/>
    <x v="795"/>
    <n v="10000"/>
    <n v="10135"/>
    <x v="0"/>
    <x v="0"/>
    <x v="0"/>
    <n v="1379279400"/>
    <n v="1376687485"/>
    <b v="0"/>
    <n v="90"/>
    <b v="1"/>
    <x v="11"/>
    <n v="101.35000000000001"/>
    <n v="112.61111111111111"/>
    <x v="4"/>
    <x v="11"/>
  </r>
  <r>
    <n v="797"/>
    <x v="797"/>
    <x v="796"/>
    <n v="3000"/>
    <n v="3226"/>
    <x v="0"/>
    <x v="0"/>
    <x v="0"/>
    <n v="1335672000"/>
    <n v="1332978688"/>
    <b v="0"/>
    <n v="71"/>
    <b v="1"/>
    <x v="11"/>
    <n v="107.53333333333333"/>
    <n v="45.436619718309856"/>
    <x v="4"/>
    <x v="11"/>
  </r>
  <r>
    <n v="798"/>
    <x v="798"/>
    <x v="797"/>
    <n v="3500"/>
    <n v="4021"/>
    <x v="0"/>
    <x v="0"/>
    <x v="0"/>
    <n v="1412086187"/>
    <n v="1409494187"/>
    <b v="0"/>
    <n v="87"/>
    <b v="1"/>
    <x v="11"/>
    <n v="114.88571428571429"/>
    <n v="46.218390804597703"/>
    <x v="4"/>
    <x v="11"/>
  </r>
  <r>
    <n v="799"/>
    <x v="799"/>
    <x v="798"/>
    <n v="5000"/>
    <n v="5001"/>
    <x v="0"/>
    <x v="0"/>
    <x v="0"/>
    <n v="1335542446"/>
    <n v="1332950446"/>
    <b v="0"/>
    <n v="28"/>
    <b v="1"/>
    <x v="11"/>
    <n v="100.02"/>
    <n v="178.60714285714286"/>
    <x v="4"/>
    <x v="11"/>
  </r>
  <r>
    <n v="800"/>
    <x v="800"/>
    <x v="799"/>
    <n v="1500"/>
    <n v="2282"/>
    <x v="0"/>
    <x v="1"/>
    <x v="1"/>
    <n v="1410431054"/>
    <n v="1407839054"/>
    <b v="0"/>
    <n v="56"/>
    <b v="1"/>
    <x v="11"/>
    <n v="152.13333333333335"/>
    <n v="40.75"/>
    <x v="4"/>
    <x v="11"/>
  </r>
  <r>
    <n v="801"/>
    <x v="801"/>
    <x v="800"/>
    <n v="2000"/>
    <n v="2230.4299999999998"/>
    <x v="0"/>
    <x v="0"/>
    <x v="0"/>
    <n v="1309547120"/>
    <n v="1306955120"/>
    <b v="0"/>
    <n v="51"/>
    <b v="1"/>
    <x v="11"/>
    <n v="111.52149999999999"/>
    <n v="43.733921568627444"/>
    <x v="4"/>
    <x v="11"/>
  </r>
  <r>
    <n v="802"/>
    <x v="802"/>
    <x v="801"/>
    <n v="6000"/>
    <n v="6080"/>
    <x v="0"/>
    <x v="0"/>
    <x v="0"/>
    <n v="1347854700"/>
    <n v="1343867524"/>
    <b v="0"/>
    <n v="75"/>
    <b v="1"/>
    <x v="11"/>
    <n v="101.33333333333334"/>
    <n v="81.066666666666663"/>
    <x v="4"/>
    <x v="11"/>
  </r>
  <r>
    <n v="803"/>
    <x v="803"/>
    <x v="802"/>
    <n v="2300"/>
    <n v="2835"/>
    <x v="0"/>
    <x v="0"/>
    <x v="0"/>
    <n v="1306630800"/>
    <n v="1304376478"/>
    <b v="0"/>
    <n v="38"/>
    <b v="1"/>
    <x v="11"/>
    <n v="123.2608695652174"/>
    <n v="74.60526315789474"/>
    <x v="4"/>
    <x v="11"/>
  </r>
  <r>
    <n v="804"/>
    <x v="804"/>
    <x v="803"/>
    <n v="5500"/>
    <n v="5500"/>
    <x v="0"/>
    <x v="0"/>
    <x v="0"/>
    <n v="1311393540"/>
    <n v="1309919526"/>
    <b v="0"/>
    <n v="18"/>
    <b v="1"/>
    <x v="11"/>
    <n v="100"/>
    <n v="305.55555555555554"/>
    <x v="4"/>
    <x v="11"/>
  </r>
  <r>
    <n v="805"/>
    <x v="805"/>
    <x v="804"/>
    <n v="3000"/>
    <n v="3150"/>
    <x v="0"/>
    <x v="0"/>
    <x v="0"/>
    <n v="1310857200"/>
    <n v="1306525512"/>
    <b v="0"/>
    <n v="54"/>
    <b v="1"/>
    <x v="11"/>
    <n v="105"/>
    <n v="58.333333333333336"/>
    <x v="4"/>
    <x v="11"/>
  </r>
  <r>
    <n v="806"/>
    <x v="806"/>
    <x v="805"/>
    <n v="8000"/>
    <n v="8355"/>
    <x v="0"/>
    <x v="0"/>
    <x v="0"/>
    <n v="1315413339"/>
    <n v="1312821339"/>
    <b v="0"/>
    <n v="71"/>
    <b v="1"/>
    <x v="11"/>
    <n v="104.4375"/>
    <n v="117.67605633802818"/>
    <x v="4"/>
    <x v="11"/>
  </r>
  <r>
    <n v="807"/>
    <x v="807"/>
    <x v="806"/>
    <n v="4000"/>
    <n v="4205"/>
    <x v="0"/>
    <x v="0"/>
    <x v="0"/>
    <n v="1488333600"/>
    <n v="1485270311"/>
    <b v="0"/>
    <n v="57"/>
    <b v="1"/>
    <x v="11"/>
    <n v="105.125"/>
    <n v="73.771929824561397"/>
    <x v="4"/>
    <x v="11"/>
  </r>
  <r>
    <n v="808"/>
    <x v="808"/>
    <x v="807"/>
    <n v="4500"/>
    <n v="4500"/>
    <x v="0"/>
    <x v="5"/>
    <x v="5"/>
    <n v="1419224340"/>
    <n v="1416363886"/>
    <b v="0"/>
    <n v="43"/>
    <b v="1"/>
    <x v="11"/>
    <n v="100"/>
    <n v="104.65116279069767"/>
    <x v="4"/>
    <x v="11"/>
  </r>
  <r>
    <n v="809"/>
    <x v="809"/>
    <x v="808"/>
    <n v="4000"/>
    <n v="4151"/>
    <x v="0"/>
    <x v="0"/>
    <x v="0"/>
    <n v="1390161630"/>
    <n v="1387569630"/>
    <b v="0"/>
    <n v="52"/>
    <b v="1"/>
    <x v="11"/>
    <n v="103.77499999999999"/>
    <n v="79.82692307692308"/>
    <x v="4"/>
    <x v="11"/>
  </r>
  <r>
    <n v="810"/>
    <x v="810"/>
    <x v="809"/>
    <n v="1500"/>
    <n v="1575"/>
    <x v="0"/>
    <x v="0"/>
    <x v="0"/>
    <n v="1346462462"/>
    <n v="1343870462"/>
    <b v="0"/>
    <n v="27"/>
    <b v="1"/>
    <x v="11"/>
    <n v="105"/>
    <n v="58.333333333333336"/>
    <x v="4"/>
    <x v="11"/>
  </r>
  <r>
    <n v="811"/>
    <x v="811"/>
    <x v="810"/>
    <n v="1000"/>
    <n v="1040"/>
    <x v="0"/>
    <x v="0"/>
    <x v="0"/>
    <n v="1373475120"/>
    <n v="1371569202"/>
    <b v="0"/>
    <n v="12"/>
    <b v="1"/>
    <x v="11"/>
    <n v="104"/>
    <n v="86.666666666666671"/>
    <x v="4"/>
    <x v="11"/>
  </r>
  <r>
    <n v="812"/>
    <x v="812"/>
    <x v="811"/>
    <n v="600"/>
    <n v="911"/>
    <x v="0"/>
    <x v="0"/>
    <x v="0"/>
    <n v="1362146280"/>
    <n v="1357604752"/>
    <b v="0"/>
    <n v="33"/>
    <b v="1"/>
    <x v="11"/>
    <n v="151.83333333333334"/>
    <n v="27.606060606060606"/>
    <x v="4"/>
    <x v="11"/>
  </r>
  <r>
    <n v="813"/>
    <x v="813"/>
    <x v="812"/>
    <n v="1500"/>
    <n v="2399.94"/>
    <x v="0"/>
    <x v="0"/>
    <x v="0"/>
    <n v="1342825365"/>
    <n v="1340233365"/>
    <b v="0"/>
    <n v="96"/>
    <b v="1"/>
    <x v="11"/>
    <n v="159.99600000000001"/>
    <n v="24.999375000000001"/>
    <x v="4"/>
    <x v="11"/>
  </r>
  <r>
    <n v="814"/>
    <x v="814"/>
    <x v="813"/>
    <n v="1000"/>
    <n v="1273"/>
    <x v="0"/>
    <x v="0"/>
    <x v="0"/>
    <n v="1306865040"/>
    <n v="1305568201"/>
    <b v="0"/>
    <n v="28"/>
    <b v="1"/>
    <x v="11"/>
    <n v="127.3"/>
    <n v="45.464285714285715"/>
    <x v="4"/>
    <x v="11"/>
  </r>
  <r>
    <n v="815"/>
    <x v="815"/>
    <x v="814"/>
    <n v="4000"/>
    <n v="4280"/>
    <x v="0"/>
    <x v="0"/>
    <x v="0"/>
    <n v="1414879303"/>
    <n v="1412287303"/>
    <b v="0"/>
    <n v="43"/>
    <b v="1"/>
    <x v="11"/>
    <n v="107"/>
    <n v="99.534883720930239"/>
    <x v="4"/>
    <x v="11"/>
  </r>
  <r>
    <n v="816"/>
    <x v="816"/>
    <x v="815"/>
    <n v="7000"/>
    <n v="8058.55"/>
    <x v="0"/>
    <x v="0"/>
    <x v="0"/>
    <n v="1365489000"/>
    <n v="1362776043"/>
    <b v="0"/>
    <n v="205"/>
    <b v="1"/>
    <x v="11"/>
    <n v="115.12214285714286"/>
    <n v="39.31"/>
    <x v="4"/>
    <x v="11"/>
  </r>
  <r>
    <n v="817"/>
    <x v="817"/>
    <x v="816"/>
    <n v="1500"/>
    <n v="2056.66"/>
    <x v="0"/>
    <x v="0"/>
    <x v="0"/>
    <n v="1331441940"/>
    <n v="1326810211"/>
    <b v="0"/>
    <n v="23"/>
    <b v="1"/>
    <x v="11"/>
    <n v="137.11066666666665"/>
    <n v="89.419999999999987"/>
    <x v="4"/>
    <x v="11"/>
  </r>
  <r>
    <n v="818"/>
    <x v="818"/>
    <x v="817"/>
    <n v="350"/>
    <n v="545"/>
    <x v="0"/>
    <x v="0"/>
    <x v="0"/>
    <n v="1344358860"/>
    <n v="1343682681"/>
    <b v="0"/>
    <n v="19"/>
    <b v="1"/>
    <x v="11"/>
    <n v="155.71428571428572"/>
    <n v="28.684210526315791"/>
    <x v="4"/>
    <x v="11"/>
  </r>
  <r>
    <n v="819"/>
    <x v="819"/>
    <x v="818"/>
    <n v="400"/>
    <n v="435"/>
    <x v="0"/>
    <x v="0"/>
    <x v="0"/>
    <n v="1387601040"/>
    <n v="1386806254"/>
    <b v="0"/>
    <n v="14"/>
    <b v="1"/>
    <x v="11"/>
    <n v="108.74999999999999"/>
    <n v="31.071428571428573"/>
    <x v="4"/>
    <x v="11"/>
  </r>
  <r>
    <n v="820"/>
    <x v="820"/>
    <x v="819"/>
    <n v="2000"/>
    <n v="2681"/>
    <x v="0"/>
    <x v="0"/>
    <x v="0"/>
    <n v="1402290000"/>
    <n v="1399666342"/>
    <b v="0"/>
    <n v="38"/>
    <b v="1"/>
    <x v="11"/>
    <n v="134.05000000000001"/>
    <n v="70.55263157894737"/>
    <x v="4"/>
    <x v="11"/>
  </r>
  <r>
    <n v="821"/>
    <x v="821"/>
    <x v="820"/>
    <n v="17482"/>
    <n v="17482"/>
    <x v="0"/>
    <x v="0"/>
    <x v="0"/>
    <n v="1430712060"/>
    <n v="1427753265"/>
    <b v="0"/>
    <n v="78"/>
    <b v="1"/>
    <x v="11"/>
    <n v="100"/>
    <n v="224.12820512820514"/>
    <x v="4"/>
    <x v="11"/>
  </r>
  <r>
    <n v="822"/>
    <x v="822"/>
    <x v="821"/>
    <n v="3000"/>
    <n v="3575"/>
    <x v="0"/>
    <x v="0"/>
    <x v="0"/>
    <n v="1349477050"/>
    <n v="1346885050"/>
    <b v="0"/>
    <n v="69"/>
    <b v="1"/>
    <x v="11"/>
    <n v="119.16666666666667"/>
    <n v="51.811594202898547"/>
    <x v="4"/>
    <x v="11"/>
  </r>
  <r>
    <n v="823"/>
    <x v="823"/>
    <x v="822"/>
    <n v="800"/>
    <n v="1436"/>
    <x v="0"/>
    <x v="0"/>
    <x v="0"/>
    <n v="1427062852"/>
    <n v="1424474452"/>
    <b v="0"/>
    <n v="33"/>
    <b v="1"/>
    <x v="11"/>
    <n v="179.5"/>
    <n v="43.515151515151516"/>
    <x v="4"/>
    <x v="11"/>
  </r>
  <r>
    <n v="824"/>
    <x v="824"/>
    <x v="823"/>
    <n v="1600"/>
    <n v="2150.1"/>
    <x v="0"/>
    <x v="0"/>
    <x v="0"/>
    <n v="1271573940"/>
    <n v="1268459318"/>
    <b v="0"/>
    <n v="54"/>
    <b v="1"/>
    <x v="11"/>
    <n v="134.38124999999999"/>
    <n v="39.816666666666663"/>
    <x v="4"/>
    <x v="11"/>
  </r>
  <r>
    <n v="825"/>
    <x v="825"/>
    <x v="824"/>
    <n v="12500"/>
    <n v="12554"/>
    <x v="0"/>
    <x v="0"/>
    <x v="0"/>
    <n v="1351495284"/>
    <n v="1349335284"/>
    <b v="0"/>
    <n v="99"/>
    <b v="1"/>
    <x v="11"/>
    <n v="100.43200000000002"/>
    <n v="126.8080808080808"/>
    <x v="4"/>
    <x v="11"/>
  </r>
  <r>
    <n v="826"/>
    <x v="826"/>
    <x v="825"/>
    <n v="5500"/>
    <n v="5580"/>
    <x v="0"/>
    <x v="0"/>
    <x v="0"/>
    <n v="1332719730"/>
    <n v="1330908930"/>
    <b v="0"/>
    <n v="49"/>
    <b v="1"/>
    <x v="11"/>
    <n v="101.45454545454547"/>
    <n v="113.87755102040816"/>
    <x v="4"/>
    <x v="11"/>
  </r>
  <r>
    <n v="827"/>
    <x v="827"/>
    <x v="826"/>
    <n v="300"/>
    <n v="310"/>
    <x v="0"/>
    <x v="0"/>
    <x v="0"/>
    <n v="1329248940"/>
    <n v="1326972107"/>
    <b v="0"/>
    <n v="11"/>
    <b v="1"/>
    <x v="11"/>
    <n v="103.33333333333334"/>
    <n v="28.181818181818183"/>
    <x v="4"/>
    <x v="11"/>
  </r>
  <r>
    <n v="828"/>
    <x v="828"/>
    <x v="827"/>
    <n v="1300"/>
    <n v="1391"/>
    <x v="0"/>
    <x v="0"/>
    <x v="0"/>
    <n v="1340641440"/>
    <n v="1339549982"/>
    <b v="0"/>
    <n v="38"/>
    <b v="1"/>
    <x v="11"/>
    <n v="107"/>
    <n v="36.60526315789474"/>
    <x v="4"/>
    <x v="11"/>
  </r>
  <r>
    <n v="829"/>
    <x v="829"/>
    <x v="828"/>
    <n v="500"/>
    <n v="520"/>
    <x v="0"/>
    <x v="1"/>
    <x v="1"/>
    <n v="1468437240"/>
    <n v="1463253240"/>
    <b v="0"/>
    <n v="16"/>
    <b v="1"/>
    <x v="11"/>
    <n v="104"/>
    <n v="32.5"/>
    <x v="4"/>
    <x v="11"/>
  </r>
  <r>
    <n v="830"/>
    <x v="830"/>
    <x v="829"/>
    <n v="1800"/>
    <n v="1941"/>
    <x v="0"/>
    <x v="0"/>
    <x v="0"/>
    <n v="1363952225"/>
    <n v="1361363825"/>
    <b v="0"/>
    <n v="32"/>
    <b v="1"/>
    <x v="11"/>
    <n v="107.83333333333334"/>
    <n v="60.65625"/>
    <x v="4"/>
    <x v="11"/>
  </r>
  <r>
    <n v="831"/>
    <x v="831"/>
    <x v="830"/>
    <n v="1500"/>
    <n v="3500"/>
    <x v="0"/>
    <x v="0"/>
    <x v="0"/>
    <n v="1335540694"/>
    <n v="1332948694"/>
    <b v="0"/>
    <n v="20"/>
    <b v="1"/>
    <x v="11"/>
    <n v="233.33333333333334"/>
    <n v="175"/>
    <x v="4"/>
    <x v="11"/>
  </r>
  <r>
    <n v="832"/>
    <x v="832"/>
    <x v="831"/>
    <n v="15000"/>
    <n v="15091.06"/>
    <x v="0"/>
    <x v="0"/>
    <x v="0"/>
    <n v="1327133580"/>
    <n v="1321978335"/>
    <b v="0"/>
    <n v="154"/>
    <b v="1"/>
    <x v="11"/>
    <n v="100.60706666666665"/>
    <n v="97.993896103896105"/>
    <x v="4"/>
    <x v="11"/>
  </r>
  <r>
    <n v="833"/>
    <x v="833"/>
    <x v="832"/>
    <n v="6000"/>
    <n v="6100"/>
    <x v="0"/>
    <x v="0"/>
    <x v="0"/>
    <n v="1397941475"/>
    <n v="1395349475"/>
    <b v="0"/>
    <n v="41"/>
    <b v="1"/>
    <x v="11"/>
    <n v="101.66666666666666"/>
    <n v="148.78048780487805"/>
    <x v="4"/>
    <x v="11"/>
  </r>
  <r>
    <n v="834"/>
    <x v="834"/>
    <x v="833"/>
    <n v="5500"/>
    <n v="7206"/>
    <x v="0"/>
    <x v="0"/>
    <x v="0"/>
    <n v="1372651140"/>
    <n v="1369770292"/>
    <b v="0"/>
    <n v="75"/>
    <b v="1"/>
    <x v="11"/>
    <n v="131.0181818181818"/>
    <n v="96.08"/>
    <x v="4"/>
    <x v="11"/>
  </r>
  <r>
    <n v="835"/>
    <x v="835"/>
    <x v="834"/>
    <n v="2000"/>
    <n v="2345"/>
    <x v="0"/>
    <x v="0"/>
    <x v="0"/>
    <n v="1337396400"/>
    <n v="1333709958"/>
    <b v="0"/>
    <n v="40"/>
    <b v="1"/>
    <x v="11"/>
    <n v="117.25000000000001"/>
    <n v="58.625"/>
    <x v="4"/>
    <x v="11"/>
  </r>
  <r>
    <n v="836"/>
    <x v="836"/>
    <x v="835"/>
    <n v="5000"/>
    <n v="5046.5200000000004"/>
    <x v="0"/>
    <x v="0"/>
    <x v="0"/>
    <n v="1381108918"/>
    <n v="1378516918"/>
    <b v="0"/>
    <n v="46"/>
    <b v="1"/>
    <x v="11"/>
    <n v="100.93039999999999"/>
    <n v="109.70695652173914"/>
    <x v="4"/>
    <x v="11"/>
  </r>
  <r>
    <n v="837"/>
    <x v="837"/>
    <x v="836"/>
    <n v="2500"/>
    <n v="3045"/>
    <x v="0"/>
    <x v="0"/>
    <x v="0"/>
    <n v="1398988662"/>
    <n v="1396396662"/>
    <b v="0"/>
    <n v="62"/>
    <b v="1"/>
    <x v="11"/>
    <n v="121.8"/>
    <n v="49.112903225806448"/>
    <x v="4"/>
    <x v="11"/>
  </r>
  <r>
    <n v="838"/>
    <x v="838"/>
    <x v="837"/>
    <n v="2000"/>
    <n v="2908"/>
    <x v="0"/>
    <x v="0"/>
    <x v="0"/>
    <n v="1326835985"/>
    <n v="1324243985"/>
    <b v="0"/>
    <n v="61"/>
    <b v="1"/>
    <x v="11"/>
    <n v="145.4"/>
    <n v="47.672131147540981"/>
    <x v="4"/>
    <x v="11"/>
  </r>
  <r>
    <n v="839"/>
    <x v="839"/>
    <x v="838"/>
    <n v="5000"/>
    <n v="5830.83"/>
    <x v="0"/>
    <x v="0"/>
    <x v="0"/>
    <n v="1348337956"/>
    <n v="1345745956"/>
    <b v="0"/>
    <n v="96"/>
    <b v="1"/>
    <x v="11"/>
    <n v="116.61660000000001"/>
    <n v="60.737812499999997"/>
    <x v="4"/>
    <x v="11"/>
  </r>
  <r>
    <n v="840"/>
    <x v="840"/>
    <x v="839"/>
    <n v="10000"/>
    <n v="12041.66"/>
    <x v="0"/>
    <x v="0"/>
    <x v="0"/>
    <n v="1474694787"/>
    <n v="1472102787"/>
    <b v="0"/>
    <n v="190"/>
    <b v="1"/>
    <x v="12"/>
    <n v="120.4166"/>
    <n v="63.37715789473684"/>
    <x v="4"/>
    <x v="12"/>
  </r>
  <r>
    <n v="841"/>
    <x v="841"/>
    <x v="840"/>
    <n v="5000"/>
    <n v="5066"/>
    <x v="0"/>
    <x v="0"/>
    <x v="0"/>
    <n v="1415653663"/>
    <n v="1413058063"/>
    <b v="1"/>
    <n v="94"/>
    <b v="1"/>
    <x v="12"/>
    <n v="101.32000000000001"/>
    <n v="53.893617021276597"/>
    <x v="4"/>
    <x v="12"/>
  </r>
  <r>
    <n v="842"/>
    <x v="842"/>
    <x v="841"/>
    <n v="2500"/>
    <n v="2608"/>
    <x v="0"/>
    <x v="5"/>
    <x v="5"/>
    <n v="1381723140"/>
    <n v="1378735983"/>
    <b v="1"/>
    <n v="39"/>
    <b v="1"/>
    <x v="12"/>
    <n v="104.32"/>
    <n v="66.871794871794876"/>
    <x v="4"/>
    <x v="12"/>
  </r>
  <r>
    <n v="843"/>
    <x v="843"/>
    <x v="842"/>
    <n v="3000"/>
    <n v="8014"/>
    <x v="0"/>
    <x v="0"/>
    <x v="0"/>
    <n v="1481184000"/>
    <n v="1479708680"/>
    <b v="0"/>
    <n v="127"/>
    <b v="1"/>
    <x v="12"/>
    <n v="267.13333333333333"/>
    <n v="63.102362204724407"/>
    <x v="4"/>
    <x v="12"/>
  </r>
  <r>
    <n v="844"/>
    <x v="844"/>
    <x v="843"/>
    <n v="3000"/>
    <n v="5824"/>
    <x v="0"/>
    <x v="0"/>
    <x v="0"/>
    <n v="1414817940"/>
    <n v="1411489552"/>
    <b v="1"/>
    <n v="159"/>
    <b v="1"/>
    <x v="12"/>
    <n v="194.13333333333333"/>
    <n v="36.628930817610062"/>
    <x v="4"/>
    <x v="12"/>
  </r>
  <r>
    <n v="845"/>
    <x v="845"/>
    <x v="844"/>
    <n v="5000"/>
    <n v="6019.01"/>
    <x v="0"/>
    <x v="0"/>
    <x v="0"/>
    <n v="1473047940"/>
    <n v="1469595396"/>
    <b v="0"/>
    <n v="177"/>
    <b v="1"/>
    <x v="12"/>
    <n v="120.3802"/>
    <n v="34.005706214689269"/>
    <x v="4"/>
    <x v="12"/>
  </r>
  <r>
    <n v="846"/>
    <x v="846"/>
    <x v="845"/>
    <n v="1100"/>
    <n v="1342.01"/>
    <x v="0"/>
    <x v="1"/>
    <x v="1"/>
    <n v="1394460000"/>
    <n v="1393233855"/>
    <b v="0"/>
    <n v="47"/>
    <b v="1"/>
    <x v="12"/>
    <n v="122.00090909090908"/>
    <n v="28.553404255319148"/>
    <x v="4"/>
    <x v="12"/>
  </r>
  <r>
    <n v="847"/>
    <x v="847"/>
    <x v="846"/>
    <n v="10"/>
    <n v="10"/>
    <x v="0"/>
    <x v="0"/>
    <x v="0"/>
    <n v="1436555376"/>
    <n v="1433963376"/>
    <b v="0"/>
    <n v="1"/>
    <b v="1"/>
    <x v="12"/>
    <n v="100"/>
    <n v="10"/>
    <x v="4"/>
    <x v="12"/>
  </r>
  <r>
    <n v="848"/>
    <x v="848"/>
    <x v="847"/>
    <n v="300"/>
    <n v="300"/>
    <x v="0"/>
    <x v="0"/>
    <x v="0"/>
    <n v="1429038033"/>
    <n v="1426446033"/>
    <b v="0"/>
    <n v="16"/>
    <b v="1"/>
    <x v="12"/>
    <n v="100"/>
    <n v="18.75"/>
    <x v="4"/>
    <x v="12"/>
  </r>
  <r>
    <n v="849"/>
    <x v="849"/>
    <x v="848"/>
    <n v="4000"/>
    <n v="4796"/>
    <x v="0"/>
    <x v="0"/>
    <x v="0"/>
    <n v="1426473264"/>
    <n v="1424057664"/>
    <b v="0"/>
    <n v="115"/>
    <b v="1"/>
    <x v="12"/>
    <n v="119.9"/>
    <n v="41.704347826086959"/>
    <x v="4"/>
    <x v="12"/>
  </r>
  <r>
    <n v="850"/>
    <x v="850"/>
    <x v="849"/>
    <n v="4000"/>
    <n v="6207"/>
    <x v="0"/>
    <x v="0"/>
    <x v="0"/>
    <n v="1461560340"/>
    <n v="1458762717"/>
    <b v="0"/>
    <n v="133"/>
    <b v="1"/>
    <x v="12"/>
    <n v="155.17499999999998"/>
    <n v="46.669172932330824"/>
    <x v="4"/>
    <x v="12"/>
  </r>
  <r>
    <n v="851"/>
    <x v="851"/>
    <x v="850"/>
    <n v="2000"/>
    <n v="2609"/>
    <x v="0"/>
    <x v="6"/>
    <x v="3"/>
    <n v="1469994300"/>
    <n v="1464815253"/>
    <b v="0"/>
    <n v="70"/>
    <b v="1"/>
    <x v="12"/>
    <n v="130.44999999999999"/>
    <n v="37.271428571428572"/>
    <x v="4"/>
    <x v="12"/>
  </r>
  <r>
    <n v="852"/>
    <x v="852"/>
    <x v="851"/>
    <n v="3500"/>
    <n v="3674"/>
    <x v="0"/>
    <x v="0"/>
    <x v="0"/>
    <n v="1477342800"/>
    <n v="1476386395"/>
    <b v="0"/>
    <n v="62"/>
    <b v="1"/>
    <x v="12"/>
    <n v="104.97142857142859"/>
    <n v="59.258064516129032"/>
    <x v="4"/>
    <x v="12"/>
  </r>
  <r>
    <n v="853"/>
    <x v="853"/>
    <x v="852"/>
    <n v="300"/>
    <n v="300"/>
    <x v="0"/>
    <x v="0"/>
    <x v="0"/>
    <n v="1424116709"/>
    <n v="1421524709"/>
    <b v="0"/>
    <n v="10"/>
    <b v="1"/>
    <x v="12"/>
    <n v="100"/>
    <n v="30"/>
    <x v="4"/>
    <x v="12"/>
  </r>
  <r>
    <n v="854"/>
    <x v="854"/>
    <x v="853"/>
    <n v="27800"/>
    <n v="32865.300000000003"/>
    <x v="0"/>
    <x v="0"/>
    <x v="0"/>
    <n v="1482901546"/>
    <n v="1480309546"/>
    <b v="0"/>
    <n v="499"/>
    <b v="1"/>
    <x v="12"/>
    <n v="118.2205035971223"/>
    <n v="65.8623246492986"/>
    <x v="4"/>
    <x v="12"/>
  </r>
  <r>
    <n v="855"/>
    <x v="855"/>
    <x v="854"/>
    <n v="1450"/>
    <n v="1500"/>
    <x v="0"/>
    <x v="0"/>
    <x v="0"/>
    <n v="1469329217"/>
    <n v="1466737217"/>
    <b v="0"/>
    <n v="47"/>
    <b v="1"/>
    <x v="12"/>
    <n v="103.44827586206897"/>
    <n v="31.914893617021278"/>
    <x v="4"/>
    <x v="12"/>
  </r>
  <r>
    <n v="856"/>
    <x v="856"/>
    <x v="855"/>
    <n v="250"/>
    <n v="545"/>
    <x v="0"/>
    <x v="12"/>
    <x v="3"/>
    <n v="1477422000"/>
    <n v="1472282956"/>
    <b v="0"/>
    <n v="28"/>
    <b v="1"/>
    <x v="12"/>
    <n v="218.00000000000003"/>
    <n v="19.464285714285715"/>
    <x v="4"/>
    <x v="12"/>
  </r>
  <r>
    <n v="857"/>
    <x v="857"/>
    <x v="856"/>
    <n v="1200"/>
    <n v="1200"/>
    <x v="0"/>
    <x v="3"/>
    <x v="3"/>
    <n v="1448463431"/>
    <n v="1444831031"/>
    <b v="0"/>
    <n v="24"/>
    <b v="1"/>
    <x v="12"/>
    <n v="100"/>
    <n v="50"/>
    <x v="4"/>
    <x v="12"/>
  </r>
  <r>
    <n v="858"/>
    <x v="858"/>
    <x v="857"/>
    <n v="1200"/>
    <n v="1728.07"/>
    <x v="0"/>
    <x v="1"/>
    <x v="1"/>
    <n v="1429138740"/>
    <n v="1426528418"/>
    <b v="0"/>
    <n v="76"/>
    <b v="1"/>
    <x v="12"/>
    <n v="144.00583333333333"/>
    <n v="22.737763157894737"/>
    <x v="4"/>
    <x v="12"/>
  </r>
  <r>
    <n v="859"/>
    <x v="859"/>
    <x v="858"/>
    <n v="4000"/>
    <n v="4187"/>
    <x v="0"/>
    <x v="0"/>
    <x v="0"/>
    <n v="1433376000"/>
    <n v="1430768468"/>
    <b v="0"/>
    <n v="98"/>
    <b v="1"/>
    <x v="12"/>
    <n v="104.67500000000001"/>
    <n v="42.724489795918366"/>
    <x v="4"/>
    <x v="12"/>
  </r>
  <r>
    <n v="860"/>
    <x v="860"/>
    <x v="859"/>
    <n v="14000"/>
    <n v="2540"/>
    <x v="2"/>
    <x v="0"/>
    <x v="0"/>
    <n v="1385123713"/>
    <n v="1382528113"/>
    <b v="0"/>
    <n v="48"/>
    <b v="0"/>
    <x v="13"/>
    <n v="18.142857142857142"/>
    <n v="52.916666666666664"/>
    <x v="4"/>
    <x v="13"/>
  </r>
  <r>
    <n v="861"/>
    <x v="861"/>
    <x v="860"/>
    <n v="4500"/>
    <n v="101"/>
    <x v="2"/>
    <x v="0"/>
    <x v="0"/>
    <n v="1474067404"/>
    <n v="1471475404"/>
    <b v="0"/>
    <n v="2"/>
    <b v="0"/>
    <x v="13"/>
    <n v="2.2444444444444445"/>
    <n v="50.5"/>
    <x v="4"/>
    <x v="13"/>
  </r>
  <r>
    <n v="862"/>
    <x v="862"/>
    <x v="861"/>
    <n v="50000"/>
    <n v="170"/>
    <x v="2"/>
    <x v="1"/>
    <x v="1"/>
    <n v="1384179548"/>
    <n v="1381583948"/>
    <b v="0"/>
    <n v="4"/>
    <b v="0"/>
    <x v="13"/>
    <n v="0.33999999999999997"/>
    <n v="42.5"/>
    <x v="4"/>
    <x v="13"/>
  </r>
  <r>
    <n v="863"/>
    <x v="863"/>
    <x v="862"/>
    <n v="2000"/>
    <n v="90"/>
    <x v="2"/>
    <x v="0"/>
    <x v="0"/>
    <n v="1329014966"/>
    <n v="1326422966"/>
    <b v="0"/>
    <n v="5"/>
    <b v="0"/>
    <x v="13"/>
    <n v="4.5"/>
    <n v="18"/>
    <x v="4"/>
    <x v="13"/>
  </r>
  <r>
    <n v="864"/>
    <x v="864"/>
    <x v="863"/>
    <n v="6500"/>
    <n v="2700"/>
    <x v="2"/>
    <x v="0"/>
    <x v="0"/>
    <n v="1381917540"/>
    <n v="1379990038"/>
    <b v="0"/>
    <n v="79"/>
    <b v="0"/>
    <x v="13"/>
    <n v="41.53846153846154"/>
    <n v="34.177215189873415"/>
    <x v="4"/>
    <x v="13"/>
  </r>
  <r>
    <n v="865"/>
    <x v="865"/>
    <x v="864"/>
    <n v="2200"/>
    <n v="45"/>
    <x v="2"/>
    <x v="0"/>
    <x v="0"/>
    <n v="1358361197"/>
    <n v="1353177197"/>
    <b v="0"/>
    <n v="2"/>
    <b v="0"/>
    <x v="13"/>
    <n v="2.0454545454545454"/>
    <n v="22.5"/>
    <x v="4"/>
    <x v="13"/>
  </r>
  <r>
    <n v="866"/>
    <x v="866"/>
    <x v="865"/>
    <n v="3500"/>
    <n v="640"/>
    <x v="2"/>
    <x v="0"/>
    <x v="0"/>
    <n v="1425136200"/>
    <n v="1421853518"/>
    <b v="0"/>
    <n v="11"/>
    <b v="0"/>
    <x v="13"/>
    <n v="18.285714285714285"/>
    <n v="58.18181818181818"/>
    <x v="4"/>
    <x v="13"/>
  </r>
  <r>
    <n v="867"/>
    <x v="867"/>
    <x v="866"/>
    <n v="5000"/>
    <n v="1201"/>
    <x v="2"/>
    <x v="0"/>
    <x v="0"/>
    <n v="1259643540"/>
    <n v="1254450706"/>
    <b v="0"/>
    <n v="11"/>
    <b v="0"/>
    <x v="13"/>
    <n v="24.02"/>
    <n v="109.18181818181819"/>
    <x v="4"/>
    <x v="13"/>
  </r>
  <r>
    <n v="868"/>
    <x v="868"/>
    <x v="867"/>
    <n v="45000"/>
    <n v="50"/>
    <x v="2"/>
    <x v="0"/>
    <x v="0"/>
    <n v="1389055198"/>
    <n v="1386463198"/>
    <b v="0"/>
    <n v="1"/>
    <b v="0"/>
    <x v="13"/>
    <n v="0.1111111111111111"/>
    <n v="50"/>
    <x v="4"/>
    <x v="13"/>
  </r>
  <r>
    <n v="869"/>
    <x v="869"/>
    <x v="868"/>
    <n v="8800"/>
    <n v="1040"/>
    <x v="2"/>
    <x v="0"/>
    <x v="0"/>
    <n v="1365448657"/>
    <n v="1362860257"/>
    <b v="0"/>
    <n v="3"/>
    <b v="0"/>
    <x v="13"/>
    <n v="11.818181818181818"/>
    <n v="346.66666666666669"/>
    <x v="4"/>
    <x v="13"/>
  </r>
  <r>
    <n v="870"/>
    <x v="870"/>
    <x v="869"/>
    <n v="20000"/>
    <n v="62"/>
    <x v="2"/>
    <x v="1"/>
    <x v="1"/>
    <n v="1377995523"/>
    <n v="1375403523"/>
    <b v="0"/>
    <n v="5"/>
    <b v="0"/>
    <x v="13"/>
    <n v="0.31"/>
    <n v="12.4"/>
    <x v="4"/>
    <x v="13"/>
  </r>
  <r>
    <n v="871"/>
    <x v="871"/>
    <x v="870"/>
    <n v="6000"/>
    <n v="325"/>
    <x v="2"/>
    <x v="0"/>
    <x v="0"/>
    <n v="1385735295"/>
    <n v="1383139695"/>
    <b v="0"/>
    <n v="12"/>
    <b v="0"/>
    <x v="13"/>
    <n v="5.416666666666667"/>
    <n v="27.083333333333332"/>
    <x v="4"/>
    <x v="13"/>
  </r>
  <r>
    <n v="872"/>
    <x v="872"/>
    <x v="871"/>
    <n v="8000"/>
    <n v="65"/>
    <x v="2"/>
    <x v="0"/>
    <x v="0"/>
    <n v="1299786527"/>
    <n v="1295898527"/>
    <b v="0"/>
    <n v="2"/>
    <b v="0"/>
    <x v="13"/>
    <n v="0.8125"/>
    <n v="32.5"/>
    <x v="4"/>
    <x v="13"/>
  </r>
  <r>
    <n v="873"/>
    <x v="873"/>
    <x v="872"/>
    <n v="3500"/>
    <n v="45"/>
    <x v="2"/>
    <x v="0"/>
    <x v="0"/>
    <n v="1352610040"/>
    <n v="1349150440"/>
    <b v="0"/>
    <n v="5"/>
    <b v="0"/>
    <x v="13"/>
    <n v="1.2857142857142856"/>
    <n v="9"/>
    <x v="4"/>
    <x v="13"/>
  </r>
  <r>
    <n v="874"/>
    <x v="874"/>
    <x v="873"/>
    <n v="3000"/>
    <n v="730"/>
    <x v="2"/>
    <x v="0"/>
    <x v="0"/>
    <n v="1367676034"/>
    <n v="1365084034"/>
    <b v="0"/>
    <n v="21"/>
    <b v="0"/>
    <x v="13"/>
    <n v="24.333333333333336"/>
    <n v="34.761904761904759"/>
    <x v="4"/>
    <x v="13"/>
  </r>
  <r>
    <n v="875"/>
    <x v="875"/>
    <x v="874"/>
    <n v="5000"/>
    <n v="0"/>
    <x v="2"/>
    <x v="0"/>
    <x v="0"/>
    <n v="1442856131"/>
    <n v="1441128131"/>
    <b v="0"/>
    <n v="0"/>
    <b v="0"/>
    <x v="13"/>
    <n v="0"/>
    <e v="#DIV/0!"/>
    <x v="4"/>
    <x v="13"/>
  </r>
  <r>
    <n v="876"/>
    <x v="876"/>
    <x v="875"/>
    <n v="3152"/>
    <n v="1286"/>
    <x v="2"/>
    <x v="1"/>
    <x v="1"/>
    <n v="1359978927"/>
    <n v="1357127727"/>
    <b v="0"/>
    <n v="45"/>
    <b v="0"/>
    <x v="13"/>
    <n v="40.799492385786799"/>
    <n v="28.577777777777779"/>
    <x v="4"/>
    <x v="13"/>
  </r>
  <r>
    <n v="877"/>
    <x v="877"/>
    <x v="876"/>
    <n v="2000"/>
    <n v="1351"/>
    <x v="2"/>
    <x v="0"/>
    <x v="0"/>
    <n v="1387479360"/>
    <n v="1384887360"/>
    <b v="0"/>
    <n v="29"/>
    <b v="0"/>
    <x v="13"/>
    <n v="67.55"/>
    <n v="46.586206896551722"/>
    <x v="4"/>
    <x v="13"/>
  </r>
  <r>
    <n v="878"/>
    <x v="878"/>
    <x v="877"/>
    <n v="5000"/>
    <n v="65"/>
    <x v="2"/>
    <x v="0"/>
    <x v="0"/>
    <n v="1293082524"/>
    <n v="1290490524"/>
    <b v="0"/>
    <n v="2"/>
    <b v="0"/>
    <x v="13"/>
    <n v="1.3"/>
    <n v="32.5"/>
    <x v="4"/>
    <x v="13"/>
  </r>
  <r>
    <n v="879"/>
    <x v="879"/>
    <x v="878"/>
    <n v="2100"/>
    <n v="644"/>
    <x v="2"/>
    <x v="0"/>
    <x v="0"/>
    <n v="1338321305"/>
    <n v="1336506905"/>
    <b v="0"/>
    <n v="30"/>
    <b v="0"/>
    <x v="13"/>
    <n v="30.666666666666664"/>
    <n v="21.466666666666665"/>
    <x v="4"/>
    <x v="13"/>
  </r>
  <r>
    <n v="880"/>
    <x v="880"/>
    <x v="879"/>
    <n v="3780"/>
    <n v="113"/>
    <x v="2"/>
    <x v="0"/>
    <x v="0"/>
    <n v="1351582938"/>
    <n v="1348731738"/>
    <b v="0"/>
    <n v="8"/>
    <b v="0"/>
    <x v="14"/>
    <n v="2.9894179894179893"/>
    <n v="14.125"/>
    <x v="4"/>
    <x v="14"/>
  </r>
  <r>
    <n v="881"/>
    <x v="881"/>
    <x v="880"/>
    <n v="3750"/>
    <n v="30"/>
    <x v="2"/>
    <x v="0"/>
    <x v="0"/>
    <n v="1326520886"/>
    <n v="1322632886"/>
    <b v="0"/>
    <n v="1"/>
    <b v="0"/>
    <x v="14"/>
    <n v="0.8"/>
    <n v="30"/>
    <x v="4"/>
    <x v="14"/>
  </r>
  <r>
    <n v="882"/>
    <x v="882"/>
    <x v="881"/>
    <n v="1500"/>
    <n v="302"/>
    <x v="2"/>
    <x v="0"/>
    <x v="0"/>
    <n v="1315341550"/>
    <n v="1312490350"/>
    <b v="0"/>
    <n v="14"/>
    <b v="0"/>
    <x v="14"/>
    <n v="20.133333333333333"/>
    <n v="21.571428571428573"/>
    <x v="4"/>
    <x v="14"/>
  </r>
  <r>
    <n v="883"/>
    <x v="883"/>
    <x v="882"/>
    <n v="5000"/>
    <n v="2001"/>
    <x v="2"/>
    <x v="0"/>
    <x v="0"/>
    <n v="1456957635"/>
    <n v="1451773635"/>
    <b v="0"/>
    <n v="24"/>
    <b v="0"/>
    <x v="14"/>
    <n v="40.020000000000003"/>
    <n v="83.375"/>
    <x v="4"/>
    <x v="14"/>
  </r>
  <r>
    <n v="884"/>
    <x v="884"/>
    <x v="883"/>
    <n v="2000"/>
    <n v="20"/>
    <x v="2"/>
    <x v="0"/>
    <x v="0"/>
    <n v="1336789860"/>
    <n v="1331666146"/>
    <b v="0"/>
    <n v="2"/>
    <b v="0"/>
    <x v="14"/>
    <n v="1"/>
    <n v="10"/>
    <x v="4"/>
    <x v="14"/>
  </r>
  <r>
    <n v="885"/>
    <x v="885"/>
    <x v="884"/>
    <n v="1000"/>
    <n v="750"/>
    <x v="2"/>
    <x v="0"/>
    <x v="0"/>
    <n v="1483137311"/>
    <n v="1481322911"/>
    <b v="0"/>
    <n v="21"/>
    <b v="0"/>
    <x v="14"/>
    <n v="75"/>
    <n v="35.714285714285715"/>
    <x v="4"/>
    <x v="14"/>
  </r>
  <r>
    <n v="886"/>
    <x v="886"/>
    <x v="885"/>
    <n v="500"/>
    <n v="205"/>
    <x v="2"/>
    <x v="0"/>
    <x v="0"/>
    <n v="1473972813"/>
    <n v="1471812813"/>
    <b v="0"/>
    <n v="7"/>
    <b v="0"/>
    <x v="14"/>
    <n v="41"/>
    <n v="29.285714285714285"/>
    <x v="4"/>
    <x v="14"/>
  </r>
  <r>
    <n v="887"/>
    <x v="887"/>
    <x v="886"/>
    <n v="1000"/>
    <n v="0"/>
    <x v="2"/>
    <x v="0"/>
    <x v="0"/>
    <n v="1338159655"/>
    <n v="1335567655"/>
    <b v="0"/>
    <n v="0"/>
    <b v="0"/>
    <x v="14"/>
    <n v="0"/>
    <e v="#DIV/0!"/>
    <x v="4"/>
    <x v="14"/>
  </r>
  <r>
    <n v="888"/>
    <x v="888"/>
    <x v="887"/>
    <n v="1000"/>
    <n v="72"/>
    <x v="2"/>
    <x v="0"/>
    <x v="0"/>
    <n v="1314856800"/>
    <n v="1311789885"/>
    <b v="0"/>
    <n v="4"/>
    <b v="0"/>
    <x v="14"/>
    <n v="7.1999999999999993"/>
    <n v="18"/>
    <x v="4"/>
    <x v="14"/>
  </r>
  <r>
    <n v="889"/>
    <x v="889"/>
    <x v="888"/>
    <n v="25000"/>
    <n v="2360.3200000000002"/>
    <x v="2"/>
    <x v="0"/>
    <x v="0"/>
    <n v="1412534943"/>
    <n v="1409942943"/>
    <b v="0"/>
    <n v="32"/>
    <b v="0"/>
    <x v="14"/>
    <n v="9.4412800000000008"/>
    <n v="73.760000000000005"/>
    <x v="4"/>
    <x v="14"/>
  </r>
  <r>
    <n v="890"/>
    <x v="890"/>
    <x v="889"/>
    <n v="3000"/>
    <n v="125"/>
    <x v="2"/>
    <x v="0"/>
    <x v="0"/>
    <n v="1385055979"/>
    <n v="1382460379"/>
    <b v="0"/>
    <n v="4"/>
    <b v="0"/>
    <x v="14"/>
    <n v="4.1666666666666661"/>
    <n v="31.25"/>
    <x v="4"/>
    <x v="14"/>
  </r>
  <r>
    <n v="891"/>
    <x v="891"/>
    <x v="890"/>
    <n v="8000"/>
    <n v="260"/>
    <x v="2"/>
    <x v="0"/>
    <x v="0"/>
    <n v="1408581930"/>
    <n v="1405989930"/>
    <b v="0"/>
    <n v="9"/>
    <b v="0"/>
    <x v="14"/>
    <n v="3.25"/>
    <n v="28.888888888888889"/>
    <x v="4"/>
    <x v="14"/>
  </r>
  <r>
    <n v="892"/>
    <x v="892"/>
    <x v="891"/>
    <n v="6000"/>
    <n v="2445"/>
    <x v="2"/>
    <x v="0"/>
    <x v="0"/>
    <n v="1280635200"/>
    <n v="1273121283"/>
    <b v="0"/>
    <n v="17"/>
    <b v="0"/>
    <x v="14"/>
    <n v="40.75"/>
    <n v="143.8235294117647"/>
    <x v="4"/>
    <x v="14"/>
  </r>
  <r>
    <n v="893"/>
    <x v="893"/>
    <x v="892"/>
    <n v="2000"/>
    <n v="200"/>
    <x v="2"/>
    <x v="0"/>
    <x v="0"/>
    <n v="1427920363"/>
    <n v="1425331963"/>
    <b v="0"/>
    <n v="5"/>
    <b v="0"/>
    <x v="14"/>
    <n v="10"/>
    <n v="40"/>
    <x v="4"/>
    <x v="14"/>
  </r>
  <r>
    <n v="894"/>
    <x v="894"/>
    <x v="893"/>
    <n v="20000"/>
    <n v="7834"/>
    <x v="2"/>
    <x v="0"/>
    <x v="0"/>
    <n v="1465169610"/>
    <n v="1462577610"/>
    <b v="0"/>
    <n v="53"/>
    <b v="0"/>
    <x v="14"/>
    <n v="39.17"/>
    <n v="147.81132075471697"/>
    <x v="4"/>
    <x v="14"/>
  </r>
  <r>
    <n v="895"/>
    <x v="895"/>
    <x v="894"/>
    <n v="8000"/>
    <n v="195"/>
    <x v="2"/>
    <x v="0"/>
    <x v="0"/>
    <n v="1287975829"/>
    <n v="1284087829"/>
    <b v="0"/>
    <n v="7"/>
    <b v="0"/>
    <x v="14"/>
    <n v="2.4375"/>
    <n v="27.857142857142858"/>
    <x v="4"/>
    <x v="14"/>
  </r>
  <r>
    <n v="896"/>
    <x v="896"/>
    <x v="895"/>
    <n v="8000"/>
    <n v="3200"/>
    <x v="2"/>
    <x v="0"/>
    <x v="0"/>
    <n v="1440734400"/>
    <n v="1438549026"/>
    <b v="0"/>
    <n v="72"/>
    <b v="0"/>
    <x v="14"/>
    <n v="40"/>
    <n v="44.444444444444443"/>
    <x v="4"/>
    <x v="14"/>
  </r>
  <r>
    <n v="897"/>
    <x v="897"/>
    <x v="896"/>
    <n v="3000"/>
    <n v="0"/>
    <x v="2"/>
    <x v="0"/>
    <x v="0"/>
    <n v="1354123908"/>
    <n v="1351528308"/>
    <b v="0"/>
    <n v="0"/>
    <b v="0"/>
    <x v="14"/>
    <n v="0"/>
    <e v="#DIV/0!"/>
    <x v="4"/>
    <x v="14"/>
  </r>
  <r>
    <n v="898"/>
    <x v="898"/>
    <x v="897"/>
    <n v="2500"/>
    <n v="70"/>
    <x v="2"/>
    <x v="0"/>
    <x v="0"/>
    <n v="1326651110"/>
    <n v="1322763110"/>
    <b v="0"/>
    <n v="2"/>
    <b v="0"/>
    <x v="14"/>
    <n v="2.8000000000000003"/>
    <n v="35"/>
    <x v="4"/>
    <x v="14"/>
  </r>
  <r>
    <n v="899"/>
    <x v="899"/>
    <x v="898"/>
    <n v="750"/>
    <n v="280"/>
    <x v="2"/>
    <x v="0"/>
    <x v="0"/>
    <n v="1306549362"/>
    <n v="1302661362"/>
    <b v="0"/>
    <n v="8"/>
    <b v="0"/>
    <x v="14"/>
    <n v="37.333333333333336"/>
    <n v="35"/>
    <x v="4"/>
    <x v="14"/>
  </r>
  <r>
    <n v="900"/>
    <x v="900"/>
    <x v="899"/>
    <n v="5000"/>
    <n v="21"/>
    <x v="2"/>
    <x v="0"/>
    <x v="0"/>
    <n v="1459365802"/>
    <n v="1456777402"/>
    <b v="0"/>
    <n v="2"/>
    <b v="0"/>
    <x v="13"/>
    <n v="0.42"/>
    <n v="10.5"/>
    <x v="4"/>
    <x v="13"/>
  </r>
  <r>
    <n v="901"/>
    <x v="901"/>
    <x v="900"/>
    <n v="6500"/>
    <n v="0"/>
    <x v="2"/>
    <x v="0"/>
    <x v="0"/>
    <n v="1276024260"/>
    <n v="1272050914"/>
    <b v="0"/>
    <n v="0"/>
    <b v="0"/>
    <x v="13"/>
    <n v="0"/>
    <e v="#DIV/0!"/>
    <x v="4"/>
    <x v="13"/>
  </r>
  <r>
    <n v="902"/>
    <x v="902"/>
    <x v="901"/>
    <n v="30000"/>
    <n v="90"/>
    <x v="2"/>
    <x v="0"/>
    <x v="0"/>
    <n v="1409412600"/>
    <n v="1404947422"/>
    <b v="0"/>
    <n v="3"/>
    <b v="0"/>
    <x v="13"/>
    <n v="0.3"/>
    <n v="30"/>
    <x v="4"/>
    <x v="13"/>
  </r>
  <r>
    <n v="903"/>
    <x v="903"/>
    <x v="902"/>
    <n v="5000"/>
    <n v="160"/>
    <x v="2"/>
    <x v="0"/>
    <x v="0"/>
    <n v="1348367100"/>
    <n v="1346180780"/>
    <b v="0"/>
    <n v="4"/>
    <b v="0"/>
    <x v="13"/>
    <n v="3.2"/>
    <n v="40"/>
    <x v="4"/>
    <x v="13"/>
  </r>
  <r>
    <n v="904"/>
    <x v="904"/>
    <x v="903"/>
    <n v="50000"/>
    <n v="151"/>
    <x v="2"/>
    <x v="0"/>
    <x v="0"/>
    <n v="1451786137"/>
    <n v="1449194137"/>
    <b v="0"/>
    <n v="3"/>
    <b v="0"/>
    <x v="13"/>
    <n v="0.30199999999999999"/>
    <n v="50.333333333333336"/>
    <x v="4"/>
    <x v="13"/>
  </r>
  <r>
    <n v="905"/>
    <x v="905"/>
    <x v="904"/>
    <n v="6500"/>
    <n v="196"/>
    <x v="2"/>
    <x v="0"/>
    <x v="0"/>
    <n v="1295847926"/>
    <n v="1290663926"/>
    <b v="0"/>
    <n v="6"/>
    <b v="0"/>
    <x v="13"/>
    <n v="3.0153846153846153"/>
    <n v="32.666666666666664"/>
    <x v="4"/>
    <x v="13"/>
  </r>
  <r>
    <n v="906"/>
    <x v="906"/>
    <x v="905"/>
    <n v="15000"/>
    <n v="0"/>
    <x v="2"/>
    <x v="0"/>
    <x v="0"/>
    <n v="1394681590"/>
    <n v="1392093190"/>
    <b v="0"/>
    <n v="0"/>
    <b v="0"/>
    <x v="13"/>
    <n v="0"/>
    <e v="#DIV/0!"/>
    <x v="4"/>
    <x v="13"/>
  </r>
  <r>
    <n v="907"/>
    <x v="907"/>
    <x v="906"/>
    <n v="2900"/>
    <n v="0"/>
    <x v="2"/>
    <x v="0"/>
    <x v="0"/>
    <n v="1315715823"/>
    <n v="1313123823"/>
    <b v="0"/>
    <n v="0"/>
    <b v="0"/>
    <x v="13"/>
    <n v="0"/>
    <e v="#DIV/0!"/>
    <x v="4"/>
    <x v="13"/>
  </r>
  <r>
    <n v="908"/>
    <x v="908"/>
    <x v="907"/>
    <n v="2500"/>
    <n v="0"/>
    <x v="2"/>
    <x v="0"/>
    <x v="0"/>
    <n v="1280206740"/>
    <n v="1276283655"/>
    <b v="0"/>
    <n v="0"/>
    <b v="0"/>
    <x v="13"/>
    <n v="0"/>
    <e v="#DIV/0!"/>
    <x v="4"/>
    <x v="13"/>
  </r>
  <r>
    <n v="909"/>
    <x v="909"/>
    <x v="908"/>
    <n v="16000"/>
    <n v="520"/>
    <x v="2"/>
    <x v="0"/>
    <x v="0"/>
    <n v="1343016000"/>
    <n v="1340296440"/>
    <b v="0"/>
    <n v="8"/>
    <b v="0"/>
    <x v="13"/>
    <n v="3.25"/>
    <n v="65"/>
    <x v="4"/>
    <x v="13"/>
  </r>
  <r>
    <n v="910"/>
    <x v="910"/>
    <x v="909"/>
    <n v="550"/>
    <n v="123"/>
    <x v="2"/>
    <x v="1"/>
    <x v="1"/>
    <n v="1488546319"/>
    <n v="1483362319"/>
    <b v="0"/>
    <n v="5"/>
    <b v="0"/>
    <x v="13"/>
    <n v="22.363636363636363"/>
    <n v="24.6"/>
    <x v="4"/>
    <x v="13"/>
  </r>
  <r>
    <n v="911"/>
    <x v="911"/>
    <x v="910"/>
    <n v="100000"/>
    <n v="0"/>
    <x v="2"/>
    <x v="0"/>
    <x v="0"/>
    <n v="1390522045"/>
    <n v="1388707645"/>
    <b v="0"/>
    <n v="0"/>
    <b v="0"/>
    <x v="13"/>
    <n v="0"/>
    <e v="#DIV/0!"/>
    <x v="4"/>
    <x v="13"/>
  </r>
  <r>
    <n v="912"/>
    <x v="912"/>
    <x v="911"/>
    <n v="3500"/>
    <n v="30"/>
    <x v="2"/>
    <x v="0"/>
    <x v="0"/>
    <n v="1355197047"/>
    <n v="1350009447"/>
    <b v="0"/>
    <n v="2"/>
    <b v="0"/>
    <x v="13"/>
    <n v="0.85714285714285721"/>
    <n v="15"/>
    <x v="4"/>
    <x v="13"/>
  </r>
  <r>
    <n v="913"/>
    <x v="913"/>
    <x v="912"/>
    <n v="30000"/>
    <n v="1982"/>
    <x v="2"/>
    <x v="0"/>
    <x v="0"/>
    <n v="1336188019"/>
    <n v="1333596019"/>
    <b v="0"/>
    <n v="24"/>
    <b v="0"/>
    <x v="13"/>
    <n v="6.6066666666666665"/>
    <n v="82.583333333333329"/>
    <x v="4"/>
    <x v="13"/>
  </r>
  <r>
    <n v="914"/>
    <x v="914"/>
    <x v="913"/>
    <n v="1500"/>
    <n v="0"/>
    <x v="2"/>
    <x v="0"/>
    <x v="0"/>
    <n v="1345918747"/>
    <n v="1343326747"/>
    <b v="0"/>
    <n v="0"/>
    <b v="0"/>
    <x v="13"/>
    <n v="0"/>
    <e v="#DIV/0!"/>
    <x v="4"/>
    <x v="13"/>
  </r>
  <r>
    <n v="915"/>
    <x v="915"/>
    <x v="914"/>
    <n v="6500"/>
    <n v="375"/>
    <x v="2"/>
    <x v="0"/>
    <x v="0"/>
    <n v="1330577940"/>
    <n v="1327853914"/>
    <b v="0"/>
    <n v="9"/>
    <b v="0"/>
    <x v="13"/>
    <n v="5.7692307692307692"/>
    <n v="41.666666666666664"/>
    <x v="4"/>
    <x v="13"/>
  </r>
  <r>
    <n v="916"/>
    <x v="916"/>
    <x v="915"/>
    <n v="3300"/>
    <n v="0"/>
    <x v="2"/>
    <x v="0"/>
    <x v="0"/>
    <n v="1287723600"/>
    <n v="1284409734"/>
    <b v="0"/>
    <n v="0"/>
    <b v="0"/>
    <x v="13"/>
    <n v="0"/>
    <e v="#DIV/0!"/>
    <x v="4"/>
    <x v="13"/>
  </r>
  <r>
    <n v="917"/>
    <x v="917"/>
    <x v="916"/>
    <n v="5000"/>
    <n v="30"/>
    <x v="2"/>
    <x v="0"/>
    <x v="0"/>
    <n v="1405305000"/>
    <n v="1402612730"/>
    <b v="0"/>
    <n v="1"/>
    <b v="0"/>
    <x v="13"/>
    <n v="0.6"/>
    <n v="30"/>
    <x v="4"/>
    <x v="13"/>
  </r>
  <r>
    <n v="918"/>
    <x v="918"/>
    <x v="917"/>
    <n v="3900"/>
    <n v="196"/>
    <x v="2"/>
    <x v="1"/>
    <x v="1"/>
    <n v="1417474761"/>
    <n v="1414879161"/>
    <b v="0"/>
    <n v="10"/>
    <b v="0"/>
    <x v="13"/>
    <n v="5.0256410256410255"/>
    <n v="19.600000000000001"/>
    <x v="4"/>
    <x v="13"/>
  </r>
  <r>
    <n v="919"/>
    <x v="919"/>
    <x v="918"/>
    <n v="20000"/>
    <n v="100"/>
    <x v="2"/>
    <x v="0"/>
    <x v="0"/>
    <n v="1355930645"/>
    <n v="1352906645"/>
    <b v="0"/>
    <n v="1"/>
    <b v="0"/>
    <x v="13"/>
    <n v="0.5"/>
    <n v="100"/>
    <x v="4"/>
    <x v="13"/>
  </r>
  <r>
    <n v="920"/>
    <x v="920"/>
    <x v="919"/>
    <n v="5500"/>
    <n v="0"/>
    <x v="2"/>
    <x v="0"/>
    <x v="0"/>
    <n v="1384448822"/>
    <n v="1381853222"/>
    <b v="0"/>
    <n v="0"/>
    <b v="0"/>
    <x v="13"/>
    <n v="0"/>
    <e v="#DIV/0!"/>
    <x v="4"/>
    <x v="13"/>
  </r>
  <r>
    <n v="921"/>
    <x v="921"/>
    <x v="920"/>
    <n v="15000"/>
    <n v="4635"/>
    <x v="2"/>
    <x v="0"/>
    <x v="0"/>
    <n v="1323666376"/>
    <n v="1320033976"/>
    <b v="0"/>
    <n v="20"/>
    <b v="0"/>
    <x v="13"/>
    <n v="30.9"/>
    <n v="231.75"/>
    <x v="4"/>
    <x v="13"/>
  </r>
  <r>
    <n v="922"/>
    <x v="922"/>
    <x v="921"/>
    <n v="27000"/>
    <n v="5680"/>
    <x v="2"/>
    <x v="0"/>
    <x v="0"/>
    <n v="1412167393"/>
    <n v="1409143393"/>
    <b v="0"/>
    <n v="30"/>
    <b v="0"/>
    <x v="13"/>
    <n v="21.037037037037038"/>
    <n v="189.33333333333334"/>
    <x v="4"/>
    <x v="13"/>
  </r>
  <r>
    <n v="923"/>
    <x v="923"/>
    <x v="922"/>
    <n v="15000"/>
    <n v="330"/>
    <x v="2"/>
    <x v="0"/>
    <x v="0"/>
    <n v="1416614523"/>
    <n v="1414018923"/>
    <b v="0"/>
    <n v="6"/>
    <b v="0"/>
    <x v="13"/>
    <n v="2.1999999999999997"/>
    <n v="55"/>
    <x v="4"/>
    <x v="13"/>
  </r>
  <r>
    <n v="924"/>
    <x v="924"/>
    <x v="923"/>
    <n v="3000"/>
    <n v="327"/>
    <x v="2"/>
    <x v="0"/>
    <x v="0"/>
    <n v="1360795069"/>
    <n v="1358203069"/>
    <b v="0"/>
    <n v="15"/>
    <b v="0"/>
    <x v="13"/>
    <n v="10.9"/>
    <n v="21.8"/>
    <x v="4"/>
    <x v="13"/>
  </r>
  <r>
    <n v="925"/>
    <x v="925"/>
    <x v="924"/>
    <n v="6000"/>
    <n v="160"/>
    <x v="2"/>
    <x v="0"/>
    <x v="0"/>
    <n v="1385590111"/>
    <n v="1382994511"/>
    <b v="0"/>
    <n v="5"/>
    <b v="0"/>
    <x v="13"/>
    <n v="2.666666666666667"/>
    <n v="32"/>
    <x v="4"/>
    <x v="13"/>
  </r>
  <r>
    <n v="926"/>
    <x v="926"/>
    <x v="925"/>
    <n v="7000"/>
    <n v="0"/>
    <x v="2"/>
    <x v="0"/>
    <x v="0"/>
    <n v="1278628800"/>
    <n v="1276043330"/>
    <b v="0"/>
    <n v="0"/>
    <b v="0"/>
    <x v="13"/>
    <n v="0"/>
    <e v="#DIV/0!"/>
    <x v="4"/>
    <x v="13"/>
  </r>
  <r>
    <n v="927"/>
    <x v="927"/>
    <x v="926"/>
    <n v="20000"/>
    <n v="0"/>
    <x v="2"/>
    <x v="0"/>
    <x v="0"/>
    <n v="1337024695"/>
    <n v="1334432695"/>
    <b v="0"/>
    <n v="0"/>
    <b v="0"/>
    <x v="13"/>
    <n v="0"/>
    <e v="#DIV/0!"/>
    <x v="4"/>
    <x v="13"/>
  </r>
  <r>
    <n v="928"/>
    <x v="928"/>
    <x v="927"/>
    <n v="14500"/>
    <n v="1575"/>
    <x v="2"/>
    <x v="0"/>
    <x v="0"/>
    <n v="1353196800"/>
    <n v="1348864913"/>
    <b v="0"/>
    <n v="28"/>
    <b v="0"/>
    <x v="13"/>
    <n v="10.86206896551724"/>
    <n v="56.25"/>
    <x v="4"/>
    <x v="13"/>
  </r>
  <r>
    <n v="929"/>
    <x v="929"/>
    <x v="928"/>
    <n v="500"/>
    <n v="0"/>
    <x v="2"/>
    <x v="0"/>
    <x v="0"/>
    <n v="1333946569"/>
    <n v="1331358169"/>
    <b v="0"/>
    <n v="0"/>
    <b v="0"/>
    <x v="13"/>
    <n v="0"/>
    <e v="#DIV/0!"/>
    <x v="4"/>
    <x v="13"/>
  </r>
  <r>
    <n v="930"/>
    <x v="930"/>
    <x v="929"/>
    <n v="900"/>
    <n v="345"/>
    <x v="2"/>
    <x v="0"/>
    <x v="0"/>
    <n v="1277501520"/>
    <n v="1273874306"/>
    <b v="0"/>
    <n v="5"/>
    <b v="0"/>
    <x v="13"/>
    <n v="38.333333333333336"/>
    <n v="69"/>
    <x v="4"/>
    <x v="13"/>
  </r>
  <r>
    <n v="931"/>
    <x v="931"/>
    <x v="930"/>
    <n v="2000"/>
    <n v="131"/>
    <x v="2"/>
    <x v="1"/>
    <x v="1"/>
    <n v="1395007200"/>
    <n v="1392021502"/>
    <b v="0"/>
    <n v="7"/>
    <b v="0"/>
    <x v="13"/>
    <n v="6.5500000000000007"/>
    <n v="18.714285714285715"/>
    <x v="4"/>
    <x v="13"/>
  </r>
  <r>
    <n v="932"/>
    <x v="932"/>
    <x v="931"/>
    <n v="9500"/>
    <n v="1381"/>
    <x v="2"/>
    <x v="0"/>
    <x v="0"/>
    <n v="1363990545"/>
    <n v="1360106145"/>
    <b v="0"/>
    <n v="30"/>
    <b v="0"/>
    <x v="13"/>
    <n v="14.536842105263158"/>
    <n v="46.033333333333331"/>
    <x v="4"/>
    <x v="13"/>
  </r>
  <r>
    <n v="933"/>
    <x v="933"/>
    <x v="932"/>
    <n v="2000"/>
    <n v="120"/>
    <x v="2"/>
    <x v="0"/>
    <x v="0"/>
    <n v="1399867409"/>
    <n v="1394683409"/>
    <b v="0"/>
    <n v="2"/>
    <b v="0"/>
    <x v="13"/>
    <n v="6"/>
    <n v="60"/>
    <x v="4"/>
    <x v="13"/>
  </r>
  <r>
    <n v="934"/>
    <x v="934"/>
    <x v="933"/>
    <n v="5000"/>
    <n v="1520"/>
    <x v="2"/>
    <x v="5"/>
    <x v="5"/>
    <n v="1399183200"/>
    <n v="1396633284"/>
    <b v="0"/>
    <n v="30"/>
    <b v="0"/>
    <x v="13"/>
    <n v="30.4"/>
    <n v="50.666666666666664"/>
    <x v="4"/>
    <x v="13"/>
  </r>
  <r>
    <n v="935"/>
    <x v="935"/>
    <x v="934"/>
    <n v="3500"/>
    <n v="50"/>
    <x v="2"/>
    <x v="0"/>
    <x v="0"/>
    <n v="1454054429"/>
    <n v="1451462429"/>
    <b v="0"/>
    <n v="2"/>
    <b v="0"/>
    <x v="13"/>
    <n v="1.4285714285714286"/>
    <n v="25"/>
    <x v="4"/>
    <x v="13"/>
  </r>
  <r>
    <n v="936"/>
    <x v="936"/>
    <x v="935"/>
    <n v="1400"/>
    <n v="0"/>
    <x v="2"/>
    <x v="0"/>
    <x v="0"/>
    <n v="1326916800"/>
    <n v="1323131689"/>
    <b v="0"/>
    <n v="0"/>
    <b v="0"/>
    <x v="13"/>
    <n v="0"/>
    <e v="#DIV/0!"/>
    <x v="4"/>
    <x v="13"/>
  </r>
  <r>
    <n v="937"/>
    <x v="937"/>
    <x v="936"/>
    <n v="3500"/>
    <n v="40"/>
    <x v="2"/>
    <x v="0"/>
    <x v="0"/>
    <n v="1383509357"/>
    <n v="1380913757"/>
    <b v="0"/>
    <n v="2"/>
    <b v="0"/>
    <x v="13"/>
    <n v="1.1428571428571428"/>
    <n v="20"/>
    <x v="4"/>
    <x v="13"/>
  </r>
  <r>
    <n v="938"/>
    <x v="938"/>
    <x v="937"/>
    <n v="7000"/>
    <n v="25"/>
    <x v="2"/>
    <x v="0"/>
    <x v="0"/>
    <n v="1346585448"/>
    <n v="1343993448"/>
    <b v="0"/>
    <n v="1"/>
    <b v="0"/>
    <x v="13"/>
    <n v="0.35714285714285715"/>
    <n v="25"/>
    <x v="4"/>
    <x v="13"/>
  </r>
  <r>
    <n v="939"/>
    <x v="939"/>
    <x v="938"/>
    <n v="2750"/>
    <n v="40"/>
    <x v="2"/>
    <x v="0"/>
    <x v="0"/>
    <n v="1372622280"/>
    <n v="1369246738"/>
    <b v="0"/>
    <n v="2"/>
    <b v="0"/>
    <x v="13"/>
    <n v="1.4545454545454546"/>
    <n v="20"/>
    <x v="4"/>
    <x v="13"/>
  </r>
  <r>
    <n v="940"/>
    <x v="940"/>
    <x v="939"/>
    <n v="9000"/>
    <n v="1544"/>
    <x v="2"/>
    <x v="0"/>
    <x v="0"/>
    <n v="1439251926"/>
    <n v="1435363926"/>
    <b v="0"/>
    <n v="14"/>
    <b v="0"/>
    <x v="8"/>
    <n v="17.155555555555555"/>
    <n v="110.28571428571429"/>
    <x v="2"/>
    <x v="8"/>
  </r>
  <r>
    <n v="941"/>
    <x v="941"/>
    <x v="940"/>
    <n v="50000"/>
    <n v="1161"/>
    <x v="2"/>
    <x v="0"/>
    <x v="0"/>
    <n v="1486693145"/>
    <n v="1484101145"/>
    <b v="0"/>
    <n v="31"/>
    <b v="0"/>
    <x v="8"/>
    <n v="2.3220000000000001"/>
    <n v="37.451612903225808"/>
    <x v="2"/>
    <x v="8"/>
  </r>
  <r>
    <n v="942"/>
    <x v="942"/>
    <x v="941"/>
    <n v="7500"/>
    <n v="668"/>
    <x v="2"/>
    <x v="0"/>
    <x v="0"/>
    <n v="1455826460"/>
    <n v="1452716060"/>
    <b v="0"/>
    <n v="16"/>
    <b v="0"/>
    <x v="8"/>
    <n v="8.9066666666666663"/>
    <n v="41.75"/>
    <x v="2"/>
    <x v="8"/>
  </r>
  <r>
    <n v="943"/>
    <x v="943"/>
    <x v="942"/>
    <n v="3000"/>
    <n v="289"/>
    <x v="2"/>
    <x v="0"/>
    <x v="0"/>
    <n v="1480438905"/>
    <n v="1477843305"/>
    <b v="0"/>
    <n v="12"/>
    <b v="0"/>
    <x v="8"/>
    <n v="9.6333333333333346"/>
    <n v="24.083333333333332"/>
    <x v="2"/>
    <x v="8"/>
  </r>
  <r>
    <n v="944"/>
    <x v="944"/>
    <x v="943"/>
    <n v="50000"/>
    <n v="6663"/>
    <x v="2"/>
    <x v="0"/>
    <x v="0"/>
    <n v="1460988000"/>
    <n v="1458050450"/>
    <b v="0"/>
    <n v="96"/>
    <b v="0"/>
    <x v="8"/>
    <n v="13.325999999999999"/>
    <n v="69.40625"/>
    <x v="2"/>
    <x v="8"/>
  </r>
  <r>
    <n v="945"/>
    <x v="945"/>
    <x v="944"/>
    <n v="100000"/>
    <n v="2484"/>
    <x v="2"/>
    <x v="6"/>
    <x v="3"/>
    <n v="1487462340"/>
    <n v="1482958626"/>
    <b v="0"/>
    <n v="16"/>
    <b v="0"/>
    <x v="8"/>
    <n v="2.484"/>
    <n v="155.25"/>
    <x v="2"/>
    <x v="8"/>
  </r>
  <r>
    <n v="946"/>
    <x v="946"/>
    <x v="945"/>
    <n v="15000"/>
    <n v="286"/>
    <x v="2"/>
    <x v="0"/>
    <x v="0"/>
    <n v="1473444048"/>
    <n v="1470852048"/>
    <b v="0"/>
    <n v="5"/>
    <b v="0"/>
    <x v="8"/>
    <n v="1.9066666666666665"/>
    <n v="57.2"/>
    <x v="2"/>
    <x v="8"/>
  </r>
  <r>
    <n v="947"/>
    <x v="947"/>
    <x v="946"/>
    <n v="850"/>
    <n v="0"/>
    <x v="2"/>
    <x v="0"/>
    <x v="0"/>
    <n v="1467312306"/>
    <n v="1462128306"/>
    <b v="0"/>
    <n v="0"/>
    <b v="0"/>
    <x v="8"/>
    <n v="0"/>
    <e v="#DIV/0!"/>
    <x v="2"/>
    <x v="8"/>
  </r>
  <r>
    <n v="948"/>
    <x v="948"/>
    <x v="947"/>
    <n v="4000"/>
    <n v="480"/>
    <x v="2"/>
    <x v="9"/>
    <x v="3"/>
    <n v="1457812364"/>
    <n v="1455220364"/>
    <b v="0"/>
    <n v="8"/>
    <b v="0"/>
    <x v="8"/>
    <n v="12"/>
    <n v="60"/>
    <x v="2"/>
    <x v="8"/>
  </r>
  <r>
    <n v="949"/>
    <x v="949"/>
    <x v="948"/>
    <n v="20000"/>
    <n v="273"/>
    <x v="2"/>
    <x v="12"/>
    <x v="3"/>
    <n v="1456016576"/>
    <n v="1450832576"/>
    <b v="0"/>
    <n v="7"/>
    <b v="0"/>
    <x v="8"/>
    <n v="1.365"/>
    <n v="39"/>
    <x v="2"/>
    <x v="8"/>
  </r>
  <r>
    <n v="950"/>
    <x v="950"/>
    <x v="949"/>
    <n v="5000"/>
    <n v="1402"/>
    <x v="2"/>
    <x v="5"/>
    <x v="5"/>
    <n v="1453053661"/>
    <n v="1450461661"/>
    <b v="0"/>
    <n v="24"/>
    <b v="0"/>
    <x v="8"/>
    <n v="28.04"/>
    <n v="58.416666666666664"/>
    <x v="2"/>
    <x v="8"/>
  </r>
  <r>
    <n v="951"/>
    <x v="951"/>
    <x v="950"/>
    <n v="50000"/>
    <n v="19195"/>
    <x v="2"/>
    <x v="0"/>
    <x v="0"/>
    <n v="1465054872"/>
    <n v="1461166872"/>
    <b v="0"/>
    <n v="121"/>
    <b v="0"/>
    <x v="8"/>
    <n v="38.39"/>
    <n v="158.63636363636363"/>
    <x v="2"/>
    <x v="8"/>
  </r>
  <r>
    <n v="952"/>
    <x v="952"/>
    <x v="951"/>
    <n v="49000"/>
    <n v="19572"/>
    <x v="2"/>
    <x v="0"/>
    <x v="0"/>
    <n v="1479483812"/>
    <n v="1476888212"/>
    <b v="0"/>
    <n v="196"/>
    <b v="0"/>
    <x v="8"/>
    <n v="39.942857142857143"/>
    <n v="99.857142857142861"/>
    <x v="2"/>
    <x v="8"/>
  </r>
  <r>
    <n v="953"/>
    <x v="953"/>
    <x v="952"/>
    <n v="15000"/>
    <n v="126"/>
    <x v="2"/>
    <x v="0"/>
    <x v="0"/>
    <n v="1422158199"/>
    <n v="1419566199"/>
    <b v="0"/>
    <n v="5"/>
    <b v="0"/>
    <x v="8"/>
    <n v="0.84"/>
    <n v="25.2"/>
    <x v="2"/>
    <x v="8"/>
  </r>
  <r>
    <n v="954"/>
    <x v="954"/>
    <x v="953"/>
    <n v="15000"/>
    <n v="6511"/>
    <x v="2"/>
    <x v="0"/>
    <x v="0"/>
    <n v="1440100839"/>
    <n v="1436472039"/>
    <b v="0"/>
    <n v="73"/>
    <b v="0"/>
    <x v="8"/>
    <n v="43.406666666666666"/>
    <n v="89.191780821917803"/>
    <x v="2"/>
    <x v="8"/>
  </r>
  <r>
    <n v="955"/>
    <x v="955"/>
    <x v="954"/>
    <n v="300000"/>
    <n v="16984"/>
    <x v="2"/>
    <x v="0"/>
    <x v="0"/>
    <n v="1473750300"/>
    <n v="1470294300"/>
    <b v="0"/>
    <n v="93"/>
    <b v="0"/>
    <x v="8"/>
    <n v="5.6613333333333333"/>
    <n v="182.6236559139785"/>
    <x v="2"/>
    <x v="8"/>
  </r>
  <r>
    <n v="956"/>
    <x v="956"/>
    <x v="955"/>
    <n v="50000"/>
    <n v="861"/>
    <x v="2"/>
    <x v="0"/>
    <x v="0"/>
    <n v="1430081759"/>
    <n v="1424901359"/>
    <b v="0"/>
    <n v="17"/>
    <b v="0"/>
    <x v="8"/>
    <n v="1.722"/>
    <n v="50.647058823529413"/>
    <x v="2"/>
    <x v="8"/>
  </r>
  <r>
    <n v="957"/>
    <x v="957"/>
    <x v="956"/>
    <n v="12000"/>
    <n v="233"/>
    <x v="2"/>
    <x v="0"/>
    <x v="0"/>
    <n v="1479392133"/>
    <n v="1476710133"/>
    <b v="0"/>
    <n v="7"/>
    <b v="0"/>
    <x v="8"/>
    <n v="1.9416666666666664"/>
    <n v="33.285714285714285"/>
    <x v="2"/>
    <x v="8"/>
  </r>
  <r>
    <n v="958"/>
    <x v="958"/>
    <x v="957"/>
    <n v="7777"/>
    <n v="881"/>
    <x v="2"/>
    <x v="0"/>
    <x v="0"/>
    <n v="1428641940"/>
    <n v="1426792563"/>
    <b v="0"/>
    <n v="17"/>
    <b v="0"/>
    <x v="8"/>
    <n v="11.328275684711327"/>
    <n v="51.823529411764703"/>
    <x v="2"/>
    <x v="8"/>
  </r>
  <r>
    <n v="959"/>
    <x v="959"/>
    <x v="958"/>
    <n v="50000"/>
    <n v="19430"/>
    <x v="2"/>
    <x v="0"/>
    <x v="0"/>
    <n v="1421640665"/>
    <n v="1419048665"/>
    <b v="0"/>
    <n v="171"/>
    <b v="0"/>
    <x v="8"/>
    <n v="38.86"/>
    <n v="113.62573099415205"/>
    <x v="2"/>
    <x v="8"/>
  </r>
  <r>
    <n v="960"/>
    <x v="960"/>
    <x v="959"/>
    <n v="55650"/>
    <n v="25655"/>
    <x v="2"/>
    <x v="0"/>
    <x v="0"/>
    <n v="1489500155"/>
    <n v="1485874955"/>
    <b v="0"/>
    <n v="188"/>
    <b v="0"/>
    <x v="8"/>
    <n v="46.100628930817614"/>
    <n v="136.46276595744681"/>
    <x v="2"/>
    <x v="8"/>
  </r>
  <r>
    <n v="961"/>
    <x v="961"/>
    <x v="960"/>
    <n v="95000"/>
    <n v="40079"/>
    <x v="2"/>
    <x v="0"/>
    <x v="0"/>
    <n v="1487617200"/>
    <n v="1483634335"/>
    <b v="0"/>
    <n v="110"/>
    <b v="0"/>
    <x v="8"/>
    <n v="42.188421052631583"/>
    <n v="364.35454545454547"/>
    <x v="2"/>
    <x v="8"/>
  </r>
  <r>
    <n v="962"/>
    <x v="962"/>
    <x v="961"/>
    <n v="2500"/>
    <n v="712"/>
    <x v="2"/>
    <x v="0"/>
    <x v="0"/>
    <n v="1455210353"/>
    <n v="1451927153"/>
    <b v="0"/>
    <n v="37"/>
    <b v="0"/>
    <x v="8"/>
    <n v="28.48"/>
    <n v="19.243243243243242"/>
    <x v="2"/>
    <x v="8"/>
  </r>
  <r>
    <n v="963"/>
    <x v="963"/>
    <x v="962"/>
    <n v="35000"/>
    <n v="377"/>
    <x v="2"/>
    <x v="0"/>
    <x v="0"/>
    <n v="1476717319"/>
    <n v="1473693319"/>
    <b v="0"/>
    <n v="9"/>
    <b v="0"/>
    <x v="8"/>
    <n v="1.077142857142857"/>
    <n v="41.888888888888886"/>
    <x v="2"/>
    <x v="8"/>
  </r>
  <r>
    <n v="964"/>
    <x v="964"/>
    <x v="963"/>
    <n v="110000"/>
    <n v="879"/>
    <x v="2"/>
    <x v="5"/>
    <x v="5"/>
    <n v="1441119919"/>
    <n v="1437663919"/>
    <b v="0"/>
    <n v="29"/>
    <b v="0"/>
    <x v="8"/>
    <n v="0.79909090909090907"/>
    <n v="30.310344827586206"/>
    <x v="2"/>
    <x v="8"/>
  </r>
  <r>
    <n v="965"/>
    <x v="965"/>
    <x v="964"/>
    <n v="25000"/>
    <n v="298"/>
    <x v="2"/>
    <x v="0"/>
    <x v="0"/>
    <n v="1477454340"/>
    <n v="1474676646"/>
    <b v="0"/>
    <n v="6"/>
    <b v="0"/>
    <x v="8"/>
    <n v="1.1919999999999999"/>
    <n v="49.666666666666664"/>
    <x v="2"/>
    <x v="8"/>
  </r>
  <r>
    <n v="966"/>
    <x v="966"/>
    <x v="965"/>
    <n v="12000"/>
    <n v="1776"/>
    <x v="2"/>
    <x v="0"/>
    <x v="0"/>
    <n v="1475766932"/>
    <n v="1473174932"/>
    <b v="0"/>
    <n v="30"/>
    <b v="0"/>
    <x v="8"/>
    <n v="14.799999999999999"/>
    <n v="59.2"/>
    <x v="2"/>
    <x v="8"/>
  </r>
  <r>
    <n v="967"/>
    <x v="967"/>
    <x v="966"/>
    <n v="20000"/>
    <n v="3562"/>
    <x v="2"/>
    <x v="0"/>
    <x v="0"/>
    <n v="1461301574"/>
    <n v="1456121174"/>
    <b v="0"/>
    <n v="81"/>
    <b v="0"/>
    <x v="8"/>
    <n v="17.810000000000002"/>
    <n v="43.97530864197531"/>
    <x v="2"/>
    <x v="8"/>
  </r>
  <r>
    <n v="968"/>
    <x v="968"/>
    <x v="967"/>
    <n v="8000"/>
    <n v="106"/>
    <x v="2"/>
    <x v="0"/>
    <x v="0"/>
    <n v="1408134034"/>
    <n v="1405542034"/>
    <b v="0"/>
    <n v="4"/>
    <b v="0"/>
    <x v="8"/>
    <n v="1.325"/>
    <n v="26.5"/>
    <x v="2"/>
    <x v="8"/>
  </r>
  <r>
    <n v="969"/>
    <x v="969"/>
    <x v="968"/>
    <n v="30000"/>
    <n v="14000"/>
    <x v="2"/>
    <x v="14"/>
    <x v="10"/>
    <n v="1486624607"/>
    <n v="1483773407"/>
    <b v="0"/>
    <n v="11"/>
    <b v="0"/>
    <x v="8"/>
    <n v="46.666666666666664"/>
    <n v="1272.7272727272727"/>
    <x v="2"/>
    <x v="8"/>
  </r>
  <r>
    <n v="970"/>
    <x v="970"/>
    <x v="969"/>
    <n v="5000"/>
    <n v="2296"/>
    <x v="2"/>
    <x v="5"/>
    <x v="5"/>
    <n v="1485147540"/>
    <n v="1481951853"/>
    <b v="0"/>
    <n v="14"/>
    <b v="0"/>
    <x v="8"/>
    <n v="45.92"/>
    <n v="164"/>
    <x v="2"/>
    <x v="8"/>
  </r>
  <r>
    <n v="971"/>
    <x v="971"/>
    <x v="970"/>
    <n v="100000"/>
    <n v="226"/>
    <x v="2"/>
    <x v="0"/>
    <x v="0"/>
    <n v="1433178060"/>
    <n v="1429290060"/>
    <b v="0"/>
    <n v="5"/>
    <b v="0"/>
    <x v="8"/>
    <n v="0.22599999999999998"/>
    <n v="45.2"/>
    <x v="2"/>
    <x v="8"/>
  </r>
  <r>
    <n v="972"/>
    <x v="972"/>
    <x v="971"/>
    <n v="20000"/>
    <n v="6925"/>
    <x v="2"/>
    <x v="0"/>
    <x v="0"/>
    <n v="1409813940"/>
    <n v="1407271598"/>
    <b v="0"/>
    <n v="45"/>
    <b v="0"/>
    <x v="8"/>
    <n v="34.625"/>
    <n v="153.88888888888889"/>
    <x v="2"/>
    <x v="8"/>
  </r>
  <r>
    <n v="973"/>
    <x v="973"/>
    <x v="972"/>
    <n v="20000"/>
    <n v="411"/>
    <x v="2"/>
    <x v="0"/>
    <x v="0"/>
    <n v="1447032093"/>
    <n v="1441844493"/>
    <b v="0"/>
    <n v="8"/>
    <b v="0"/>
    <x v="8"/>
    <n v="2.0549999999999997"/>
    <n v="51.375"/>
    <x v="2"/>
    <x v="8"/>
  </r>
  <r>
    <n v="974"/>
    <x v="974"/>
    <x v="973"/>
    <n v="50000"/>
    <n v="280"/>
    <x v="2"/>
    <x v="0"/>
    <x v="0"/>
    <n v="1458925156"/>
    <n v="1456336756"/>
    <b v="0"/>
    <n v="3"/>
    <b v="0"/>
    <x v="8"/>
    <n v="0.55999999999999994"/>
    <n v="93.333333333333329"/>
    <x v="2"/>
    <x v="8"/>
  </r>
  <r>
    <n v="975"/>
    <x v="975"/>
    <x v="974"/>
    <n v="100000"/>
    <n v="2607"/>
    <x v="2"/>
    <x v="0"/>
    <x v="0"/>
    <n v="1467132185"/>
    <n v="1461948185"/>
    <b v="0"/>
    <n v="24"/>
    <b v="0"/>
    <x v="8"/>
    <n v="2.6069999999999998"/>
    <n v="108.625"/>
    <x v="2"/>
    <x v="8"/>
  </r>
  <r>
    <n v="976"/>
    <x v="976"/>
    <x v="975"/>
    <n v="150000"/>
    <n v="2889"/>
    <x v="2"/>
    <x v="2"/>
    <x v="2"/>
    <n v="1439515497"/>
    <n v="1435627497"/>
    <b v="0"/>
    <n v="18"/>
    <b v="0"/>
    <x v="8"/>
    <n v="1.9259999999999999"/>
    <n v="160.5"/>
    <x v="2"/>
    <x v="8"/>
  </r>
  <r>
    <n v="977"/>
    <x v="977"/>
    <x v="976"/>
    <n v="2700"/>
    <n v="909"/>
    <x v="2"/>
    <x v="15"/>
    <x v="3"/>
    <n v="1456094197"/>
    <n v="1453502197"/>
    <b v="0"/>
    <n v="12"/>
    <b v="0"/>
    <x v="8"/>
    <n v="33.666666666666664"/>
    <n v="75.75"/>
    <x v="2"/>
    <x v="8"/>
  </r>
  <r>
    <n v="978"/>
    <x v="978"/>
    <x v="977"/>
    <n v="172889"/>
    <n v="97273"/>
    <x v="2"/>
    <x v="11"/>
    <x v="9"/>
    <n v="1456385101"/>
    <n v="1453793101"/>
    <b v="0"/>
    <n v="123"/>
    <b v="0"/>
    <x v="8"/>
    <n v="56.263267182990241"/>
    <n v="790.83739837398377"/>
    <x v="2"/>
    <x v="8"/>
  </r>
  <r>
    <n v="979"/>
    <x v="979"/>
    <x v="978"/>
    <n v="35000"/>
    <n v="28986.16"/>
    <x v="2"/>
    <x v="0"/>
    <x v="0"/>
    <n v="1466449140"/>
    <n v="1463392828"/>
    <b v="0"/>
    <n v="96"/>
    <b v="0"/>
    <x v="8"/>
    <n v="82.817599999999999"/>
    <n v="301.93916666666667"/>
    <x v="2"/>
    <x v="8"/>
  </r>
  <r>
    <n v="980"/>
    <x v="980"/>
    <x v="979"/>
    <n v="10000"/>
    <n v="1486"/>
    <x v="2"/>
    <x v="0"/>
    <x v="0"/>
    <n v="1417387322"/>
    <n v="1413495722"/>
    <b v="0"/>
    <n v="31"/>
    <b v="0"/>
    <x v="8"/>
    <n v="14.860000000000001"/>
    <n v="47.935483870967744"/>
    <x v="2"/>
    <x v="8"/>
  </r>
  <r>
    <n v="981"/>
    <x v="981"/>
    <x v="980"/>
    <n v="88888"/>
    <n v="11"/>
    <x v="2"/>
    <x v="0"/>
    <x v="0"/>
    <n v="1407624222"/>
    <n v="1405032222"/>
    <b v="0"/>
    <n v="4"/>
    <b v="0"/>
    <x v="8"/>
    <n v="1.2375123751237513E-2"/>
    <n v="2.75"/>
    <x v="2"/>
    <x v="8"/>
  </r>
  <r>
    <n v="982"/>
    <x v="982"/>
    <x v="981"/>
    <n v="17500"/>
    <n v="3"/>
    <x v="2"/>
    <x v="0"/>
    <x v="0"/>
    <n v="1475431486"/>
    <n v="1472839486"/>
    <b v="0"/>
    <n v="3"/>
    <b v="0"/>
    <x v="8"/>
    <n v="1.7142857142857144E-2"/>
    <n v="1"/>
    <x v="2"/>
    <x v="8"/>
  </r>
  <r>
    <n v="983"/>
    <x v="983"/>
    <x v="982"/>
    <n v="104219"/>
    <n v="30751"/>
    <x v="2"/>
    <x v="3"/>
    <x v="3"/>
    <n v="1471985640"/>
    <n v="1469289685"/>
    <b v="0"/>
    <n v="179"/>
    <b v="0"/>
    <x v="8"/>
    <n v="29.506136117214709"/>
    <n v="171.79329608938548"/>
    <x v="2"/>
    <x v="8"/>
  </r>
  <r>
    <n v="984"/>
    <x v="984"/>
    <x v="983"/>
    <n v="10000"/>
    <n v="106"/>
    <x v="2"/>
    <x v="0"/>
    <x v="0"/>
    <n v="1427507208"/>
    <n v="1424918808"/>
    <b v="0"/>
    <n v="3"/>
    <b v="0"/>
    <x v="8"/>
    <n v="1.06"/>
    <n v="35.333333333333336"/>
    <x v="2"/>
    <x v="8"/>
  </r>
  <r>
    <n v="985"/>
    <x v="985"/>
    <x v="984"/>
    <n v="30000"/>
    <n v="1888"/>
    <x v="2"/>
    <x v="12"/>
    <x v="3"/>
    <n v="1451602800"/>
    <n v="1449011610"/>
    <b v="0"/>
    <n v="23"/>
    <b v="0"/>
    <x v="8"/>
    <n v="6.293333333333333"/>
    <n v="82.086956521739125"/>
    <x v="2"/>
    <x v="8"/>
  </r>
  <r>
    <n v="986"/>
    <x v="986"/>
    <x v="985"/>
    <n v="20000"/>
    <n v="2550"/>
    <x v="2"/>
    <x v="1"/>
    <x v="1"/>
    <n v="1452384000"/>
    <n v="1447698300"/>
    <b v="0"/>
    <n v="23"/>
    <b v="0"/>
    <x v="8"/>
    <n v="12.75"/>
    <n v="110.8695652173913"/>
    <x v="2"/>
    <x v="8"/>
  </r>
  <r>
    <n v="987"/>
    <x v="987"/>
    <x v="986"/>
    <n v="50000"/>
    <n v="6610"/>
    <x v="2"/>
    <x v="9"/>
    <x v="3"/>
    <n v="1403507050"/>
    <n v="1400051050"/>
    <b v="0"/>
    <n v="41"/>
    <b v="0"/>
    <x v="8"/>
    <n v="13.22"/>
    <n v="161.21951219512195"/>
    <x v="2"/>
    <x v="8"/>
  </r>
  <r>
    <n v="988"/>
    <x v="988"/>
    <x v="987"/>
    <n v="5000"/>
    <n v="0"/>
    <x v="2"/>
    <x v="13"/>
    <x v="3"/>
    <n v="1475310825"/>
    <n v="1472718825"/>
    <b v="0"/>
    <n v="0"/>
    <b v="0"/>
    <x v="8"/>
    <n v="0"/>
    <e v="#DIV/0!"/>
    <x v="2"/>
    <x v="8"/>
  </r>
  <r>
    <n v="989"/>
    <x v="989"/>
    <x v="988"/>
    <n v="10000"/>
    <n v="1677"/>
    <x v="2"/>
    <x v="0"/>
    <x v="0"/>
    <n v="1475101495"/>
    <n v="1472509495"/>
    <b v="0"/>
    <n v="32"/>
    <b v="0"/>
    <x v="8"/>
    <n v="16.77"/>
    <n v="52.40625"/>
    <x v="2"/>
    <x v="8"/>
  </r>
  <r>
    <n v="990"/>
    <x v="990"/>
    <x v="989"/>
    <n v="25000"/>
    <n v="26"/>
    <x v="2"/>
    <x v="0"/>
    <x v="0"/>
    <n v="1409770164"/>
    <n v="1407178164"/>
    <b v="0"/>
    <n v="2"/>
    <b v="0"/>
    <x v="8"/>
    <n v="0.104"/>
    <n v="13"/>
    <x v="2"/>
    <x v="8"/>
  </r>
  <r>
    <n v="991"/>
    <x v="991"/>
    <x v="990"/>
    <n v="5000"/>
    <n v="212"/>
    <x v="2"/>
    <x v="1"/>
    <x v="1"/>
    <n v="1468349460"/>
    <n v="1466186988"/>
    <b v="0"/>
    <n v="7"/>
    <b v="0"/>
    <x v="8"/>
    <n v="4.24"/>
    <n v="30.285714285714285"/>
    <x v="2"/>
    <x v="8"/>
  </r>
  <r>
    <n v="992"/>
    <x v="992"/>
    <x v="991"/>
    <n v="100000"/>
    <n v="467"/>
    <x v="2"/>
    <x v="0"/>
    <x v="0"/>
    <n v="1462655519"/>
    <n v="1457475119"/>
    <b v="0"/>
    <n v="4"/>
    <b v="0"/>
    <x v="8"/>
    <n v="0.46699999999999997"/>
    <n v="116.75"/>
    <x v="2"/>
    <x v="8"/>
  </r>
  <r>
    <n v="993"/>
    <x v="993"/>
    <x v="992"/>
    <n v="70000"/>
    <n v="17561"/>
    <x v="2"/>
    <x v="0"/>
    <x v="0"/>
    <n v="1478926800"/>
    <n v="1476054568"/>
    <b v="0"/>
    <n v="196"/>
    <b v="0"/>
    <x v="8"/>
    <n v="25.087142857142858"/>
    <n v="89.59693877551021"/>
    <x v="2"/>
    <x v="8"/>
  </r>
  <r>
    <n v="994"/>
    <x v="994"/>
    <x v="993"/>
    <n v="200000"/>
    <n v="4669"/>
    <x v="2"/>
    <x v="0"/>
    <x v="0"/>
    <n v="1417388340"/>
    <n v="1412835530"/>
    <b v="0"/>
    <n v="11"/>
    <b v="0"/>
    <x v="8"/>
    <n v="2.3345000000000002"/>
    <n v="424.45454545454544"/>
    <x v="2"/>
    <x v="8"/>
  </r>
  <r>
    <n v="995"/>
    <x v="995"/>
    <x v="994"/>
    <n v="10000"/>
    <n v="726"/>
    <x v="2"/>
    <x v="0"/>
    <x v="0"/>
    <n v="1417276800"/>
    <n v="1415140480"/>
    <b v="0"/>
    <n v="9"/>
    <b v="0"/>
    <x v="8"/>
    <n v="7.26"/>
    <n v="80.666666666666671"/>
    <x v="2"/>
    <x v="8"/>
  </r>
  <r>
    <n v="996"/>
    <x v="996"/>
    <x v="995"/>
    <n v="4000"/>
    <n v="65"/>
    <x v="2"/>
    <x v="0"/>
    <x v="0"/>
    <n v="1406474820"/>
    <n v="1403902060"/>
    <b v="0"/>
    <n v="5"/>
    <b v="0"/>
    <x v="8"/>
    <n v="1.625"/>
    <n v="13"/>
    <x v="2"/>
    <x v="8"/>
  </r>
  <r>
    <n v="997"/>
    <x v="997"/>
    <x v="996"/>
    <n v="5000"/>
    <n v="65"/>
    <x v="2"/>
    <x v="0"/>
    <x v="0"/>
    <n v="1417145297"/>
    <n v="1414549697"/>
    <b v="0"/>
    <n v="8"/>
    <b v="0"/>
    <x v="8"/>
    <n v="1.3"/>
    <n v="8.125"/>
    <x v="2"/>
    <x v="8"/>
  </r>
  <r>
    <n v="998"/>
    <x v="998"/>
    <x v="997"/>
    <n v="60000"/>
    <n v="35135"/>
    <x v="2"/>
    <x v="5"/>
    <x v="5"/>
    <n v="1447909401"/>
    <n v="1444017801"/>
    <b v="0"/>
    <n v="229"/>
    <b v="0"/>
    <x v="8"/>
    <n v="58.558333333333337"/>
    <n v="153.42794759825327"/>
    <x v="2"/>
    <x v="8"/>
  </r>
  <r>
    <n v="999"/>
    <x v="999"/>
    <x v="998"/>
    <n v="150000"/>
    <n v="11683"/>
    <x v="2"/>
    <x v="5"/>
    <x v="5"/>
    <n v="1415865720"/>
    <n v="1413270690"/>
    <b v="0"/>
    <n v="40"/>
    <b v="0"/>
    <x v="8"/>
    <n v="7.7886666666666677"/>
    <n v="292.07499999999999"/>
    <x v="2"/>
    <x v="8"/>
  </r>
  <r>
    <n v="1000"/>
    <x v="1000"/>
    <x v="999"/>
    <n v="894700"/>
    <n v="19824"/>
    <x v="1"/>
    <x v="0"/>
    <x v="0"/>
    <n v="1489537560"/>
    <n v="1484357160"/>
    <b v="0"/>
    <n v="6"/>
    <b v="0"/>
    <x v="8"/>
    <n v="2.2157147647256061"/>
    <n v="3304"/>
    <x v="2"/>
    <x v="8"/>
  </r>
  <r>
    <n v="1001"/>
    <x v="1001"/>
    <x v="1000"/>
    <n v="5000"/>
    <n v="5200"/>
    <x v="1"/>
    <x v="1"/>
    <x v="1"/>
    <n v="1485796613"/>
    <n v="1481908613"/>
    <b v="0"/>
    <n v="4"/>
    <b v="0"/>
    <x v="8"/>
    <n v="104"/>
    <n v="1300"/>
    <x v="2"/>
    <x v="8"/>
  </r>
  <r>
    <n v="1002"/>
    <x v="1002"/>
    <x v="1001"/>
    <n v="9999"/>
    <n v="2960"/>
    <x v="1"/>
    <x v="0"/>
    <x v="0"/>
    <n v="1450331940"/>
    <n v="1447777514"/>
    <b v="0"/>
    <n v="22"/>
    <b v="0"/>
    <x v="8"/>
    <n v="29.6029602960296"/>
    <n v="134.54545454545453"/>
    <x v="2"/>
    <x v="8"/>
  </r>
  <r>
    <n v="1003"/>
    <x v="1003"/>
    <x v="1002"/>
    <n v="20000"/>
    <n v="3211"/>
    <x v="1"/>
    <x v="6"/>
    <x v="3"/>
    <n v="1489680061"/>
    <n v="1487091661"/>
    <b v="0"/>
    <n v="15"/>
    <b v="0"/>
    <x v="8"/>
    <n v="16.055"/>
    <n v="214.06666666666666"/>
    <x v="2"/>
    <x v="8"/>
  </r>
  <r>
    <n v="1004"/>
    <x v="1004"/>
    <x v="1003"/>
    <n v="25000"/>
    <n v="20552"/>
    <x v="1"/>
    <x v="0"/>
    <x v="0"/>
    <n v="1455814827"/>
    <n v="1453222827"/>
    <b v="0"/>
    <n v="95"/>
    <b v="0"/>
    <x v="8"/>
    <n v="82.207999999999998"/>
    <n v="216.33684210526314"/>
    <x v="2"/>
    <x v="8"/>
  </r>
  <r>
    <n v="1005"/>
    <x v="1005"/>
    <x v="1004"/>
    <n v="200000"/>
    <n v="150102"/>
    <x v="1"/>
    <x v="0"/>
    <x v="0"/>
    <n v="1446217183"/>
    <n v="1443538783"/>
    <b v="0"/>
    <n v="161"/>
    <b v="0"/>
    <x v="8"/>
    <n v="75.051000000000002"/>
    <n v="932.31055900621118"/>
    <x v="2"/>
    <x v="8"/>
  </r>
  <r>
    <n v="1006"/>
    <x v="1006"/>
    <x v="1005"/>
    <n v="4000"/>
    <n v="234"/>
    <x v="1"/>
    <x v="0"/>
    <x v="0"/>
    <n v="1418368260"/>
    <n v="1417654672"/>
    <b v="0"/>
    <n v="8"/>
    <b v="0"/>
    <x v="8"/>
    <n v="5.8500000000000005"/>
    <n v="29.25"/>
    <x v="2"/>
    <x v="8"/>
  </r>
  <r>
    <n v="1007"/>
    <x v="1007"/>
    <x v="1006"/>
    <n v="30000"/>
    <n v="13296"/>
    <x v="1"/>
    <x v="0"/>
    <x v="0"/>
    <n v="1481727623"/>
    <n v="1478095223"/>
    <b v="0"/>
    <n v="76"/>
    <b v="0"/>
    <x v="8"/>
    <n v="44.32"/>
    <n v="174.94736842105263"/>
    <x v="2"/>
    <x v="8"/>
  </r>
  <r>
    <n v="1008"/>
    <x v="1008"/>
    <x v="1007"/>
    <n v="93500"/>
    <n v="250"/>
    <x v="1"/>
    <x v="14"/>
    <x v="10"/>
    <n v="1482953115"/>
    <n v="1480361115"/>
    <b v="0"/>
    <n v="1"/>
    <b v="0"/>
    <x v="8"/>
    <n v="0.26737967914438499"/>
    <n v="250"/>
    <x v="2"/>
    <x v="8"/>
  </r>
  <r>
    <n v="1009"/>
    <x v="1009"/>
    <x v="1008"/>
    <n v="50000"/>
    <n v="6565"/>
    <x v="1"/>
    <x v="0"/>
    <x v="0"/>
    <n v="1466346646"/>
    <n v="1463754646"/>
    <b v="0"/>
    <n v="101"/>
    <b v="0"/>
    <x v="8"/>
    <n v="13.13"/>
    <n v="65"/>
    <x v="2"/>
    <x v="8"/>
  </r>
  <r>
    <n v="1010"/>
    <x v="1010"/>
    <x v="1009"/>
    <n v="115250"/>
    <n v="220"/>
    <x v="1"/>
    <x v="0"/>
    <x v="0"/>
    <n v="1473044340"/>
    <n v="1468180462"/>
    <b v="0"/>
    <n v="4"/>
    <b v="0"/>
    <x v="8"/>
    <n v="0.19088937093275488"/>
    <n v="55"/>
    <x v="2"/>
    <x v="8"/>
  </r>
  <r>
    <n v="1011"/>
    <x v="1011"/>
    <x v="1010"/>
    <n v="20000"/>
    <n v="75"/>
    <x v="1"/>
    <x v="0"/>
    <x v="0"/>
    <n v="1418938395"/>
    <n v="1415050395"/>
    <b v="0"/>
    <n v="1"/>
    <b v="0"/>
    <x v="8"/>
    <n v="0.375"/>
    <n v="75"/>
    <x v="2"/>
    <x v="8"/>
  </r>
  <r>
    <n v="1012"/>
    <x v="1012"/>
    <x v="1011"/>
    <n v="5000"/>
    <n v="1076751.05"/>
    <x v="1"/>
    <x v="0"/>
    <x v="0"/>
    <n v="1485254052"/>
    <n v="1481366052"/>
    <b v="0"/>
    <n v="775"/>
    <b v="0"/>
    <x v="8"/>
    <n v="21535.021000000001"/>
    <n v="1389.3561935483872"/>
    <x v="2"/>
    <x v="8"/>
  </r>
  <r>
    <n v="1013"/>
    <x v="1013"/>
    <x v="1012"/>
    <n v="25000"/>
    <n v="8632"/>
    <x v="1"/>
    <x v="0"/>
    <x v="0"/>
    <n v="1451419200"/>
    <n v="1449000056"/>
    <b v="0"/>
    <n v="90"/>
    <b v="0"/>
    <x v="8"/>
    <n v="34.527999999999999"/>
    <n v="95.911111111111111"/>
    <x v="2"/>
    <x v="8"/>
  </r>
  <r>
    <n v="1014"/>
    <x v="1014"/>
    <x v="1013"/>
    <n v="10000"/>
    <n v="3060"/>
    <x v="1"/>
    <x v="0"/>
    <x v="0"/>
    <n v="1420070615"/>
    <n v="1415750615"/>
    <b v="0"/>
    <n v="16"/>
    <b v="0"/>
    <x v="8"/>
    <n v="30.599999999999998"/>
    <n v="191.25"/>
    <x v="2"/>
    <x v="8"/>
  </r>
  <r>
    <n v="1015"/>
    <x v="1015"/>
    <x v="1014"/>
    <n v="9000"/>
    <n v="240"/>
    <x v="1"/>
    <x v="16"/>
    <x v="11"/>
    <n v="1448489095"/>
    <n v="1445893495"/>
    <b v="0"/>
    <n v="6"/>
    <b v="0"/>
    <x v="8"/>
    <n v="2.666666666666667"/>
    <n v="40"/>
    <x v="2"/>
    <x v="8"/>
  </r>
  <r>
    <n v="1016"/>
    <x v="1016"/>
    <x v="1015"/>
    <n v="100000"/>
    <n v="2842"/>
    <x v="1"/>
    <x v="0"/>
    <x v="0"/>
    <n v="1459992856"/>
    <n v="1456108456"/>
    <b v="0"/>
    <n v="38"/>
    <b v="0"/>
    <x v="8"/>
    <n v="2.8420000000000001"/>
    <n v="74.78947368421052"/>
    <x v="2"/>
    <x v="8"/>
  </r>
  <r>
    <n v="1017"/>
    <x v="1017"/>
    <x v="1016"/>
    <n v="250000"/>
    <n v="57197"/>
    <x v="1"/>
    <x v="0"/>
    <x v="0"/>
    <n v="1448125935"/>
    <n v="1444666335"/>
    <b v="0"/>
    <n v="355"/>
    <b v="0"/>
    <x v="8"/>
    <n v="22.878799999999998"/>
    <n v="161.11830985915492"/>
    <x v="2"/>
    <x v="8"/>
  </r>
  <r>
    <n v="1018"/>
    <x v="1018"/>
    <x v="1017"/>
    <n v="20000"/>
    <n v="621"/>
    <x v="1"/>
    <x v="0"/>
    <x v="0"/>
    <n v="1468496933"/>
    <n v="1465904933"/>
    <b v="0"/>
    <n v="7"/>
    <b v="0"/>
    <x v="8"/>
    <n v="3.105"/>
    <n v="88.714285714285708"/>
    <x v="2"/>
    <x v="8"/>
  </r>
  <r>
    <n v="1019"/>
    <x v="1019"/>
    <x v="1018"/>
    <n v="45000"/>
    <n v="21300"/>
    <x v="1"/>
    <x v="0"/>
    <x v="0"/>
    <n v="1423092149"/>
    <n v="1420500149"/>
    <b v="0"/>
    <n v="400"/>
    <b v="0"/>
    <x v="8"/>
    <n v="47.333333333333336"/>
    <n v="53.25"/>
    <x v="2"/>
    <x v="8"/>
  </r>
  <r>
    <n v="1020"/>
    <x v="1020"/>
    <x v="1019"/>
    <n v="1550"/>
    <n v="3186"/>
    <x v="0"/>
    <x v="5"/>
    <x v="5"/>
    <n v="1433206020"/>
    <n v="1430617209"/>
    <b v="0"/>
    <n v="30"/>
    <b v="1"/>
    <x v="15"/>
    <n v="205.54838709677421"/>
    <n v="106.2"/>
    <x v="4"/>
    <x v="15"/>
  </r>
  <r>
    <n v="1021"/>
    <x v="1021"/>
    <x v="1020"/>
    <n v="3000"/>
    <n v="10554.11"/>
    <x v="0"/>
    <x v="0"/>
    <x v="0"/>
    <n v="1445054400"/>
    <n v="1443074571"/>
    <b v="1"/>
    <n v="478"/>
    <b v="1"/>
    <x v="15"/>
    <n v="351.80366666666669"/>
    <n v="22.079728033472804"/>
    <x v="4"/>
    <x v="15"/>
  </r>
  <r>
    <n v="1022"/>
    <x v="1022"/>
    <x v="1021"/>
    <n v="2000"/>
    <n v="2298"/>
    <x v="0"/>
    <x v="0"/>
    <x v="0"/>
    <n v="1431876677"/>
    <n v="1429284677"/>
    <b v="1"/>
    <n v="74"/>
    <b v="1"/>
    <x v="15"/>
    <n v="114.9"/>
    <n v="31.054054054054053"/>
    <x v="4"/>
    <x v="15"/>
  </r>
  <r>
    <n v="1023"/>
    <x v="1023"/>
    <x v="1022"/>
    <n v="2000"/>
    <n v="4743"/>
    <x v="0"/>
    <x v="1"/>
    <x v="1"/>
    <n v="1434837861"/>
    <n v="1432245861"/>
    <b v="0"/>
    <n v="131"/>
    <b v="1"/>
    <x v="15"/>
    <n v="237.15"/>
    <n v="36.206106870229007"/>
    <x v="4"/>
    <x v="15"/>
  </r>
  <r>
    <n v="1024"/>
    <x v="1024"/>
    <x v="1023"/>
    <n v="20000"/>
    <n v="23727.55"/>
    <x v="0"/>
    <x v="11"/>
    <x v="9"/>
    <n v="1454248563"/>
    <n v="1451656563"/>
    <b v="1"/>
    <n v="61"/>
    <b v="1"/>
    <x v="15"/>
    <n v="118.63774999999998"/>
    <n v="388.9762295081967"/>
    <x v="4"/>
    <x v="15"/>
  </r>
  <r>
    <n v="1025"/>
    <x v="1025"/>
    <x v="1024"/>
    <n v="70000"/>
    <n v="76949.820000000007"/>
    <x v="0"/>
    <x v="0"/>
    <x v="0"/>
    <n v="1426532437"/>
    <n v="1423944037"/>
    <b v="1"/>
    <n v="1071"/>
    <b v="1"/>
    <x v="15"/>
    <n v="109.92831428571431"/>
    <n v="71.848571428571432"/>
    <x v="4"/>
    <x v="15"/>
  </r>
  <r>
    <n v="1026"/>
    <x v="1026"/>
    <x v="1025"/>
    <n v="7000"/>
    <n v="7000.58"/>
    <x v="0"/>
    <x v="1"/>
    <x v="1"/>
    <n v="1459414016"/>
    <n v="1456480016"/>
    <b v="1"/>
    <n v="122"/>
    <b v="1"/>
    <x v="15"/>
    <n v="100.00828571428571"/>
    <n v="57.381803278688523"/>
    <x v="4"/>
    <x v="15"/>
  </r>
  <r>
    <n v="1027"/>
    <x v="1027"/>
    <x v="1026"/>
    <n v="7501"/>
    <n v="7733"/>
    <x v="0"/>
    <x v="0"/>
    <x v="0"/>
    <n v="1414025347"/>
    <n v="1411433347"/>
    <b v="1"/>
    <n v="111"/>
    <b v="1"/>
    <x v="15"/>
    <n v="103.09292094387415"/>
    <n v="69.666666666666671"/>
    <x v="4"/>
    <x v="15"/>
  </r>
  <r>
    <n v="1028"/>
    <x v="1028"/>
    <x v="1027"/>
    <n v="10000"/>
    <n v="11727"/>
    <x v="0"/>
    <x v="1"/>
    <x v="1"/>
    <n v="1488830400"/>
    <n v="1484924605"/>
    <b v="1"/>
    <n v="255"/>
    <b v="1"/>
    <x v="15"/>
    <n v="117.27000000000001"/>
    <n v="45.988235294117644"/>
    <x v="4"/>
    <x v="15"/>
  </r>
  <r>
    <n v="1029"/>
    <x v="1029"/>
    <x v="1028"/>
    <n v="10000"/>
    <n v="11176"/>
    <x v="0"/>
    <x v="11"/>
    <x v="9"/>
    <n v="1428184740"/>
    <n v="1423501507"/>
    <b v="0"/>
    <n v="141"/>
    <b v="1"/>
    <x v="15"/>
    <n v="111.75999999999999"/>
    <n v="79.262411347517727"/>
    <x v="4"/>
    <x v="15"/>
  </r>
  <r>
    <n v="1030"/>
    <x v="1030"/>
    <x v="1029"/>
    <n v="2000"/>
    <n v="6842"/>
    <x v="0"/>
    <x v="0"/>
    <x v="0"/>
    <n v="1473680149"/>
    <n v="1472470549"/>
    <b v="0"/>
    <n v="159"/>
    <b v="1"/>
    <x v="15"/>
    <n v="342.09999999999997"/>
    <n v="43.031446540880502"/>
    <x v="4"/>
    <x v="15"/>
  </r>
  <r>
    <n v="1031"/>
    <x v="1031"/>
    <x v="1030"/>
    <n v="10000"/>
    <n v="10740"/>
    <x v="0"/>
    <x v="0"/>
    <x v="0"/>
    <n v="1450290010"/>
    <n v="1447698010"/>
    <b v="0"/>
    <n v="99"/>
    <b v="1"/>
    <x v="15"/>
    <n v="107.4"/>
    <n v="108.48484848484848"/>
    <x v="4"/>
    <x v="15"/>
  </r>
  <r>
    <n v="1032"/>
    <x v="1032"/>
    <x v="1031"/>
    <n v="5400"/>
    <n v="5858.84"/>
    <x v="0"/>
    <x v="0"/>
    <x v="0"/>
    <n v="1466697625"/>
    <n v="1464105625"/>
    <b v="0"/>
    <n v="96"/>
    <b v="1"/>
    <x v="15"/>
    <n v="108.49703703703703"/>
    <n v="61.029583333333335"/>
    <x v="4"/>
    <x v="15"/>
  </r>
  <r>
    <n v="1033"/>
    <x v="1033"/>
    <x v="1032"/>
    <n v="1328"/>
    <n v="1366"/>
    <x v="0"/>
    <x v="1"/>
    <x v="1"/>
    <n v="1481564080"/>
    <n v="1479144880"/>
    <b v="0"/>
    <n v="27"/>
    <b v="1"/>
    <x v="15"/>
    <n v="102.86144578313252"/>
    <n v="50.592592592592595"/>
    <x v="4"/>
    <x v="15"/>
  </r>
  <r>
    <n v="1034"/>
    <x v="1034"/>
    <x v="1033"/>
    <n v="5000"/>
    <n v="6500.09"/>
    <x v="0"/>
    <x v="0"/>
    <x v="0"/>
    <n v="1470369540"/>
    <n v="1467604804"/>
    <b v="0"/>
    <n v="166"/>
    <b v="1"/>
    <x v="15"/>
    <n v="130.0018"/>
    <n v="39.157168674698795"/>
    <x v="4"/>
    <x v="15"/>
  </r>
  <r>
    <n v="1035"/>
    <x v="1035"/>
    <x v="1034"/>
    <n v="4600"/>
    <n v="4952"/>
    <x v="0"/>
    <x v="0"/>
    <x v="0"/>
    <n v="1423668220"/>
    <n v="1421076220"/>
    <b v="0"/>
    <n v="76"/>
    <b v="1"/>
    <x v="15"/>
    <n v="107.65217391304347"/>
    <n v="65.15789473684211"/>
    <x v="4"/>
    <x v="15"/>
  </r>
  <r>
    <n v="1036"/>
    <x v="1036"/>
    <x v="1035"/>
    <n v="4500"/>
    <n v="5056.22"/>
    <x v="0"/>
    <x v="0"/>
    <x v="0"/>
    <n v="1357545600"/>
    <n v="1354790790"/>
    <b v="0"/>
    <n v="211"/>
    <b v="1"/>
    <x v="15"/>
    <n v="112.36044444444444"/>
    <n v="23.963127962085309"/>
    <x v="4"/>
    <x v="15"/>
  </r>
  <r>
    <n v="1037"/>
    <x v="1037"/>
    <x v="1036"/>
    <n v="1000"/>
    <n v="1021"/>
    <x v="0"/>
    <x v="0"/>
    <x v="0"/>
    <n v="1431925200"/>
    <n v="1429991062"/>
    <b v="0"/>
    <n v="21"/>
    <b v="1"/>
    <x v="15"/>
    <n v="102.1"/>
    <n v="48.61904761904762"/>
    <x v="4"/>
    <x v="15"/>
  </r>
  <r>
    <n v="1038"/>
    <x v="1038"/>
    <x v="1037"/>
    <n v="1500"/>
    <n v="2180"/>
    <x v="0"/>
    <x v="0"/>
    <x v="0"/>
    <n v="1458362023"/>
    <n v="1455773623"/>
    <b v="0"/>
    <n v="61"/>
    <b v="1"/>
    <x v="15"/>
    <n v="145.33333333333334"/>
    <n v="35.73770491803279"/>
    <x v="4"/>
    <x v="15"/>
  </r>
  <r>
    <n v="1039"/>
    <x v="1039"/>
    <x v="1038"/>
    <n v="500"/>
    <n v="641"/>
    <x v="0"/>
    <x v="0"/>
    <x v="0"/>
    <n v="1481615940"/>
    <n v="1479436646"/>
    <b v="0"/>
    <n v="30"/>
    <b v="1"/>
    <x v="15"/>
    <n v="128.19999999999999"/>
    <n v="21.366666666666667"/>
    <x v="4"/>
    <x v="15"/>
  </r>
  <r>
    <n v="1040"/>
    <x v="1040"/>
    <x v="1039"/>
    <n v="85000"/>
    <n v="250"/>
    <x v="1"/>
    <x v="0"/>
    <x v="0"/>
    <n v="1472317209"/>
    <n v="1469725209"/>
    <b v="0"/>
    <n v="1"/>
    <b v="0"/>
    <x v="16"/>
    <n v="0.29411764705882354"/>
    <n v="250"/>
    <x v="5"/>
    <x v="16"/>
  </r>
  <r>
    <n v="1041"/>
    <x v="1041"/>
    <x v="1040"/>
    <n v="50"/>
    <n v="0"/>
    <x v="1"/>
    <x v="0"/>
    <x v="0"/>
    <n v="1406769992"/>
    <n v="1405041992"/>
    <b v="0"/>
    <n v="0"/>
    <b v="0"/>
    <x v="16"/>
    <n v="0"/>
    <e v="#DIV/0!"/>
    <x v="5"/>
    <x v="16"/>
  </r>
  <r>
    <n v="1042"/>
    <x v="1042"/>
    <x v="1041"/>
    <n v="650"/>
    <n v="10"/>
    <x v="1"/>
    <x v="0"/>
    <x v="0"/>
    <n v="1410516000"/>
    <n v="1406824948"/>
    <b v="0"/>
    <n v="1"/>
    <b v="0"/>
    <x v="16"/>
    <n v="1.5384615384615385"/>
    <n v="10"/>
    <x v="5"/>
    <x v="16"/>
  </r>
  <r>
    <n v="1043"/>
    <x v="1043"/>
    <x v="1042"/>
    <n v="100000"/>
    <n v="8537"/>
    <x v="1"/>
    <x v="0"/>
    <x v="0"/>
    <n v="1432101855"/>
    <n v="1429509855"/>
    <b v="0"/>
    <n v="292"/>
    <b v="0"/>
    <x v="16"/>
    <n v="8.5370000000000008"/>
    <n v="29.236301369863014"/>
    <x v="5"/>
    <x v="16"/>
  </r>
  <r>
    <n v="1044"/>
    <x v="1044"/>
    <x v="1043"/>
    <n v="7000"/>
    <n v="6"/>
    <x v="1"/>
    <x v="0"/>
    <x v="0"/>
    <n v="1425587220"/>
    <n v="1420668801"/>
    <b v="0"/>
    <n v="2"/>
    <b v="0"/>
    <x v="16"/>
    <n v="8.5714285714285715E-2"/>
    <n v="3"/>
    <x v="5"/>
    <x v="16"/>
  </r>
  <r>
    <n v="1045"/>
    <x v="1045"/>
    <x v="1044"/>
    <n v="10000"/>
    <n v="266"/>
    <x v="1"/>
    <x v="0"/>
    <x v="0"/>
    <n v="1408827550"/>
    <n v="1406235550"/>
    <b v="0"/>
    <n v="8"/>
    <b v="0"/>
    <x v="16"/>
    <n v="2.6599999999999997"/>
    <n v="33.25"/>
    <x v="5"/>
    <x v="16"/>
  </r>
  <r>
    <n v="1046"/>
    <x v="1046"/>
    <x v="1045"/>
    <n v="3000"/>
    <n v="0"/>
    <x v="1"/>
    <x v="12"/>
    <x v="3"/>
    <n v="1451161560"/>
    <n v="1447273560"/>
    <b v="0"/>
    <n v="0"/>
    <b v="0"/>
    <x v="16"/>
    <n v="0"/>
    <e v="#DIV/0!"/>
    <x v="5"/>
    <x v="16"/>
  </r>
  <r>
    <n v="1047"/>
    <x v="1047"/>
    <x v="1046"/>
    <n v="2000"/>
    <n v="1"/>
    <x v="1"/>
    <x v="0"/>
    <x v="0"/>
    <n v="1415219915"/>
    <n v="1412624315"/>
    <b v="0"/>
    <n v="1"/>
    <b v="0"/>
    <x v="16"/>
    <n v="0.05"/>
    <n v="1"/>
    <x v="5"/>
    <x v="16"/>
  </r>
  <r>
    <n v="1048"/>
    <x v="1048"/>
    <x v="1047"/>
    <n v="15000"/>
    <n v="212"/>
    <x v="1"/>
    <x v="0"/>
    <x v="0"/>
    <n v="1474766189"/>
    <n v="1471310189"/>
    <b v="0"/>
    <n v="4"/>
    <b v="0"/>
    <x v="16"/>
    <n v="1.4133333333333333"/>
    <n v="53"/>
    <x v="5"/>
    <x v="16"/>
  </r>
  <r>
    <n v="1049"/>
    <x v="1049"/>
    <x v="1048"/>
    <n v="12000"/>
    <n v="0"/>
    <x v="1"/>
    <x v="0"/>
    <x v="0"/>
    <n v="1455272445"/>
    <n v="1452680445"/>
    <b v="0"/>
    <n v="0"/>
    <b v="0"/>
    <x v="16"/>
    <n v="0"/>
    <e v="#DIV/0!"/>
    <x v="5"/>
    <x v="16"/>
  </r>
  <r>
    <n v="1050"/>
    <x v="1050"/>
    <x v="1049"/>
    <n v="2500"/>
    <n v="0"/>
    <x v="1"/>
    <x v="0"/>
    <x v="0"/>
    <n v="1442257677"/>
    <n v="1439665677"/>
    <b v="0"/>
    <n v="0"/>
    <b v="0"/>
    <x v="16"/>
    <n v="0"/>
    <e v="#DIV/0!"/>
    <x v="5"/>
    <x v="16"/>
  </r>
  <r>
    <n v="1051"/>
    <x v="1051"/>
    <x v="1050"/>
    <n v="500"/>
    <n v="0"/>
    <x v="1"/>
    <x v="0"/>
    <x v="0"/>
    <n v="1409098825"/>
    <n v="1406679625"/>
    <b v="0"/>
    <n v="0"/>
    <b v="0"/>
    <x v="16"/>
    <n v="0"/>
    <e v="#DIV/0!"/>
    <x v="5"/>
    <x v="16"/>
  </r>
  <r>
    <n v="1052"/>
    <x v="1052"/>
    <x v="1051"/>
    <n v="4336"/>
    <n v="0"/>
    <x v="1"/>
    <x v="0"/>
    <x v="0"/>
    <n v="1465243740"/>
    <n v="1461438495"/>
    <b v="0"/>
    <n v="0"/>
    <b v="0"/>
    <x v="16"/>
    <n v="0"/>
    <e v="#DIV/0!"/>
    <x v="5"/>
    <x v="16"/>
  </r>
  <r>
    <n v="1053"/>
    <x v="1053"/>
    <x v="1052"/>
    <n v="1500"/>
    <n v="15"/>
    <x v="1"/>
    <x v="0"/>
    <x v="0"/>
    <n v="1488773332"/>
    <n v="1486613332"/>
    <b v="0"/>
    <n v="1"/>
    <b v="0"/>
    <x v="16"/>
    <n v="1"/>
    <n v="15"/>
    <x v="5"/>
    <x v="16"/>
  </r>
  <r>
    <n v="1054"/>
    <x v="1054"/>
    <x v="1053"/>
    <n v="2500"/>
    <n v="0"/>
    <x v="1"/>
    <x v="0"/>
    <x v="0"/>
    <n v="1407708000"/>
    <n v="1405110399"/>
    <b v="0"/>
    <n v="0"/>
    <b v="0"/>
    <x v="16"/>
    <n v="0"/>
    <e v="#DIV/0!"/>
    <x v="5"/>
    <x v="16"/>
  </r>
  <r>
    <n v="1055"/>
    <x v="1055"/>
    <x v="1054"/>
    <n v="3500"/>
    <n v="0"/>
    <x v="1"/>
    <x v="0"/>
    <x v="0"/>
    <n v="1457394545"/>
    <n v="1454802545"/>
    <b v="0"/>
    <n v="0"/>
    <b v="0"/>
    <x v="16"/>
    <n v="0"/>
    <e v="#DIV/0!"/>
    <x v="5"/>
    <x v="16"/>
  </r>
  <r>
    <n v="1056"/>
    <x v="1056"/>
    <x v="1055"/>
    <n v="10000"/>
    <n v="0"/>
    <x v="1"/>
    <x v="0"/>
    <x v="0"/>
    <n v="1429892177"/>
    <n v="1424711777"/>
    <b v="0"/>
    <n v="0"/>
    <b v="0"/>
    <x v="16"/>
    <n v="0"/>
    <e v="#DIV/0!"/>
    <x v="5"/>
    <x v="16"/>
  </r>
  <r>
    <n v="1057"/>
    <x v="1057"/>
    <x v="1056"/>
    <n v="10000"/>
    <n v="0"/>
    <x v="1"/>
    <x v="0"/>
    <x v="0"/>
    <n v="1480888483"/>
    <n v="1478292883"/>
    <b v="0"/>
    <n v="0"/>
    <b v="0"/>
    <x v="16"/>
    <n v="0"/>
    <e v="#DIV/0!"/>
    <x v="5"/>
    <x v="16"/>
  </r>
  <r>
    <n v="1058"/>
    <x v="1058"/>
    <x v="1057"/>
    <n v="40000"/>
    <n v="0"/>
    <x v="1"/>
    <x v="0"/>
    <x v="0"/>
    <n v="1427328000"/>
    <n v="1423777043"/>
    <b v="0"/>
    <n v="0"/>
    <b v="0"/>
    <x v="16"/>
    <n v="0"/>
    <e v="#DIV/0!"/>
    <x v="5"/>
    <x v="16"/>
  </r>
  <r>
    <n v="1059"/>
    <x v="1059"/>
    <x v="1058"/>
    <n v="1100"/>
    <n v="0"/>
    <x v="1"/>
    <x v="0"/>
    <x v="0"/>
    <n v="1426269456"/>
    <n v="1423681056"/>
    <b v="0"/>
    <n v="0"/>
    <b v="0"/>
    <x v="16"/>
    <n v="0"/>
    <e v="#DIV/0!"/>
    <x v="5"/>
    <x v="16"/>
  </r>
  <r>
    <n v="1060"/>
    <x v="1060"/>
    <x v="1059"/>
    <n v="5000"/>
    <n v="50"/>
    <x v="1"/>
    <x v="0"/>
    <x v="0"/>
    <n v="1429134893"/>
    <n v="1426542893"/>
    <b v="0"/>
    <n v="1"/>
    <b v="0"/>
    <x v="16"/>
    <n v="1"/>
    <n v="50"/>
    <x v="5"/>
    <x v="16"/>
  </r>
  <r>
    <n v="1061"/>
    <x v="1061"/>
    <x v="1060"/>
    <n v="4000"/>
    <n v="0"/>
    <x v="1"/>
    <x v="0"/>
    <x v="0"/>
    <n v="1462150800"/>
    <n v="1456987108"/>
    <b v="0"/>
    <n v="0"/>
    <b v="0"/>
    <x v="16"/>
    <n v="0"/>
    <e v="#DIV/0!"/>
    <x v="5"/>
    <x v="16"/>
  </r>
  <r>
    <n v="1062"/>
    <x v="1062"/>
    <x v="1061"/>
    <n v="199"/>
    <n v="190"/>
    <x v="1"/>
    <x v="0"/>
    <x v="0"/>
    <n v="1468351341"/>
    <n v="1467746541"/>
    <b v="0"/>
    <n v="4"/>
    <b v="0"/>
    <x v="16"/>
    <n v="95.477386934673376"/>
    <n v="47.5"/>
    <x v="5"/>
    <x v="16"/>
  </r>
  <r>
    <n v="1063"/>
    <x v="1063"/>
    <x v="1062"/>
    <n v="1000"/>
    <n v="0"/>
    <x v="1"/>
    <x v="0"/>
    <x v="0"/>
    <n v="1472604262"/>
    <n v="1470012262"/>
    <b v="0"/>
    <n v="0"/>
    <b v="0"/>
    <x v="16"/>
    <n v="0"/>
    <e v="#DIV/0!"/>
    <x v="5"/>
    <x v="16"/>
  </r>
  <r>
    <n v="1064"/>
    <x v="1064"/>
    <x v="1063"/>
    <n v="90000"/>
    <n v="8077"/>
    <x v="2"/>
    <x v="0"/>
    <x v="0"/>
    <n v="1373174903"/>
    <n v="1369286903"/>
    <b v="0"/>
    <n v="123"/>
    <b v="0"/>
    <x v="17"/>
    <n v="8.974444444444444"/>
    <n v="65.666666666666671"/>
    <x v="6"/>
    <x v="17"/>
  </r>
  <r>
    <n v="1065"/>
    <x v="1065"/>
    <x v="1064"/>
    <n v="3000"/>
    <n v="81"/>
    <x v="2"/>
    <x v="2"/>
    <x v="2"/>
    <n v="1392800922"/>
    <n v="1390381722"/>
    <b v="0"/>
    <n v="5"/>
    <b v="0"/>
    <x v="17"/>
    <n v="2.7"/>
    <n v="16.2"/>
    <x v="6"/>
    <x v="17"/>
  </r>
  <r>
    <n v="1066"/>
    <x v="1066"/>
    <x v="1065"/>
    <n v="150000"/>
    <n v="5051"/>
    <x v="2"/>
    <x v="0"/>
    <x v="0"/>
    <n v="1375657582"/>
    <n v="1371769582"/>
    <b v="0"/>
    <n v="148"/>
    <b v="0"/>
    <x v="17"/>
    <n v="3.3673333333333333"/>
    <n v="34.128378378378379"/>
    <x v="6"/>
    <x v="17"/>
  </r>
  <r>
    <n v="1067"/>
    <x v="1067"/>
    <x v="1066"/>
    <n v="500"/>
    <n v="130"/>
    <x v="2"/>
    <x v="0"/>
    <x v="0"/>
    <n v="1387657931"/>
    <n v="1385065931"/>
    <b v="0"/>
    <n v="10"/>
    <b v="0"/>
    <x v="17"/>
    <n v="26"/>
    <n v="13"/>
    <x v="6"/>
    <x v="17"/>
  </r>
  <r>
    <n v="1068"/>
    <x v="1068"/>
    <x v="1067"/>
    <n v="30000"/>
    <n v="45"/>
    <x v="2"/>
    <x v="0"/>
    <x v="0"/>
    <n v="1460274864"/>
    <n v="1457686464"/>
    <b v="0"/>
    <n v="4"/>
    <b v="0"/>
    <x v="17"/>
    <n v="0.15"/>
    <n v="11.25"/>
    <x v="6"/>
    <x v="17"/>
  </r>
  <r>
    <n v="1069"/>
    <x v="1069"/>
    <x v="1068"/>
    <n v="2200"/>
    <n v="850"/>
    <x v="2"/>
    <x v="0"/>
    <x v="0"/>
    <n v="1385447459"/>
    <n v="1382679059"/>
    <b v="0"/>
    <n v="21"/>
    <b v="0"/>
    <x v="17"/>
    <n v="38.636363636363633"/>
    <n v="40.476190476190474"/>
    <x v="6"/>
    <x v="17"/>
  </r>
  <r>
    <n v="1070"/>
    <x v="1070"/>
    <x v="1069"/>
    <n v="10000"/>
    <n v="70"/>
    <x v="2"/>
    <x v="0"/>
    <x v="0"/>
    <n v="1349050622"/>
    <n v="1347322622"/>
    <b v="0"/>
    <n v="2"/>
    <b v="0"/>
    <x v="17"/>
    <n v="0.70000000000000007"/>
    <n v="35"/>
    <x v="6"/>
    <x v="17"/>
  </r>
  <r>
    <n v="1071"/>
    <x v="1071"/>
    <x v="1070"/>
    <n v="100"/>
    <n v="0"/>
    <x v="2"/>
    <x v="10"/>
    <x v="8"/>
    <n v="1447787093"/>
    <n v="1445191493"/>
    <b v="0"/>
    <n v="0"/>
    <b v="0"/>
    <x v="17"/>
    <n v="0"/>
    <e v="#DIV/0!"/>
    <x v="6"/>
    <x v="17"/>
  </r>
  <r>
    <n v="1072"/>
    <x v="1072"/>
    <x v="1071"/>
    <n v="75000"/>
    <n v="51"/>
    <x v="2"/>
    <x v="0"/>
    <x v="0"/>
    <n v="1391630297"/>
    <n v="1389038297"/>
    <b v="0"/>
    <n v="4"/>
    <b v="0"/>
    <x v="17"/>
    <n v="6.8000000000000005E-2"/>
    <n v="12.75"/>
    <x v="6"/>
    <x v="17"/>
  </r>
  <r>
    <n v="1073"/>
    <x v="1073"/>
    <x v="1072"/>
    <n v="750"/>
    <n v="10"/>
    <x v="2"/>
    <x v="0"/>
    <x v="0"/>
    <n v="1318806541"/>
    <n v="1316214541"/>
    <b v="0"/>
    <n v="1"/>
    <b v="0"/>
    <x v="17"/>
    <n v="1.3333333333333335"/>
    <n v="10"/>
    <x v="6"/>
    <x v="17"/>
  </r>
  <r>
    <n v="1074"/>
    <x v="1074"/>
    <x v="1073"/>
    <n v="54000"/>
    <n v="3407"/>
    <x v="2"/>
    <x v="0"/>
    <x v="0"/>
    <n v="1388808545"/>
    <n v="1386216545"/>
    <b v="0"/>
    <n v="30"/>
    <b v="0"/>
    <x v="17"/>
    <n v="6.3092592592592585"/>
    <n v="113.56666666666666"/>
    <x v="6"/>
    <x v="17"/>
  </r>
  <r>
    <n v="1075"/>
    <x v="1075"/>
    <x v="1074"/>
    <n v="1000"/>
    <n v="45"/>
    <x v="2"/>
    <x v="0"/>
    <x v="0"/>
    <n v="1336340516"/>
    <n v="1333748516"/>
    <b v="0"/>
    <n v="3"/>
    <b v="0"/>
    <x v="17"/>
    <n v="4.5"/>
    <n v="15"/>
    <x v="6"/>
    <x v="17"/>
  </r>
  <r>
    <n v="1076"/>
    <x v="1076"/>
    <x v="1075"/>
    <n v="75000"/>
    <n v="47074"/>
    <x v="2"/>
    <x v="0"/>
    <x v="0"/>
    <n v="1410426250"/>
    <n v="1405674250"/>
    <b v="0"/>
    <n v="975"/>
    <b v="0"/>
    <x v="17"/>
    <n v="62.765333333333331"/>
    <n v="48.281025641025643"/>
    <x v="6"/>
    <x v="17"/>
  </r>
  <r>
    <n v="1077"/>
    <x v="1077"/>
    <x v="1076"/>
    <n v="25000"/>
    <n v="7344"/>
    <x v="2"/>
    <x v="0"/>
    <x v="0"/>
    <n v="1452744011"/>
    <n v="1450152011"/>
    <b v="0"/>
    <n v="167"/>
    <b v="0"/>
    <x v="17"/>
    <n v="29.376000000000001"/>
    <n v="43.976047904191617"/>
    <x v="6"/>
    <x v="17"/>
  </r>
  <r>
    <n v="1078"/>
    <x v="1078"/>
    <x v="1077"/>
    <n v="600"/>
    <n v="45"/>
    <x v="2"/>
    <x v="0"/>
    <x v="0"/>
    <n v="1311309721"/>
    <n v="1307421721"/>
    <b v="0"/>
    <n v="5"/>
    <b v="0"/>
    <x v="17"/>
    <n v="7.5"/>
    <n v="9"/>
    <x v="6"/>
    <x v="17"/>
  </r>
  <r>
    <n v="1079"/>
    <x v="1079"/>
    <x v="1078"/>
    <n v="26000"/>
    <n v="678"/>
    <x v="2"/>
    <x v="12"/>
    <x v="3"/>
    <n v="1463232936"/>
    <n v="1461072936"/>
    <b v="0"/>
    <n v="18"/>
    <b v="0"/>
    <x v="17"/>
    <n v="2.6076923076923078"/>
    <n v="37.666666666666664"/>
    <x v="6"/>
    <x v="17"/>
  </r>
  <r>
    <n v="1080"/>
    <x v="1080"/>
    <x v="1079"/>
    <n v="20000"/>
    <n v="1821"/>
    <x v="2"/>
    <x v="0"/>
    <x v="0"/>
    <n v="1399778333"/>
    <n v="1397186333"/>
    <b v="0"/>
    <n v="98"/>
    <b v="0"/>
    <x v="17"/>
    <n v="9.1050000000000004"/>
    <n v="18.581632653061224"/>
    <x v="6"/>
    <x v="17"/>
  </r>
  <r>
    <n v="1081"/>
    <x v="1081"/>
    <x v="1080"/>
    <n v="68000"/>
    <n v="12"/>
    <x v="2"/>
    <x v="0"/>
    <x v="0"/>
    <n v="1422483292"/>
    <n v="1419891292"/>
    <b v="0"/>
    <n v="4"/>
    <b v="0"/>
    <x v="17"/>
    <n v="1.7647058823529412E-2"/>
    <n v="3"/>
    <x v="6"/>
    <x v="17"/>
  </r>
  <r>
    <n v="1082"/>
    <x v="1082"/>
    <x v="1081"/>
    <n v="10000"/>
    <n v="56"/>
    <x v="2"/>
    <x v="0"/>
    <x v="0"/>
    <n v="1344635088"/>
    <n v="1342043088"/>
    <b v="0"/>
    <n v="3"/>
    <b v="0"/>
    <x v="17"/>
    <n v="0.55999999999999994"/>
    <n v="18.666666666666668"/>
    <x v="6"/>
    <x v="17"/>
  </r>
  <r>
    <n v="1083"/>
    <x v="1083"/>
    <x v="1082"/>
    <n v="50000"/>
    <n v="410"/>
    <x v="2"/>
    <x v="5"/>
    <x v="5"/>
    <n v="1406994583"/>
    <n v="1401810583"/>
    <b v="0"/>
    <n v="1"/>
    <b v="0"/>
    <x v="17"/>
    <n v="0.82000000000000006"/>
    <n v="410"/>
    <x v="6"/>
    <x v="17"/>
  </r>
  <r>
    <n v="1084"/>
    <x v="1084"/>
    <x v="1083"/>
    <n v="550"/>
    <n v="0"/>
    <x v="2"/>
    <x v="0"/>
    <x v="0"/>
    <n v="1407534804"/>
    <n v="1404942804"/>
    <b v="0"/>
    <n v="0"/>
    <b v="0"/>
    <x v="17"/>
    <n v="0"/>
    <e v="#DIV/0!"/>
    <x v="6"/>
    <x v="17"/>
  </r>
  <r>
    <n v="1085"/>
    <x v="1085"/>
    <x v="1084"/>
    <n v="30000"/>
    <n v="1026"/>
    <x v="2"/>
    <x v="5"/>
    <x v="5"/>
    <n v="1457967975"/>
    <n v="1455379575"/>
    <b v="0"/>
    <n v="9"/>
    <b v="0"/>
    <x v="17"/>
    <n v="3.42"/>
    <n v="114"/>
    <x v="6"/>
    <x v="17"/>
  </r>
  <r>
    <n v="1086"/>
    <x v="1086"/>
    <x v="1085"/>
    <n v="18000"/>
    <n v="15"/>
    <x v="2"/>
    <x v="0"/>
    <x v="0"/>
    <n v="1408913291"/>
    <n v="1406321291"/>
    <b v="0"/>
    <n v="2"/>
    <b v="0"/>
    <x v="17"/>
    <n v="8.3333333333333343E-2"/>
    <n v="7.5"/>
    <x v="6"/>
    <x v="17"/>
  </r>
  <r>
    <n v="1087"/>
    <x v="1087"/>
    <x v="1086"/>
    <n v="1100"/>
    <n v="0"/>
    <x v="2"/>
    <x v="0"/>
    <x v="0"/>
    <n v="1402852087"/>
    <n v="1400260087"/>
    <b v="0"/>
    <n v="0"/>
    <b v="0"/>
    <x v="17"/>
    <n v="0"/>
    <e v="#DIV/0!"/>
    <x v="6"/>
    <x v="17"/>
  </r>
  <r>
    <n v="1088"/>
    <x v="1088"/>
    <x v="1087"/>
    <n v="45000"/>
    <n v="6382.34"/>
    <x v="2"/>
    <x v="0"/>
    <x v="0"/>
    <n v="1398366667"/>
    <n v="1395774667"/>
    <b v="0"/>
    <n v="147"/>
    <b v="0"/>
    <x v="17"/>
    <n v="14.182977777777777"/>
    <n v="43.41727891156463"/>
    <x v="6"/>
    <x v="17"/>
  </r>
  <r>
    <n v="1089"/>
    <x v="1089"/>
    <x v="1088"/>
    <n v="15000"/>
    <n v="1174"/>
    <x v="2"/>
    <x v="6"/>
    <x v="3"/>
    <n v="1435293175"/>
    <n v="1432701175"/>
    <b v="0"/>
    <n v="49"/>
    <b v="0"/>
    <x v="17"/>
    <n v="7.8266666666666662"/>
    <n v="23.959183673469386"/>
    <x v="6"/>
    <x v="17"/>
  </r>
  <r>
    <n v="1090"/>
    <x v="1090"/>
    <x v="1089"/>
    <n v="12999"/>
    <n v="5"/>
    <x v="2"/>
    <x v="2"/>
    <x v="2"/>
    <n v="1432873653"/>
    <n v="1430281653"/>
    <b v="0"/>
    <n v="1"/>
    <b v="0"/>
    <x v="17"/>
    <n v="3.8464497269020695E-2"/>
    <n v="5"/>
    <x v="6"/>
    <x v="17"/>
  </r>
  <r>
    <n v="1091"/>
    <x v="1091"/>
    <x v="1090"/>
    <n v="200"/>
    <n v="25"/>
    <x v="2"/>
    <x v="1"/>
    <x v="1"/>
    <n v="1460313672"/>
    <n v="1457725272"/>
    <b v="0"/>
    <n v="2"/>
    <b v="0"/>
    <x v="17"/>
    <n v="12.5"/>
    <n v="12.5"/>
    <x v="6"/>
    <x v="17"/>
  </r>
  <r>
    <n v="1092"/>
    <x v="1092"/>
    <x v="1091"/>
    <n v="2000"/>
    <n v="21"/>
    <x v="2"/>
    <x v="0"/>
    <x v="0"/>
    <n v="1357432638"/>
    <n v="1354840638"/>
    <b v="0"/>
    <n v="7"/>
    <b v="0"/>
    <x v="17"/>
    <n v="1.05"/>
    <n v="3"/>
    <x v="6"/>
    <x v="17"/>
  </r>
  <r>
    <n v="1093"/>
    <x v="1093"/>
    <x v="1092"/>
    <n v="300"/>
    <n v="42.25"/>
    <x v="2"/>
    <x v="5"/>
    <x v="5"/>
    <n v="1455232937"/>
    <n v="1453936937"/>
    <b v="0"/>
    <n v="4"/>
    <b v="0"/>
    <x v="17"/>
    <n v="14.083333333333334"/>
    <n v="10.5625"/>
    <x v="6"/>
    <x v="17"/>
  </r>
  <r>
    <n v="1094"/>
    <x v="1094"/>
    <x v="1093"/>
    <n v="18000"/>
    <n v="3294.01"/>
    <x v="2"/>
    <x v="0"/>
    <x v="0"/>
    <n v="1318180033"/>
    <n v="1315588033"/>
    <b v="0"/>
    <n v="27"/>
    <b v="0"/>
    <x v="17"/>
    <n v="18.300055555555556"/>
    <n v="122.00037037037038"/>
    <x v="6"/>
    <x v="17"/>
  </r>
  <r>
    <n v="1095"/>
    <x v="1095"/>
    <x v="1094"/>
    <n v="500000"/>
    <n v="25174"/>
    <x v="2"/>
    <x v="0"/>
    <x v="0"/>
    <n v="1377867220"/>
    <n v="1375275220"/>
    <b v="0"/>
    <n v="94"/>
    <b v="0"/>
    <x v="17"/>
    <n v="5.0347999999999997"/>
    <n v="267.80851063829789"/>
    <x v="6"/>
    <x v="17"/>
  </r>
  <r>
    <n v="1096"/>
    <x v="1096"/>
    <x v="1095"/>
    <n v="12000"/>
    <n v="2152"/>
    <x v="2"/>
    <x v="0"/>
    <x v="0"/>
    <n v="1412393400"/>
    <n v="1409747154"/>
    <b v="0"/>
    <n v="29"/>
    <b v="0"/>
    <x v="17"/>
    <n v="17.933333333333334"/>
    <n v="74.206896551724142"/>
    <x v="6"/>
    <x v="17"/>
  </r>
  <r>
    <n v="1097"/>
    <x v="1097"/>
    <x v="1096"/>
    <n v="100000"/>
    <n v="47"/>
    <x v="2"/>
    <x v="0"/>
    <x v="0"/>
    <n v="1393786877"/>
    <n v="1390330877"/>
    <b v="0"/>
    <n v="7"/>
    <b v="0"/>
    <x v="17"/>
    <n v="4.7E-2"/>
    <n v="6.7142857142857144"/>
    <x v="6"/>
    <x v="17"/>
  </r>
  <r>
    <n v="1098"/>
    <x v="1098"/>
    <x v="1097"/>
    <n v="25000"/>
    <n v="1803"/>
    <x v="2"/>
    <x v="0"/>
    <x v="0"/>
    <n v="1397413095"/>
    <n v="1394821095"/>
    <b v="0"/>
    <n v="22"/>
    <b v="0"/>
    <x v="17"/>
    <n v="7.2120000000000006"/>
    <n v="81.954545454545453"/>
    <x v="6"/>
    <x v="17"/>
  </r>
  <r>
    <n v="1099"/>
    <x v="1099"/>
    <x v="1098"/>
    <n v="5000"/>
    <n v="25"/>
    <x v="2"/>
    <x v="1"/>
    <x v="1"/>
    <n v="1431547468"/>
    <n v="1428955468"/>
    <b v="0"/>
    <n v="1"/>
    <b v="0"/>
    <x v="17"/>
    <n v="0.5"/>
    <n v="25"/>
    <x v="6"/>
    <x v="17"/>
  </r>
  <r>
    <n v="1100"/>
    <x v="1100"/>
    <x v="1099"/>
    <n v="4000"/>
    <n v="100"/>
    <x v="2"/>
    <x v="12"/>
    <x v="3"/>
    <n v="1455417571"/>
    <n v="1452825571"/>
    <b v="0"/>
    <n v="10"/>
    <b v="0"/>
    <x v="17"/>
    <n v="2.5"/>
    <n v="10"/>
    <x v="6"/>
    <x v="17"/>
  </r>
  <r>
    <n v="1101"/>
    <x v="1101"/>
    <x v="1100"/>
    <n v="100000"/>
    <n v="41"/>
    <x v="2"/>
    <x v="0"/>
    <x v="0"/>
    <n v="1468519920"/>
    <n v="1466188338"/>
    <b v="0"/>
    <n v="6"/>
    <b v="0"/>
    <x v="17"/>
    <n v="4.1000000000000002E-2"/>
    <n v="6.833333333333333"/>
    <x v="6"/>
    <x v="17"/>
  </r>
  <r>
    <n v="1102"/>
    <x v="1102"/>
    <x v="1101"/>
    <n v="8000"/>
    <n v="425"/>
    <x v="2"/>
    <x v="0"/>
    <x v="0"/>
    <n v="1386568740"/>
    <n v="1383095125"/>
    <b v="0"/>
    <n v="24"/>
    <b v="0"/>
    <x v="17"/>
    <n v="5.3125"/>
    <n v="17.708333333333332"/>
    <x v="6"/>
    <x v="17"/>
  </r>
  <r>
    <n v="1103"/>
    <x v="1103"/>
    <x v="1102"/>
    <n v="15000"/>
    <n v="243"/>
    <x v="2"/>
    <x v="0"/>
    <x v="0"/>
    <n v="1466227190"/>
    <n v="1461043190"/>
    <b v="0"/>
    <n v="15"/>
    <b v="0"/>
    <x v="17"/>
    <n v="1.6199999999999999"/>
    <n v="16.2"/>
    <x v="6"/>
    <x v="17"/>
  </r>
  <r>
    <n v="1104"/>
    <x v="1104"/>
    <x v="1103"/>
    <n v="60000"/>
    <n v="2971"/>
    <x v="2"/>
    <x v="1"/>
    <x v="1"/>
    <n v="1402480221"/>
    <n v="1399888221"/>
    <b v="0"/>
    <n v="37"/>
    <b v="0"/>
    <x v="17"/>
    <n v="4.9516666666666671"/>
    <n v="80.297297297297291"/>
    <x v="6"/>
    <x v="17"/>
  </r>
  <r>
    <n v="1105"/>
    <x v="1105"/>
    <x v="1104"/>
    <n v="900000"/>
    <n v="1431"/>
    <x v="2"/>
    <x v="0"/>
    <x v="0"/>
    <n v="1395627327"/>
    <n v="1393038927"/>
    <b v="0"/>
    <n v="20"/>
    <b v="0"/>
    <x v="17"/>
    <n v="0.159"/>
    <n v="71.55"/>
    <x v="6"/>
    <x v="17"/>
  </r>
  <r>
    <n v="1106"/>
    <x v="1106"/>
    <x v="1105"/>
    <n v="400"/>
    <n v="165"/>
    <x v="2"/>
    <x v="0"/>
    <x v="0"/>
    <n v="1333557975"/>
    <n v="1330969575"/>
    <b v="0"/>
    <n v="7"/>
    <b v="0"/>
    <x v="17"/>
    <n v="41.25"/>
    <n v="23.571428571428573"/>
    <x v="6"/>
    <x v="17"/>
  </r>
  <r>
    <n v="1107"/>
    <x v="1107"/>
    <x v="1106"/>
    <n v="10000"/>
    <n v="0"/>
    <x v="2"/>
    <x v="0"/>
    <x v="0"/>
    <n v="1406148024"/>
    <n v="1403556024"/>
    <b v="0"/>
    <n v="0"/>
    <b v="0"/>
    <x v="17"/>
    <n v="0"/>
    <e v="#DIV/0!"/>
    <x v="6"/>
    <x v="17"/>
  </r>
  <r>
    <n v="1108"/>
    <x v="1108"/>
    <x v="1107"/>
    <n v="25000"/>
    <n v="732.5"/>
    <x v="2"/>
    <x v="0"/>
    <x v="0"/>
    <n v="1334326635"/>
    <n v="1329146235"/>
    <b v="0"/>
    <n v="21"/>
    <b v="0"/>
    <x v="17"/>
    <n v="2.93"/>
    <n v="34.88095238095238"/>
    <x v="6"/>
    <x v="17"/>
  </r>
  <r>
    <n v="1109"/>
    <x v="1109"/>
    <x v="1108"/>
    <n v="10000"/>
    <n v="45"/>
    <x v="2"/>
    <x v="0"/>
    <x v="0"/>
    <n v="1479495790"/>
    <n v="1476900190"/>
    <b v="0"/>
    <n v="3"/>
    <b v="0"/>
    <x v="17"/>
    <n v="0.44999999999999996"/>
    <n v="15"/>
    <x v="6"/>
    <x v="17"/>
  </r>
  <r>
    <n v="1110"/>
    <x v="1110"/>
    <x v="1109"/>
    <n v="50000"/>
    <n v="255"/>
    <x v="2"/>
    <x v="0"/>
    <x v="0"/>
    <n v="1354919022"/>
    <n v="1352327022"/>
    <b v="0"/>
    <n v="11"/>
    <b v="0"/>
    <x v="17"/>
    <n v="0.51"/>
    <n v="23.181818181818183"/>
    <x v="6"/>
    <x v="17"/>
  </r>
  <r>
    <n v="1111"/>
    <x v="1111"/>
    <x v="1110"/>
    <n v="2500"/>
    <n v="1"/>
    <x v="2"/>
    <x v="0"/>
    <x v="0"/>
    <n v="1452228790"/>
    <n v="1449636790"/>
    <b v="0"/>
    <n v="1"/>
    <b v="0"/>
    <x v="17"/>
    <n v="0.04"/>
    <n v="1"/>
    <x v="6"/>
    <x v="17"/>
  </r>
  <r>
    <n v="1112"/>
    <x v="1112"/>
    <x v="1111"/>
    <n v="88000"/>
    <n v="31272.92"/>
    <x v="2"/>
    <x v="0"/>
    <x v="0"/>
    <n v="1421656200"/>
    <n v="1416507211"/>
    <b v="0"/>
    <n v="312"/>
    <b v="0"/>
    <x v="17"/>
    <n v="35.537409090909087"/>
    <n v="100.23371794871794"/>
    <x v="6"/>
    <x v="17"/>
  </r>
  <r>
    <n v="1113"/>
    <x v="1113"/>
    <x v="1112"/>
    <n v="1000"/>
    <n v="5"/>
    <x v="2"/>
    <x v="1"/>
    <x v="1"/>
    <n v="1408058820"/>
    <n v="1405466820"/>
    <b v="0"/>
    <n v="1"/>
    <b v="0"/>
    <x v="17"/>
    <n v="0.5"/>
    <n v="5"/>
    <x v="6"/>
    <x v="17"/>
  </r>
  <r>
    <n v="1114"/>
    <x v="1114"/>
    <x v="1113"/>
    <n v="6000"/>
    <n v="10"/>
    <x v="2"/>
    <x v="1"/>
    <x v="1"/>
    <n v="1381306687"/>
    <n v="1378714687"/>
    <b v="0"/>
    <n v="3"/>
    <b v="0"/>
    <x v="17"/>
    <n v="0.16666666666666669"/>
    <n v="3.3333333333333335"/>
    <x v="6"/>
    <x v="17"/>
  </r>
  <r>
    <n v="1115"/>
    <x v="1115"/>
    <x v="1114"/>
    <n v="40000"/>
    <n v="53"/>
    <x v="2"/>
    <x v="0"/>
    <x v="0"/>
    <n v="1459352495"/>
    <n v="1456764095"/>
    <b v="0"/>
    <n v="4"/>
    <b v="0"/>
    <x v="17"/>
    <n v="0.13250000000000001"/>
    <n v="13.25"/>
    <x v="6"/>
    <x v="17"/>
  </r>
  <r>
    <n v="1116"/>
    <x v="1116"/>
    <x v="1115"/>
    <n v="500000"/>
    <n v="178.52"/>
    <x v="2"/>
    <x v="0"/>
    <x v="0"/>
    <n v="1339273208"/>
    <n v="1334089208"/>
    <b v="0"/>
    <n v="10"/>
    <b v="0"/>
    <x v="17"/>
    <n v="3.5704000000000007E-2"/>
    <n v="17.852"/>
    <x v="6"/>
    <x v="17"/>
  </r>
  <r>
    <n v="1117"/>
    <x v="1117"/>
    <x v="1116"/>
    <n v="1000"/>
    <n v="83"/>
    <x v="2"/>
    <x v="12"/>
    <x v="3"/>
    <n v="1451053313"/>
    <n v="1448461313"/>
    <b v="0"/>
    <n v="8"/>
    <b v="0"/>
    <x v="17"/>
    <n v="8.3000000000000007"/>
    <n v="10.375"/>
    <x v="6"/>
    <x v="17"/>
  </r>
  <r>
    <n v="1118"/>
    <x v="1118"/>
    <x v="1117"/>
    <n v="4500"/>
    <n v="109"/>
    <x v="2"/>
    <x v="2"/>
    <x v="2"/>
    <n v="1396666779"/>
    <n v="1394078379"/>
    <b v="0"/>
    <n v="3"/>
    <b v="0"/>
    <x v="17"/>
    <n v="2.4222222222222221"/>
    <n v="36.333333333333336"/>
    <x v="6"/>
    <x v="17"/>
  </r>
  <r>
    <n v="1119"/>
    <x v="1119"/>
    <x v="1118"/>
    <n v="2100"/>
    <n v="5"/>
    <x v="2"/>
    <x v="0"/>
    <x v="0"/>
    <n v="1396810864"/>
    <n v="1395687664"/>
    <b v="0"/>
    <n v="1"/>
    <b v="0"/>
    <x v="17"/>
    <n v="0.23809523809523811"/>
    <n v="5"/>
    <x v="6"/>
    <x v="17"/>
  </r>
  <r>
    <n v="1120"/>
    <x v="1120"/>
    <x v="1119"/>
    <n v="25000"/>
    <n v="0"/>
    <x v="2"/>
    <x v="0"/>
    <x v="0"/>
    <n v="1319835400"/>
    <n v="1315947400"/>
    <b v="0"/>
    <n v="0"/>
    <b v="0"/>
    <x v="17"/>
    <n v="0"/>
    <e v="#DIV/0!"/>
    <x v="6"/>
    <x v="17"/>
  </r>
  <r>
    <n v="1121"/>
    <x v="1121"/>
    <x v="1120"/>
    <n v="250000"/>
    <n v="29"/>
    <x v="2"/>
    <x v="0"/>
    <x v="0"/>
    <n v="1457904316"/>
    <n v="1455315916"/>
    <b v="0"/>
    <n v="5"/>
    <b v="0"/>
    <x v="17"/>
    <n v="1.1599999999999999E-2"/>
    <n v="5.8"/>
    <x v="6"/>
    <x v="17"/>
  </r>
  <r>
    <n v="1122"/>
    <x v="1122"/>
    <x v="1121"/>
    <n v="3200"/>
    <n v="0"/>
    <x v="2"/>
    <x v="1"/>
    <x v="1"/>
    <n v="1369932825"/>
    <n v="1368723225"/>
    <b v="0"/>
    <n v="0"/>
    <b v="0"/>
    <x v="17"/>
    <n v="0"/>
    <e v="#DIV/0!"/>
    <x v="6"/>
    <x v="17"/>
  </r>
  <r>
    <n v="1123"/>
    <x v="1123"/>
    <x v="1122"/>
    <n v="5000"/>
    <n v="11"/>
    <x v="2"/>
    <x v="0"/>
    <x v="0"/>
    <n v="1397910848"/>
    <n v="1395318848"/>
    <b v="0"/>
    <n v="3"/>
    <b v="0"/>
    <x v="17"/>
    <n v="0.22"/>
    <n v="3.6666666666666665"/>
    <x v="6"/>
    <x v="17"/>
  </r>
  <r>
    <n v="1124"/>
    <x v="1124"/>
    <x v="1123"/>
    <n v="90000"/>
    <n v="425"/>
    <x v="2"/>
    <x v="0"/>
    <x v="0"/>
    <n v="1430409651"/>
    <n v="1427817651"/>
    <b v="0"/>
    <n v="7"/>
    <b v="0"/>
    <x v="18"/>
    <n v="0.47222222222222221"/>
    <n v="60.714285714285715"/>
    <x v="6"/>
    <x v="18"/>
  </r>
  <r>
    <n v="1125"/>
    <x v="1125"/>
    <x v="1124"/>
    <n v="3000"/>
    <n v="0"/>
    <x v="2"/>
    <x v="1"/>
    <x v="1"/>
    <n v="1443193130"/>
    <n v="1438009130"/>
    <b v="0"/>
    <n v="0"/>
    <b v="0"/>
    <x v="18"/>
    <n v="0"/>
    <e v="#DIV/0!"/>
    <x v="6"/>
    <x v="18"/>
  </r>
  <r>
    <n v="1126"/>
    <x v="1126"/>
    <x v="1125"/>
    <n v="2000"/>
    <n v="10"/>
    <x v="2"/>
    <x v="0"/>
    <x v="0"/>
    <n v="1468482694"/>
    <n v="1465890694"/>
    <b v="0"/>
    <n v="2"/>
    <b v="0"/>
    <x v="18"/>
    <n v="0.5"/>
    <n v="5"/>
    <x v="6"/>
    <x v="18"/>
  </r>
  <r>
    <n v="1127"/>
    <x v="1127"/>
    <x v="1126"/>
    <n v="35000"/>
    <n v="585"/>
    <x v="2"/>
    <x v="0"/>
    <x v="0"/>
    <n v="1416000600"/>
    <n v="1413318600"/>
    <b v="0"/>
    <n v="23"/>
    <b v="0"/>
    <x v="18"/>
    <n v="1.6714285714285713"/>
    <n v="25.434782608695652"/>
    <x v="6"/>
    <x v="18"/>
  </r>
  <r>
    <n v="1128"/>
    <x v="1128"/>
    <x v="1127"/>
    <n v="1000"/>
    <n v="1"/>
    <x v="2"/>
    <x v="1"/>
    <x v="1"/>
    <n v="1407425717"/>
    <n v="1404833717"/>
    <b v="0"/>
    <n v="1"/>
    <b v="0"/>
    <x v="18"/>
    <n v="0.1"/>
    <n v="1"/>
    <x v="6"/>
    <x v="18"/>
  </r>
  <r>
    <n v="1129"/>
    <x v="1129"/>
    <x v="1128"/>
    <n v="20000"/>
    <n v="21"/>
    <x v="2"/>
    <x v="0"/>
    <x v="0"/>
    <n v="1465107693"/>
    <n v="1462515693"/>
    <b v="0"/>
    <n v="2"/>
    <b v="0"/>
    <x v="18"/>
    <n v="0.105"/>
    <n v="10.5"/>
    <x v="6"/>
    <x v="18"/>
  </r>
  <r>
    <n v="1130"/>
    <x v="1130"/>
    <x v="1129"/>
    <n v="5000"/>
    <n v="11"/>
    <x v="2"/>
    <x v="0"/>
    <x v="0"/>
    <n v="1416963300"/>
    <n v="1411775700"/>
    <b v="0"/>
    <n v="3"/>
    <b v="0"/>
    <x v="18"/>
    <n v="0.22"/>
    <n v="3.6666666666666665"/>
    <x v="6"/>
    <x v="18"/>
  </r>
  <r>
    <n v="1131"/>
    <x v="1131"/>
    <x v="1130"/>
    <n v="40000"/>
    <n v="0"/>
    <x v="2"/>
    <x v="2"/>
    <x v="2"/>
    <n v="1450993668"/>
    <n v="1448401668"/>
    <b v="0"/>
    <n v="0"/>
    <b v="0"/>
    <x v="18"/>
    <n v="0"/>
    <e v="#DIV/0!"/>
    <x v="6"/>
    <x v="18"/>
  </r>
  <r>
    <n v="1132"/>
    <x v="1132"/>
    <x v="1131"/>
    <n v="10000"/>
    <n v="1438"/>
    <x v="2"/>
    <x v="5"/>
    <x v="5"/>
    <n v="1483238771"/>
    <n v="1480646771"/>
    <b v="0"/>
    <n v="13"/>
    <b v="0"/>
    <x v="18"/>
    <n v="14.38"/>
    <n v="110.61538461538461"/>
    <x v="6"/>
    <x v="18"/>
  </r>
  <r>
    <n v="1133"/>
    <x v="1133"/>
    <x v="1132"/>
    <n v="3000"/>
    <n v="20"/>
    <x v="2"/>
    <x v="1"/>
    <x v="1"/>
    <n v="1406799981"/>
    <n v="1404207981"/>
    <b v="0"/>
    <n v="1"/>
    <b v="0"/>
    <x v="18"/>
    <n v="0.66666666666666674"/>
    <n v="20"/>
    <x v="6"/>
    <x v="18"/>
  </r>
  <r>
    <n v="1134"/>
    <x v="1134"/>
    <x v="1133"/>
    <n v="25000"/>
    <n v="1"/>
    <x v="2"/>
    <x v="2"/>
    <x v="2"/>
    <n v="1417235580"/>
    <n v="1416034228"/>
    <b v="0"/>
    <n v="1"/>
    <b v="0"/>
    <x v="18"/>
    <n v="4.0000000000000001E-3"/>
    <n v="1"/>
    <x v="6"/>
    <x v="18"/>
  </r>
  <r>
    <n v="1135"/>
    <x v="1135"/>
    <x v="1134"/>
    <n v="1000"/>
    <n v="50"/>
    <x v="2"/>
    <x v="12"/>
    <x v="3"/>
    <n v="1470527094"/>
    <n v="1467935094"/>
    <b v="0"/>
    <n v="1"/>
    <b v="0"/>
    <x v="18"/>
    <n v="5"/>
    <n v="50"/>
    <x v="6"/>
    <x v="18"/>
  </r>
  <r>
    <n v="1136"/>
    <x v="1136"/>
    <x v="1135"/>
    <n v="4190"/>
    <n v="270"/>
    <x v="2"/>
    <x v="6"/>
    <x v="3"/>
    <n v="1450541229"/>
    <n v="1447949229"/>
    <b v="0"/>
    <n v="6"/>
    <b v="0"/>
    <x v="18"/>
    <n v="6.4439140811455857"/>
    <n v="45"/>
    <x v="6"/>
    <x v="18"/>
  </r>
  <r>
    <n v="1137"/>
    <x v="1137"/>
    <x v="1136"/>
    <n v="25000"/>
    <n v="9875"/>
    <x v="2"/>
    <x v="0"/>
    <x v="0"/>
    <n v="1461440421"/>
    <n v="1458848421"/>
    <b v="0"/>
    <n v="39"/>
    <b v="0"/>
    <x v="18"/>
    <n v="39.5"/>
    <n v="253.2051282051282"/>
    <x v="6"/>
    <x v="18"/>
  </r>
  <r>
    <n v="1138"/>
    <x v="1138"/>
    <x v="1137"/>
    <n v="35000"/>
    <n v="125"/>
    <x v="2"/>
    <x v="0"/>
    <x v="0"/>
    <n v="1485035131"/>
    <n v="1483307131"/>
    <b v="0"/>
    <n v="4"/>
    <b v="0"/>
    <x v="18"/>
    <n v="0.35714285714285715"/>
    <n v="31.25"/>
    <x v="6"/>
    <x v="18"/>
  </r>
  <r>
    <n v="1139"/>
    <x v="1139"/>
    <x v="1138"/>
    <n v="8000"/>
    <n v="5"/>
    <x v="2"/>
    <x v="0"/>
    <x v="0"/>
    <n v="1420100426"/>
    <n v="1417508426"/>
    <b v="0"/>
    <n v="1"/>
    <b v="0"/>
    <x v="18"/>
    <n v="6.25E-2"/>
    <n v="5"/>
    <x v="6"/>
    <x v="18"/>
  </r>
  <r>
    <n v="1140"/>
    <x v="1140"/>
    <x v="1139"/>
    <n v="5000"/>
    <n v="0"/>
    <x v="2"/>
    <x v="1"/>
    <x v="1"/>
    <n v="1438859121"/>
    <n v="1436267121"/>
    <b v="0"/>
    <n v="0"/>
    <b v="0"/>
    <x v="18"/>
    <n v="0"/>
    <e v="#DIV/0!"/>
    <x v="6"/>
    <x v="18"/>
  </r>
  <r>
    <n v="1141"/>
    <x v="1141"/>
    <x v="1140"/>
    <n v="500"/>
    <n v="0"/>
    <x v="2"/>
    <x v="12"/>
    <x v="3"/>
    <n v="1436460450"/>
    <n v="1433868450"/>
    <b v="0"/>
    <n v="0"/>
    <b v="0"/>
    <x v="18"/>
    <n v="0"/>
    <e v="#DIV/0!"/>
    <x v="6"/>
    <x v="18"/>
  </r>
  <r>
    <n v="1142"/>
    <x v="1142"/>
    <x v="1141"/>
    <n v="4000"/>
    <n v="0"/>
    <x v="2"/>
    <x v="0"/>
    <x v="0"/>
    <n v="1424131727"/>
    <n v="1421539727"/>
    <b v="0"/>
    <n v="0"/>
    <b v="0"/>
    <x v="18"/>
    <n v="0"/>
    <e v="#DIV/0!"/>
    <x v="6"/>
    <x v="18"/>
  </r>
  <r>
    <n v="1143"/>
    <x v="1143"/>
    <x v="1142"/>
    <n v="45000"/>
    <n v="186"/>
    <x v="2"/>
    <x v="0"/>
    <x v="0"/>
    <n v="1450327126"/>
    <n v="1447735126"/>
    <b v="0"/>
    <n v="8"/>
    <b v="0"/>
    <x v="18"/>
    <n v="0.41333333333333333"/>
    <n v="23.25"/>
    <x v="6"/>
    <x v="18"/>
  </r>
  <r>
    <n v="1144"/>
    <x v="1144"/>
    <x v="1143"/>
    <n v="9300"/>
    <n v="0"/>
    <x v="2"/>
    <x v="0"/>
    <x v="0"/>
    <n v="1430281320"/>
    <n v="1427689320"/>
    <b v="0"/>
    <n v="0"/>
    <b v="0"/>
    <x v="19"/>
    <n v="0"/>
    <e v="#DIV/0!"/>
    <x v="7"/>
    <x v="19"/>
  </r>
  <r>
    <n v="1145"/>
    <x v="1145"/>
    <x v="1144"/>
    <n v="80000"/>
    <n v="100"/>
    <x v="2"/>
    <x v="0"/>
    <x v="0"/>
    <n v="1412272592"/>
    <n v="1407088592"/>
    <b v="0"/>
    <n v="1"/>
    <b v="0"/>
    <x v="19"/>
    <n v="0.125"/>
    <n v="100"/>
    <x v="7"/>
    <x v="19"/>
  </r>
  <r>
    <n v="1146"/>
    <x v="1146"/>
    <x v="1145"/>
    <n v="6000"/>
    <n v="530"/>
    <x v="2"/>
    <x v="0"/>
    <x v="0"/>
    <n v="1399071173"/>
    <n v="1395787973"/>
    <b v="0"/>
    <n v="12"/>
    <b v="0"/>
    <x v="19"/>
    <n v="8.8333333333333339"/>
    <n v="44.166666666666664"/>
    <x v="7"/>
    <x v="19"/>
  </r>
  <r>
    <n v="1147"/>
    <x v="1147"/>
    <x v="1146"/>
    <n v="25000"/>
    <n v="0"/>
    <x v="2"/>
    <x v="5"/>
    <x v="5"/>
    <n v="1413760783"/>
    <n v="1408576783"/>
    <b v="0"/>
    <n v="0"/>
    <b v="0"/>
    <x v="19"/>
    <n v="0"/>
    <e v="#DIV/0!"/>
    <x v="7"/>
    <x v="19"/>
  </r>
  <r>
    <n v="1148"/>
    <x v="1148"/>
    <x v="1147"/>
    <n v="15000"/>
    <n v="73"/>
    <x v="2"/>
    <x v="0"/>
    <x v="0"/>
    <n v="1480568781"/>
    <n v="1477973181"/>
    <b v="0"/>
    <n v="3"/>
    <b v="0"/>
    <x v="19"/>
    <n v="0.48666666666666669"/>
    <n v="24.333333333333332"/>
    <x v="7"/>
    <x v="19"/>
  </r>
  <r>
    <n v="1149"/>
    <x v="1149"/>
    <x v="1148"/>
    <n v="50000"/>
    <n v="75"/>
    <x v="2"/>
    <x v="0"/>
    <x v="0"/>
    <n v="1466096566"/>
    <n v="1463504566"/>
    <b v="0"/>
    <n v="2"/>
    <b v="0"/>
    <x v="19"/>
    <n v="0.15"/>
    <n v="37.5"/>
    <x v="7"/>
    <x v="19"/>
  </r>
  <r>
    <n v="1150"/>
    <x v="1150"/>
    <x v="1149"/>
    <n v="2500"/>
    <n v="252"/>
    <x v="2"/>
    <x v="0"/>
    <x v="0"/>
    <n v="1452293675"/>
    <n v="1447109675"/>
    <b v="0"/>
    <n v="6"/>
    <b v="0"/>
    <x v="19"/>
    <n v="10.08"/>
    <n v="42"/>
    <x v="7"/>
    <x v="19"/>
  </r>
  <r>
    <n v="1151"/>
    <x v="1151"/>
    <x v="1150"/>
    <n v="25000"/>
    <n v="0"/>
    <x v="2"/>
    <x v="0"/>
    <x v="0"/>
    <n v="1441592863"/>
    <n v="1439000863"/>
    <b v="0"/>
    <n v="0"/>
    <b v="0"/>
    <x v="19"/>
    <n v="0"/>
    <e v="#DIV/0!"/>
    <x v="7"/>
    <x v="19"/>
  </r>
  <r>
    <n v="1152"/>
    <x v="1152"/>
    <x v="1151"/>
    <n v="16000"/>
    <n v="911"/>
    <x v="2"/>
    <x v="0"/>
    <x v="0"/>
    <n v="1431709312"/>
    <n v="1429117312"/>
    <b v="0"/>
    <n v="15"/>
    <b v="0"/>
    <x v="19"/>
    <n v="5.6937500000000005"/>
    <n v="60.733333333333334"/>
    <x v="7"/>
    <x v="19"/>
  </r>
  <r>
    <n v="1153"/>
    <x v="1153"/>
    <x v="1152"/>
    <n v="8000"/>
    <n v="50"/>
    <x v="2"/>
    <x v="0"/>
    <x v="0"/>
    <n v="1434647305"/>
    <n v="1432055305"/>
    <b v="0"/>
    <n v="1"/>
    <b v="0"/>
    <x v="19"/>
    <n v="0.625"/>
    <n v="50"/>
    <x v="7"/>
    <x v="19"/>
  </r>
  <r>
    <n v="1154"/>
    <x v="1154"/>
    <x v="1153"/>
    <n v="5000"/>
    <n v="325"/>
    <x v="2"/>
    <x v="0"/>
    <x v="0"/>
    <n v="1441507006"/>
    <n v="1438915006"/>
    <b v="0"/>
    <n v="3"/>
    <b v="0"/>
    <x v="19"/>
    <n v="6.5"/>
    <n v="108.33333333333333"/>
    <x v="7"/>
    <x v="19"/>
  </r>
  <r>
    <n v="1155"/>
    <x v="1155"/>
    <x v="1154"/>
    <n v="25000"/>
    <n v="188"/>
    <x v="2"/>
    <x v="0"/>
    <x v="0"/>
    <n v="1408040408"/>
    <n v="1405448408"/>
    <b v="0"/>
    <n v="8"/>
    <b v="0"/>
    <x v="19"/>
    <n v="0.752"/>
    <n v="23.5"/>
    <x v="7"/>
    <x v="19"/>
  </r>
  <r>
    <n v="1156"/>
    <x v="1156"/>
    <x v="1155"/>
    <n v="6500"/>
    <n v="0"/>
    <x v="2"/>
    <x v="0"/>
    <x v="0"/>
    <n v="1424742162"/>
    <n v="1422150162"/>
    <b v="0"/>
    <n v="0"/>
    <b v="0"/>
    <x v="19"/>
    <n v="0"/>
    <e v="#DIV/0!"/>
    <x v="7"/>
    <x v="19"/>
  </r>
  <r>
    <n v="1157"/>
    <x v="1157"/>
    <x v="1156"/>
    <n v="10000"/>
    <n v="151"/>
    <x v="2"/>
    <x v="0"/>
    <x v="0"/>
    <n v="1417795480"/>
    <n v="1412607880"/>
    <b v="0"/>
    <n v="3"/>
    <b v="0"/>
    <x v="19"/>
    <n v="1.51"/>
    <n v="50.333333333333336"/>
    <x v="7"/>
    <x v="19"/>
  </r>
  <r>
    <n v="1158"/>
    <x v="1158"/>
    <x v="1157"/>
    <n v="7500"/>
    <n v="35"/>
    <x v="2"/>
    <x v="0"/>
    <x v="0"/>
    <n v="1418091128"/>
    <n v="1415499128"/>
    <b v="0"/>
    <n v="3"/>
    <b v="0"/>
    <x v="19"/>
    <n v="0.46666666666666673"/>
    <n v="11.666666666666666"/>
    <x v="7"/>
    <x v="19"/>
  </r>
  <r>
    <n v="1159"/>
    <x v="1159"/>
    <x v="1158"/>
    <n v="6750"/>
    <n v="0"/>
    <x v="2"/>
    <x v="0"/>
    <x v="0"/>
    <n v="1435679100"/>
    <n v="1433006765"/>
    <b v="0"/>
    <n v="0"/>
    <b v="0"/>
    <x v="19"/>
    <n v="0"/>
    <e v="#DIV/0!"/>
    <x v="7"/>
    <x v="19"/>
  </r>
  <r>
    <n v="1160"/>
    <x v="1160"/>
    <x v="1159"/>
    <n v="30000"/>
    <n v="1155"/>
    <x v="2"/>
    <x v="0"/>
    <x v="0"/>
    <n v="1427510586"/>
    <n v="1424922186"/>
    <b v="0"/>
    <n v="19"/>
    <b v="0"/>
    <x v="19"/>
    <n v="3.85"/>
    <n v="60.789473684210527"/>
    <x v="7"/>
    <x v="19"/>
  </r>
  <r>
    <n v="1161"/>
    <x v="1161"/>
    <x v="1160"/>
    <n v="18000"/>
    <n v="0"/>
    <x v="2"/>
    <x v="0"/>
    <x v="0"/>
    <n v="1432047989"/>
    <n v="1430233589"/>
    <b v="0"/>
    <n v="0"/>
    <b v="0"/>
    <x v="19"/>
    <n v="0"/>
    <e v="#DIV/0!"/>
    <x v="7"/>
    <x v="19"/>
  </r>
  <r>
    <n v="1162"/>
    <x v="1162"/>
    <x v="1161"/>
    <n v="60000"/>
    <n v="35"/>
    <x v="2"/>
    <x v="0"/>
    <x v="0"/>
    <n v="1411662264"/>
    <n v="1408983864"/>
    <b v="0"/>
    <n v="2"/>
    <b v="0"/>
    <x v="19"/>
    <n v="5.8333333333333341E-2"/>
    <n v="17.5"/>
    <x v="7"/>
    <x v="19"/>
  </r>
  <r>
    <n v="1163"/>
    <x v="1163"/>
    <x v="1162"/>
    <n v="5200"/>
    <n v="0"/>
    <x v="2"/>
    <x v="0"/>
    <x v="0"/>
    <n v="1407604920"/>
    <n v="1405012920"/>
    <b v="0"/>
    <n v="0"/>
    <b v="0"/>
    <x v="19"/>
    <n v="0"/>
    <e v="#DIV/0!"/>
    <x v="7"/>
    <x v="19"/>
  </r>
  <r>
    <n v="1164"/>
    <x v="1164"/>
    <x v="1163"/>
    <n v="10000"/>
    <n v="0"/>
    <x v="2"/>
    <x v="0"/>
    <x v="0"/>
    <n v="1466270582"/>
    <n v="1463678582"/>
    <b v="0"/>
    <n v="0"/>
    <b v="0"/>
    <x v="19"/>
    <n v="0"/>
    <e v="#DIV/0!"/>
    <x v="7"/>
    <x v="19"/>
  </r>
  <r>
    <n v="1165"/>
    <x v="1165"/>
    <x v="1164"/>
    <n v="10000"/>
    <n v="2070.5"/>
    <x v="2"/>
    <x v="0"/>
    <x v="0"/>
    <n v="1404623330"/>
    <n v="1401685730"/>
    <b v="0"/>
    <n v="25"/>
    <b v="0"/>
    <x v="19"/>
    <n v="20.705000000000002"/>
    <n v="82.82"/>
    <x v="7"/>
    <x v="19"/>
  </r>
  <r>
    <n v="1166"/>
    <x v="1166"/>
    <x v="1165"/>
    <n v="15000"/>
    <n v="2871"/>
    <x v="2"/>
    <x v="0"/>
    <x v="0"/>
    <n v="1435291200"/>
    <n v="1432640342"/>
    <b v="0"/>
    <n v="8"/>
    <b v="0"/>
    <x v="19"/>
    <n v="19.139999999999997"/>
    <n v="358.875"/>
    <x v="7"/>
    <x v="19"/>
  </r>
  <r>
    <n v="1167"/>
    <x v="1167"/>
    <x v="1166"/>
    <n v="60000"/>
    <n v="979"/>
    <x v="2"/>
    <x v="0"/>
    <x v="0"/>
    <n v="1410543495"/>
    <n v="1407865095"/>
    <b v="0"/>
    <n v="16"/>
    <b v="0"/>
    <x v="19"/>
    <n v="1.6316666666666666"/>
    <n v="61.1875"/>
    <x v="7"/>
    <x v="19"/>
  </r>
  <r>
    <n v="1168"/>
    <x v="1168"/>
    <x v="1167"/>
    <n v="18000"/>
    <n v="1020"/>
    <x v="2"/>
    <x v="0"/>
    <x v="0"/>
    <n v="1474507065"/>
    <n v="1471915065"/>
    <b v="0"/>
    <n v="3"/>
    <b v="0"/>
    <x v="19"/>
    <n v="5.6666666666666661"/>
    <n v="340"/>
    <x v="7"/>
    <x v="19"/>
  </r>
  <r>
    <n v="1169"/>
    <x v="1169"/>
    <x v="1168"/>
    <n v="10000"/>
    <n v="17"/>
    <x v="2"/>
    <x v="0"/>
    <x v="0"/>
    <n v="1424593763"/>
    <n v="1422001763"/>
    <b v="0"/>
    <n v="3"/>
    <b v="0"/>
    <x v="19"/>
    <n v="0.16999999999999998"/>
    <n v="5.666666666666667"/>
    <x v="7"/>
    <x v="19"/>
  </r>
  <r>
    <n v="1170"/>
    <x v="1170"/>
    <x v="1169"/>
    <n v="25000"/>
    <n v="100"/>
    <x v="2"/>
    <x v="1"/>
    <x v="1"/>
    <n v="1433021171"/>
    <n v="1430429171"/>
    <b v="0"/>
    <n v="2"/>
    <b v="0"/>
    <x v="19"/>
    <n v="0.4"/>
    <n v="50"/>
    <x v="7"/>
    <x v="19"/>
  </r>
  <r>
    <n v="1171"/>
    <x v="1171"/>
    <x v="1170"/>
    <n v="25000"/>
    <n v="25"/>
    <x v="2"/>
    <x v="0"/>
    <x v="0"/>
    <n v="1415909927"/>
    <n v="1414351127"/>
    <b v="0"/>
    <n v="1"/>
    <b v="0"/>
    <x v="19"/>
    <n v="0.1"/>
    <n v="25"/>
    <x v="7"/>
    <x v="19"/>
  </r>
  <r>
    <n v="1172"/>
    <x v="1172"/>
    <x v="1171"/>
    <n v="9000"/>
    <n v="0"/>
    <x v="2"/>
    <x v="0"/>
    <x v="0"/>
    <n v="1408551752"/>
    <n v="1405959752"/>
    <b v="0"/>
    <n v="0"/>
    <b v="0"/>
    <x v="19"/>
    <n v="0"/>
    <e v="#DIV/0!"/>
    <x v="7"/>
    <x v="19"/>
  </r>
  <r>
    <n v="1173"/>
    <x v="1173"/>
    <x v="1172"/>
    <n v="125000"/>
    <n v="30"/>
    <x v="2"/>
    <x v="0"/>
    <x v="0"/>
    <n v="1438576057"/>
    <n v="1435552057"/>
    <b v="0"/>
    <n v="1"/>
    <b v="0"/>
    <x v="19"/>
    <n v="2.4E-2"/>
    <n v="30"/>
    <x v="7"/>
    <x v="19"/>
  </r>
  <r>
    <n v="1174"/>
    <x v="1174"/>
    <x v="1173"/>
    <n v="15000"/>
    <n v="886"/>
    <x v="2"/>
    <x v="0"/>
    <x v="0"/>
    <n v="1462738327"/>
    <n v="1460146327"/>
    <b v="0"/>
    <n v="19"/>
    <b v="0"/>
    <x v="19"/>
    <n v="5.9066666666666672"/>
    <n v="46.631578947368418"/>
    <x v="7"/>
    <x v="19"/>
  </r>
  <r>
    <n v="1175"/>
    <x v="1175"/>
    <x v="1174"/>
    <n v="20000"/>
    <n v="585"/>
    <x v="2"/>
    <x v="0"/>
    <x v="0"/>
    <n v="1436981339"/>
    <n v="1434389339"/>
    <b v="0"/>
    <n v="9"/>
    <b v="0"/>
    <x v="19"/>
    <n v="2.9250000000000003"/>
    <n v="65"/>
    <x v="7"/>
    <x v="19"/>
  </r>
  <r>
    <n v="1176"/>
    <x v="1176"/>
    <x v="1175"/>
    <n v="175000"/>
    <n v="10"/>
    <x v="2"/>
    <x v="2"/>
    <x v="2"/>
    <n v="1488805200"/>
    <n v="1484094498"/>
    <b v="0"/>
    <n v="1"/>
    <b v="0"/>
    <x v="19"/>
    <n v="5.7142857142857143E-3"/>
    <n v="10"/>
    <x v="7"/>
    <x v="19"/>
  </r>
  <r>
    <n v="1177"/>
    <x v="1177"/>
    <x v="1176"/>
    <n v="6000"/>
    <n v="0"/>
    <x v="2"/>
    <x v="1"/>
    <x v="1"/>
    <n v="1413388296"/>
    <n v="1410796296"/>
    <b v="0"/>
    <n v="0"/>
    <b v="0"/>
    <x v="19"/>
    <n v="0"/>
    <e v="#DIV/0!"/>
    <x v="7"/>
    <x v="19"/>
  </r>
  <r>
    <n v="1178"/>
    <x v="1178"/>
    <x v="1177"/>
    <n v="75000"/>
    <n v="5"/>
    <x v="2"/>
    <x v="0"/>
    <x v="0"/>
    <n v="1408225452"/>
    <n v="1405633452"/>
    <b v="0"/>
    <n v="1"/>
    <b v="0"/>
    <x v="19"/>
    <n v="6.6666666666666671E-3"/>
    <n v="5"/>
    <x v="7"/>
    <x v="19"/>
  </r>
  <r>
    <n v="1179"/>
    <x v="1179"/>
    <x v="1178"/>
    <n v="60000"/>
    <n v="3200"/>
    <x v="2"/>
    <x v="5"/>
    <x v="5"/>
    <n v="1446052627"/>
    <n v="1443460627"/>
    <b v="0"/>
    <n v="5"/>
    <b v="0"/>
    <x v="19"/>
    <n v="5.3333333333333339"/>
    <n v="640"/>
    <x v="7"/>
    <x v="19"/>
  </r>
  <r>
    <n v="1180"/>
    <x v="1180"/>
    <x v="1179"/>
    <n v="50000"/>
    <n v="5875"/>
    <x v="2"/>
    <x v="0"/>
    <x v="0"/>
    <n v="1403983314"/>
    <n v="1400786514"/>
    <b v="0"/>
    <n v="85"/>
    <b v="0"/>
    <x v="19"/>
    <n v="11.75"/>
    <n v="69.117647058823536"/>
    <x v="7"/>
    <x v="19"/>
  </r>
  <r>
    <n v="1181"/>
    <x v="1181"/>
    <x v="1180"/>
    <n v="50000"/>
    <n v="4"/>
    <x v="2"/>
    <x v="0"/>
    <x v="0"/>
    <n v="1425197321"/>
    <n v="1422605321"/>
    <b v="0"/>
    <n v="3"/>
    <b v="0"/>
    <x v="19"/>
    <n v="8.0000000000000002E-3"/>
    <n v="1.3333333333333333"/>
    <x v="7"/>
    <x v="19"/>
  </r>
  <r>
    <n v="1182"/>
    <x v="1182"/>
    <x v="1181"/>
    <n v="1000"/>
    <n v="42"/>
    <x v="2"/>
    <x v="0"/>
    <x v="0"/>
    <n v="1484239320"/>
    <n v="1482609088"/>
    <b v="0"/>
    <n v="4"/>
    <b v="0"/>
    <x v="19"/>
    <n v="4.2"/>
    <n v="10.5"/>
    <x v="7"/>
    <x v="19"/>
  </r>
  <r>
    <n v="1183"/>
    <x v="1183"/>
    <x v="1182"/>
    <n v="2500"/>
    <n v="100"/>
    <x v="2"/>
    <x v="0"/>
    <x v="0"/>
    <n v="1478059140"/>
    <n v="1476391223"/>
    <b v="0"/>
    <n v="3"/>
    <b v="0"/>
    <x v="19"/>
    <n v="4"/>
    <n v="33.333333333333336"/>
    <x v="7"/>
    <x v="19"/>
  </r>
  <r>
    <n v="1184"/>
    <x v="1184"/>
    <x v="1183"/>
    <n v="22000"/>
    <n v="23086"/>
    <x v="0"/>
    <x v="1"/>
    <x v="1"/>
    <n v="1486391011"/>
    <n v="1483712611"/>
    <b v="0"/>
    <n v="375"/>
    <b v="1"/>
    <x v="20"/>
    <n v="104.93636363636362"/>
    <n v="61.562666666666665"/>
    <x v="8"/>
    <x v="20"/>
  </r>
  <r>
    <n v="1185"/>
    <x v="1185"/>
    <x v="1184"/>
    <n v="12500"/>
    <n v="13180"/>
    <x v="0"/>
    <x v="0"/>
    <x v="0"/>
    <n v="1433736000"/>
    <n v="1430945149"/>
    <b v="0"/>
    <n v="111"/>
    <b v="1"/>
    <x v="20"/>
    <n v="105.44"/>
    <n v="118.73873873873873"/>
    <x v="8"/>
    <x v="20"/>
  </r>
  <r>
    <n v="1186"/>
    <x v="1186"/>
    <x v="1185"/>
    <n v="7500"/>
    <n v="8005"/>
    <x v="0"/>
    <x v="1"/>
    <x v="1"/>
    <n v="1433198520"/>
    <n v="1430340195"/>
    <b v="0"/>
    <n v="123"/>
    <b v="1"/>
    <x v="20"/>
    <n v="106.73333333333332"/>
    <n v="65.081300813008127"/>
    <x v="8"/>
    <x v="20"/>
  </r>
  <r>
    <n v="1187"/>
    <x v="1187"/>
    <x v="1186"/>
    <n v="8750"/>
    <n v="9111"/>
    <x v="0"/>
    <x v="0"/>
    <x v="0"/>
    <n v="1431885600"/>
    <n v="1429133323"/>
    <b v="0"/>
    <n v="70"/>
    <b v="1"/>
    <x v="20"/>
    <n v="104.12571428571428"/>
    <n v="130.15714285714284"/>
    <x v="8"/>
    <x v="20"/>
  </r>
  <r>
    <n v="1188"/>
    <x v="1188"/>
    <x v="1187"/>
    <n v="2000"/>
    <n v="3211"/>
    <x v="0"/>
    <x v="5"/>
    <x v="5"/>
    <n v="1482943740"/>
    <n v="1481129340"/>
    <b v="0"/>
    <n v="85"/>
    <b v="1"/>
    <x v="20"/>
    <n v="160.54999999999998"/>
    <n v="37.776470588235291"/>
    <x v="8"/>
    <x v="20"/>
  </r>
  <r>
    <n v="1189"/>
    <x v="1189"/>
    <x v="1188"/>
    <n v="9000"/>
    <n v="9700"/>
    <x v="0"/>
    <x v="0"/>
    <x v="0"/>
    <n v="1467242995"/>
    <n v="1465428595"/>
    <b v="0"/>
    <n v="86"/>
    <b v="1"/>
    <x v="20"/>
    <n v="107.77777777777777"/>
    <n v="112.79069767441861"/>
    <x v="8"/>
    <x v="20"/>
  </r>
  <r>
    <n v="1190"/>
    <x v="1190"/>
    <x v="1189"/>
    <n v="500"/>
    <n v="675"/>
    <x v="0"/>
    <x v="0"/>
    <x v="0"/>
    <n v="1409500725"/>
    <n v="1406908725"/>
    <b v="0"/>
    <n v="13"/>
    <b v="1"/>
    <x v="20"/>
    <n v="135"/>
    <n v="51.92307692307692"/>
    <x v="8"/>
    <x v="20"/>
  </r>
  <r>
    <n v="1191"/>
    <x v="1191"/>
    <x v="1190"/>
    <n v="2700"/>
    <n v="2945"/>
    <x v="0"/>
    <x v="0"/>
    <x v="0"/>
    <n v="1458480560"/>
    <n v="1455892160"/>
    <b v="0"/>
    <n v="33"/>
    <b v="1"/>
    <x v="20"/>
    <n v="109.07407407407408"/>
    <n v="89.242424242424249"/>
    <x v="8"/>
    <x v="20"/>
  </r>
  <r>
    <n v="1192"/>
    <x v="1192"/>
    <x v="1191"/>
    <n v="100"/>
    <n v="290"/>
    <x v="0"/>
    <x v="1"/>
    <x v="1"/>
    <n v="1486814978"/>
    <n v="1484222978"/>
    <b v="0"/>
    <n v="15"/>
    <b v="1"/>
    <x v="20"/>
    <n v="290"/>
    <n v="19.333333333333332"/>
    <x v="8"/>
    <x v="20"/>
  </r>
  <r>
    <n v="1193"/>
    <x v="1193"/>
    <x v="1192"/>
    <n v="21000"/>
    <n v="21831"/>
    <x v="0"/>
    <x v="0"/>
    <x v="0"/>
    <n v="1460223453"/>
    <n v="1455043053"/>
    <b v="0"/>
    <n v="273"/>
    <b v="1"/>
    <x v="20"/>
    <n v="103.95714285714286"/>
    <n v="79.967032967032964"/>
    <x v="8"/>
    <x v="20"/>
  </r>
  <r>
    <n v="1194"/>
    <x v="1194"/>
    <x v="1193"/>
    <n v="12500"/>
    <n v="40280"/>
    <x v="0"/>
    <x v="17"/>
    <x v="3"/>
    <n v="1428493379"/>
    <n v="1425901379"/>
    <b v="0"/>
    <n v="714"/>
    <b v="1"/>
    <x v="20"/>
    <n v="322.24"/>
    <n v="56.414565826330531"/>
    <x v="8"/>
    <x v="20"/>
  </r>
  <r>
    <n v="1195"/>
    <x v="1195"/>
    <x v="1194"/>
    <n v="10000"/>
    <n v="13500"/>
    <x v="0"/>
    <x v="13"/>
    <x v="3"/>
    <n v="1450602000"/>
    <n v="1445415653"/>
    <b v="0"/>
    <n v="170"/>
    <b v="1"/>
    <x v="20"/>
    <n v="135"/>
    <n v="79.411764705882348"/>
    <x v="8"/>
    <x v="20"/>
  </r>
  <r>
    <n v="1196"/>
    <x v="1196"/>
    <x v="1195"/>
    <n v="14500"/>
    <n v="39137"/>
    <x v="0"/>
    <x v="1"/>
    <x v="1"/>
    <n v="1450467539"/>
    <n v="1447875539"/>
    <b v="0"/>
    <n v="512"/>
    <b v="1"/>
    <x v="20"/>
    <n v="269.91034482758624"/>
    <n v="76.439453125"/>
    <x v="8"/>
    <x v="20"/>
  </r>
  <r>
    <n v="1197"/>
    <x v="1197"/>
    <x v="1196"/>
    <n v="15000"/>
    <n v="37994"/>
    <x v="0"/>
    <x v="0"/>
    <x v="0"/>
    <n v="1465797540"/>
    <n v="1463155034"/>
    <b v="0"/>
    <n v="314"/>
    <b v="1"/>
    <x v="20"/>
    <n v="253.29333333333332"/>
    <n v="121"/>
    <x v="8"/>
    <x v="20"/>
  </r>
  <r>
    <n v="1198"/>
    <x v="1198"/>
    <x v="1197"/>
    <n v="3500"/>
    <n v="9121"/>
    <x v="0"/>
    <x v="0"/>
    <x v="0"/>
    <n v="1451530800"/>
    <n v="1448463086"/>
    <b v="0"/>
    <n v="167"/>
    <b v="1"/>
    <x v="20"/>
    <n v="260.59999999999997"/>
    <n v="54.616766467065865"/>
    <x v="8"/>
    <x v="20"/>
  </r>
  <r>
    <n v="1199"/>
    <x v="1199"/>
    <x v="1198"/>
    <n v="2658"/>
    <n v="2693"/>
    <x v="0"/>
    <x v="1"/>
    <x v="1"/>
    <n v="1436380200"/>
    <n v="1433615400"/>
    <b v="0"/>
    <n v="9"/>
    <b v="1"/>
    <x v="20"/>
    <n v="101.31677953348381"/>
    <n v="299.22222222222223"/>
    <x v="8"/>
    <x v="20"/>
  </r>
  <r>
    <n v="1200"/>
    <x v="1200"/>
    <x v="1199"/>
    <n v="4800"/>
    <n v="6029"/>
    <x v="0"/>
    <x v="0"/>
    <x v="0"/>
    <n v="1429183656"/>
    <n v="1427369256"/>
    <b v="0"/>
    <n v="103"/>
    <b v="1"/>
    <x v="20"/>
    <n v="125.60416666666667"/>
    <n v="58.533980582524272"/>
    <x v="8"/>
    <x v="20"/>
  </r>
  <r>
    <n v="1201"/>
    <x v="1201"/>
    <x v="1200"/>
    <n v="6000"/>
    <n v="6146.27"/>
    <x v="0"/>
    <x v="1"/>
    <x v="1"/>
    <n v="1468593246"/>
    <n v="1466001246"/>
    <b v="0"/>
    <n v="111"/>
    <b v="1"/>
    <x v="20"/>
    <n v="102.43783333333334"/>
    <n v="55.371801801801809"/>
    <x v="8"/>
    <x v="20"/>
  </r>
  <r>
    <n v="1202"/>
    <x v="1202"/>
    <x v="1201"/>
    <n v="25000"/>
    <n v="49811"/>
    <x v="0"/>
    <x v="2"/>
    <x v="2"/>
    <n v="1435388154"/>
    <n v="1432796154"/>
    <b v="0"/>
    <n v="271"/>
    <b v="1"/>
    <x v="20"/>
    <n v="199.244"/>
    <n v="183.80442804428046"/>
    <x v="8"/>
    <x v="20"/>
  </r>
  <r>
    <n v="1203"/>
    <x v="1203"/>
    <x v="1202"/>
    <n v="16300"/>
    <n v="16700"/>
    <x v="0"/>
    <x v="0"/>
    <x v="0"/>
    <n v="1433083527"/>
    <n v="1430491527"/>
    <b v="0"/>
    <n v="101"/>
    <b v="1"/>
    <x v="20"/>
    <n v="102.45398773006136"/>
    <n v="165.34653465346534"/>
    <x v="8"/>
    <x v="20"/>
  </r>
  <r>
    <n v="1204"/>
    <x v="1204"/>
    <x v="1203"/>
    <n v="13000"/>
    <n v="13383"/>
    <x v="0"/>
    <x v="0"/>
    <x v="0"/>
    <n v="1449205200"/>
    <n v="1445363833"/>
    <b v="0"/>
    <n v="57"/>
    <b v="1"/>
    <x v="20"/>
    <n v="102.94615384615385"/>
    <n v="234.78947368421052"/>
    <x v="8"/>
    <x v="20"/>
  </r>
  <r>
    <n v="1205"/>
    <x v="1205"/>
    <x v="1204"/>
    <n v="13000"/>
    <n v="13112"/>
    <x v="0"/>
    <x v="12"/>
    <x v="3"/>
    <n v="1434197351"/>
    <n v="1431605351"/>
    <b v="0"/>
    <n v="62"/>
    <b v="1"/>
    <x v="20"/>
    <n v="100.86153846153847"/>
    <n v="211.48387096774192"/>
    <x v="8"/>
    <x v="20"/>
  </r>
  <r>
    <n v="1206"/>
    <x v="1206"/>
    <x v="1205"/>
    <n v="900"/>
    <n v="1035"/>
    <x v="0"/>
    <x v="15"/>
    <x v="3"/>
    <n v="1489238940"/>
    <n v="1486406253"/>
    <b v="0"/>
    <n v="32"/>
    <b v="1"/>
    <x v="20"/>
    <n v="114.99999999999999"/>
    <n v="32.34375"/>
    <x v="8"/>
    <x v="20"/>
  </r>
  <r>
    <n v="1207"/>
    <x v="1207"/>
    <x v="1206"/>
    <n v="16700"/>
    <n v="17396"/>
    <x v="0"/>
    <x v="13"/>
    <x v="3"/>
    <n v="1459418400"/>
    <n v="1456827573"/>
    <b v="0"/>
    <n v="141"/>
    <b v="1"/>
    <x v="20"/>
    <n v="104.16766467065868"/>
    <n v="123.37588652482269"/>
    <x v="8"/>
    <x v="20"/>
  </r>
  <r>
    <n v="1208"/>
    <x v="1208"/>
    <x v="1207"/>
    <n v="10000"/>
    <n v="15530"/>
    <x v="0"/>
    <x v="0"/>
    <x v="0"/>
    <n v="1458835264"/>
    <n v="1456246864"/>
    <b v="0"/>
    <n v="75"/>
    <b v="1"/>
    <x v="20"/>
    <n v="155.29999999999998"/>
    <n v="207.06666666666666"/>
    <x v="8"/>
    <x v="20"/>
  </r>
  <r>
    <n v="1209"/>
    <x v="1209"/>
    <x v="1208"/>
    <n v="6000"/>
    <n v="6360"/>
    <x v="0"/>
    <x v="0"/>
    <x v="0"/>
    <n v="1488053905"/>
    <n v="1485461905"/>
    <b v="0"/>
    <n v="46"/>
    <b v="1"/>
    <x v="20"/>
    <n v="106"/>
    <n v="138.2608695652174"/>
    <x v="8"/>
    <x v="20"/>
  </r>
  <r>
    <n v="1210"/>
    <x v="1210"/>
    <x v="1209"/>
    <n v="20000"/>
    <n v="50863"/>
    <x v="0"/>
    <x v="11"/>
    <x v="9"/>
    <n v="1433106000"/>
    <n v="1431124572"/>
    <b v="0"/>
    <n v="103"/>
    <b v="1"/>
    <x v="20"/>
    <n v="254.31499999999997"/>
    <n v="493.81553398058253"/>
    <x v="8"/>
    <x v="20"/>
  </r>
  <r>
    <n v="1211"/>
    <x v="1211"/>
    <x v="1210"/>
    <n v="1000"/>
    <n v="1011"/>
    <x v="0"/>
    <x v="5"/>
    <x v="5"/>
    <n v="1465505261"/>
    <n v="1464209261"/>
    <b v="0"/>
    <n v="6"/>
    <b v="1"/>
    <x v="20"/>
    <n v="101.1"/>
    <n v="168.5"/>
    <x v="8"/>
    <x v="20"/>
  </r>
  <r>
    <n v="1212"/>
    <x v="1212"/>
    <x v="1211"/>
    <n v="2500"/>
    <n v="3226"/>
    <x v="0"/>
    <x v="0"/>
    <x v="0"/>
    <n v="1448586000"/>
    <n v="1447195695"/>
    <b v="0"/>
    <n v="83"/>
    <b v="1"/>
    <x v="20"/>
    <n v="129.04"/>
    <n v="38.867469879518069"/>
    <x v="8"/>
    <x v="20"/>
  </r>
  <r>
    <n v="1213"/>
    <x v="1213"/>
    <x v="1212"/>
    <n v="6500"/>
    <n v="6645"/>
    <x v="0"/>
    <x v="1"/>
    <x v="1"/>
    <n v="1485886100"/>
    <n v="1482862100"/>
    <b v="0"/>
    <n v="108"/>
    <b v="1"/>
    <x v="20"/>
    <n v="102.23076923076924"/>
    <n v="61.527777777777779"/>
    <x v="8"/>
    <x v="20"/>
  </r>
  <r>
    <n v="1214"/>
    <x v="1214"/>
    <x v="1213"/>
    <n v="2000"/>
    <n v="2636"/>
    <x v="0"/>
    <x v="0"/>
    <x v="0"/>
    <n v="1433880605"/>
    <n v="1428696605"/>
    <b v="0"/>
    <n v="25"/>
    <b v="1"/>
    <x v="20"/>
    <n v="131.80000000000001"/>
    <n v="105.44"/>
    <x v="8"/>
    <x v="20"/>
  </r>
  <r>
    <n v="1215"/>
    <x v="1215"/>
    <x v="1214"/>
    <n v="5000"/>
    <n v="39304.01"/>
    <x v="0"/>
    <x v="0"/>
    <x v="0"/>
    <n v="1401487756"/>
    <n v="1398895756"/>
    <b v="0"/>
    <n v="549"/>
    <b v="1"/>
    <x v="20"/>
    <n v="786.0802000000001"/>
    <n v="71.592003642987251"/>
    <x v="8"/>
    <x v="20"/>
  </r>
  <r>
    <n v="1216"/>
    <x v="1216"/>
    <x v="1215"/>
    <n v="14000"/>
    <n v="20398"/>
    <x v="0"/>
    <x v="0"/>
    <x v="0"/>
    <n v="1443826980"/>
    <n v="1441032457"/>
    <b v="0"/>
    <n v="222"/>
    <b v="1"/>
    <x v="20"/>
    <n v="145.70000000000002"/>
    <n v="91.882882882882882"/>
    <x v="8"/>
    <x v="20"/>
  </r>
  <r>
    <n v="1217"/>
    <x v="1217"/>
    <x v="1216"/>
    <n v="26500"/>
    <n v="27189"/>
    <x v="0"/>
    <x v="0"/>
    <x v="0"/>
    <n v="1468524340"/>
    <n v="1465932340"/>
    <b v="0"/>
    <n v="183"/>
    <b v="1"/>
    <x v="20"/>
    <n v="102.60000000000001"/>
    <n v="148.57377049180329"/>
    <x v="8"/>
    <x v="20"/>
  </r>
  <r>
    <n v="1218"/>
    <x v="1218"/>
    <x v="1217"/>
    <n v="9000"/>
    <n v="15505"/>
    <x v="0"/>
    <x v="0"/>
    <x v="0"/>
    <n v="1446346800"/>
    <n v="1443714800"/>
    <b v="0"/>
    <n v="89"/>
    <b v="1"/>
    <x v="20"/>
    <n v="172.27777777777777"/>
    <n v="174.2134831460674"/>
    <x v="8"/>
    <x v="20"/>
  </r>
  <r>
    <n v="1219"/>
    <x v="1219"/>
    <x v="1218"/>
    <n v="16350"/>
    <n v="26024"/>
    <x v="0"/>
    <x v="0"/>
    <x v="0"/>
    <n v="1476961513"/>
    <n v="1474369513"/>
    <b v="0"/>
    <n v="253"/>
    <b v="1"/>
    <x v="20"/>
    <n v="159.16819571865443"/>
    <n v="102.86166007905139"/>
    <x v="8"/>
    <x v="20"/>
  </r>
  <r>
    <n v="1220"/>
    <x v="1220"/>
    <x v="1219"/>
    <n v="15000"/>
    <n v="15565"/>
    <x v="0"/>
    <x v="12"/>
    <x v="3"/>
    <n v="1440515112"/>
    <n v="1437923112"/>
    <b v="0"/>
    <n v="140"/>
    <b v="1"/>
    <x v="20"/>
    <n v="103.76666666666668"/>
    <n v="111.17857142857143"/>
    <x v="8"/>
    <x v="20"/>
  </r>
  <r>
    <n v="1221"/>
    <x v="1221"/>
    <x v="1220"/>
    <n v="2200"/>
    <n v="2451.0100000000002"/>
    <x v="0"/>
    <x v="1"/>
    <x v="1"/>
    <n v="1480809600"/>
    <n v="1478431488"/>
    <b v="0"/>
    <n v="103"/>
    <b v="1"/>
    <x v="20"/>
    <n v="111.40954545454547"/>
    <n v="23.796213592233013"/>
    <x v="8"/>
    <x v="20"/>
  </r>
  <r>
    <n v="1222"/>
    <x v="1222"/>
    <x v="1221"/>
    <n v="4000"/>
    <n v="11215"/>
    <x v="0"/>
    <x v="5"/>
    <x v="5"/>
    <n v="1459483200"/>
    <n v="1456852647"/>
    <b v="0"/>
    <n v="138"/>
    <b v="1"/>
    <x v="20"/>
    <n v="280.375"/>
    <n v="81.268115942028984"/>
    <x v="8"/>
    <x v="20"/>
  </r>
  <r>
    <n v="1223"/>
    <x v="1223"/>
    <x v="1222"/>
    <n v="19800"/>
    <n v="22197"/>
    <x v="0"/>
    <x v="0"/>
    <x v="0"/>
    <n v="1478754909"/>
    <n v="1476159309"/>
    <b v="0"/>
    <n v="191"/>
    <b v="1"/>
    <x v="20"/>
    <n v="112.10606060606061"/>
    <n v="116.21465968586388"/>
    <x v="8"/>
    <x v="20"/>
  </r>
  <r>
    <n v="1224"/>
    <x v="1224"/>
    <x v="1223"/>
    <n v="15000"/>
    <n v="1060"/>
    <x v="1"/>
    <x v="0"/>
    <x v="0"/>
    <n v="1402060302"/>
    <n v="1396876302"/>
    <b v="0"/>
    <n v="18"/>
    <b v="0"/>
    <x v="21"/>
    <n v="7.0666666666666673"/>
    <n v="58.888888888888886"/>
    <x v="4"/>
    <x v="21"/>
  </r>
  <r>
    <n v="1225"/>
    <x v="1225"/>
    <x v="1224"/>
    <n v="3000"/>
    <n v="132"/>
    <x v="1"/>
    <x v="0"/>
    <x v="0"/>
    <n v="1382478278"/>
    <n v="1377294278"/>
    <b v="0"/>
    <n v="3"/>
    <b v="0"/>
    <x v="21"/>
    <n v="4.3999999999999995"/>
    <n v="44"/>
    <x v="4"/>
    <x v="21"/>
  </r>
  <r>
    <n v="1226"/>
    <x v="1226"/>
    <x v="1225"/>
    <n v="50000"/>
    <n v="1937"/>
    <x v="1"/>
    <x v="0"/>
    <x v="0"/>
    <n v="1398042000"/>
    <n v="1395089981"/>
    <b v="0"/>
    <n v="40"/>
    <b v="0"/>
    <x v="21"/>
    <n v="3.8739999999999997"/>
    <n v="48.424999999999997"/>
    <x v="4"/>
    <x v="21"/>
  </r>
  <r>
    <n v="1227"/>
    <x v="1227"/>
    <x v="1226"/>
    <n v="2000"/>
    <n v="0"/>
    <x v="1"/>
    <x v="0"/>
    <x v="0"/>
    <n v="1407394800"/>
    <n v="1404770616"/>
    <b v="0"/>
    <n v="0"/>
    <b v="0"/>
    <x v="21"/>
    <n v="0"/>
    <e v="#DIV/0!"/>
    <x v="4"/>
    <x v="21"/>
  </r>
  <r>
    <n v="1228"/>
    <x v="1228"/>
    <x v="1227"/>
    <n v="5000"/>
    <n v="1465"/>
    <x v="1"/>
    <x v="0"/>
    <x v="0"/>
    <n v="1317231008"/>
    <n v="1312047008"/>
    <b v="0"/>
    <n v="24"/>
    <b v="0"/>
    <x v="21"/>
    <n v="29.299999999999997"/>
    <n v="61.041666666666664"/>
    <x v="4"/>
    <x v="21"/>
  </r>
  <r>
    <n v="1229"/>
    <x v="1229"/>
    <x v="1228"/>
    <n v="2750"/>
    <n v="25"/>
    <x v="1"/>
    <x v="0"/>
    <x v="0"/>
    <n v="1334592000"/>
    <n v="1331982127"/>
    <b v="0"/>
    <n v="1"/>
    <b v="0"/>
    <x v="21"/>
    <n v="0.90909090909090906"/>
    <n v="25"/>
    <x v="4"/>
    <x v="21"/>
  </r>
  <r>
    <n v="1230"/>
    <x v="1230"/>
    <x v="1229"/>
    <n v="500000"/>
    <n v="0"/>
    <x v="1"/>
    <x v="0"/>
    <x v="0"/>
    <n v="1298589630"/>
    <n v="1295997630"/>
    <b v="0"/>
    <n v="0"/>
    <b v="0"/>
    <x v="21"/>
    <n v="0"/>
    <e v="#DIV/0!"/>
    <x v="4"/>
    <x v="21"/>
  </r>
  <r>
    <n v="1231"/>
    <x v="1231"/>
    <x v="1230"/>
    <n v="5000"/>
    <n v="0"/>
    <x v="1"/>
    <x v="0"/>
    <x v="0"/>
    <n v="1440723600"/>
    <n v="1436394968"/>
    <b v="0"/>
    <n v="0"/>
    <b v="0"/>
    <x v="21"/>
    <n v="0"/>
    <e v="#DIV/0!"/>
    <x v="4"/>
    <x v="21"/>
  </r>
  <r>
    <n v="1232"/>
    <x v="1232"/>
    <x v="1231"/>
    <n v="5000"/>
    <n v="40"/>
    <x v="1"/>
    <x v="0"/>
    <x v="0"/>
    <n v="1381090870"/>
    <n v="1377030070"/>
    <b v="0"/>
    <n v="1"/>
    <b v="0"/>
    <x v="21"/>
    <n v="0.8"/>
    <n v="40"/>
    <x v="4"/>
    <x v="21"/>
  </r>
  <r>
    <n v="1233"/>
    <x v="1233"/>
    <x v="1232"/>
    <n v="1000"/>
    <n v="116"/>
    <x v="1"/>
    <x v="0"/>
    <x v="0"/>
    <n v="1329864374"/>
    <n v="1328049974"/>
    <b v="0"/>
    <n v="6"/>
    <b v="0"/>
    <x v="21"/>
    <n v="11.600000000000001"/>
    <n v="19.333333333333332"/>
    <x v="4"/>
    <x v="21"/>
  </r>
  <r>
    <n v="1234"/>
    <x v="1234"/>
    <x v="1233"/>
    <n v="50000"/>
    <n v="0"/>
    <x v="1"/>
    <x v="1"/>
    <x v="1"/>
    <n v="1422903342"/>
    <n v="1420311342"/>
    <b v="0"/>
    <n v="0"/>
    <b v="0"/>
    <x v="21"/>
    <n v="0"/>
    <e v="#DIV/0!"/>
    <x v="4"/>
    <x v="21"/>
  </r>
  <r>
    <n v="1235"/>
    <x v="1235"/>
    <x v="1234"/>
    <n v="7534"/>
    <n v="210"/>
    <x v="1"/>
    <x v="0"/>
    <x v="0"/>
    <n v="1387077299"/>
    <n v="1383621299"/>
    <b v="0"/>
    <n v="6"/>
    <b v="0"/>
    <x v="21"/>
    <n v="2.7873639500929119"/>
    <n v="35"/>
    <x v="4"/>
    <x v="21"/>
  </r>
  <r>
    <n v="1236"/>
    <x v="1236"/>
    <x v="1235"/>
    <n v="2500"/>
    <n v="0"/>
    <x v="1"/>
    <x v="0"/>
    <x v="0"/>
    <n v="1343491200"/>
    <n v="1342801164"/>
    <b v="0"/>
    <n v="0"/>
    <b v="0"/>
    <x v="21"/>
    <n v="0"/>
    <e v="#DIV/0!"/>
    <x v="4"/>
    <x v="21"/>
  </r>
  <r>
    <n v="1237"/>
    <x v="1237"/>
    <x v="1236"/>
    <n v="25000"/>
    <n v="0"/>
    <x v="1"/>
    <x v="0"/>
    <x v="0"/>
    <n v="1345790865"/>
    <n v="1344062865"/>
    <b v="0"/>
    <n v="0"/>
    <b v="0"/>
    <x v="21"/>
    <n v="0"/>
    <e v="#DIV/0!"/>
    <x v="4"/>
    <x v="21"/>
  </r>
  <r>
    <n v="1238"/>
    <x v="1238"/>
    <x v="1237"/>
    <n v="1000"/>
    <n v="178"/>
    <x v="1"/>
    <x v="0"/>
    <x v="0"/>
    <n v="1312641536"/>
    <n v="1310049536"/>
    <b v="0"/>
    <n v="3"/>
    <b v="0"/>
    <x v="21"/>
    <n v="17.8"/>
    <n v="59.333333333333336"/>
    <x v="4"/>
    <x v="21"/>
  </r>
  <r>
    <n v="1239"/>
    <x v="1239"/>
    <x v="1238"/>
    <n v="2500"/>
    <n v="0"/>
    <x v="1"/>
    <x v="0"/>
    <x v="0"/>
    <n v="1325804767"/>
    <n v="1323212767"/>
    <b v="0"/>
    <n v="0"/>
    <b v="0"/>
    <x v="21"/>
    <n v="0"/>
    <e v="#DIV/0!"/>
    <x v="4"/>
    <x v="21"/>
  </r>
  <r>
    <n v="1240"/>
    <x v="1240"/>
    <x v="1239"/>
    <n v="8000"/>
    <n v="241"/>
    <x v="1"/>
    <x v="0"/>
    <x v="0"/>
    <n v="1373665860"/>
    <n v="1368579457"/>
    <b v="0"/>
    <n v="8"/>
    <b v="0"/>
    <x v="21"/>
    <n v="3.0124999999999997"/>
    <n v="30.125"/>
    <x v="4"/>
    <x v="21"/>
  </r>
  <r>
    <n v="1241"/>
    <x v="1241"/>
    <x v="1240"/>
    <n v="5000"/>
    <n v="2537"/>
    <x v="1"/>
    <x v="0"/>
    <x v="0"/>
    <n v="1414994340"/>
    <n v="1413057980"/>
    <b v="0"/>
    <n v="34"/>
    <b v="0"/>
    <x v="21"/>
    <n v="50.739999999999995"/>
    <n v="74.617647058823536"/>
    <x v="4"/>
    <x v="21"/>
  </r>
  <r>
    <n v="1242"/>
    <x v="1242"/>
    <x v="1241"/>
    <n v="911"/>
    <n v="5"/>
    <x v="1"/>
    <x v="0"/>
    <x v="0"/>
    <n v="1315747080"/>
    <n v="1314417502"/>
    <b v="0"/>
    <n v="1"/>
    <b v="0"/>
    <x v="21"/>
    <n v="0.54884742041712409"/>
    <n v="5"/>
    <x v="4"/>
    <x v="21"/>
  </r>
  <r>
    <n v="1243"/>
    <x v="1243"/>
    <x v="1242"/>
    <n v="12000"/>
    <n v="1691"/>
    <x v="1"/>
    <x v="0"/>
    <x v="0"/>
    <n v="1310158800"/>
    <n v="1304888771"/>
    <b v="0"/>
    <n v="38"/>
    <b v="0"/>
    <x v="21"/>
    <n v="14.091666666666667"/>
    <n v="44.5"/>
    <x v="4"/>
    <x v="21"/>
  </r>
  <r>
    <n v="1244"/>
    <x v="1244"/>
    <x v="1243"/>
    <n v="2000"/>
    <n v="2076"/>
    <x v="0"/>
    <x v="0"/>
    <x v="0"/>
    <n v="1366664400"/>
    <n v="1363981723"/>
    <b v="1"/>
    <n v="45"/>
    <b v="1"/>
    <x v="11"/>
    <n v="103.8"/>
    <n v="46.133333333333333"/>
    <x v="4"/>
    <x v="11"/>
  </r>
  <r>
    <n v="1245"/>
    <x v="1245"/>
    <x v="1244"/>
    <n v="2000"/>
    <n v="2405"/>
    <x v="0"/>
    <x v="0"/>
    <x v="0"/>
    <n v="1402755834"/>
    <n v="1400163834"/>
    <b v="1"/>
    <n v="17"/>
    <b v="1"/>
    <x v="11"/>
    <n v="120.24999999999999"/>
    <n v="141.47058823529412"/>
    <x v="4"/>
    <x v="11"/>
  </r>
  <r>
    <n v="1246"/>
    <x v="1246"/>
    <x v="1245"/>
    <n v="2000"/>
    <n v="2340"/>
    <x v="0"/>
    <x v="0"/>
    <x v="0"/>
    <n v="1323136949"/>
    <n v="1319245349"/>
    <b v="1"/>
    <n v="31"/>
    <b v="1"/>
    <x v="11"/>
    <n v="117"/>
    <n v="75.483870967741936"/>
    <x v="4"/>
    <x v="11"/>
  </r>
  <r>
    <n v="1247"/>
    <x v="1247"/>
    <x v="1246"/>
    <n v="3500"/>
    <n v="4275"/>
    <x v="0"/>
    <x v="0"/>
    <x v="0"/>
    <n v="1367823655"/>
    <n v="1365231655"/>
    <b v="1"/>
    <n v="50"/>
    <b v="1"/>
    <x v="11"/>
    <n v="122.14285714285715"/>
    <n v="85.5"/>
    <x v="4"/>
    <x v="11"/>
  </r>
  <r>
    <n v="1248"/>
    <x v="1248"/>
    <x v="1247"/>
    <n v="2500"/>
    <n v="3791"/>
    <x v="0"/>
    <x v="0"/>
    <x v="0"/>
    <n v="1402642740"/>
    <n v="1399563953"/>
    <b v="1"/>
    <n v="59"/>
    <b v="1"/>
    <x v="11"/>
    <n v="151.63999999999999"/>
    <n v="64.254237288135599"/>
    <x v="4"/>
    <x v="11"/>
  </r>
  <r>
    <n v="1249"/>
    <x v="1249"/>
    <x v="1248"/>
    <n v="5000"/>
    <n v="5222"/>
    <x v="0"/>
    <x v="0"/>
    <x v="0"/>
    <n v="1341683211"/>
    <n v="1339091211"/>
    <b v="1"/>
    <n v="81"/>
    <b v="1"/>
    <x v="11"/>
    <n v="104.44"/>
    <n v="64.46913580246914"/>
    <x v="4"/>
    <x v="11"/>
  </r>
  <r>
    <n v="1250"/>
    <x v="1250"/>
    <x v="1249"/>
    <n v="30000"/>
    <n v="60046"/>
    <x v="0"/>
    <x v="0"/>
    <x v="0"/>
    <n v="1410017131"/>
    <n v="1406129131"/>
    <b v="1"/>
    <n v="508"/>
    <b v="1"/>
    <x v="11"/>
    <n v="200.15333333333331"/>
    <n v="118.2007874015748"/>
    <x v="4"/>
    <x v="11"/>
  </r>
  <r>
    <n v="1251"/>
    <x v="1251"/>
    <x v="1250"/>
    <n v="6000"/>
    <n v="6108"/>
    <x v="0"/>
    <x v="0"/>
    <x v="0"/>
    <n v="1316979167"/>
    <n v="1311795167"/>
    <b v="1"/>
    <n v="74"/>
    <b v="1"/>
    <x v="11"/>
    <n v="101.8"/>
    <n v="82.540540540540547"/>
    <x v="4"/>
    <x v="11"/>
  </r>
  <r>
    <n v="1252"/>
    <x v="1252"/>
    <x v="1251"/>
    <n v="3500"/>
    <n v="4818"/>
    <x v="0"/>
    <x v="0"/>
    <x v="0"/>
    <n v="1382658169"/>
    <n v="1380238969"/>
    <b v="1"/>
    <n v="141"/>
    <b v="1"/>
    <x v="11"/>
    <n v="137.65714285714284"/>
    <n v="34.170212765957444"/>
    <x v="4"/>
    <x v="11"/>
  </r>
  <r>
    <n v="1253"/>
    <x v="1253"/>
    <x v="1252"/>
    <n v="10"/>
    <n v="30383.32"/>
    <x v="0"/>
    <x v="0"/>
    <x v="0"/>
    <n v="1409770107"/>
    <n v="1407178107"/>
    <b v="1"/>
    <n v="711"/>
    <b v="1"/>
    <x v="11"/>
    <n v="303833.2"/>
    <n v="42.73322081575246"/>
    <x v="4"/>
    <x v="11"/>
  </r>
  <r>
    <n v="1254"/>
    <x v="1254"/>
    <x v="1253"/>
    <n v="6700"/>
    <n v="13323"/>
    <x v="0"/>
    <x v="0"/>
    <x v="0"/>
    <n v="1293857940"/>
    <n v="1288968886"/>
    <b v="1"/>
    <n v="141"/>
    <b v="1"/>
    <x v="11"/>
    <n v="198.85074626865671"/>
    <n v="94.489361702127653"/>
    <x v="4"/>
    <x v="11"/>
  </r>
  <r>
    <n v="1255"/>
    <x v="1255"/>
    <x v="1254"/>
    <n v="3000"/>
    <n v="6071"/>
    <x v="0"/>
    <x v="0"/>
    <x v="0"/>
    <n v="1385932652"/>
    <n v="1383337052"/>
    <b v="1"/>
    <n v="109"/>
    <b v="1"/>
    <x v="11"/>
    <n v="202.36666666666667"/>
    <n v="55.697247706422019"/>
    <x v="4"/>
    <x v="11"/>
  </r>
  <r>
    <n v="1256"/>
    <x v="1256"/>
    <x v="1255"/>
    <n v="30000"/>
    <n v="35389.129999999997"/>
    <x v="0"/>
    <x v="0"/>
    <x v="0"/>
    <n v="1329084231"/>
    <n v="1326492231"/>
    <b v="1"/>
    <n v="361"/>
    <b v="1"/>
    <x v="11"/>
    <n v="117.96376666666666"/>
    <n v="98.030831024930734"/>
    <x v="4"/>
    <x v="11"/>
  </r>
  <r>
    <n v="1257"/>
    <x v="1257"/>
    <x v="1256"/>
    <n v="5500"/>
    <n v="16210"/>
    <x v="0"/>
    <x v="0"/>
    <x v="0"/>
    <n v="1301792590"/>
    <n v="1297562590"/>
    <b v="1"/>
    <n v="176"/>
    <b v="1"/>
    <x v="11"/>
    <n v="294.72727272727275"/>
    <n v="92.102272727272734"/>
    <x v="4"/>
    <x v="11"/>
  </r>
  <r>
    <n v="1258"/>
    <x v="1258"/>
    <x v="1257"/>
    <n v="12000"/>
    <n v="25577.56"/>
    <x v="0"/>
    <x v="0"/>
    <x v="0"/>
    <n v="1377960012"/>
    <n v="1375368012"/>
    <b v="1"/>
    <n v="670"/>
    <b v="1"/>
    <x v="11"/>
    <n v="213.14633333333336"/>
    <n v="38.175462686567165"/>
    <x v="4"/>
    <x v="11"/>
  </r>
  <r>
    <n v="1259"/>
    <x v="1259"/>
    <x v="1258"/>
    <n v="2500"/>
    <n v="2606"/>
    <x v="0"/>
    <x v="0"/>
    <x v="0"/>
    <n v="1402286340"/>
    <n v="1399504664"/>
    <b v="1"/>
    <n v="96"/>
    <b v="1"/>
    <x v="11"/>
    <n v="104.24"/>
    <n v="27.145833333333332"/>
    <x v="4"/>
    <x v="11"/>
  </r>
  <r>
    <n v="1260"/>
    <x v="1260"/>
    <x v="1259"/>
    <n v="3300"/>
    <n v="3751"/>
    <x v="0"/>
    <x v="0"/>
    <x v="0"/>
    <n v="1393445620"/>
    <n v="1390853620"/>
    <b v="1"/>
    <n v="74"/>
    <b v="1"/>
    <x v="11"/>
    <n v="113.66666666666667"/>
    <n v="50.689189189189186"/>
    <x v="4"/>
    <x v="11"/>
  </r>
  <r>
    <n v="1261"/>
    <x v="1261"/>
    <x v="1260"/>
    <n v="2000"/>
    <n v="2025"/>
    <x v="0"/>
    <x v="0"/>
    <x v="0"/>
    <n v="1390983227"/>
    <n v="1388391227"/>
    <b v="1"/>
    <n v="52"/>
    <b v="1"/>
    <x v="11"/>
    <n v="101.25"/>
    <n v="38.942307692307693"/>
    <x v="4"/>
    <x v="11"/>
  </r>
  <r>
    <n v="1262"/>
    <x v="1262"/>
    <x v="1261"/>
    <n v="6500"/>
    <n v="8152"/>
    <x v="0"/>
    <x v="5"/>
    <x v="5"/>
    <n v="1392574692"/>
    <n v="1389982692"/>
    <b v="1"/>
    <n v="105"/>
    <b v="1"/>
    <x v="11"/>
    <n v="125.41538461538462"/>
    <n v="77.638095238095232"/>
    <x v="4"/>
    <x v="11"/>
  </r>
  <r>
    <n v="1263"/>
    <x v="1263"/>
    <x v="1262"/>
    <n v="1500"/>
    <n v="1785"/>
    <x v="0"/>
    <x v="0"/>
    <x v="0"/>
    <n v="1396054800"/>
    <n v="1393034470"/>
    <b v="1"/>
    <n v="41"/>
    <b v="1"/>
    <x v="11"/>
    <n v="119"/>
    <n v="43.536585365853661"/>
    <x v="4"/>
    <x v="11"/>
  </r>
  <r>
    <n v="1264"/>
    <x v="1264"/>
    <x v="1263"/>
    <n v="650"/>
    <n v="1082"/>
    <x v="0"/>
    <x v="0"/>
    <x v="0"/>
    <n v="1383062083"/>
    <n v="1380556483"/>
    <b v="1"/>
    <n v="34"/>
    <b v="1"/>
    <x v="11"/>
    <n v="166.46153846153845"/>
    <n v="31.823529411764707"/>
    <x v="4"/>
    <x v="11"/>
  </r>
  <r>
    <n v="1265"/>
    <x v="1265"/>
    <x v="1264"/>
    <n v="3500"/>
    <n v="4170.17"/>
    <x v="0"/>
    <x v="0"/>
    <x v="0"/>
    <n v="1291131815"/>
    <n v="1287071015"/>
    <b v="1"/>
    <n v="66"/>
    <b v="1"/>
    <x v="11"/>
    <n v="119.14771428571429"/>
    <n v="63.184393939393942"/>
    <x v="4"/>
    <x v="11"/>
  </r>
  <r>
    <n v="1266"/>
    <x v="1266"/>
    <x v="1265"/>
    <n v="9500"/>
    <n v="9545"/>
    <x v="0"/>
    <x v="0"/>
    <x v="0"/>
    <n v="1389474145"/>
    <n v="1386882145"/>
    <b v="1"/>
    <n v="50"/>
    <b v="1"/>
    <x v="11"/>
    <n v="100.47368421052632"/>
    <n v="190.9"/>
    <x v="4"/>
    <x v="11"/>
  </r>
  <r>
    <n v="1267"/>
    <x v="1267"/>
    <x v="1266"/>
    <n v="22000"/>
    <n v="22396"/>
    <x v="0"/>
    <x v="0"/>
    <x v="0"/>
    <n v="1374674558"/>
    <n v="1372082558"/>
    <b v="1"/>
    <n v="159"/>
    <b v="1"/>
    <x v="11"/>
    <n v="101.8"/>
    <n v="140.85534591194968"/>
    <x v="4"/>
    <x v="11"/>
  </r>
  <r>
    <n v="1268"/>
    <x v="1268"/>
    <x v="1267"/>
    <n v="12000"/>
    <n v="14000"/>
    <x v="0"/>
    <x v="0"/>
    <x v="0"/>
    <n v="1379708247"/>
    <n v="1377116247"/>
    <b v="1"/>
    <n v="182"/>
    <b v="1"/>
    <x v="11"/>
    <n v="116.66666666666667"/>
    <n v="76.92307692307692"/>
    <x v="4"/>
    <x v="11"/>
  </r>
  <r>
    <n v="1269"/>
    <x v="1269"/>
    <x v="1268"/>
    <n v="18800"/>
    <n v="20426"/>
    <x v="0"/>
    <x v="0"/>
    <x v="0"/>
    <n v="1460764800"/>
    <n v="1458157512"/>
    <b v="1"/>
    <n v="206"/>
    <b v="1"/>
    <x v="11"/>
    <n v="108.64893617021276"/>
    <n v="99.15533980582525"/>
    <x v="4"/>
    <x v="11"/>
  </r>
  <r>
    <n v="1270"/>
    <x v="1270"/>
    <x v="1269"/>
    <n v="10000"/>
    <n v="11472"/>
    <x v="0"/>
    <x v="0"/>
    <x v="0"/>
    <n v="1332704042"/>
    <n v="1327523642"/>
    <b v="1"/>
    <n v="169"/>
    <b v="1"/>
    <x v="11"/>
    <n v="114.72"/>
    <n v="67.881656804733723"/>
    <x v="4"/>
    <x v="11"/>
  </r>
  <r>
    <n v="1271"/>
    <x v="1271"/>
    <x v="1270"/>
    <n v="7500"/>
    <n v="7635"/>
    <x v="0"/>
    <x v="0"/>
    <x v="0"/>
    <n v="1384363459"/>
    <n v="1381767859"/>
    <b v="1"/>
    <n v="31"/>
    <b v="1"/>
    <x v="11"/>
    <n v="101.8"/>
    <n v="246.29032258064515"/>
    <x v="4"/>
    <x v="11"/>
  </r>
  <r>
    <n v="1272"/>
    <x v="1272"/>
    <x v="1271"/>
    <n v="5000"/>
    <n v="5300"/>
    <x v="0"/>
    <x v="0"/>
    <x v="0"/>
    <n v="1276574400"/>
    <n v="1270576379"/>
    <b v="1"/>
    <n v="28"/>
    <b v="1"/>
    <x v="11"/>
    <n v="106"/>
    <n v="189.28571428571428"/>
    <x v="4"/>
    <x v="11"/>
  </r>
  <r>
    <n v="1273"/>
    <x v="1273"/>
    <x v="1272"/>
    <n v="4000"/>
    <n v="4140"/>
    <x v="0"/>
    <x v="5"/>
    <x v="5"/>
    <n v="1409506291"/>
    <n v="1406914291"/>
    <b v="1"/>
    <n v="54"/>
    <b v="1"/>
    <x v="11"/>
    <n v="103.49999999999999"/>
    <n v="76.666666666666671"/>
    <x v="4"/>
    <x v="11"/>
  </r>
  <r>
    <n v="1274"/>
    <x v="1274"/>
    <x v="1273"/>
    <n v="25000"/>
    <n v="38743.839999999997"/>
    <x v="0"/>
    <x v="0"/>
    <x v="0"/>
    <n v="1346344425"/>
    <n v="1343320425"/>
    <b v="1"/>
    <n v="467"/>
    <b v="1"/>
    <x v="11"/>
    <n v="154.97535999999999"/>
    <n v="82.963254817987149"/>
    <x v="4"/>
    <x v="11"/>
  </r>
  <r>
    <n v="1275"/>
    <x v="1275"/>
    <x v="1274"/>
    <n v="15000"/>
    <n v="24321.1"/>
    <x v="0"/>
    <x v="0"/>
    <x v="0"/>
    <n v="1375908587"/>
    <n v="1372884587"/>
    <b v="1"/>
    <n v="389"/>
    <b v="1"/>
    <x v="11"/>
    <n v="162.14066666666668"/>
    <n v="62.522107969151669"/>
    <x v="4"/>
    <x v="11"/>
  </r>
  <r>
    <n v="1276"/>
    <x v="1276"/>
    <x v="1275"/>
    <n v="3000"/>
    <n v="3132.63"/>
    <x v="0"/>
    <x v="0"/>
    <x v="0"/>
    <n v="1251777600"/>
    <n v="1247504047"/>
    <b v="1"/>
    <n v="68"/>
    <b v="1"/>
    <x v="11"/>
    <n v="104.42100000000001"/>
    <n v="46.06808823529412"/>
    <x v="4"/>
    <x v="11"/>
  </r>
  <r>
    <n v="1277"/>
    <x v="1277"/>
    <x v="1276"/>
    <n v="15000"/>
    <n v="15918.65"/>
    <x v="0"/>
    <x v="0"/>
    <x v="0"/>
    <n v="1346765347"/>
    <n v="1343741347"/>
    <b v="1"/>
    <n v="413"/>
    <b v="1"/>
    <x v="11"/>
    <n v="106.12433333333333"/>
    <n v="38.543946731234868"/>
    <x v="4"/>
    <x v="11"/>
  </r>
  <r>
    <n v="1278"/>
    <x v="1278"/>
    <x v="1277"/>
    <n v="6500"/>
    <n v="10071"/>
    <x v="0"/>
    <x v="0"/>
    <x v="0"/>
    <n v="1403661600"/>
    <n v="1401196766"/>
    <b v="1"/>
    <n v="190"/>
    <b v="1"/>
    <x v="11"/>
    <n v="154.93846153846152"/>
    <n v="53.005263157894738"/>
    <x v="4"/>
    <x v="11"/>
  </r>
  <r>
    <n v="1279"/>
    <x v="1279"/>
    <x v="1278"/>
    <n v="12516"/>
    <n v="13864.17"/>
    <x v="0"/>
    <x v="0"/>
    <x v="0"/>
    <n v="1395624170"/>
    <n v="1392171770"/>
    <b v="1"/>
    <n v="189"/>
    <b v="1"/>
    <x v="11"/>
    <n v="110.77157238734421"/>
    <n v="73.355396825396824"/>
    <x v="4"/>
    <x v="11"/>
  </r>
  <r>
    <n v="1280"/>
    <x v="1280"/>
    <x v="1279"/>
    <n v="15000"/>
    <n v="16636.78"/>
    <x v="0"/>
    <x v="0"/>
    <x v="0"/>
    <n v="1299003054"/>
    <n v="1291227054"/>
    <b v="1"/>
    <n v="130"/>
    <b v="1"/>
    <x v="11"/>
    <n v="110.91186666666665"/>
    <n v="127.97523076923076"/>
    <x v="4"/>
    <x v="11"/>
  </r>
  <r>
    <n v="1281"/>
    <x v="1281"/>
    <x v="1280"/>
    <n v="7000"/>
    <n v="7750"/>
    <x v="0"/>
    <x v="0"/>
    <x v="0"/>
    <n v="1375033836"/>
    <n v="1373305836"/>
    <b v="1"/>
    <n v="74"/>
    <b v="1"/>
    <x v="11"/>
    <n v="110.71428571428572"/>
    <n v="104.72972972972973"/>
    <x v="4"/>
    <x v="11"/>
  </r>
  <r>
    <n v="1282"/>
    <x v="1282"/>
    <x v="1281"/>
    <n v="15000"/>
    <n v="18542"/>
    <x v="0"/>
    <x v="0"/>
    <x v="0"/>
    <n v="1386565140"/>
    <n v="1383909855"/>
    <b v="1"/>
    <n v="274"/>
    <b v="1"/>
    <x v="11"/>
    <n v="123.61333333333333"/>
    <n v="67.671532846715323"/>
    <x v="4"/>
    <x v="11"/>
  </r>
  <r>
    <n v="1283"/>
    <x v="1283"/>
    <x v="1282"/>
    <n v="1000"/>
    <n v="2110.5"/>
    <x v="0"/>
    <x v="0"/>
    <x v="0"/>
    <n v="1362974400"/>
    <n v="1360948389"/>
    <b v="1"/>
    <n v="22"/>
    <b v="1"/>
    <x v="11"/>
    <n v="211.05"/>
    <n v="95.931818181818187"/>
    <x v="4"/>
    <x v="11"/>
  </r>
  <r>
    <n v="1284"/>
    <x v="1284"/>
    <x v="1283"/>
    <n v="2000"/>
    <n v="2020"/>
    <x v="0"/>
    <x v="0"/>
    <x v="0"/>
    <n v="1483203540"/>
    <n v="1481175482"/>
    <b v="0"/>
    <n v="31"/>
    <b v="1"/>
    <x v="6"/>
    <n v="101"/>
    <n v="65.161290322580641"/>
    <x v="1"/>
    <x v="6"/>
  </r>
  <r>
    <n v="1285"/>
    <x v="1285"/>
    <x v="1284"/>
    <n v="2000"/>
    <n v="2033"/>
    <x v="0"/>
    <x v="1"/>
    <x v="1"/>
    <n v="1434808775"/>
    <n v="1433512775"/>
    <b v="0"/>
    <n v="63"/>
    <b v="1"/>
    <x v="6"/>
    <n v="101.64999999999999"/>
    <n v="32.269841269841272"/>
    <x v="1"/>
    <x v="6"/>
  </r>
  <r>
    <n v="1286"/>
    <x v="1286"/>
    <x v="1285"/>
    <n v="1500"/>
    <n v="1625"/>
    <x v="0"/>
    <x v="1"/>
    <x v="1"/>
    <n v="1424181600"/>
    <n v="1423041227"/>
    <b v="0"/>
    <n v="20"/>
    <b v="1"/>
    <x v="6"/>
    <n v="108.33333333333333"/>
    <n v="81.25"/>
    <x v="1"/>
    <x v="6"/>
  </r>
  <r>
    <n v="1287"/>
    <x v="1287"/>
    <x v="1286"/>
    <n v="250"/>
    <n v="605"/>
    <x v="0"/>
    <x v="1"/>
    <x v="1"/>
    <n v="1434120856"/>
    <n v="1428936856"/>
    <b v="0"/>
    <n v="25"/>
    <b v="1"/>
    <x v="6"/>
    <n v="242"/>
    <n v="24.2"/>
    <x v="1"/>
    <x v="6"/>
  </r>
  <r>
    <n v="1288"/>
    <x v="1288"/>
    <x v="1287"/>
    <n v="4000"/>
    <n v="4018"/>
    <x v="0"/>
    <x v="0"/>
    <x v="0"/>
    <n v="1470801600"/>
    <n v="1468122163"/>
    <b v="0"/>
    <n v="61"/>
    <b v="1"/>
    <x v="6"/>
    <n v="100.44999999999999"/>
    <n v="65.868852459016395"/>
    <x v="1"/>
    <x v="6"/>
  </r>
  <r>
    <n v="1289"/>
    <x v="1289"/>
    <x v="1288"/>
    <n v="1500"/>
    <n v="1876"/>
    <x v="0"/>
    <x v="0"/>
    <x v="0"/>
    <n v="1483499645"/>
    <n v="1480907645"/>
    <b v="0"/>
    <n v="52"/>
    <b v="1"/>
    <x v="6"/>
    <n v="125.06666666666666"/>
    <n v="36.07692307692308"/>
    <x v="1"/>
    <x v="6"/>
  </r>
  <r>
    <n v="1290"/>
    <x v="1290"/>
    <x v="1289"/>
    <n v="3500"/>
    <n v="3800"/>
    <x v="0"/>
    <x v="0"/>
    <x v="0"/>
    <n v="1429772340"/>
    <n v="1427121931"/>
    <b v="0"/>
    <n v="86"/>
    <b v="1"/>
    <x v="6"/>
    <n v="108.57142857142857"/>
    <n v="44.186046511627907"/>
    <x v="1"/>
    <x v="6"/>
  </r>
  <r>
    <n v="1291"/>
    <x v="1291"/>
    <x v="1290"/>
    <n v="3000"/>
    <n v="4371"/>
    <x v="0"/>
    <x v="0"/>
    <x v="0"/>
    <n v="1428390000"/>
    <n v="1425224391"/>
    <b v="0"/>
    <n v="42"/>
    <b v="1"/>
    <x v="6"/>
    <n v="145.70000000000002"/>
    <n v="104.07142857142857"/>
    <x v="1"/>
    <x v="6"/>
  </r>
  <r>
    <n v="1292"/>
    <x v="1292"/>
    <x v="1291"/>
    <n v="1700"/>
    <n v="1870"/>
    <x v="0"/>
    <x v="1"/>
    <x v="1"/>
    <n v="1444172340"/>
    <n v="1441822828"/>
    <b v="0"/>
    <n v="52"/>
    <b v="1"/>
    <x v="6"/>
    <n v="110.00000000000001"/>
    <n v="35.96153846153846"/>
    <x v="1"/>
    <x v="6"/>
  </r>
  <r>
    <n v="1293"/>
    <x v="1293"/>
    <x v="1292"/>
    <n v="15000"/>
    <n v="15335"/>
    <x v="0"/>
    <x v="0"/>
    <x v="0"/>
    <n v="1447523371"/>
    <n v="1444927771"/>
    <b v="0"/>
    <n v="120"/>
    <b v="1"/>
    <x v="6"/>
    <n v="102.23333333333333"/>
    <n v="127.79166666666667"/>
    <x v="1"/>
    <x v="6"/>
  </r>
  <r>
    <n v="1294"/>
    <x v="1294"/>
    <x v="1293"/>
    <n v="500"/>
    <n v="610"/>
    <x v="0"/>
    <x v="1"/>
    <x v="1"/>
    <n v="1445252400"/>
    <n v="1443696797"/>
    <b v="0"/>
    <n v="22"/>
    <b v="1"/>
    <x v="6"/>
    <n v="122"/>
    <n v="27.727272727272727"/>
    <x v="1"/>
    <x v="6"/>
  </r>
  <r>
    <n v="1295"/>
    <x v="1295"/>
    <x v="1294"/>
    <n v="2500"/>
    <n v="2549"/>
    <x v="0"/>
    <x v="1"/>
    <x v="1"/>
    <n v="1438189200"/>
    <n v="1435585497"/>
    <b v="0"/>
    <n v="64"/>
    <b v="1"/>
    <x v="6"/>
    <n v="101.96000000000001"/>
    <n v="39.828125"/>
    <x v="1"/>
    <x v="6"/>
  </r>
  <r>
    <n v="1296"/>
    <x v="1296"/>
    <x v="1295"/>
    <n v="850"/>
    <n v="1200"/>
    <x v="0"/>
    <x v="1"/>
    <x v="1"/>
    <n v="1457914373"/>
    <n v="1456189973"/>
    <b v="0"/>
    <n v="23"/>
    <b v="1"/>
    <x v="6"/>
    <n v="141.1764705882353"/>
    <n v="52.173913043478258"/>
    <x v="1"/>
    <x v="6"/>
  </r>
  <r>
    <n v="1297"/>
    <x v="1297"/>
    <x v="1296"/>
    <n v="20000"/>
    <n v="21905"/>
    <x v="0"/>
    <x v="0"/>
    <x v="0"/>
    <n v="1462125358"/>
    <n v="1459533358"/>
    <b v="0"/>
    <n v="238"/>
    <b v="1"/>
    <x v="6"/>
    <n v="109.52500000000001"/>
    <n v="92.037815126050418"/>
    <x v="1"/>
    <x v="6"/>
  </r>
  <r>
    <n v="1298"/>
    <x v="1298"/>
    <x v="1297"/>
    <n v="2000"/>
    <n v="2093"/>
    <x v="0"/>
    <x v="1"/>
    <x v="1"/>
    <n v="1461860432"/>
    <n v="1459268432"/>
    <b v="0"/>
    <n v="33"/>
    <b v="1"/>
    <x v="6"/>
    <n v="104.65"/>
    <n v="63.424242424242422"/>
    <x v="1"/>
    <x v="6"/>
  </r>
  <r>
    <n v="1299"/>
    <x v="1299"/>
    <x v="1298"/>
    <n v="3500"/>
    <n v="4340"/>
    <x v="0"/>
    <x v="0"/>
    <x v="0"/>
    <n v="1436902359"/>
    <n v="1434310359"/>
    <b v="0"/>
    <n v="32"/>
    <b v="1"/>
    <x v="6"/>
    <n v="124"/>
    <n v="135.625"/>
    <x v="1"/>
    <x v="6"/>
  </r>
  <r>
    <n v="1300"/>
    <x v="1300"/>
    <x v="1299"/>
    <n v="3000"/>
    <n v="4050"/>
    <x v="0"/>
    <x v="0"/>
    <x v="0"/>
    <n v="1464807420"/>
    <n v="1461427938"/>
    <b v="0"/>
    <n v="24"/>
    <b v="1"/>
    <x v="6"/>
    <n v="135"/>
    <n v="168.75"/>
    <x v="1"/>
    <x v="6"/>
  </r>
  <r>
    <n v="1301"/>
    <x v="1301"/>
    <x v="1300"/>
    <n v="2000"/>
    <n v="2055"/>
    <x v="0"/>
    <x v="0"/>
    <x v="0"/>
    <n v="1437447600"/>
    <n v="1436551178"/>
    <b v="0"/>
    <n v="29"/>
    <b v="1"/>
    <x v="6"/>
    <n v="102.75000000000001"/>
    <n v="70.862068965517238"/>
    <x v="1"/>
    <x v="6"/>
  </r>
  <r>
    <n v="1302"/>
    <x v="1302"/>
    <x v="1301"/>
    <n v="2500"/>
    <n v="2500"/>
    <x v="0"/>
    <x v="0"/>
    <x v="0"/>
    <n v="1480559011"/>
    <n v="1477963411"/>
    <b v="0"/>
    <n v="50"/>
    <b v="1"/>
    <x v="6"/>
    <n v="100"/>
    <n v="50"/>
    <x v="1"/>
    <x v="6"/>
  </r>
  <r>
    <n v="1303"/>
    <x v="1303"/>
    <x v="1302"/>
    <n v="3500"/>
    <n v="4559.13"/>
    <x v="0"/>
    <x v="1"/>
    <x v="1"/>
    <n v="1469962800"/>
    <n v="1468578920"/>
    <b v="0"/>
    <n v="108"/>
    <b v="1"/>
    <x v="6"/>
    <n v="130.26085714285716"/>
    <n v="42.214166666666671"/>
    <x v="1"/>
    <x v="6"/>
  </r>
  <r>
    <n v="1304"/>
    <x v="1304"/>
    <x v="1303"/>
    <n v="40000"/>
    <n v="15851"/>
    <x v="1"/>
    <x v="1"/>
    <x v="1"/>
    <n v="1489376405"/>
    <n v="1484196005"/>
    <b v="0"/>
    <n v="104"/>
    <b v="0"/>
    <x v="8"/>
    <n v="39.627499999999998"/>
    <n v="152.41346153846155"/>
    <x v="2"/>
    <x v="8"/>
  </r>
  <r>
    <n v="1305"/>
    <x v="1305"/>
    <x v="1304"/>
    <n v="30000"/>
    <n v="7793"/>
    <x v="1"/>
    <x v="0"/>
    <x v="0"/>
    <n v="1469122200"/>
    <n v="1466611108"/>
    <b v="0"/>
    <n v="86"/>
    <b v="0"/>
    <x v="8"/>
    <n v="25.976666666666663"/>
    <n v="90.616279069767444"/>
    <x v="2"/>
    <x v="8"/>
  </r>
  <r>
    <n v="1306"/>
    <x v="1306"/>
    <x v="1305"/>
    <n v="110000"/>
    <n v="71771"/>
    <x v="1"/>
    <x v="0"/>
    <x v="0"/>
    <n v="1417690734"/>
    <n v="1415098734"/>
    <b v="0"/>
    <n v="356"/>
    <b v="0"/>
    <x v="8"/>
    <n v="65.24636363636364"/>
    <n v="201.60393258426967"/>
    <x v="2"/>
    <x v="8"/>
  </r>
  <r>
    <n v="1307"/>
    <x v="1307"/>
    <x v="1306"/>
    <n v="50000"/>
    <n v="5757"/>
    <x v="1"/>
    <x v="0"/>
    <x v="0"/>
    <n v="1455710679"/>
    <n v="1453118679"/>
    <b v="0"/>
    <n v="45"/>
    <b v="0"/>
    <x v="8"/>
    <n v="11.514000000000001"/>
    <n v="127.93333333333334"/>
    <x v="2"/>
    <x v="8"/>
  </r>
  <r>
    <n v="1308"/>
    <x v="1308"/>
    <x v="1307"/>
    <n v="10000"/>
    <n v="1136"/>
    <x v="1"/>
    <x v="0"/>
    <x v="0"/>
    <n v="1475937812"/>
    <n v="1472481812"/>
    <b v="0"/>
    <n v="38"/>
    <b v="0"/>
    <x v="8"/>
    <n v="11.360000000000001"/>
    <n v="29.894736842105264"/>
    <x v="2"/>
    <x v="8"/>
  </r>
  <r>
    <n v="1309"/>
    <x v="1309"/>
    <x v="1308"/>
    <n v="11500"/>
    <n v="12879"/>
    <x v="1"/>
    <x v="0"/>
    <x v="0"/>
    <n v="1444943468"/>
    <n v="1441919468"/>
    <b v="0"/>
    <n v="35"/>
    <b v="0"/>
    <x v="8"/>
    <n v="111.99130434782609"/>
    <n v="367.97142857142859"/>
    <x v="2"/>
    <x v="8"/>
  </r>
  <r>
    <n v="1310"/>
    <x v="1310"/>
    <x v="1309"/>
    <n v="20000"/>
    <n v="3100"/>
    <x v="1"/>
    <x v="0"/>
    <x v="0"/>
    <n v="1471622450"/>
    <n v="1467734450"/>
    <b v="0"/>
    <n v="24"/>
    <b v="0"/>
    <x v="8"/>
    <n v="15.5"/>
    <n v="129.16666666666666"/>
    <x v="2"/>
    <x v="8"/>
  </r>
  <r>
    <n v="1311"/>
    <x v="1311"/>
    <x v="1310"/>
    <n v="250000"/>
    <n v="80070"/>
    <x v="1"/>
    <x v="0"/>
    <x v="0"/>
    <n v="1480536919"/>
    <n v="1477509319"/>
    <b v="0"/>
    <n v="100"/>
    <b v="0"/>
    <x v="8"/>
    <n v="32.027999999999999"/>
    <n v="800.7"/>
    <x v="2"/>
    <x v="8"/>
  </r>
  <r>
    <n v="1312"/>
    <x v="1312"/>
    <x v="1311"/>
    <n v="4600"/>
    <n v="28"/>
    <x v="1"/>
    <x v="0"/>
    <x v="0"/>
    <n v="1429375922"/>
    <n v="1426783922"/>
    <b v="0"/>
    <n v="1"/>
    <b v="0"/>
    <x v="8"/>
    <n v="0.60869565217391308"/>
    <n v="28"/>
    <x v="2"/>
    <x v="8"/>
  </r>
  <r>
    <n v="1313"/>
    <x v="1313"/>
    <x v="1312"/>
    <n v="40000"/>
    <n v="12446"/>
    <x v="1"/>
    <x v="0"/>
    <x v="0"/>
    <n v="1457024514"/>
    <n v="1454432514"/>
    <b v="0"/>
    <n v="122"/>
    <b v="0"/>
    <x v="8"/>
    <n v="31.114999999999998"/>
    <n v="102.01639344262296"/>
    <x v="2"/>
    <x v="8"/>
  </r>
  <r>
    <n v="1314"/>
    <x v="1314"/>
    <x v="664"/>
    <n v="180000"/>
    <n v="2028"/>
    <x v="1"/>
    <x v="0"/>
    <x v="0"/>
    <n v="1477065860"/>
    <n v="1471881860"/>
    <b v="0"/>
    <n v="11"/>
    <b v="0"/>
    <x v="8"/>
    <n v="1.1266666666666667"/>
    <n v="184.36363636363637"/>
    <x v="2"/>
    <x v="8"/>
  </r>
  <r>
    <n v="1315"/>
    <x v="1315"/>
    <x v="1313"/>
    <n v="100000"/>
    <n v="40404"/>
    <x v="1"/>
    <x v="0"/>
    <x v="0"/>
    <n v="1446771600"/>
    <n v="1443700648"/>
    <b v="0"/>
    <n v="248"/>
    <b v="0"/>
    <x v="8"/>
    <n v="40.404000000000003"/>
    <n v="162.91935483870967"/>
    <x v="2"/>
    <x v="8"/>
  </r>
  <r>
    <n v="1316"/>
    <x v="1316"/>
    <x v="1314"/>
    <n v="75000"/>
    <n v="1"/>
    <x v="1"/>
    <x v="0"/>
    <x v="0"/>
    <n v="1456700709"/>
    <n v="1453676709"/>
    <b v="0"/>
    <n v="1"/>
    <b v="0"/>
    <x v="8"/>
    <n v="1.3333333333333333E-3"/>
    <n v="1"/>
    <x v="2"/>
    <x v="8"/>
  </r>
  <r>
    <n v="1317"/>
    <x v="1317"/>
    <x v="1315"/>
    <n v="200000"/>
    <n v="11467"/>
    <x v="1"/>
    <x v="8"/>
    <x v="7"/>
    <n v="1469109600"/>
    <n v="1464586746"/>
    <b v="0"/>
    <n v="19"/>
    <b v="0"/>
    <x v="8"/>
    <n v="5.7334999999999994"/>
    <n v="603.52631578947364"/>
    <x v="2"/>
    <x v="8"/>
  </r>
  <r>
    <n v="1318"/>
    <x v="1318"/>
    <x v="1316"/>
    <n v="40000"/>
    <n v="6130"/>
    <x v="1"/>
    <x v="0"/>
    <x v="0"/>
    <n v="1420938172"/>
    <n v="1418346172"/>
    <b v="0"/>
    <n v="135"/>
    <b v="0"/>
    <x v="8"/>
    <n v="15.324999999999999"/>
    <n v="45.407407407407405"/>
    <x v="2"/>
    <x v="8"/>
  </r>
  <r>
    <n v="1319"/>
    <x v="1319"/>
    <x v="1317"/>
    <n v="5800"/>
    <n v="876"/>
    <x v="1"/>
    <x v="1"/>
    <x v="1"/>
    <n v="1405094400"/>
    <n v="1403810965"/>
    <b v="0"/>
    <n v="9"/>
    <b v="0"/>
    <x v="8"/>
    <n v="15.103448275862069"/>
    <n v="97.333333333333329"/>
    <x v="2"/>
    <x v="8"/>
  </r>
  <r>
    <n v="1320"/>
    <x v="1320"/>
    <x v="1318"/>
    <n v="100000"/>
    <n v="503"/>
    <x v="1"/>
    <x v="9"/>
    <x v="3"/>
    <n v="1483138800"/>
    <n v="1480610046"/>
    <b v="0"/>
    <n v="3"/>
    <b v="0"/>
    <x v="8"/>
    <n v="0.503"/>
    <n v="167.66666666666666"/>
    <x v="2"/>
    <x v="8"/>
  </r>
  <r>
    <n v="1321"/>
    <x v="1321"/>
    <x v="1319"/>
    <n v="462000"/>
    <n v="6019"/>
    <x v="1"/>
    <x v="11"/>
    <x v="9"/>
    <n v="1482515937"/>
    <n v="1479923937"/>
    <b v="0"/>
    <n v="7"/>
    <b v="0"/>
    <x v="8"/>
    <n v="1.3028138528138529"/>
    <n v="859.85714285714289"/>
    <x v="2"/>
    <x v="8"/>
  </r>
  <r>
    <n v="1322"/>
    <x v="1322"/>
    <x v="1320"/>
    <n v="35000"/>
    <n v="106"/>
    <x v="1"/>
    <x v="1"/>
    <x v="1"/>
    <n v="1432223125"/>
    <n v="1429631125"/>
    <b v="0"/>
    <n v="4"/>
    <b v="0"/>
    <x v="8"/>
    <n v="0.30285714285714288"/>
    <n v="26.5"/>
    <x v="2"/>
    <x v="8"/>
  </r>
  <r>
    <n v="1323"/>
    <x v="1323"/>
    <x v="1321"/>
    <n v="15000"/>
    <n v="1332"/>
    <x v="1"/>
    <x v="0"/>
    <x v="0"/>
    <n v="1461653700"/>
    <n v="1458665146"/>
    <b v="0"/>
    <n v="44"/>
    <b v="0"/>
    <x v="8"/>
    <n v="8.8800000000000008"/>
    <n v="30.272727272727273"/>
    <x v="2"/>
    <x v="8"/>
  </r>
  <r>
    <n v="1324"/>
    <x v="1324"/>
    <x v="1322"/>
    <n v="50000"/>
    <n v="4920"/>
    <x v="1"/>
    <x v="0"/>
    <x v="0"/>
    <n v="1476371552"/>
    <n v="1473779552"/>
    <b v="0"/>
    <n v="90"/>
    <b v="0"/>
    <x v="8"/>
    <n v="9.84"/>
    <n v="54.666666666666664"/>
    <x v="2"/>
    <x v="8"/>
  </r>
  <r>
    <n v="1325"/>
    <x v="1325"/>
    <x v="1323"/>
    <n v="20000"/>
    <n v="486"/>
    <x v="1"/>
    <x v="0"/>
    <x v="0"/>
    <n v="1483063435"/>
    <n v="1480471435"/>
    <b v="0"/>
    <n v="8"/>
    <b v="0"/>
    <x v="8"/>
    <n v="2.4299999999999997"/>
    <n v="60.75"/>
    <x v="2"/>
    <x v="8"/>
  </r>
  <r>
    <n v="1326"/>
    <x v="1326"/>
    <x v="1324"/>
    <n v="100000"/>
    <n v="1130"/>
    <x v="1"/>
    <x v="0"/>
    <x v="0"/>
    <n v="1421348428"/>
    <n v="1417460428"/>
    <b v="0"/>
    <n v="11"/>
    <b v="0"/>
    <x v="8"/>
    <n v="1.1299999999999999"/>
    <n v="102.72727272727273"/>
    <x v="2"/>
    <x v="8"/>
  </r>
  <r>
    <n v="1327"/>
    <x v="1327"/>
    <x v="1325"/>
    <n v="48000"/>
    <n v="1705"/>
    <x v="1"/>
    <x v="0"/>
    <x v="0"/>
    <n v="1432916235"/>
    <n v="1430324235"/>
    <b v="0"/>
    <n v="41"/>
    <b v="0"/>
    <x v="8"/>
    <n v="3.5520833333333335"/>
    <n v="41.585365853658537"/>
    <x v="2"/>
    <x v="8"/>
  </r>
  <r>
    <n v="1328"/>
    <x v="1328"/>
    <x v="1326"/>
    <n v="75000"/>
    <n v="1748"/>
    <x v="1"/>
    <x v="0"/>
    <x v="0"/>
    <n v="1476458734"/>
    <n v="1472570734"/>
    <b v="0"/>
    <n v="15"/>
    <b v="0"/>
    <x v="8"/>
    <n v="2.3306666666666667"/>
    <n v="116.53333333333333"/>
    <x v="2"/>
    <x v="8"/>
  </r>
  <r>
    <n v="1329"/>
    <x v="1329"/>
    <x v="1327"/>
    <n v="50000"/>
    <n v="408"/>
    <x v="1"/>
    <x v="0"/>
    <x v="0"/>
    <n v="1417501145"/>
    <n v="1414041545"/>
    <b v="0"/>
    <n v="9"/>
    <b v="0"/>
    <x v="8"/>
    <n v="0.81600000000000006"/>
    <n v="45.333333333333336"/>
    <x v="2"/>
    <x v="8"/>
  </r>
  <r>
    <n v="1330"/>
    <x v="1330"/>
    <x v="1328"/>
    <n v="35000"/>
    <n v="7873"/>
    <x v="1"/>
    <x v="0"/>
    <x v="0"/>
    <n v="1467432000"/>
    <n v="1464763109"/>
    <b v="0"/>
    <n v="50"/>
    <b v="0"/>
    <x v="8"/>
    <n v="22.494285714285713"/>
    <n v="157.46"/>
    <x v="2"/>
    <x v="8"/>
  </r>
  <r>
    <n v="1331"/>
    <x v="1331"/>
    <x v="1329"/>
    <n v="250000"/>
    <n v="3417"/>
    <x v="1"/>
    <x v="0"/>
    <x v="0"/>
    <n v="1471435554"/>
    <n v="1468843554"/>
    <b v="0"/>
    <n v="34"/>
    <b v="0"/>
    <x v="8"/>
    <n v="1.3668"/>
    <n v="100.5"/>
    <x v="2"/>
    <x v="8"/>
  </r>
  <r>
    <n v="1332"/>
    <x v="1332"/>
    <x v="1330"/>
    <n v="10115"/>
    <n v="0"/>
    <x v="1"/>
    <x v="16"/>
    <x v="11"/>
    <n v="1485480408"/>
    <n v="1482888408"/>
    <b v="0"/>
    <n v="0"/>
    <b v="0"/>
    <x v="8"/>
    <n v="0"/>
    <e v="#DIV/0!"/>
    <x v="2"/>
    <x v="8"/>
  </r>
  <r>
    <n v="1333"/>
    <x v="1333"/>
    <x v="1331"/>
    <n v="2500"/>
    <n v="0"/>
    <x v="1"/>
    <x v="2"/>
    <x v="2"/>
    <n v="1405478025"/>
    <n v="1402886025"/>
    <b v="0"/>
    <n v="0"/>
    <b v="0"/>
    <x v="8"/>
    <n v="0"/>
    <e v="#DIV/0!"/>
    <x v="2"/>
    <x v="8"/>
  </r>
  <r>
    <n v="1334"/>
    <x v="1334"/>
    <x v="1332"/>
    <n v="133000"/>
    <n v="14303"/>
    <x v="1"/>
    <x v="0"/>
    <x v="0"/>
    <n v="1457721287"/>
    <n v="1455129287"/>
    <b v="0"/>
    <n v="276"/>
    <b v="0"/>
    <x v="8"/>
    <n v="10.754135338345865"/>
    <n v="51.822463768115945"/>
    <x v="2"/>
    <x v="8"/>
  </r>
  <r>
    <n v="1335"/>
    <x v="1335"/>
    <x v="1333"/>
    <n v="25000"/>
    <n v="4940"/>
    <x v="1"/>
    <x v="0"/>
    <x v="0"/>
    <n v="1449354502"/>
    <n v="1446762502"/>
    <b v="0"/>
    <n v="16"/>
    <b v="0"/>
    <x v="8"/>
    <n v="19.759999999999998"/>
    <n v="308.75"/>
    <x v="2"/>
    <x v="8"/>
  </r>
  <r>
    <n v="1336"/>
    <x v="1336"/>
    <x v="1334"/>
    <n v="100000"/>
    <n v="84947"/>
    <x v="1"/>
    <x v="0"/>
    <x v="0"/>
    <n v="1418849028"/>
    <n v="1415825028"/>
    <b v="0"/>
    <n v="224"/>
    <b v="0"/>
    <x v="8"/>
    <n v="84.946999999999989"/>
    <n v="379.22767857142856"/>
    <x v="2"/>
    <x v="8"/>
  </r>
  <r>
    <n v="1337"/>
    <x v="1337"/>
    <x v="1335"/>
    <n v="50000"/>
    <n v="24691"/>
    <x v="1"/>
    <x v="0"/>
    <x v="0"/>
    <n v="1488549079"/>
    <n v="1485957079"/>
    <b v="0"/>
    <n v="140"/>
    <b v="0"/>
    <x v="8"/>
    <n v="49.381999999999998"/>
    <n v="176.36428571428573"/>
    <x v="2"/>
    <x v="8"/>
  </r>
  <r>
    <n v="1338"/>
    <x v="1338"/>
    <x v="1336"/>
    <n v="30000"/>
    <n v="991"/>
    <x v="1"/>
    <x v="0"/>
    <x v="0"/>
    <n v="1438543033"/>
    <n v="1435951033"/>
    <b v="0"/>
    <n v="15"/>
    <b v="0"/>
    <x v="8"/>
    <n v="3.3033333333333332"/>
    <n v="66.066666666666663"/>
    <x v="2"/>
    <x v="8"/>
  </r>
  <r>
    <n v="1339"/>
    <x v="1339"/>
    <x v="1337"/>
    <n v="50000"/>
    <n v="3317"/>
    <x v="1"/>
    <x v="0"/>
    <x v="0"/>
    <n v="1418056315"/>
    <n v="1414164715"/>
    <b v="0"/>
    <n v="37"/>
    <b v="0"/>
    <x v="8"/>
    <n v="6.6339999999999995"/>
    <n v="89.648648648648646"/>
    <x v="2"/>
    <x v="8"/>
  </r>
  <r>
    <n v="1340"/>
    <x v="1340"/>
    <x v="1338"/>
    <n v="1680"/>
    <n v="0"/>
    <x v="1"/>
    <x v="0"/>
    <x v="0"/>
    <n v="1408112253"/>
    <n v="1405520253"/>
    <b v="0"/>
    <n v="0"/>
    <b v="0"/>
    <x v="8"/>
    <n v="0"/>
    <e v="#DIV/0!"/>
    <x v="2"/>
    <x v="8"/>
  </r>
  <r>
    <n v="1341"/>
    <x v="1341"/>
    <x v="1339"/>
    <n v="25000"/>
    <n v="17590"/>
    <x v="1"/>
    <x v="1"/>
    <x v="1"/>
    <n v="1475333917"/>
    <n v="1472569117"/>
    <b v="0"/>
    <n v="46"/>
    <b v="0"/>
    <x v="8"/>
    <n v="70.36"/>
    <n v="382.39130434782606"/>
    <x v="2"/>
    <x v="8"/>
  </r>
  <r>
    <n v="1342"/>
    <x v="1342"/>
    <x v="1340"/>
    <n v="50000"/>
    <n v="100"/>
    <x v="1"/>
    <x v="0"/>
    <x v="0"/>
    <n v="1437161739"/>
    <n v="1434569739"/>
    <b v="0"/>
    <n v="1"/>
    <b v="0"/>
    <x v="8"/>
    <n v="0.2"/>
    <n v="100"/>
    <x v="2"/>
    <x v="8"/>
  </r>
  <r>
    <n v="1343"/>
    <x v="1343"/>
    <x v="1341"/>
    <n v="50000"/>
    <n v="51149"/>
    <x v="1"/>
    <x v="0"/>
    <x v="0"/>
    <n v="1471579140"/>
    <n v="1466512683"/>
    <b v="0"/>
    <n v="323"/>
    <b v="0"/>
    <x v="8"/>
    <n v="102.298"/>
    <n v="158.35603715170279"/>
    <x v="2"/>
    <x v="8"/>
  </r>
  <r>
    <n v="1344"/>
    <x v="1344"/>
    <x v="1342"/>
    <n v="1500"/>
    <n v="5666"/>
    <x v="0"/>
    <x v="5"/>
    <x v="5"/>
    <n v="1467313039"/>
    <n v="1464807439"/>
    <b v="0"/>
    <n v="139"/>
    <b v="1"/>
    <x v="9"/>
    <n v="377.73333333333335"/>
    <n v="40.762589928057551"/>
    <x v="3"/>
    <x v="9"/>
  </r>
  <r>
    <n v="1345"/>
    <x v="1345"/>
    <x v="1343"/>
    <n v="300"/>
    <n v="375"/>
    <x v="0"/>
    <x v="0"/>
    <x v="0"/>
    <n v="1405366359"/>
    <n v="1402342359"/>
    <b v="0"/>
    <n v="7"/>
    <b v="1"/>
    <x v="9"/>
    <n v="125"/>
    <n v="53.571428571428569"/>
    <x v="3"/>
    <x v="9"/>
  </r>
  <r>
    <n v="1346"/>
    <x v="1346"/>
    <x v="1344"/>
    <n v="4900"/>
    <n v="7219"/>
    <x v="0"/>
    <x v="0"/>
    <x v="0"/>
    <n v="1372297751"/>
    <n v="1369705751"/>
    <b v="0"/>
    <n v="149"/>
    <b v="1"/>
    <x v="9"/>
    <n v="147.32653061224491"/>
    <n v="48.449664429530202"/>
    <x v="3"/>
    <x v="9"/>
  </r>
  <r>
    <n v="1347"/>
    <x v="1347"/>
    <x v="1345"/>
    <n v="2500"/>
    <n v="2555"/>
    <x v="0"/>
    <x v="0"/>
    <x v="0"/>
    <n v="1425741525"/>
    <n v="1423149525"/>
    <b v="0"/>
    <n v="31"/>
    <b v="1"/>
    <x v="9"/>
    <n v="102.2"/>
    <n v="82.41935483870968"/>
    <x v="3"/>
    <x v="9"/>
  </r>
  <r>
    <n v="1348"/>
    <x v="1348"/>
    <x v="1346"/>
    <n v="5875"/>
    <n v="5985"/>
    <x v="0"/>
    <x v="0"/>
    <x v="0"/>
    <n v="1418904533"/>
    <n v="1416485333"/>
    <b v="0"/>
    <n v="26"/>
    <b v="1"/>
    <x v="9"/>
    <n v="101.8723404255319"/>
    <n v="230.19230769230768"/>
    <x v="3"/>
    <x v="9"/>
  </r>
  <r>
    <n v="1349"/>
    <x v="1349"/>
    <x v="1347"/>
    <n v="5000"/>
    <n v="10210"/>
    <x v="0"/>
    <x v="5"/>
    <x v="5"/>
    <n v="1450249140"/>
    <n v="1447055935"/>
    <b v="0"/>
    <n v="172"/>
    <b v="1"/>
    <x v="9"/>
    <n v="204.2"/>
    <n v="59.360465116279073"/>
    <x v="3"/>
    <x v="9"/>
  </r>
  <r>
    <n v="1350"/>
    <x v="1350"/>
    <x v="1348"/>
    <n v="5000"/>
    <n v="5202.5"/>
    <x v="0"/>
    <x v="0"/>
    <x v="0"/>
    <n v="1451089134"/>
    <n v="1448497134"/>
    <b v="0"/>
    <n v="78"/>
    <b v="1"/>
    <x v="9"/>
    <n v="104.05"/>
    <n v="66.698717948717942"/>
    <x v="3"/>
    <x v="9"/>
  </r>
  <r>
    <n v="1351"/>
    <x v="1351"/>
    <x v="1349"/>
    <n v="20000"/>
    <n v="20253"/>
    <x v="0"/>
    <x v="0"/>
    <x v="0"/>
    <n v="1455299144"/>
    <n v="1452707144"/>
    <b v="0"/>
    <n v="120"/>
    <b v="1"/>
    <x v="9"/>
    <n v="101.265"/>
    <n v="168.77500000000001"/>
    <x v="3"/>
    <x v="9"/>
  </r>
  <r>
    <n v="1352"/>
    <x v="1352"/>
    <x v="1350"/>
    <n v="10000"/>
    <n v="13614"/>
    <x v="0"/>
    <x v="0"/>
    <x v="0"/>
    <n v="1441425540"/>
    <n v="1436968366"/>
    <b v="0"/>
    <n v="227"/>
    <b v="1"/>
    <x v="9"/>
    <n v="136.13999999999999"/>
    <n v="59.973568281938327"/>
    <x v="3"/>
    <x v="9"/>
  </r>
  <r>
    <n v="1353"/>
    <x v="1353"/>
    <x v="1351"/>
    <n v="1000"/>
    <n v="1336"/>
    <x v="0"/>
    <x v="0"/>
    <x v="0"/>
    <n v="1362960000"/>
    <n v="1359946188"/>
    <b v="0"/>
    <n v="42"/>
    <b v="1"/>
    <x v="9"/>
    <n v="133.6"/>
    <n v="31.80952380952381"/>
    <x v="3"/>
    <x v="9"/>
  </r>
  <r>
    <n v="1354"/>
    <x v="1354"/>
    <x v="1352"/>
    <n v="1200"/>
    <n v="1563"/>
    <x v="0"/>
    <x v="1"/>
    <x v="1"/>
    <n v="1465672979"/>
    <n v="1463080979"/>
    <b v="0"/>
    <n v="64"/>
    <b v="1"/>
    <x v="9"/>
    <n v="130.25"/>
    <n v="24.421875"/>
    <x v="3"/>
    <x v="9"/>
  </r>
  <r>
    <n v="1355"/>
    <x v="1355"/>
    <x v="1353"/>
    <n v="2500"/>
    <n v="3067"/>
    <x v="0"/>
    <x v="1"/>
    <x v="1"/>
    <n v="1354269600"/>
    <n v="1351663605"/>
    <b v="0"/>
    <n v="121"/>
    <b v="1"/>
    <x v="9"/>
    <n v="122.67999999999999"/>
    <n v="25.347107438016529"/>
    <x v="3"/>
    <x v="9"/>
  </r>
  <r>
    <n v="1356"/>
    <x v="1356"/>
    <x v="1354"/>
    <n v="3400"/>
    <n v="6215.56"/>
    <x v="0"/>
    <x v="0"/>
    <x v="0"/>
    <n v="1372985760"/>
    <n v="1370393760"/>
    <b v="0"/>
    <n v="87"/>
    <b v="1"/>
    <x v="9"/>
    <n v="182.81058823529412"/>
    <n v="71.443218390804603"/>
    <x v="3"/>
    <x v="9"/>
  </r>
  <r>
    <n v="1357"/>
    <x v="1357"/>
    <x v="1355"/>
    <n v="2000"/>
    <n v="2506"/>
    <x v="0"/>
    <x v="0"/>
    <x v="0"/>
    <n v="1362117540"/>
    <n v="1359587137"/>
    <b v="0"/>
    <n v="65"/>
    <b v="1"/>
    <x v="9"/>
    <n v="125.29999999999998"/>
    <n v="38.553846153846152"/>
    <x v="3"/>
    <x v="9"/>
  </r>
  <r>
    <n v="1358"/>
    <x v="1358"/>
    <x v="1356"/>
    <n v="3000"/>
    <n v="3350"/>
    <x v="0"/>
    <x v="0"/>
    <x v="0"/>
    <n v="1309009323"/>
    <n v="1306417323"/>
    <b v="0"/>
    <n v="49"/>
    <b v="1"/>
    <x v="9"/>
    <n v="111.66666666666667"/>
    <n v="68.367346938775512"/>
    <x v="3"/>
    <x v="9"/>
  </r>
  <r>
    <n v="1359"/>
    <x v="1359"/>
    <x v="1357"/>
    <n v="660"/>
    <n v="764"/>
    <x v="0"/>
    <x v="0"/>
    <x v="0"/>
    <n v="1309980790"/>
    <n v="1304623990"/>
    <b v="0"/>
    <n v="19"/>
    <b v="1"/>
    <x v="9"/>
    <n v="115.75757575757575"/>
    <n v="40.210526315789473"/>
    <x v="3"/>
    <x v="9"/>
  </r>
  <r>
    <n v="1360"/>
    <x v="1360"/>
    <x v="1358"/>
    <n v="1500"/>
    <n v="2598"/>
    <x v="0"/>
    <x v="0"/>
    <x v="0"/>
    <n v="1343943420"/>
    <n v="1341524220"/>
    <b v="0"/>
    <n v="81"/>
    <b v="1"/>
    <x v="9"/>
    <n v="173.2"/>
    <n v="32.074074074074076"/>
    <x v="3"/>
    <x v="9"/>
  </r>
  <r>
    <n v="1361"/>
    <x v="1361"/>
    <x v="1359"/>
    <n v="6000"/>
    <n v="7559"/>
    <x v="0"/>
    <x v="1"/>
    <x v="1"/>
    <n v="1403370772"/>
    <n v="1400778772"/>
    <b v="0"/>
    <n v="264"/>
    <b v="1"/>
    <x v="9"/>
    <n v="125.98333333333333"/>
    <n v="28.632575757575758"/>
    <x v="3"/>
    <x v="9"/>
  </r>
  <r>
    <n v="1362"/>
    <x v="1362"/>
    <x v="1360"/>
    <n v="1000"/>
    <n v="1091"/>
    <x v="0"/>
    <x v="0"/>
    <x v="0"/>
    <n v="1378592731"/>
    <n v="1373408731"/>
    <b v="0"/>
    <n v="25"/>
    <b v="1"/>
    <x v="9"/>
    <n v="109.1"/>
    <n v="43.64"/>
    <x v="3"/>
    <x v="9"/>
  </r>
  <r>
    <n v="1363"/>
    <x v="1363"/>
    <x v="1361"/>
    <n v="200"/>
    <n v="200"/>
    <x v="0"/>
    <x v="0"/>
    <x v="0"/>
    <n v="1455523140"/>
    <n v="1453925727"/>
    <b v="0"/>
    <n v="5"/>
    <b v="1"/>
    <x v="9"/>
    <n v="100"/>
    <n v="40"/>
    <x v="3"/>
    <x v="9"/>
  </r>
  <r>
    <n v="1364"/>
    <x v="1364"/>
    <x v="1362"/>
    <n v="42000"/>
    <n v="49830"/>
    <x v="0"/>
    <x v="8"/>
    <x v="7"/>
    <n v="1420648906"/>
    <n v="1415464906"/>
    <b v="0"/>
    <n v="144"/>
    <b v="1"/>
    <x v="11"/>
    <n v="118.64285714285714"/>
    <n v="346.04166666666669"/>
    <x v="4"/>
    <x v="11"/>
  </r>
  <r>
    <n v="1365"/>
    <x v="1365"/>
    <x v="1363"/>
    <n v="7500"/>
    <n v="7520"/>
    <x v="0"/>
    <x v="0"/>
    <x v="0"/>
    <n v="1426523752"/>
    <n v="1423935352"/>
    <b v="0"/>
    <n v="92"/>
    <b v="1"/>
    <x v="11"/>
    <n v="100.26666666666667"/>
    <n v="81.739130434782609"/>
    <x v="4"/>
    <x v="11"/>
  </r>
  <r>
    <n v="1366"/>
    <x v="1366"/>
    <x v="1364"/>
    <n v="7500"/>
    <n v="9486.69"/>
    <x v="0"/>
    <x v="0"/>
    <x v="0"/>
    <n v="1417049663"/>
    <n v="1413158063"/>
    <b v="0"/>
    <n v="147"/>
    <b v="1"/>
    <x v="11"/>
    <n v="126.48920000000001"/>
    <n v="64.535306122448986"/>
    <x v="4"/>
    <x v="11"/>
  </r>
  <r>
    <n v="1367"/>
    <x v="1367"/>
    <x v="1365"/>
    <n v="5000"/>
    <n v="5713"/>
    <x v="0"/>
    <x v="0"/>
    <x v="0"/>
    <n v="1447463050"/>
    <n v="1444867450"/>
    <b v="0"/>
    <n v="90"/>
    <b v="1"/>
    <x v="11"/>
    <n v="114.26"/>
    <n v="63.477777777777774"/>
    <x v="4"/>
    <x v="11"/>
  </r>
  <r>
    <n v="1368"/>
    <x v="1368"/>
    <x v="1366"/>
    <n v="5000"/>
    <n v="5535"/>
    <x v="0"/>
    <x v="0"/>
    <x v="0"/>
    <n v="1434342894"/>
    <n v="1432269294"/>
    <b v="0"/>
    <n v="87"/>
    <b v="1"/>
    <x v="11"/>
    <n v="110.7"/>
    <n v="63.620689655172413"/>
    <x v="4"/>
    <x v="11"/>
  </r>
  <r>
    <n v="1369"/>
    <x v="1369"/>
    <x v="1367"/>
    <n v="32360"/>
    <n v="34090.629999999997"/>
    <x v="0"/>
    <x v="0"/>
    <x v="0"/>
    <n v="1397225746"/>
    <n v="1394633746"/>
    <b v="0"/>
    <n v="406"/>
    <b v="1"/>
    <x v="11"/>
    <n v="105.34805315203954"/>
    <n v="83.967068965517228"/>
    <x v="4"/>
    <x v="11"/>
  </r>
  <r>
    <n v="1370"/>
    <x v="1370"/>
    <x v="1368"/>
    <n v="1500"/>
    <n v="1555"/>
    <x v="0"/>
    <x v="0"/>
    <x v="0"/>
    <n v="1381881890"/>
    <n v="1380585890"/>
    <b v="0"/>
    <n v="20"/>
    <b v="1"/>
    <x v="11"/>
    <n v="103.66666666666666"/>
    <n v="77.75"/>
    <x v="4"/>
    <x v="11"/>
  </r>
  <r>
    <n v="1371"/>
    <x v="1371"/>
    <x v="1369"/>
    <n v="6999"/>
    <n v="7495"/>
    <x v="0"/>
    <x v="0"/>
    <x v="0"/>
    <n v="1431022342"/>
    <n v="1428430342"/>
    <b v="0"/>
    <n v="70"/>
    <b v="1"/>
    <x v="11"/>
    <n v="107.08672667523933"/>
    <n v="107.07142857142857"/>
    <x v="4"/>
    <x v="11"/>
  </r>
  <r>
    <n v="1372"/>
    <x v="1372"/>
    <x v="1370"/>
    <n v="500"/>
    <n v="620"/>
    <x v="0"/>
    <x v="0"/>
    <x v="0"/>
    <n v="1342115132"/>
    <n v="1339523132"/>
    <b v="0"/>
    <n v="16"/>
    <b v="1"/>
    <x v="11"/>
    <n v="124"/>
    <n v="38.75"/>
    <x v="4"/>
    <x v="11"/>
  </r>
  <r>
    <n v="1373"/>
    <x v="1373"/>
    <x v="1371"/>
    <n v="10000"/>
    <n v="10501"/>
    <x v="0"/>
    <x v="0"/>
    <x v="0"/>
    <n v="1483138233"/>
    <n v="1480546233"/>
    <b v="0"/>
    <n v="52"/>
    <b v="1"/>
    <x v="11"/>
    <n v="105.01"/>
    <n v="201.94230769230768"/>
    <x v="4"/>
    <x v="11"/>
  </r>
  <r>
    <n v="1374"/>
    <x v="1374"/>
    <x v="1372"/>
    <n v="1500"/>
    <n v="2842"/>
    <x v="0"/>
    <x v="0"/>
    <x v="0"/>
    <n v="1458874388"/>
    <n v="1456285988"/>
    <b v="0"/>
    <n v="66"/>
    <b v="1"/>
    <x v="11"/>
    <n v="189.46666666666667"/>
    <n v="43.060606060606062"/>
    <x v="4"/>
    <x v="11"/>
  </r>
  <r>
    <n v="1375"/>
    <x v="1375"/>
    <x v="1373"/>
    <n v="4000"/>
    <n v="6853"/>
    <x v="0"/>
    <x v="6"/>
    <x v="3"/>
    <n v="1484444119"/>
    <n v="1481852119"/>
    <b v="0"/>
    <n v="109"/>
    <b v="1"/>
    <x v="11"/>
    <n v="171.32499999999999"/>
    <n v="62.871559633027523"/>
    <x v="4"/>
    <x v="11"/>
  </r>
  <r>
    <n v="1376"/>
    <x v="1376"/>
    <x v="1374"/>
    <n v="3700"/>
    <n v="9342"/>
    <x v="0"/>
    <x v="1"/>
    <x v="1"/>
    <n v="1480784606"/>
    <n v="1478189006"/>
    <b v="0"/>
    <n v="168"/>
    <b v="1"/>
    <x v="11"/>
    <n v="252.48648648648651"/>
    <n v="55.607142857142854"/>
    <x v="4"/>
    <x v="11"/>
  </r>
  <r>
    <n v="1377"/>
    <x v="1377"/>
    <x v="1375"/>
    <n v="1300"/>
    <n v="1510"/>
    <x v="0"/>
    <x v="0"/>
    <x v="0"/>
    <n v="1486095060"/>
    <n v="1484198170"/>
    <b v="0"/>
    <n v="31"/>
    <b v="1"/>
    <x v="11"/>
    <n v="116.15384615384616"/>
    <n v="48.70967741935484"/>
    <x v="4"/>
    <x v="11"/>
  </r>
  <r>
    <n v="1378"/>
    <x v="1378"/>
    <x v="1376"/>
    <n v="2000"/>
    <n v="4067"/>
    <x v="0"/>
    <x v="1"/>
    <x v="1"/>
    <n v="1470075210"/>
    <n v="1468779210"/>
    <b v="0"/>
    <n v="133"/>
    <b v="1"/>
    <x v="11"/>
    <n v="203.35000000000002"/>
    <n v="30.578947368421051"/>
    <x v="4"/>
    <x v="11"/>
  </r>
  <r>
    <n v="1379"/>
    <x v="1379"/>
    <x v="1377"/>
    <n v="10000"/>
    <n v="11160"/>
    <x v="0"/>
    <x v="0"/>
    <x v="0"/>
    <n v="1433504876"/>
    <n v="1430912876"/>
    <b v="0"/>
    <n v="151"/>
    <b v="1"/>
    <x v="11"/>
    <n v="111.60000000000001"/>
    <n v="73.907284768211923"/>
    <x v="4"/>
    <x v="11"/>
  </r>
  <r>
    <n v="1380"/>
    <x v="1380"/>
    <x v="1378"/>
    <n v="25"/>
    <n v="106"/>
    <x v="0"/>
    <x v="0"/>
    <x v="0"/>
    <n v="1433815200"/>
    <n v="1431886706"/>
    <b v="0"/>
    <n v="5"/>
    <b v="1"/>
    <x v="11"/>
    <n v="424"/>
    <n v="21.2"/>
    <x v="4"/>
    <x v="11"/>
  </r>
  <r>
    <n v="1381"/>
    <x v="1381"/>
    <x v="1379"/>
    <n v="5000"/>
    <n v="5355"/>
    <x v="0"/>
    <x v="0"/>
    <x v="0"/>
    <n v="1482988125"/>
    <n v="1480396125"/>
    <b v="0"/>
    <n v="73"/>
    <b v="1"/>
    <x v="11"/>
    <n v="107.1"/>
    <n v="73.356164383561648"/>
    <x v="4"/>
    <x v="11"/>
  </r>
  <r>
    <n v="1382"/>
    <x v="1382"/>
    <x v="1380"/>
    <n v="8000"/>
    <n v="8349"/>
    <x v="0"/>
    <x v="0"/>
    <x v="0"/>
    <n v="1367867536"/>
    <n v="1365275536"/>
    <b v="0"/>
    <n v="148"/>
    <b v="1"/>
    <x v="11"/>
    <n v="104.3625"/>
    <n v="56.412162162162161"/>
    <x v="4"/>
    <x v="11"/>
  </r>
  <r>
    <n v="1383"/>
    <x v="1383"/>
    <x v="1381"/>
    <n v="2200"/>
    <n v="4673"/>
    <x v="0"/>
    <x v="5"/>
    <x v="5"/>
    <n v="1482457678"/>
    <n v="1480729678"/>
    <b v="0"/>
    <n v="93"/>
    <b v="1"/>
    <x v="11"/>
    <n v="212.40909090909091"/>
    <n v="50.247311827956992"/>
    <x v="4"/>
    <x v="11"/>
  </r>
  <r>
    <n v="1384"/>
    <x v="1384"/>
    <x v="1382"/>
    <n v="3500"/>
    <n v="4343"/>
    <x v="0"/>
    <x v="0"/>
    <x v="0"/>
    <n v="1436117922"/>
    <n v="1433525922"/>
    <b v="0"/>
    <n v="63"/>
    <b v="1"/>
    <x v="11"/>
    <n v="124.08571428571429"/>
    <n v="68.936507936507937"/>
    <x v="4"/>
    <x v="11"/>
  </r>
  <r>
    <n v="1385"/>
    <x v="1385"/>
    <x v="1383"/>
    <n v="8000"/>
    <n v="8832.49"/>
    <x v="0"/>
    <x v="12"/>
    <x v="3"/>
    <n v="1461931860"/>
    <n v="1457109121"/>
    <b v="0"/>
    <n v="134"/>
    <b v="1"/>
    <x v="11"/>
    <n v="110.406125"/>
    <n v="65.914104477611943"/>
    <x v="4"/>
    <x v="11"/>
  </r>
  <r>
    <n v="1386"/>
    <x v="1386"/>
    <x v="1384"/>
    <n v="400"/>
    <n v="875"/>
    <x v="0"/>
    <x v="0"/>
    <x v="0"/>
    <n v="1438183889"/>
    <n v="1435591889"/>
    <b v="0"/>
    <n v="14"/>
    <b v="1"/>
    <x v="11"/>
    <n v="218.75"/>
    <n v="62.5"/>
    <x v="4"/>
    <x v="11"/>
  </r>
  <r>
    <n v="1387"/>
    <x v="1387"/>
    <x v="1385"/>
    <n v="4000"/>
    <n v="5465"/>
    <x v="0"/>
    <x v="0"/>
    <x v="0"/>
    <n v="1433305800"/>
    <n v="1430604395"/>
    <b v="0"/>
    <n v="78"/>
    <b v="1"/>
    <x v="11"/>
    <n v="136.625"/>
    <n v="70.064102564102569"/>
    <x v="4"/>
    <x v="11"/>
  </r>
  <r>
    <n v="1388"/>
    <x v="1388"/>
    <x v="1386"/>
    <n v="5000"/>
    <n v="6740.37"/>
    <x v="0"/>
    <x v="0"/>
    <x v="0"/>
    <n v="1476720840"/>
    <n v="1474469117"/>
    <b v="0"/>
    <n v="112"/>
    <b v="1"/>
    <x v="11"/>
    <n v="134.8074"/>
    <n v="60.181874999999998"/>
    <x v="4"/>
    <x v="11"/>
  </r>
  <r>
    <n v="1389"/>
    <x v="1389"/>
    <x v="1387"/>
    <n v="500"/>
    <n v="727"/>
    <x v="0"/>
    <x v="1"/>
    <x v="1"/>
    <n v="1471087957"/>
    <n v="1468495957"/>
    <b v="0"/>
    <n v="34"/>
    <b v="1"/>
    <x v="11"/>
    <n v="145.4"/>
    <n v="21.382352941176471"/>
    <x v="4"/>
    <x v="11"/>
  </r>
  <r>
    <n v="1390"/>
    <x v="1390"/>
    <x v="1388"/>
    <n v="2800"/>
    <n v="3055"/>
    <x v="0"/>
    <x v="0"/>
    <x v="0"/>
    <n v="1430154720"/>
    <n v="1427224606"/>
    <b v="0"/>
    <n v="19"/>
    <b v="1"/>
    <x v="11"/>
    <n v="109.10714285714285"/>
    <n v="160.78947368421052"/>
    <x v="4"/>
    <x v="11"/>
  </r>
  <r>
    <n v="1391"/>
    <x v="1391"/>
    <x v="1389"/>
    <n v="500"/>
    <n v="551"/>
    <x v="0"/>
    <x v="0"/>
    <x v="0"/>
    <n v="1440219540"/>
    <n v="1436369818"/>
    <b v="0"/>
    <n v="13"/>
    <b v="1"/>
    <x v="11"/>
    <n v="110.2"/>
    <n v="42.384615384615387"/>
    <x v="4"/>
    <x v="11"/>
  </r>
  <r>
    <n v="1392"/>
    <x v="1392"/>
    <x v="1390"/>
    <n v="2500"/>
    <n v="2841"/>
    <x v="0"/>
    <x v="0"/>
    <x v="0"/>
    <n v="1456976586"/>
    <n v="1454298186"/>
    <b v="0"/>
    <n v="104"/>
    <b v="1"/>
    <x v="11"/>
    <n v="113.64000000000001"/>
    <n v="27.317307692307693"/>
    <x v="4"/>
    <x v="11"/>
  </r>
  <r>
    <n v="1393"/>
    <x v="1393"/>
    <x v="1391"/>
    <n v="10000"/>
    <n v="10235"/>
    <x v="0"/>
    <x v="0"/>
    <x v="0"/>
    <n v="1470068523"/>
    <n v="1467476523"/>
    <b v="0"/>
    <n v="52"/>
    <b v="1"/>
    <x v="11"/>
    <n v="102.35000000000001"/>
    <n v="196.82692307692307"/>
    <x v="4"/>
    <x v="11"/>
  </r>
  <r>
    <n v="1394"/>
    <x v="1394"/>
    <x v="1392"/>
    <n v="750"/>
    <n v="916"/>
    <x v="0"/>
    <x v="0"/>
    <x v="0"/>
    <n v="1488337200"/>
    <n v="1484623726"/>
    <b v="0"/>
    <n v="17"/>
    <b v="1"/>
    <x v="11"/>
    <n v="122.13333333333334"/>
    <n v="53.882352941176471"/>
    <x v="4"/>
    <x v="11"/>
  </r>
  <r>
    <n v="1395"/>
    <x v="1395"/>
    <x v="1393"/>
    <n v="3500"/>
    <n v="3916"/>
    <x v="0"/>
    <x v="0"/>
    <x v="0"/>
    <n v="1484430481"/>
    <n v="1481838481"/>
    <b v="0"/>
    <n v="82"/>
    <b v="1"/>
    <x v="11"/>
    <n v="111.88571428571427"/>
    <n v="47.756097560975611"/>
    <x v="4"/>
    <x v="11"/>
  </r>
  <r>
    <n v="1396"/>
    <x v="1396"/>
    <x v="1394"/>
    <n v="6000"/>
    <n v="6438"/>
    <x v="0"/>
    <x v="0"/>
    <x v="0"/>
    <n v="1423871882"/>
    <n v="1421279882"/>
    <b v="0"/>
    <n v="73"/>
    <b v="1"/>
    <x v="11"/>
    <n v="107.3"/>
    <n v="88.191780821917803"/>
    <x v="4"/>
    <x v="11"/>
  </r>
  <r>
    <n v="1397"/>
    <x v="1397"/>
    <x v="1395"/>
    <n v="10000"/>
    <n v="11385"/>
    <x v="0"/>
    <x v="0"/>
    <x v="0"/>
    <n v="1477603140"/>
    <n v="1475013710"/>
    <b v="0"/>
    <n v="158"/>
    <b v="1"/>
    <x v="11"/>
    <n v="113.85000000000001"/>
    <n v="72.056962025316452"/>
    <x v="4"/>
    <x v="11"/>
  </r>
  <r>
    <n v="1398"/>
    <x v="1398"/>
    <x v="1396"/>
    <n v="4400"/>
    <n v="4826"/>
    <x v="0"/>
    <x v="0"/>
    <x v="0"/>
    <n v="1467752334"/>
    <n v="1465160334"/>
    <b v="0"/>
    <n v="65"/>
    <b v="1"/>
    <x v="11"/>
    <n v="109.68181818181819"/>
    <n v="74.246153846153845"/>
    <x v="4"/>
    <x v="11"/>
  </r>
  <r>
    <n v="1399"/>
    <x v="1399"/>
    <x v="1397"/>
    <n v="9000"/>
    <n v="11353"/>
    <x v="0"/>
    <x v="0"/>
    <x v="0"/>
    <n v="1412640373"/>
    <n v="1410048373"/>
    <b v="0"/>
    <n v="184"/>
    <b v="1"/>
    <x v="11"/>
    <n v="126.14444444444443"/>
    <n v="61.701086956521742"/>
    <x v="4"/>
    <x v="11"/>
  </r>
  <r>
    <n v="1400"/>
    <x v="1400"/>
    <x v="1398"/>
    <n v="350"/>
    <n v="586"/>
    <x v="0"/>
    <x v="1"/>
    <x v="1"/>
    <n v="1465709400"/>
    <n v="1462695073"/>
    <b v="0"/>
    <n v="34"/>
    <b v="1"/>
    <x v="11"/>
    <n v="167.42857142857144"/>
    <n v="17.235294117647058"/>
    <x v="4"/>
    <x v="11"/>
  </r>
  <r>
    <n v="1401"/>
    <x v="1401"/>
    <x v="1399"/>
    <n v="2500"/>
    <n v="12413"/>
    <x v="0"/>
    <x v="0"/>
    <x v="0"/>
    <n v="1369612474"/>
    <n v="1367798074"/>
    <b v="0"/>
    <n v="240"/>
    <b v="1"/>
    <x v="11"/>
    <n v="496.52000000000004"/>
    <n v="51.720833333333331"/>
    <x v="4"/>
    <x v="11"/>
  </r>
  <r>
    <n v="1402"/>
    <x v="1402"/>
    <x v="1400"/>
    <n v="2500"/>
    <n v="2729"/>
    <x v="0"/>
    <x v="1"/>
    <x v="1"/>
    <n v="1430439411"/>
    <n v="1425259011"/>
    <b v="0"/>
    <n v="113"/>
    <b v="1"/>
    <x v="11"/>
    <n v="109.16"/>
    <n v="24.150442477876105"/>
    <x v="4"/>
    <x v="11"/>
  </r>
  <r>
    <n v="1403"/>
    <x v="1403"/>
    <x v="1401"/>
    <n v="4000"/>
    <n v="4103"/>
    <x v="0"/>
    <x v="0"/>
    <x v="0"/>
    <n v="1374802235"/>
    <n v="1372210235"/>
    <b v="0"/>
    <n v="66"/>
    <b v="1"/>
    <x v="11"/>
    <n v="102.57499999999999"/>
    <n v="62.166666666666664"/>
    <x v="4"/>
    <x v="11"/>
  </r>
  <r>
    <n v="1404"/>
    <x v="1404"/>
    <x v="1402"/>
    <n v="14500"/>
    <n v="241"/>
    <x v="2"/>
    <x v="1"/>
    <x v="1"/>
    <n v="1424607285"/>
    <n v="1422447285"/>
    <b v="1"/>
    <n v="5"/>
    <b v="0"/>
    <x v="22"/>
    <n v="1.6620689655172414"/>
    <n v="48.2"/>
    <x v="3"/>
    <x v="22"/>
  </r>
  <r>
    <n v="1405"/>
    <x v="1405"/>
    <x v="1403"/>
    <n v="25000"/>
    <n v="105"/>
    <x v="2"/>
    <x v="0"/>
    <x v="0"/>
    <n v="1417195201"/>
    <n v="1414599601"/>
    <b v="1"/>
    <n v="17"/>
    <b v="0"/>
    <x v="22"/>
    <n v="0.42"/>
    <n v="6.1764705882352944"/>
    <x v="3"/>
    <x v="22"/>
  </r>
  <r>
    <n v="1406"/>
    <x v="1406"/>
    <x v="1404"/>
    <n v="12000"/>
    <n v="15"/>
    <x v="2"/>
    <x v="13"/>
    <x v="3"/>
    <n v="1449914400"/>
    <n v="1445336607"/>
    <b v="0"/>
    <n v="3"/>
    <b v="0"/>
    <x v="22"/>
    <n v="0.125"/>
    <n v="5"/>
    <x v="3"/>
    <x v="22"/>
  </r>
  <r>
    <n v="1407"/>
    <x v="1407"/>
    <x v="1405"/>
    <n v="3000"/>
    <n v="15"/>
    <x v="2"/>
    <x v="0"/>
    <x v="0"/>
    <n v="1407847978"/>
    <n v="1405687978"/>
    <b v="0"/>
    <n v="2"/>
    <b v="0"/>
    <x v="22"/>
    <n v="0.5"/>
    <n v="7.5"/>
    <x v="3"/>
    <x v="22"/>
  </r>
  <r>
    <n v="1408"/>
    <x v="1408"/>
    <x v="1406"/>
    <n v="1000"/>
    <n v="72"/>
    <x v="2"/>
    <x v="1"/>
    <x v="1"/>
    <n v="1447451756"/>
    <n v="1444856156"/>
    <b v="0"/>
    <n v="6"/>
    <b v="0"/>
    <x v="22"/>
    <n v="7.1999999999999993"/>
    <n v="12"/>
    <x v="3"/>
    <x v="22"/>
  </r>
  <r>
    <n v="1409"/>
    <x v="1409"/>
    <x v="1407"/>
    <n v="4000"/>
    <n v="0"/>
    <x v="2"/>
    <x v="0"/>
    <x v="0"/>
    <n v="1420085535"/>
    <n v="1414897935"/>
    <b v="0"/>
    <n v="0"/>
    <b v="0"/>
    <x v="22"/>
    <n v="0"/>
    <e v="#DIV/0!"/>
    <x v="3"/>
    <x v="22"/>
  </r>
  <r>
    <n v="1410"/>
    <x v="1410"/>
    <x v="1408"/>
    <n v="6000"/>
    <n v="1"/>
    <x v="2"/>
    <x v="13"/>
    <x v="3"/>
    <n v="1464939520"/>
    <n v="1461051520"/>
    <b v="0"/>
    <n v="1"/>
    <b v="0"/>
    <x v="22"/>
    <n v="1.6666666666666666E-2"/>
    <n v="1"/>
    <x v="3"/>
    <x v="22"/>
  </r>
  <r>
    <n v="1411"/>
    <x v="1411"/>
    <x v="1409"/>
    <n v="3000"/>
    <n v="7"/>
    <x v="2"/>
    <x v="1"/>
    <x v="1"/>
    <n v="1423185900"/>
    <n v="1420766700"/>
    <b v="0"/>
    <n v="3"/>
    <b v="0"/>
    <x v="22"/>
    <n v="0.23333333333333336"/>
    <n v="2.3333333333333335"/>
    <x v="3"/>
    <x v="22"/>
  </r>
  <r>
    <n v="1412"/>
    <x v="1412"/>
    <x v="1410"/>
    <n v="7000"/>
    <n v="320"/>
    <x v="2"/>
    <x v="0"/>
    <x v="0"/>
    <n v="1417656699"/>
    <n v="1415064699"/>
    <b v="0"/>
    <n v="13"/>
    <b v="0"/>
    <x v="22"/>
    <n v="4.5714285714285712"/>
    <n v="24.615384615384617"/>
    <x v="3"/>
    <x v="22"/>
  </r>
  <r>
    <n v="1413"/>
    <x v="1413"/>
    <x v="1411"/>
    <n v="2000"/>
    <n v="100"/>
    <x v="2"/>
    <x v="13"/>
    <x v="3"/>
    <n v="1455964170"/>
    <n v="1450780170"/>
    <b v="0"/>
    <n v="1"/>
    <b v="0"/>
    <x v="22"/>
    <n v="5"/>
    <n v="100"/>
    <x v="3"/>
    <x v="22"/>
  </r>
  <r>
    <n v="1414"/>
    <x v="1414"/>
    <x v="1412"/>
    <n v="500"/>
    <n v="1"/>
    <x v="2"/>
    <x v="0"/>
    <x v="0"/>
    <n v="1483423467"/>
    <n v="1480831467"/>
    <b v="0"/>
    <n v="1"/>
    <b v="0"/>
    <x v="22"/>
    <n v="0.2"/>
    <n v="1"/>
    <x v="3"/>
    <x v="22"/>
  </r>
  <r>
    <n v="1415"/>
    <x v="1415"/>
    <x v="1413"/>
    <n v="4400"/>
    <n v="800"/>
    <x v="2"/>
    <x v="0"/>
    <x v="0"/>
    <n v="1439741591"/>
    <n v="1436285591"/>
    <b v="0"/>
    <n v="9"/>
    <b v="0"/>
    <x v="22"/>
    <n v="18.181818181818183"/>
    <n v="88.888888888888886"/>
    <x v="3"/>
    <x v="22"/>
  </r>
  <r>
    <n v="1416"/>
    <x v="1416"/>
    <x v="1414"/>
    <n v="50000"/>
    <n v="0"/>
    <x v="2"/>
    <x v="0"/>
    <x v="0"/>
    <n v="1448147619"/>
    <n v="1445552019"/>
    <b v="0"/>
    <n v="0"/>
    <b v="0"/>
    <x v="22"/>
    <n v="0"/>
    <e v="#DIV/0!"/>
    <x v="3"/>
    <x v="22"/>
  </r>
  <r>
    <n v="1417"/>
    <x v="1417"/>
    <x v="1415"/>
    <n v="4500"/>
    <n v="55"/>
    <x v="2"/>
    <x v="0"/>
    <x v="0"/>
    <n v="1442315460"/>
    <n v="1439696174"/>
    <b v="0"/>
    <n v="2"/>
    <b v="0"/>
    <x v="22"/>
    <n v="1.2222222222222223"/>
    <n v="27.5"/>
    <x v="3"/>
    <x v="22"/>
  </r>
  <r>
    <n v="1418"/>
    <x v="1418"/>
    <x v="1416"/>
    <n v="3000"/>
    <n v="6"/>
    <x v="2"/>
    <x v="3"/>
    <x v="3"/>
    <n v="1456397834"/>
    <n v="1453805834"/>
    <b v="0"/>
    <n v="1"/>
    <b v="0"/>
    <x v="22"/>
    <n v="0.2"/>
    <n v="6"/>
    <x v="3"/>
    <x v="22"/>
  </r>
  <r>
    <n v="1419"/>
    <x v="1419"/>
    <x v="1417"/>
    <n v="6300"/>
    <n v="445"/>
    <x v="2"/>
    <x v="0"/>
    <x v="0"/>
    <n v="1476010619"/>
    <n v="1473418619"/>
    <b v="0"/>
    <n v="10"/>
    <b v="0"/>
    <x v="22"/>
    <n v="7.0634920634920633"/>
    <n v="44.5"/>
    <x v="3"/>
    <x v="22"/>
  </r>
  <r>
    <n v="1420"/>
    <x v="1420"/>
    <x v="1418"/>
    <n v="110"/>
    <n v="3"/>
    <x v="2"/>
    <x v="0"/>
    <x v="0"/>
    <n v="1467129686"/>
    <n v="1464969686"/>
    <b v="0"/>
    <n v="3"/>
    <b v="0"/>
    <x v="22"/>
    <n v="2.7272727272727271"/>
    <n v="1"/>
    <x v="3"/>
    <x v="22"/>
  </r>
  <r>
    <n v="1421"/>
    <x v="1421"/>
    <x v="1419"/>
    <n v="200000"/>
    <n v="200"/>
    <x v="2"/>
    <x v="11"/>
    <x v="9"/>
    <n v="1423432709"/>
    <n v="1420840709"/>
    <b v="0"/>
    <n v="2"/>
    <b v="0"/>
    <x v="22"/>
    <n v="0.1"/>
    <n v="100"/>
    <x v="3"/>
    <x v="22"/>
  </r>
  <r>
    <n v="1422"/>
    <x v="1422"/>
    <x v="1420"/>
    <n v="25000"/>
    <n v="26"/>
    <x v="2"/>
    <x v="4"/>
    <x v="4"/>
    <n v="1474436704"/>
    <n v="1471844704"/>
    <b v="0"/>
    <n v="2"/>
    <b v="0"/>
    <x v="22"/>
    <n v="0.104"/>
    <n v="13"/>
    <x v="3"/>
    <x v="22"/>
  </r>
  <r>
    <n v="1423"/>
    <x v="1423"/>
    <x v="1421"/>
    <n v="30000"/>
    <n v="100"/>
    <x v="2"/>
    <x v="2"/>
    <x v="2"/>
    <n v="1451637531"/>
    <n v="1449045531"/>
    <b v="0"/>
    <n v="1"/>
    <b v="0"/>
    <x v="22"/>
    <n v="0.33333333333333337"/>
    <n v="100"/>
    <x v="3"/>
    <x v="22"/>
  </r>
  <r>
    <n v="1424"/>
    <x v="1424"/>
    <x v="1422"/>
    <n v="7500"/>
    <n v="1527"/>
    <x v="2"/>
    <x v="0"/>
    <x v="0"/>
    <n v="1479233602"/>
    <n v="1478106802"/>
    <b v="0"/>
    <n v="14"/>
    <b v="0"/>
    <x v="22"/>
    <n v="20.36"/>
    <n v="109.07142857142857"/>
    <x v="3"/>
    <x v="22"/>
  </r>
  <r>
    <n v="1425"/>
    <x v="1425"/>
    <x v="1423"/>
    <n v="13000"/>
    <n v="0"/>
    <x v="2"/>
    <x v="0"/>
    <x v="0"/>
    <n v="1430276959"/>
    <n v="1427684959"/>
    <b v="0"/>
    <n v="0"/>
    <b v="0"/>
    <x v="22"/>
    <n v="0"/>
    <e v="#DIV/0!"/>
    <x v="3"/>
    <x v="22"/>
  </r>
  <r>
    <n v="1426"/>
    <x v="1426"/>
    <x v="1424"/>
    <n v="1000"/>
    <n v="0"/>
    <x v="2"/>
    <x v="12"/>
    <x v="3"/>
    <n v="1440408120"/>
    <n v="1435224120"/>
    <b v="0"/>
    <n v="0"/>
    <b v="0"/>
    <x v="22"/>
    <n v="0"/>
    <e v="#DIV/0!"/>
    <x v="3"/>
    <x v="22"/>
  </r>
  <r>
    <n v="1427"/>
    <x v="1427"/>
    <x v="1425"/>
    <n v="5000"/>
    <n v="419"/>
    <x v="2"/>
    <x v="12"/>
    <x v="3"/>
    <n v="1474230385"/>
    <n v="1471638385"/>
    <b v="0"/>
    <n v="4"/>
    <b v="0"/>
    <x v="22"/>
    <n v="8.3800000000000008"/>
    <n v="104.75"/>
    <x v="3"/>
    <x v="22"/>
  </r>
  <r>
    <n v="1428"/>
    <x v="1428"/>
    <x v="1426"/>
    <n v="1000"/>
    <n v="45"/>
    <x v="2"/>
    <x v="3"/>
    <x v="3"/>
    <n v="1459584417"/>
    <n v="1456996017"/>
    <b v="0"/>
    <n v="3"/>
    <b v="0"/>
    <x v="22"/>
    <n v="4.5"/>
    <n v="15"/>
    <x v="3"/>
    <x v="22"/>
  </r>
  <r>
    <n v="1429"/>
    <x v="1429"/>
    <x v="1427"/>
    <n v="10000"/>
    <n v="0"/>
    <x v="2"/>
    <x v="0"/>
    <x v="0"/>
    <n v="1428629242"/>
    <n v="1426037242"/>
    <b v="0"/>
    <n v="0"/>
    <b v="0"/>
    <x v="22"/>
    <n v="0"/>
    <e v="#DIV/0!"/>
    <x v="3"/>
    <x v="22"/>
  </r>
  <r>
    <n v="1430"/>
    <x v="1430"/>
    <x v="1428"/>
    <n v="5000"/>
    <n v="403"/>
    <x v="2"/>
    <x v="0"/>
    <x v="0"/>
    <n v="1419017488"/>
    <n v="1416339088"/>
    <b v="0"/>
    <n v="5"/>
    <b v="0"/>
    <x v="22"/>
    <n v="8.06"/>
    <n v="80.599999999999994"/>
    <x v="3"/>
    <x v="22"/>
  </r>
  <r>
    <n v="1431"/>
    <x v="1431"/>
    <x v="1429"/>
    <n v="17000"/>
    <n v="5431"/>
    <x v="2"/>
    <x v="0"/>
    <x v="0"/>
    <n v="1448517816"/>
    <n v="1445922216"/>
    <b v="0"/>
    <n v="47"/>
    <b v="0"/>
    <x v="22"/>
    <n v="31.94705882352941"/>
    <n v="115.55319148936171"/>
    <x v="3"/>
    <x v="22"/>
  </r>
  <r>
    <n v="1432"/>
    <x v="1432"/>
    <x v="1430"/>
    <n v="40000"/>
    <n v="0"/>
    <x v="2"/>
    <x v="0"/>
    <x v="0"/>
    <n v="1437417828"/>
    <n v="1434825828"/>
    <b v="0"/>
    <n v="0"/>
    <b v="0"/>
    <x v="22"/>
    <n v="0"/>
    <e v="#DIV/0!"/>
    <x v="3"/>
    <x v="22"/>
  </r>
  <r>
    <n v="1433"/>
    <x v="1433"/>
    <x v="1431"/>
    <n v="12000"/>
    <n v="805"/>
    <x v="2"/>
    <x v="13"/>
    <x v="3"/>
    <n v="1481367600"/>
    <n v="1477839675"/>
    <b v="0"/>
    <n v="10"/>
    <b v="0"/>
    <x v="22"/>
    <n v="6.708333333333333"/>
    <n v="80.5"/>
    <x v="3"/>
    <x v="22"/>
  </r>
  <r>
    <n v="1434"/>
    <x v="1434"/>
    <x v="1432"/>
    <n v="82000"/>
    <n v="8190"/>
    <x v="2"/>
    <x v="8"/>
    <x v="7"/>
    <n v="1433775600"/>
    <n v="1431973478"/>
    <b v="0"/>
    <n v="11"/>
    <b v="0"/>
    <x v="22"/>
    <n v="9.9878048780487809"/>
    <n v="744.5454545454545"/>
    <x v="3"/>
    <x v="22"/>
  </r>
  <r>
    <n v="1435"/>
    <x v="1435"/>
    <x v="1433"/>
    <n v="15000"/>
    <n v="15"/>
    <x v="2"/>
    <x v="13"/>
    <x v="3"/>
    <n v="1444589020"/>
    <n v="1441997020"/>
    <b v="0"/>
    <n v="2"/>
    <b v="0"/>
    <x v="22"/>
    <n v="0.1"/>
    <n v="7.5"/>
    <x v="3"/>
    <x v="22"/>
  </r>
  <r>
    <n v="1436"/>
    <x v="1436"/>
    <x v="1434"/>
    <n v="10000"/>
    <n v="77"/>
    <x v="2"/>
    <x v="12"/>
    <x v="3"/>
    <n v="1456043057"/>
    <n v="1453451057"/>
    <b v="0"/>
    <n v="2"/>
    <b v="0"/>
    <x v="22"/>
    <n v="0.77"/>
    <n v="38.5"/>
    <x v="3"/>
    <x v="22"/>
  </r>
  <r>
    <n v="1437"/>
    <x v="1437"/>
    <x v="1435"/>
    <n v="3000"/>
    <n v="807"/>
    <x v="2"/>
    <x v="0"/>
    <x v="0"/>
    <n v="1405227540"/>
    <n v="1402058739"/>
    <b v="0"/>
    <n v="22"/>
    <b v="0"/>
    <x v="22"/>
    <n v="26.900000000000002"/>
    <n v="36.68181818181818"/>
    <x v="3"/>
    <x v="22"/>
  </r>
  <r>
    <n v="1438"/>
    <x v="1438"/>
    <x v="1436"/>
    <n v="20000"/>
    <n v="600"/>
    <x v="2"/>
    <x v="8"/>
    <x v="7"/>
    <n v="1461765300"/>
    <n v="1459198499"/>
    <b v="0"/>
    <n v="8"/>
    <b v="0"/>
    <x v="22"/>
    <n v="3"/>
    <n v="75"/>
    <x v="3"/>
    <x v="22"/>
  </r>
  <r>
    <n v="1439"/>
    <x v="1439"/>
    <x v="1437"/>
    <n v="2725"/>
    <n v="180"/>
    <x v="2"/>
    <x v="5"/>
    <x v="5"/>
    <n v="1425758101"/>
    <n v="1423166101"/>
    <b v="0"/>
    <n v="6"/>
    <b v="0"/>
    <x v="22"/>
    <n v="6.6055045871559637"/>
    <n v="30"/>
    <x v="3"/>
    <x v="22"/>
  </r>
  <r>
    <n v="1440"/>
    <x v="1440"/>
    <x v="1438"/>
    <n v="13000"/>
    <n v="1"/>
    <x v="2"/>
    <x v="13"/>
    <x v="3"/>
    <n v="1464285463"/>
    <n v="1461693463"/>
    <b v="0"/>
    <n v="1"/>
    <b v="0"/>
    <x v="22"/>
    <n v="7.6923076923076927E-3"/>
    <n v="1"/>
    <x v="3"/>
    <x v="22"/>
  </r>
  <r>
    <n v="1441"/>
    <x v="1441"/>
    <x v="1439"/>
    <n v="180000"/>
    <n v="2020"/>
    <x v="2"/>
    <x v="1"/>
    <x v="1"/>
    <n v="1441995769"/>
    <n v="1436811769"/>
    <b v="0"/>
    <n v="3"/>
    <b v="0"/>
    <x v="22"/>
    <n v="1.1222222222222222"/>
    <n v="673.33333333333337"/>
    <x v="3"/>
    <x v="22"/>
  </r>
  <r>
    <n v="1442"/>
    <x v="1442"/>
    <x v="1440"/>
    <n v="1500"/>
    <n v="0"/>
    <x v="2"/>
    <x v="0"/>
    <x v="0"/>
    <n v="1464190158"/>
    <n v="1461598158"/>
    <b v="0"/>
    <n v="0"/>
    <b v="0"/>
    <x v="22"/>
    <n v="0"/>
    <e v="#DIV/0!"/>
    <x v="3"/>
    <x v="22"/>
  </r>
  <r>
    <n v="1443"/>
    <x v="1443"/>
    <x v="1441"/>
    <n v="13000"/>
    <n v="0"/>
    <x v="2"/>
    <x v="6"/>
    <x v="3"/>
    <n v="1483395209"/>
    <n v="1480803209"/>
    <b v="0"/>
    <n v="0"/>
    <b v="0"/>
    <x v="22"/>
    <n v="0"/>
    <e v="#DIV/0!"/>
    <x v="3"/>
    <x v="22"/>
  </r>
  <r>
    <n v="1444"/>
    <x v="1444"/>
    <x v="1442"/>
    <n v="4950"/>
    <n v="0"/>
    <x v="2"/>
    <x v="12"/>
    <x v="3"/>
    <n v="1442091462"/>
    <n v="1436907462"/>
    <b v="0"/>
    <n v="0"/>
    <b v="0"/>
    <x v="22"/>
    <n v="0"/>
    <e v="#DIV/0!"/>
    <x v="3"/>
    <x v="22"/>
  </r>
  <r>
    <n v="1445"/>
    <x v="1445"/>
    <x v="1443"/>
    <n v="130000"/>
    <n v="0"/>
    <x v="2"/>
    <x v="12"/>
    <x v="3"/>
    <n v="1434286855"/>
    <n v="1431694855"/>
    <b v="0"/>
    <n v="0"/>
    <b v="0"/>
    <x v="22"/>
    <n v="0"/>
    <e v="#DIV/0!"/>
    <x v="3"/>
    <x v="22"/>
  </r>
  <r>
    <n v="1446"/>
    <x v="1446"/>
    <x v="1444"/>
    <n v="900"/>
    <n v="0"/>
    <x v="2"/>
    <x v="13"/>
    <x v="3"/>
    <n v="1461235478"/>
    <n v="1459507478"/>
    <b v="0"/>
    <n v="0"/>
    <b v="0"/>
    <x v="22"/>
    <n v="0"/>
    <e v="#DIV/0!"/>
    <x v="3"/>
    <x v="22"/>
  </r>
  <r>
    <n v="1447"/>
    <x v="1447"/>
    <x v="1445"/>
    <n v="500000"/>
    <n v="75"/>
    <x v="2"/>
    <x v="0"/>
    <x v="0"/>
    <n v="1467999134"/>
    <n v="1465407134"/>
    <b v="0"/>
    <n v="3"/>
    <b v="0"/>
    <x v="22"/>
    <n v="1.4999999999999999E-2"/>
    <n v="25"/>
    <x v="3"/>
    <x v="22"/>
  </r>
  <r>
    <n v="1448"/>
    <x v="1448"/>
    <x v="1446"/>
    <n v="200000"/>
    <n v="0"/>
    <x v="2"/>
    <x v="2"/>
    <x v="2"/>
    <n v="1432272300"/>
    <n v="1429655318"/>
    <b v="0"/>
    <n v="0"/>
    <b v="0"/>
    <x v="22"/>
    <n v="0"/>
    <e v="#DIV/0!"/>
    <x v="3"/>
    <x v="22"/>
  </r>
  <r>
    <n v="1449"/>
    <x v="1449"/>
    <x v="1447"/>
    <n v="8888"/>
    <n v="0"/>
    <x v="2"/>
    <x v="0"/>
    <x v="0"/>
    <n v="1431286105"/>
    <n v="1427138905"/>
    <b v="0"/>
    <n v="0"/>
    <b v="0"/>
    <x v="22"/>
    <n v="0"/>
    <e v="#DIV/0!"/>
    <x v="3"/>
    <x v="22"/>
  </r>
  <r>
    <n v="1450"/>
    <x v="1450"/>
    <x v="1448"/>
    <n v="100000"/>
    <n v="1"/>
    <x v="2"/>
    <x v="0"/>
    <x v="0"/>
    <n v="1455941197"/>
    <n v="1453349197"/>
    <b v="0"/>
    <n v="1"/>
    <b v="0"/>
    <x v="22"/>
    <n v="1E-3"/>
    <n v="1"/>
    <x v="3"/>
    <x v="22"/>
  </r>
  <r>
    <n v="1451"/>
    <x v="1451"/>
    <x v="1449"/>
    <n v="18950"/>
    <n v="2"/>
    <x v="1"/>
    <x v="0"/>
    <x v="0"/>
    <n v="1416355259"/>
    <n v="1413759659"/>
    <b v="0"/>
    <n v="2"/>
    <b v="0"/>
    <x v="22"/>
    <n v="1.0554089709762533E-2"/>
    <n v="1"/>
    <x v="3"/>
    <x v="22"/>
  </r>
  <r>
    <n v="1452"/>
    <x v="1452"/>
    <x v="1450"/>
    <n v="14000"/>
    <n v="0"/>
    <x v="1"/>
    <x v="0"/>
    <x v="0"/>
    <n v="1406566363"/>
    <n v="1403974363"/>
    <b v="0"/>
    <n v="0"/>
    <b v="0"/>
    <x v="22"/>
    <n v="0"/>
    <e v="#DIV/0!"/>
    <x v="3"/>
    <x v="22"/>
  </r>
  <r>
    <n v="1453"/>
    <x v="1453"/>
    <x v="1451"/>
    <n v="25000"/>
    <n v="0"/>
    <x v="1"/>
    <x v="6"/>
    <x v="3"/>
    <n v="1492270947"/>
    <n v="1488386547"/>
    <b v="0"/>
    <n v="0"/>
    <b v="0"/>
    <x v="22"/>
    <n v="0"/>
    <e v="#DIV/0!"/>
    <x v="3"/>
    <x v="22"/>
  </r>
  <r>
    <n v="1454"/>
    <x v="1454"/>
    <x v="1452"/>
    <n v="1750"/>
    <n v="15"/>
    <x v="1"/>
    <x v="3"/>
    <x v="3"/>
    <n v="1461535140"/>
    <n v="1459716480"/>
    <b v="0"/>
    <n v="1"/>
    <b v="0"/>
    <x v="22"/>
    <n v="0.85714285714285721"/>
    <n v="15"/>
    <x v="3"/>
    <x v="22"/>
  </r>
  <r>
    <n v="1455"/>
    <x v="1455"/>
    <x v="1453"/>
    <n v="15000"/>
    <n v="1575"/>
    <x v="1"/>
    <x v="0"/>
    <x v="0"/>
    <n v="1409924340"/>
    <n v="1405181320"/>
    <b v="0"/>
    <n v="7"/>
    <b v="0"/>
    <x v="22"/>
    <n v="10.5"/>
    <n v="225"/>
    <x v="3"/>
    <x v="22"/>
  </r>
  <r>
    <n v="1456"/>
    <x v="1456"/>
    <x v="1454"/>
    <n v="5000"/>
    <n v="145"/>
    <x v="1"/>
    <x v="13"/>
    <x v="3"/>
    <n v="1483459365"/>
    <n v="1480867365"/>
    <b v="0"/>
    <n v="3"/>
    <b v="0"/>
    <x v="22"/>
    <n v="2.9000000000000004"/>
    <n v="48.333333333333336"/>
    <x v="3"/>
    <x v="22"/>
  </r>
  <r>
    <n v="1457"/>
    <x v="1457"/>
    <x v="1455"/>
    <n v="6000"/>
    <n v="0"/>
    <x v="1"/>
    <x v="0"/>
    <x v="0"/>
    <n v="1447281044"/>
    <n v="1444685444"/>
    <b v="0"/>
    <n v="0"/>
    <b v="0"/>
    <x v="22"/>
    <n v="0"/>
    <e v="#DIV/0!"/>
    <x v="3"/>
    <x v="22"/>
  </r>
  <r>
    <n v="1458"/>
    <x v="1458"/>
    <x v="1456"/>
    <n v="5000"/>
    <n v="0"/>
    <x v="1"/>
    <x v="0"/>
    <x v="0"/>
    <n v="1407729600"/>
    <n v="1405097760"/>
    <b v="0"/>
    <n v="0"/>
    <b v="0"/>
    <x v="22"/>
    <n v="0"/>
    <e v="#DIV/0!"/>
    <x v="3"/>
    <x v="22"/>
  </r>
  <r>
    <n v="1459"/>
    <x v="1459"/>
    <x v="1457"/>
    <n v="37000"/>
    <n v="0"/>
    <x v="1"/>
    <x v="8"/>
    <x v="7"/>
    <n v="1449077100"/>
    <n v="1446612896"/>
    <b v="0"/>
    <n v="0"/>
    <b v="0"/>
    <x v="22"/>
    <n v="0"/>
    <e v="#DIV/0!"/>
    <x v="3"/>
    <x v="22"/>
  </r>
  <r>
    <n v="1460"/>
    <x v="1460"/>
    <x v="1458"/>
    <n v="25000000"/>
    <n v="0"/>
    <x v="1"/>
    <x v="0"/>
    <x v="0"/>
    <n v="1417391100"/>
    <n v="1412371898"/>
    <b v="0"/>
    <n v="0"/>
    <b v="0"/>
    <x v="22"/>
    <n v="0"/>
    <e v="#DIV/0!"/>
    <x v="3"/>
    <x v="22"/>
  </r>
  <r>
    <n v="1461"/>
    <x v="1461"/>
    <x v="1459"/>
    <n v="15000"/>
    <n v="15186.69"/>
    <x v="0"/>
    <x v="0"/>
    <x v="0"/>
    <n v="1413849600"/>
    <n v="1410967754"/>
    <b v="1"/>
    <n v="340"/>
    <b v="1"/>
    <x v="23"/>
    <n v="101.24459999999999"/>
    <n v="44.66673529411765"/>
    <x v="3"/>
    <x v="23"/>
  </r>
  <r>
    <n v="1462"/>
    <x v="1462"/>
    <x v="1460"/>
    <n v="4000"/>
    <n v="4340.7"/>
    <x v="0"/>
    <x v="0"/>
    <x v="0"/>
    <n v="1365609271"/>
    <n v="1363017271"/>
    <b v="1"/>
    <n v="150"/>
    <b v="1"/>
    <x v="23"/>
    <n v="108.5175"/>
    <n v="28.937999999999999"/>
    <x v="3"/>
    <x v="23"/>
  </r>
  <r>
    <n v="1463"/>
    <x v="1463"/>
    <x v="1461"/>
    <n v="600"/>
    <n v="886"/>
    <x v="0"/>
    <x v="0"/>
    <x v="0"/>
    <n v="1365367938"/>
    <n v="1361483538"/>
    <b v="1"/>
    <n v="25"/>
    <b v="1"/>
    <x v="23"/>
    <n v="147.66666666666666"/>
    <n v="35.44"/>
    <x v="3"/>
    <x v="23"/>
  </r>
  <r>
    <n v="1464"/>
    <x v="1464"/>
    <x v="1462"/>
    <n v="5000"/>
    <n v="8160"/>
    <x v="0"/>
    <x v="0"/>
    <x v="0"/>
    <n v="1361029958"/>
    <n v="1358437958"/>
    <b v="1"/>
    <n v="234"/>
    <b v="1"/>
    <x v="23"/>
    <n v="163.19999999999999"/>
    <n v="34.871794871794869"/>
    <x v="3"/>
    <x v="23"/>
  </r>
  <r>
    <n v="1465"/>
    <x v="1465"/>
    <x v="1463"/>
    <n v="30000"/>
    <n v="136924.35"/>
    <x v="0"/>
    <x v="0"/>
    <x v="0"/>
    <n v="1332385200"/>
    <n v="1329759452"/>
    <b v="1"/>
    <n v="2602"/>
    <b v="1"/>
    <x v="23"/>
    <n v="456.41449999999998"/>
    <n v="52.622732513451197"/>
    <x v="3"/>
    <x v="23"/>
  </r>
  <r>
    <n v="1466"/>
    <x v="1466"/>
    <x v="1464"/>
    <n v="16000"/>
    <n v="17260.37"/>
    <x v="0"/>
    <x v="0"/>
    <x v="0"/>
    <n v="1452574800"/>
    <n v="1449029266"/>
    <b v="1"/>
    <n v="248"/>
    <b v="1"/>
    <x v="23"/>
    <n v="107.87731249999999"/>
    <n v="69.598266129032254"/>
    <x v="3"/>
    <x v="23"/>
  </r>
  <r>
    <n v="1467"/>
    <x v="1467"/>
    <x v="1465"/>
    <n v="40000"/>
    <n v="46032"/>
    <x v="0"/>
    <x v="0"/>
    <x v="0"/>
    <n v="1332699285"/>
    <n v="1327518885"/>
    <b v="1"/>
    <n v="600"/>
    <b v="1"/>
    <x v="23"/>
    <n v="115.08"/>
    <n v="76.72"/>
    <x v="3"/>
    <x v="23"/>
  </r>
  <r>
    <n v="1468"/>
    <x v="1468"/>
    <x v="1466"/>
    <n v="9500"/>
    <n v="9725"/>
    <x v="0"/>
    <x v="0"/>
    <x v="0"/>
    <n v="1307838049"/>
    <n v="1302654049"/>
    <b v="1"/>
    <n v="293"/>
    <b v="1"/>
    <x v="23"/>
    <n v="102.36842105263158"/>
    <n v="33.191126279863482"/>
    <x v="3"/>
    <x v="23"/>
  </r>
  <r>
    <n v="1469"/>
    <x v="1469"/>
    <x v="1467"/>
    <n v="44250"/>
    <n v="47978"/>
    <x v="0"/>
    <x v="0"/>
    <x v="0"/>
    <n v="1360938109"/>
    <n v="1358346109"/>
    <b v="1"/>
    <n v="321"/>
    <b v="1"/>
    <x v="23"/>
    <n v="108.42485875706214"/>
    <n v="149.46417445482865"/>
    <x v="3"/>
    <x v="23"/>
  </r>
  <r>
    <n v="1470"/>
    <x v="1470"/>
    <x v="1468"/>
    <n v="1500"/>
    <n v="1877"/>
    <x v="0"/>
    <x v="0"/>
    <x v="0"/>
    <n v="1356724263"/>
    <n v="1354909863"/>
    <b v="1"/>
    <n v="81"/>
    <b v="1"/>
    <x v="23"/>
    <n v="125.13333333333334"/>
    <n v="23.172839506172838"/>
    <x v="3"/>
    <x v="23"/>
  </r>
  <r>
    <n v="1471"/>
    <x v="1471"/>
    <x v="1469"/>
    <n v="32000"/>
    <n v="33229"/>
    <x v="0"/>
    <x v="0"/>
    <x v="0"/>
    <n v="1428620334"/>
    <n v="1426028334"/>
    <b v="1"/>
    <n v="343"/>
    <b v="1"/>
    <x v="23"/>
    <n v="103.840625"/>
    <n v="96.877551020408163"/>
    <x v="3"/>
    <x v="23"/>
  </r>
  <r>
    <n v="1472"/>
    <x v="1472"/>
    <x v="1470"/>
    <n v="25000"/>
    <n v="34676"/>
    <x v="0"/>
    <x v="0"/>
    <x v="0"/>
    <n v="1381928503"/>
    <n v="1379336503"/>
    <b v="1"/>
    <n v="336"/>
    <b v="1"/>
    <x v="23"/>
    <n v="138.70400000000001"/>
    <n v="103.20238095238095"/>
    <x v="3"/>
    <x v="23"/>
  </r>
  <r>
    <n v="1473"/>
    <x v="1473"/>
    <x v="1471"/>
    <n v="1500"/>
    <n v="1807.74"/>
    <x v="0"/>
    <x v="0"/>
    <x v="0"/>
    <n v="1330644639"/>
    <n v="1328052639"/>
    <b v="1"/>
    <n v="47"/>
    <b v="1"/>
    <x v="23"/>
    <n v="120.51600000000001"/>
    <n v="38.462553191489363"/>
    <x v="3"/>
    <x v="23"/>
  </r>
  <r>
    <n v="1474"/>
    <x v="1474"/>
    <x v="1472"/>
    <n v="3000"/>
    <n v="3368"/>
    <x v="0"/>
    <x v="0"/>
    <x v="0"/>
    <n v="1379093292"/>
    <n v="1376501292"/>
    <b v="1"/>
    <n v="76"/>
    <b v="1"/>
    <x v="23"/>
    <n v="112.26666666666667"/>
    <n v="44.315789473684212"/>
    <x v="3"/>
    <x v="23"/>
  </r>
  <r>
    <n v="1475"/>
    <x v="1475"/>
    <x v="1473"/>
    <n v="15000"/>
    <n v="28300.45"/>
    <x v="0"/>
    <x v="0"/>
    <x v="0"/>
    <n v="1419051540"/>
    <n v="1416244863"/>
    <b v="1"/>
    <n v="441"/>
    <b v="1"/>
    <x v="23"/>
    <n v="188.66966666666667"/>
    <n v="64.173356009070289"/>
    <x v="3"/>
    <x v="23"/>
  </r>
  <r>
    <n v="1476"/>
    <x v="1476"/>
    <x v="1474"/>
    <n v="6000"/>
    <n v="39693.279999999999"/>
    <x v="0"/>
    <x v="0"/>
    <x v="0"/>
    <n v="1315616422"/>
    <n v="1313024422"/>
    <b v="1"/>
    <n v="916"/>
    <b v="1"/>
    <x v="23"/>
    <n v="661.55466666666666"/>
    <n v="43.333275109170302"/>
    <x v="3"/>
    <x v="23"/>
  </r>
  <r>
    <n v="1477"/>
    <x v="1477"/>
    <x v="1475"/>
    <n v="30000"/>
    <n v="33393"/>
    <x v="0"/>
    <x v="0"/>
    <x v="0"/>
    <n v="1324609200"/>
    <n v="1319467604"/>
    <b v="1"/>
    <n v="369"/>
    <b v="1"/>
    <x v="23"/>
    <n v="111.31"/>
    <n v="90.495934959349597"/>
    <x v="3"/>
    <x v="23"/>
  </r>
  <r>
    <n v="1478"/>
    <x v="1478"/>
    <x v="1476"/>
    <n v="50000"/>
    <n v="590807.11"/>
    <x v="0"/>
    <x v="0"/>
    <x v="0"/>
    <n v="1368564913"/>
    <n v="1367355313"/>
    <b v="1"/>
    <n v="20242"/>
    <b v="1"/>
    <x v="23"/>
    <n v="1181.6142199999999"/>
    <n v="29.187190495010373"/>
    <x v="3"/>
    <x v="23"/>
  </r>
  <r>
    <n v="1479"/>
    <x v="1479"/>
    <x v="1477"/>
    <n v="1600"/>
    <n v="2198"/>
    <x v="0"/>
    <x v="0"/>
    <x v="0"/>
    <n v="1399694340"/>
    <n v="1398448389"/>
    <b v="1"/>
    <n v="71"/>
    <b v="1"/>
    <x v="23"/>
    <n v="137.375"/>
    <n v="30.95774647887324"/>
    <x v="3"/>
    <x v="23"/>
  </r>
  <r>
    <n v="1480"/>
    <x v="1480"/>
    <x v="1478"/>
    <n v="50000"/>
    <n v="58520.2"/>
    <x v="0"/>
    <x v="0"/>
    <x v="0"/>
    <n v="1374858000"/>
    <n v="1373408699"/>
    <b v="1"/>
    <n v="635"/>
    <b v="1"/>
    <x v="23"/>
    <n v="117.04040000000001"/>
    <n v="92.157795275590544"/>
    <x v="3"/>
    <x v="23"/>
  </r>
  <r>
    <n v="1481"/>
    <x v="1481"/>
    <x v="1479"/>
    <n v="5000"/>
    <n v="105"/>
    <x v="2"/>
    <x v="5"/>
    <x v="5"/>
    <n v="1383430145"/>
    <n v="1380838145"/>
    <b v="0"/>
    <n v="6"/>
    <b v="0"/>
    <x v="10"/>
    <n v="2.1"/>
    <n v="17.5"/>
    <x v="3"/>
    <x v="10"/>
  </r>
  <r>
    <n v="1482"/>
    <x v="1482"/>
    <x v="1480"/>
    <n v="5000"/>
    <n v="5"/>
    <x v="2"/>
    <x v="0"/>
    <x v="0"/>
    <n v="1347004260"/>
    <n v="1345062936"/>
    <b v="0"/>
    <n v="1"/>
    <b v="0"/>
    <x v="10"/>
    <n v="0.1"/>
    <n v="5"/>
    <x v="3"/>
    <x v="10"/>
  </r>
  <r>
    <n v="1483"/>
    <x v="1483"/>
    <x v="1481"/>
    <n v="7000"/>
    <n v="50"/>
    <x v="2"/>
    <x v="0"/>
    <x v="0"/>
    <n v="1469162275"/>
    <n v="1467002275"/>
    <b v="0"/>
    <n v="2"/>
    <b v="0"/>
    <x v="10"/>
    <n v="0.7142857142857143"/>
    <n v="25"/>
    <x v="3"/>
    <x v="10"/>
  </r>
  <r>
    <n v="1484"/>
    <x v="1484"/>
    <x v="1482"/>
    <n v="2000"/>
    <n v="0"/>
    <x v="2"/>
    <x v="0"/>
    <x v="0"/>
    <n v="1342882260"/>
    <n v="1337834963"/>
    <b v="0"/>
    <n v="0"/>
    <b v="0"/>
    <x v="10"/>
    <n v="0"/>
    <e v="#DIV/0!"/>
    <x v="3"/>
    <x v="10"/>
  </r>
  <r>
    <n v="1485"/>
    <x v="1485"/>
    <x v="1483"/>
    <n v="6700"/>
    <n v="150"/>
    <x v="2"/>
    <x v="0"/>
    <x v="0"/>
    <n v="1434827173"/>
    <n v="1430939173"/>
    <b v="0"/>
    <n v="3"/>
    <b v="0"/>
    <x v="10"/>
    <n v="2.2388059701492535"/>
    <n v="50"/>
    <x v="3"/>
    <x v="10"/>
  </r>
  <r>
    <n v="1486"/>
    <x v="1486"/>
    <x v="1484"/>
    <n v="20000"/>
    <n v="48"/>
    <x v="2"/>
    <x v="0"/>
    <x v="0"/>
    <n v="1425009761"/>
    <n v="1422417761"/>
    <b v="0"/>
    <n v="3"/>
    <b v="0"/>
    <x v="10"/>
    <n v="0.24"/>
    <n v="16"/>
    <x v="3"/>
    <x v="10"/>
  </r>
  <r>
    <n v="1487"/>
    <x v="1487"/>
    <x v="1485"/>
    <n v="10000"/>
    <n v="0"/>
    <x v="2"/>
    <x v="0"/>
    <x v="0"/>
    <n v="1470175271"/>
    <n v="1467583271"/>
    <b v="0"/>
    <n v="0"/>
    <b v="0"/>
    <x v="10"/>
    <n v="0"/>
    <e v="#DIV/0!"/>
    <x v="3"/>
    <x v="10"/>
  </r>
  <r>
    <n v="1488"/>
    <x v="1488"/>
    <x v="1486"/>
    <n v="15000"/>
    <n v="360"/>
    <x v="2"/>
    <x v="2"/>
    <x v="2"/>
    <n v="1388928660"/>
    <n v="1386336660"/>
    <b v="0"/>
    <n v="6"/>
    <b v="0"/>
    <x v="10"/>
    <n v="2.4"/>
    <n v="60"/>
    <x v="3"/>
    <x v="10"/>
  </r>
  <r>
    <n v="1489"/>
    <x v="1489"/>
    <x v="1487"/>
    <n v="5000"/>
    <n v="0"/>
    <x v="2"/>
    <x v="0"/>
    <x v="0"/>
    <n v="1352994052"/>
    <n v="1350398452"/>
    <b v="0"/>
    <n v="0"/>
    <b v="0"/>
    <x v="10"/>
    <n v="0"/>
    <e v="#DIV/0!"/>
    <x v="3"/>
    <x v="10"/>
  </r>
  <r>
    <n v="1490"/>
    <x v="1490"/>
    <x v="1488"/>
    <n v="2900"/>
    <n v="895"/>
    <x v="2"/>
    <x v="0"/>
    <x v="0"/>
    <n v="1380720474"/>
    <n v="1378214874"/>
    <b v="0"/>
    <n v="19"/>
    <b v="0"/>
    <x v="10"/>
    <n v="30.862068965517242"/>
    <n v="47.10526315789474"/>
    <x v="3"/>
    <x v="10"/>
  </r>
  <r>
    <n v="1491"/>
    <x v="1491"/>
    <x v="1489"/>
    <n v="1200"/>
    <n v="100"/>
    <x v="2"/>
    <x v="0"/>
    <x v="0"/>
    <n v="1424014680"/>
    <n v="1418922443"/>
    <b v="0"/>
    <n v="1"/>
    <b v="0"/>
    <x v="10"/>
    <n v="8.3333333333333321"/>
    <n v="100"/>
    <x v="3"/>
    <x v="10"/>
  </r>
  <r>
    <n v="1492"/>
    <x v="1492"/>
    <x v="1490"/>
    <n v="4000"/>
    <n v="30"/>
    <x v="2"/>
    <x v="0"/>
    <x v="0"/>
    <n v="1308431646"/>
    <n v="1305839646"/>
    <b v="0"/>
    <n v="2"/>
    <b v="0"/>
    <x v="10"/>
    <n v="0.75"/>
    <n v="15"/>
    <x v="3"/>
    <x v="10"/>
  </r>
  <r>
    <n v="1493"/>
    <x v="1493"/>
    <x v="1491"/>
    <n v="2400"/>
    <n v="0"/>
    <x v="2"/>
    <x v="0"/>
    <x v="0"/>
    <n v="1371415675"/>
    <n v="1368823675"/>
    <b v="0"/>
    <n v="0"/>
    <b v="0"/>
    <x v="10"/>
    <n v="0"/>
    <e v="#DIV/0!"/>
    <x v="3"/>
    <x v="10"/>
  </r>
  <r>
    <n v="1494"/>
    <x v="1494"/>
    <x v="1492"/>
    <n v="5000"/>
    <n v="445"/>
    <x v="2"/>
    <x v="0"/>
    <x v="0"/>
    <n v="1428075480"/>
    <n v="1425489613"/>
    <b v="0"/>
    <n v="11"/>
    <b v="0"/>
    <x v="10"/>
    <n v="8.9"/>
    <n v="40.454545454545453"/>
    <x v="3"/>
    <x v="10"/>
  </r>
  <r>
    <n v="1495"/>
    <x v="1495"/>
    <x v="1493"/>
    <n v="2000"/>
    <n v="0"/>
    <x v="2"/>
    <x v="0"/>
    <x v="0"/>
    <n v="1314471431"/>
    <n v="1311879431"/>
    <b v="0"/>
    <n v="0"/>
    <b v="0"/>
    <x v="10"/>
    <n v="0"/>
    <e v="#DIV/0!"/>
    <x v="3"/>
    <x v="10"/>
  </r>
  <r>
    <n v="1496"/>
    <x v="1496"/>
    <x v="1494"/>
    <n v="1500"/>
    <n v="0"/>
    <x v="2"/>
    <x v="0"/>
    <x v="0"/>
    <n v="1410866659"/>
    <n v="1405682659"/>
    <b v="0"/>
    <n v="0"/>
    <b v="0"/>
    <x v="10"/>
    <n v="0"/>
    <e v="#DIV/0!"/>
    <x v="3"/>
    <x v="10"/>
  </r>
  <r>
    <n v="1497"/>
    <x v="1497"/>
    <x v="1495"/>
    <n v="15000"/>
    <n v="1"/>
    <x v="2"/>
    <x v="0"/>
    <x v="0"/>
    <n v="1375299780"/>
    <n v="1371655522"/>
    <b v="0"/>
    <n v="1"/>
    <b v="0"/>
    <x v="10"/>
    <n v="6.6666666666666671E-3"/>
    <n v="1"/>
    <x v="3"/>
    <x v="10"/>
  </r>
  <r>
    <n v="1498"/>
    <x v="1498"/>
    <x v="1496"/>
    <n v="3000"/>
    <n v="57"/>
    <x v="2"/>
    <x v="0"/>
    <x v="0"/>
    <n v="1409787378"/>
    <n v="1405899378"/>
    <b v="0"/>
    <n v="3"/>
    <b v="0"/>
    <x v="10"/>
    <n v="1.9"/>
    <n v="19"/>
    <x v="3"/>
    <x v="10"/>
  </r>
  <r>
    <n v="1499"/>
    <x v="1499"/>
    <x v="1497"/>
    <n v="2000"/>
    <n v="5"/>
    <x v="2"/>
    <x v="0"/>
    <x v="0"/>
    <n v="1470355833"/>
    <n v="1465171833"/>
    <b v="0"/>
    <n v="1"/>
    <b v="0"/>
    <x v="10"/>
    <n v="0.25"/>
    <n v="5"/>
    <x v="3"/>
    <x v="10"/>
  </r>
  <r>
    <n v="1500"/>
    <x v="1500"/>
    <x v="1498"/>
    <n v="2800"/>
    <n v="701"/>
    <x v="2"/>
    <x v="0"/>
    <x v="0"/>
    <n v="1367444557"/>
    <n v="1364852557"/>
    <b v="0"/>
    <n v="15"/>
    <b v="0"/>
    <x v="10"/>
    <n v="25.035714285714285"/>
    <n v="46.733333333333334"/>
    <x v="3"/>
    <x v="10"/>
  </r>
  <r>
    <n v="1501"/>
    <x v="1501"/>
    <x v="1499"/>
    <n v="52000"/>
    <n v="86492"/>
    <x v="0"/>
    <x v="5"/>
    <x v="5"/>
    <n v="1436364023"/>
    <n v="1433772023"/>
    <b v="1"/>
    <n v="885"/>
    <b v="1"/>
    <x v="20"/>
    <n v="166.33076923076925"/>
    <n v="97.731073446327684"/>
    <x v="8"/>
    <x v="20"/>
  </r>
  <r>
    <n v="1502"/>
    <x v="1502"/>
    <x v="1500"/>
    <n v="22000"/>
    <n v="22318"/>
    <x v="0"/>
    <x v="1"/>
    <x v="1"/>
    <n v="1458943200"/>
    <n v="1456491680"/>
    <b v="1"/>
    <n v="329"/>
    <b v="1"/>
    <x v="20"/>
    <n v="101.44545454545455"/>
    <n v="67.835866261398181"/>
    <x v="8"/>
    <x v="20"/>
  </r>
  <r>
    <n v="1503"/>
    <x v="1503"/>
    <x v="1501"/>
    <n v="3750"/>
    <n v="4045.93"/>
    <x v="0"/>
    <x v="18"/>
    <x v="3"/>
    <n v="1477210801"/>
    <n v="1472026801"/>
    <b v="1"/>
    <n v="71"/>
    <b v="1"/>
    <x v="20"/>
    <n v="107.89146666666667"/>
    <n v="56.98492957746479"/>
    <x v="8"/>
    <x v="20"/>
  </r>
  <r>
    <n v="1504"/>
    <x v="1504"/>
    <x v="1502"/>
    <n v="6500"/>
    <n v="18066"/>
    <x v="0"/>
    <x v="1"/>
    <x v="1"/>
    <n v="1402389180"/>
    <n v="1399996024"/>
    <b v="1"/>
    <n v="269"/>
    <b v="1"/>
    <x v="20"/>
    <n v="277.93846153846158"/>
    <n v="67.159851301115239"/>
    <x v="8"/>
    <x v="20"/>
  </r>
  <r>
    <n v="1505"/>
    <x v="1505"/>
    <x v="1503"/>
    <n v="16000"/>
    <n v="16573"/>
    <x v="0"/>
    <x v="12"/>
    <x v="3"/>
    <n v="1458676860"/>
    <n v="1455446303"/>
    <b v="1"/>
    <n v="345"/>
    <b v="1"/>
    <x v="20"/>
    <n v="103.58125"/>
    <n v="48.037681159420288"/>
    <x v="8"/>
    <x v="20"/>
  </r>
  <r>
    <n v="1506"/>
    <x v="1506"/>
    <x v="1504"/>
    <n v="1500"/>
    <n v="1671"/>
    <x v="0"/>
    <x v="1"/>
    <x v="1"/>
    <n v="1406227904"/>
    <n v="1403635904"/>
    <b v="1"/>
    <n v="43"/>
    <b v="1"/>
    <x v="20"/>
    <n v="111.4"/>
    <n v="38.860465116279073"/>
    <x v="8"/>
    <x v="20"/>
  </r>
  <r>
    <n v="1507"/>
    <x v="1507"/>
    <x v="1505"/>
    <n v="1200"/>
    <n v="2580"/>
    <x v="0"/>
    <x v="0"/>
    <x v="0"/>
    <n v="1273911000"/>
    <n v="1268822909"/>
    <b v="1"/>
    <n v="33"/>
    <b v="1"/>
    <x v="20"/>
    <n v="215"/>
    <n v="78.181818181818187"/>
    <x v="8"/>
    <x v="20"/>
  </r>
  <r>
    <n v="1508"/>
    <x v="1508"/>
    <x v="1506"/>
    <n v="18500"/>
    <n v="20491"/>
    <x v="0"/>
    <x v="0"/>
    <x v="0"/>
    <n v="1403880281"/>
    <n v="1401201881"/>
    <b v="1"/>
    <n v="211"/>
    <b v="1"/>
    <x v="20"/>
    <n v="110.76216216216217"/>
    <n v="97.113744075829388"/>
    <x v="8"/>
    <x v="20"/>
  </r>
  <r>
    <n v="1509"/>
    <x v="1509"/>
    <x v="1507"/>
    <n v="17500"/>
    <n v="21637.22"/>
    <x v="0"/>
    <x v="12"/>
    <x v="3"/>
    <n v="1487113140"/>
    <n v="1484570885"/>
    <b v="1"/>
    <n v="196"/>
    <b v="1"/>
    <x v="20"/>
    <n v="123.64125714285714"/>
    <n v="110.39397959183674"/>
    <x v="8"/>
    <x v="20"/>
  </r>
  <r>
    <n v="1510"/>
    <x v="1510"/>
    <x v="1508"/>
    <n v="16000"/>
    <n v="16165.6"/>
    <x v="0"/>
    <x v="1"/>
    <x v="1"/>
    <n v="1405761278"/>
    <n v="1403169278"/>
    <b v="1"/>
    <n v="405"/>
    <b v="1"/>
    <x v="20"/>
    <n v="101.03500000000001"/>
    <n v="39.91506172839506"/>
    <x v="8"/>
    <x v="20"/>
  </r>
  <r>
    <n v="1511"/>
    <x v="1511"/>
    <x v="1509"/>
    <n v="14000"/>
    <n v="15651"/>
    <x v="0"/>
    <x v="0"/>
    <x v="0"/>
    <n v="1447858804"/>
    <n v="1445263204"/>
    <b v="1"/>
    <n v="206"/>
    <b v="1"/>
    <x v="20"/>
    <n v="111.79285714285714"/>
    <n v="75.975728155339809"/>
    <x v="8"/>
    <x v="20"/>
  </r>
  <r>
    <n v="1512"/>
    <x v="1512"/>
    <x v="1510"/>
    <n v="3500"/>
    <n v="19557"/>
    <x v="0"/>
    <x v="0"/>
    <x v="0"/>
    <n v="1486311939"/>
    <n v="1483719939"/>
    <b v="1"/>
    <n v="335"/>
    <b v="1"/>
    <x v="20"/>
    <n v="558.7714285714286"/>
    <n v="58.379104477611939"/>
    <x v="8"/>
    <x v="20"/>
  </r>
  <r>
    <n v="1513"/>
    <x v="1513"/>
    <x v="1511"/>
    <n v="8000"/>
    <n v="12001.5"/>
    <x v="0"/>
    <x v="1"/>
    <x v="1"/>
    <n v="1405523866"/>
    <n v="1402931866"/>
    <b v="1"/>
    <n v="215"/>
    <b v="1"/>
    <x v="20"/>
    <n v="150.01875000000001"/>
    <n v="55.82093023255814"/>
    <x v="8"/>
    <x v="20"/>
  </r>
  <r>
    <n v="1514"/>
    <x v="1514"/>
    <x v="1512"/>
    <n v="25000"/>
    <n v="26619"/>
    <x v="0"/>
    <x v="0"/>
    <x v="0"/>
    <n v="1443363640"/>
    <n v="1439907640"/>
    <b v="1"/>
    <n v="176"/>
    <b v="1"/>
    <x v="20"/>
    <n v="106.476"/>
    <n v="151.24431818181819"/>
    <x v="8"/>
    <x v="20"/>
  </r>
  <r>
    <n v="1515"/>
    <x v="1515"/>
    <x v="1513"/>
    <n v="300000"/>
    <n v="471567"/>
    <x v="0"/>
    <x v="10"/>
    <x v="8"/>
    <n v="1458104697"/>
    <n v="1455516297"/>
    <b v="1"/>
    <n v="555"/>
    <b v="1"/>
    <x v="20"/>
    <n v="157.18899999999999"/>
    <n v="849.67027027027029"/>
    <x v="8"/>
    <x v="20"/>
  </r>
  <r>
    <n v="1516"/>
    <x v="1516"/>
    <x v="1514"/>
    <n v="17000"/>
    <n v="18472"/>
    <x v="0"/>
    <x v="0"/>
    <x v="0"/>
    <n v="1475762400"/>
    <n v="1473160292"/>
    <b v="1"/>
    <n v="116"/>
    <b v="1"/>
    <x v="20"/>
    <n v="108.65882352941176"/>
    <n v="159.24137931034483"/>
    <x v="8"/>
    <x v="20"/>
  </r>
  <r>
    <n v="1517"/>
    <x v="1517"/>
    <x v="1515"/>
    <n v="15000"/>
    <n v="24297"/>
    <x v="0"/>
    <x v="0"/>
    <x v="0"/>
    <n v="1417845600"/>
    <n v="1415194553"/>
    <b v="1"/>
    <n v="615"/>
    <b v="1"/>
    <x v="20"/>
    <n v="161.97999999999999"/>
    <n v="39.507317073170732"/>
    <x v="8"/>
    <x v="20"/>
  </r>
  <r>
    <n v="1518"/>
    <x v="1518"/>
    <x v="1516"/>
    <n v="15000"/>
    <n v="30805"/>
    <x v="0"/>
    <x v="0"/>
    <x v="0"/>
    <n v="1401565252"/>
    <n v="1398973252"/>
    <b v="1"/>
    <n v="236"/>
    <b v="1"/>
    <x v="20"/>
    <n v="205.36666666666665"/>
    <n v="130.52966101694915"/>
    <x v="8"/>
    <x v="20"/>
  </r>
  <r>
    <n v="1519"/>
    <x v="1519"/>
    <x v="1517"/>
    <n v="9000"/>
    <n v="9302.75"/>
    <x v="0"/>
    <x v="0"/>
    <x v="0"/>
    <n v="1403301540"/>
    <n v="1400867283"/>
    <b v="1"/>
    <n v="145"/>
    <b v="1"/>
    <x v="20"/>
    <n v="103.36388888888889"/>
    <n v="64.156896551724131"/>
    <x v="8"/>
    <x v="20"/>
  </r>
  <r>
    <n v="1520"/>
    <x v="1520"/>
    <x v="1518"/>
    <n v="18000"/>
    <n v="18625"/>
    <x v="0"/>
    <x v="0"/>
    <x v="0"/>
    <n v="1418961600"/>
    <n v="1415824513"/>
    <b v="1"/>
    <n v="167"/>
    <b v="1"/>
    <x v="20"/>
    <n v="103.47222222222223"/>
    <n v="111.52694610778443"/>
    <x v="8"/>
    <x v="20"/>
  </r>
  <r>
    <n v="1521"/>
    <x v="1521"/>
    <x v="1519"/>
    <n v="37500"/>
    <n v="40055"/>
    <x v="0"/>
    <x v="0"/>
    <x v="0"/>
    <n v="1465272091"/>
    <n v="1462248091"/>
    <b v="1"/>
    <n v="235"/>
    <b v="1"/>
    <x v="20"/>
    <n v="106.81333333333333"/>
    <n v="170.44680851063831"/>
    <x v="8"/>
    <x v="20"/>
  </r>
  <r>
    <n v="1522"/>
    <x v="1522"/>
    <x v="1520"/>
    <n v="43500"/>
    <n v="60450.1"/>
    <x v="0"/>
    <x v="0"/>
    <x v="0"/>
    <n v="1413575739"/>
    <n v="1410983739"/>
    <b v="1"/>
    <n v="452"/>
    <b v="1"/>
    <x v="20"/>
    <n v="138.96574712643678"/>
    <n v="133.7391592920354"/>
    <x v="8"/>
    <x v="20"/>
  </r>
  <r>
    <n v="1523"/>
    <x v="1523"/>
    <x v="1521"/>
    <n v="18500"/>
    <n v="23096"/>
    <x v="0"/>
    <x v="0"/>
    <x v="0"/>
    <n v="1419292800"/>
    <n v="1416592916"/>
    <b v="1"/>
    <n v="241"/>
    <b v="1"/>
    <x v="20"/>
    <n v="124.84324324324325"/>
    <n v="95.834024896265561"/>
    <x v="8"/>
    <x v="20"/>
  </r>
  <r>
    <n v="1524"/>
    <x v="1524"/>
    <x v="1522"/>
    <n v="3000"/>
    <n v="6210"/>
    <x v="0"/>
    <x v="11"/>
    <x v="9"/>
    <n v="1487592090"/>
    <n v="1485000090"/>
    <b v="1"/>
    <n v="28"/>
    <b v="1"/>
    <x v="20"/>
    <n v="206.99999999999997"/>
    <n v="221.78571428571428"/>
    <x v="8"/>
    <x v="20"/>
  </r>
  <r>
    <n v="1525"/>
    <x v="1525"/>
    <x v="1523"/>
    <n v="2600"/>
    <n v="4524.1499999999996"/>
    <x v="0"/>
    <x v="0"/>
    <x v="0"/>
    <n v="1471539138"/>
    <n v="1468947138"/>
    <b v="1"/>
    <n v="140"/>
    <b v="1"/>
    <x v="20"/>
    <n v="174.00576923076923"/>
    <n v="32.315357142857138"/>
    <x v="8"/>
    <x v="20"/>
  </r>
  <r>
    <n v="1526"/>
    <x v="1526"/>
    <x v="1524"/>
    <n v="23000"/>
    <n v="27675"/>
    <x v="0"/>
    <x v="0"/>
    <x v="0"/>
    <n v="1453185447"/>
    <n v="1448951847"/>
    <b v="1"/>
    <n v="280"/>
    <b v="1"/>
    <x v="20"/>
    <n v="120.32608695652173"/>
    <n v="98.839285714285708"/>
    <x v="8"/>
    <x v="20"/>
  </r>
  <r>
    <n v="1527"/>
    <x v="1527"/>
    <x v="1525"/>
    <n v="3500"/>
    <n v="3865.55"/>
    <x v="0"/>
    <x v="0"/>
    <x v="0"/>
    <n v="1489497886"/>
    <n v="1487082286"/>
    <b v="1"/>
    <n v="70"/>
    <b v="1"/>
    <x v="20"/>
    <n v="110.44428571428573"/>
    <n v="55.222142857142863"/>
    <x v="8"/>
    <x v="20"/>
  </r>
  <r>
    <n v="1528"/>
    <x v="1528"/>
    <x v="1526"/>
    <n v="3000"/>
    <n v="8447"/>
    <x v="0"/>
    <x v="0"/>
    <x v="0"/>
    <n v="1485907200"/>
    <n v="1483292122"/>
    <b v="1"/>
    <n v="160"/>
    <b v="1"/>
    <x v="20"/>
    <n v="281.56666666666666"/>
    <n v="52.793750000000003"/>
    <x v="8"/>
    <x v="20"/>
  </r>
  <r>
    <n v="1529"/>
    <x v="1529"/>
    <x v="1527"/>
    <n v="19000"/>
    <n v="19129"/>
    <x v="0"/>
    <x v="0"/>
    <x v="0"/>
    <n v="1426773920"/>
    <n v="1424185520"/>
    <b v="1"/>
    <n v="141"/>
    <b v="1"/>
    <x v="20"/>
    <n v="100.67894736842105"/>
    <n v="135.66666666666666"/>
    <x v="8"/>
    <x v="20"/>
  </r>
  <r>
    <n v="1530"/>
    <x v="1530"/>
    <x v="1528"/>
    <n v="35000"/>
    <n v="47189"/>
    <x v="0"/>
    <x v="0"/>
    <x v="0"/>
    <n v="1445624695"/>
    <n v="1443464695"/>
    <b v="1"/>
    <n v="874"/>
    <b v="1"/>
    <x v="20"/>
    <n v="134.82571428571427"/>
    <n v="53.991990846681922"/>
    <x v="8"/>
    <x v="20"/>
  </r>
  <r>
    <n v="1531"/>
    <x v="1531"/>
    <x v="1529"/>
    <n v="2350"/>
    <n v="4135"/>
    <x v="0"/>
    <x v="0"/>
    <x v="0"/>
    <n v="1417402800"/>
    <n v="1414610126"/>
    <b v="1"/>
    <n v="73"/>
    <b v="1"/>
    <x v="20"/>
    <n v="175.95744680851064"/>
    <n v="56.643835616438359"/>
    <x v="8"/>
    <x v="20"/>
  </r>
  <r>
    <n v="1532"/>
    <x v="1532"/>
    <x v="1530"/>
    <n v="5000"/>
    <n v="24201"/>
    <x v="0"/>
    <x v="2"/>
    <x v="2"/>
    <n v="1455548400"/>
    <n v="1453461865"/>
    <b v="1"/>
    <n v="294"/>
    <b v="1"/>
    <x v="20"/>
    <n v="484.02000000000004"/>
    <n v="82.316326530612244"/>
    <x v="8"/>
    <x v="20"/>
  </r>
  <r>
    <n v="1533"/>
    <x v="1533"/>
    <x v="1531"/>
    <n v="45000"/>
    <n v="65313"/>
    <x v="0"/>
    <x v="0"/>
    <x v="0"/>
    <n v="1462161540"/>
    <n v="1457913777"/>
    <b v="1"/>
    <n v="740"/>
    <b v="1"/>
    <x v="20"/>
    <n v="145.14000000000001"/>
    <n v="88.26081081081081"/>
    <x v="8"/>
    <x v="20"/>
  </r>
  <r>
    <n v="1534"/>
    <x v="1534"/>
    <x v="1532"/>
    <n v="7500"/>
    <n v="31330"/>
    <x v="0"/>
    <x v="0"/>
    <x v="0"/>
    <n v="1441383062"/>
    <n v="1438791062"/>
    <b v="1"/>
    <n v="369"/>
    <b v="1"/>
    <x v="20"/>
    <n v="417.73333333333335"/>
    <n v="84.905149051490511"/>
    <x v="8"/>
    <x v="20"/>
  </r>
  <r>
    <n v="1535"/>
    <x v="1535"/>
    <x v="1533"/>
    <n v="4000"/>
    <n v="5297"/>
    <x v="0"/>
    <x v="0"/>
    <x v="0"/>
    <n v="1464040800"/>
    <n v="1461527631"/>
    <b v="1"/>
    <n v="110"/>
    <b v="1"/>
    <x v="20"/>
    <n v="132.42499999999998"/>
    <n v="48.154545454545456"/>
    <x v="8"/>
    <x v="20"/>
  </r>
  <r>
    <n v="1536"/>
    <x v="1536"/>
    <x v="1534"/>
    <n v="12000"/>
    <n v="30037.01"/>
    <x v="0"/>
    <x v="0"/>
    <x v="0"/>
    <n v="1440702910"/>
    <n v="1438110910"/>
    <b v="1"/>
    <n v="455"/>
    <b v="1"/>
    <x v="20"/>
    <n v="250.30841666666666"/>
    <n v="66.015406593406595"/>
    <x v="8"/>
    <x v="20"/>
  </r>
  <r>
    <n v="1537"/>
    <x v="1537"/>
    <x v="1535"/>
    <n v="12000"/>
    <n v="21588"/>
    <x v="0"/>
    <x v="12"/>
    <x v="3"/>
    <n v="1470506400"/>
    <n v="1467358427"/>
    <b v="1"/>
    <n v="224"/>
    <b v="1"/>
    <x v="20"/>
    <n v="179.9"/>
    <n v="96.375"/>
    <x v="8"/>
    <x v="20"/>
  </r>
  <r>
    <n v="1538"/>
    <x v="1538"/>
    <x v="1536"/>
    <n v="7000"/>
    <n v="7184"/>
    <x v="0"/>
    <x v="0"/>
    <x v="0"/>
    <n v="1421952370"/>
    <n v="1418064370"/>
    <b v="1"/>
    <n v="46"/>
    <b v="1"/>
    <x v="20"/>
    <n v="102.62857142857142"/>
    <n v="156.17391304347825"/>
    <x v="8"/>
    <x v="20"/>
  </r>
  <r>
    <n v="1539"/>
    <x v="1539"/>
    <x v="1537"/>
    <n v="20000"/>
    <n v="27197.22"/>
    <x v="0"/>
    <x v="0"/>
    <x v="0"/>
    <n v="1483481019"/>
    <n v="1480629819"/>
    <b v="0"/>
    <n v="284"/>
    <b v="1"/>
    <x v="20"/>
    <n v="135.98609999999999"/>
    <n v="95.764859154929582"/>
    <x v="8"/>
    <x v="20"/>
  </r>
  <r>
    <n v="1540"/>
    <x v="1540"/>
    <x v="1538"/>
    <n v="15000"/>
    <n v="17680"/>
    <x v="0"/>
    <x v="0"/>
    <x v="0"/>
    <n v="1416964500"/>
    <n v="1414368616"/>
    <b v="1"/>
    <n v="98"/>
    <b v="1"/>
    <x v="20"/>
    <n v="117.86666666666667"/>
    <n v="180.40816326530611"/>
    <x v="8"/>
    <x v="20"/>
  </r>
  <r>
    <n v="1541"/>
    <x v="1541"/>
    <x v="1539"/>
    <n v="18000"/>
    <n v="6"/>
    <x v="2"/>
    <x v="0"/>
    <x v="0"/>
    <n v="1420045538"/>
    <n v="1417453538"/>
    <b v="0"/>
    <n v="2"/>
    <b v="0"/>
    <x v="24"/>
    <n v="3.3333333333333333E-2"/>
    <n v="3"/>
    <x v="8"/>
    <x v="24"/>
  </r>
  <r>
    <n v="1542"/>
    <x v="1542"/>
    <x v="1540"/>
    <n v="500"/>
    <n v="20"/>
    <x v="2"/>
    <x v="5"/>
    <x v="5"/>
    <n v="1435708500"/>
    <n v="1434412500"/>
    <b v="0"/>
    <n v="1"/>
    <b v="0"/>
    <x v="24"/>
    <n v="4"/>
    <n v="20"/>
    <x v="8"/>
    <x v="24"/>
  </r>
  <r>
    <n v="1543"/>
    <x v="1543"/>
    <x v="1541"/>
    <n v="2250"/>
    <n v="10"/>
    <x v="2"/>
    <x v="0"/>
    <x v="0"/>
    <n v="1416662034"/>
    <n v="1414066434"/>
    <b v="0"/>
    <n v="1"/>
    <b v="0"/>
    <x v="24"/>
    <n v="0.44444444444444442"/>
    <n v="10"/>
    <x v="8"/>
    <x v="24"/>
  </r>
  <r>
    <n v="1544"/>
    <x v="1544"/>
    <x v="1542"/>
    <n v="1000"/>
    <n v="0"/>
    <x v="2"/>
    <x v="0"/>
    <x v="0"/>
    <n v="1427847480"/>
    <n v="1424222024"/>
    <b v="0"/>
    <n v="0"/>
    <b v="0"/>
    <x v="24"/>
    <n v="0"/>
    <e v="#DIV/0!"/>
    <x v="8"/>
    <x v="24"/>
  </r>
  <r>
    <n v="1545"/>
    <x v="1545"/>
    <x v="1543"/>
    <n v="3000"/>
    <n v="1"/>
    <x v="2"/>
    <x v="0"/>
    <x v="0"/>
    <n v="1425330960"/>
    <n v="1422393234"/>
    <b v="0"/>
    <n v="1"/>
    <b v="0"/>
    <x v="24"/>
    <n v="3.3333333333333333E-2"/>
    <n v="1"/>
    <x v="8"/>
    <x v="24"/>
  </r>
  <r>
    <n v="1546"/>
    <x v="1546"/>
    <x v="1544"/>
    <n v="1000"/>
    <n v="289"/>
    <x v="2"/>
    <x v="1"/>
    <x v="1"/>
    <n v="1410930399"/>
    <n v="1405746399"/>
    <b v="0"/>
    <n v="11"/>
    <b v="0"/>
    <x v="24"/>
    <n v="28.9"/>
    <n v="26.272727272727273"/>
    <x v="8"/>
    <x v="24"/>
  </r>
  <r>
    <n v="1547"/>
    <x v="1547"/>
    <x v="1545"/>
    <n v="20"/>
    <n v="0"/>
    <x v="2"/>
    <x v="0"/>
    <x v="0"/>
    <n v="1487844882"/>
    <n v="1487240082"/>
    <b v="0"/>
    <n v="0"/>
    <b v="0"/>
    <x v="24"/>
    <n v="0"/>
    <e v="#DIV/0!"/>
    <x v="8"/>
    <x v="24"/>
  </r>
  <r>
    <n v="1548"/>
    <x v="1548"/>
    <x v="1546"/>
    <n v="700"/>
    <n v="60"/>
    <x v="2"/>
    <x v="0"/>
    <x v="0"/>
    <n v="1447020620"/>
    <n v="1444425020"/>
    <b v="0"/>
    <n v="1"/>
    <b v="0"/>
    <x v="24"/>
    <n v="8.5714285714285712"/>
    <n v="60"/>
    <x v="8"/>
    <x v="24"/>
  </r>
  <r>
    <n v="1549"/>
    <x v="1549"/>
    <x v="1547"/>
    <n v="500"/>
    <n v="170"/>
    <x v="2"/>
    <x v="0"/>
    <x v="0"/>
    <n v="1446524159"/>
    <n v="1443928559"/>
    <b v="0"/>
    <n v="6"/>
    <b v="0"/>
    <x v="24"/>
    <n v="34"/>
    <n v="28.333333333333332"/>
    <x v="8"/>
    <x v="24"/>
  </r>
  <r>
    <n v="1550"/>
    <x v="1550"/>
    <x v="1548"/>
    <n v="750"/>
    <n v="101"/>
    <x v="2"/>
    <x v="1"/>
    <x v="1"/>
    <n v="1463050034"/>
    <n v="1460458034"/>
    <b v="0"/>
    <n v="7"/>
    <b v="0"/>
    <x v="24"/>
    <n v="13.466666666666665"/>
    <n v="14.428571428571429"/>
    <x v="8"/>
    <x v="24"/>
  </r>
  <r>
    <n v="1551"/>
    <x v="1551"/>
    <x v="1549"/>
    <n v="3500"/>
    <n v="0"/>
    <x v="2"/>
    <x v="0"/>
    <x v="0"/>
    <n v="1432756039"/>
    <n v="1430164039"/>
    <b v="0"/>
    <n v="0"/>
    <b v="0"/>
    <x v="24"/>
    <n v="0"/>
    <e v="#DIV/0!"/>
    <x v="8"/>
    <x v="24"/>
  </r>
  <r>
    <n v="1552"/>
    <x v="1552"/>
    <x v="1550"/>
    <n v="4300"/>
    <n v="2115"/>
    <x v="2"/>
    <x v="0"/>
    <x v="0"/>
    <n v="1412135940"/>
    <n v="1410366708"/>
    <b v="0"/>
    <n v="16"/>
    <b v="0"/>
    <x v="24"/>
    <n v="49.186046511627907"/>
    <n v="132.1875"/>
    <x v="8"/>
    <x v="24"/>
  </r>
  <r>
    <n v="1553"/>
    <x v="1553"/>
    <x v="1551"/>
    <n v="6000"/>
    <n v="0"/>
    <x v="2"/>
    <x v="0"/>
    <x v="0"/>
    <n v="1441176447"/>
    <n v="1438584447"/>
    <b v="0"/>
    <n v="0"/>
    <b v="0"/>
    <x v="24"/>
    <n v="0"/>
    <e v="#DIV/0!"/>
    <x v="8"/>
    <x v="24"/>
  </r>
  <r>
    <n v="1554"/>
    <x v="1554"/>
    <x v="1552"/>
    <n v="20000"/>
    <n v="0"/>
    <x v="2"/>
    <x v="2"/>
    <x v="2"/>
    <n v="1438495390"/>
    <n v="1435903390"/>
    <b v="0"/>
    <n v="0"/>
    <b v="0"/>
    <x v="24"/>
    <n v="0"/>
    <e v="#DIV/0!"/>
    <x v="8"/>
    <x v="24"/>
  </r>
  <r>
    <n v="1555"/>
    <x v="1555"/>
    <x v="1553"/>
    <n v="750"/>
    <n v="0"/>
    <x v="2"/>
    <x v="0"/>
    <x v="0"/>
    <n v="1442509200"/>
    <n v="1440513832"/>
    <b v="0"/>
    <n v="0"/>
    <b v="0"/>
    <x v="24"/>
    <n v="0"/>
    <e v="#DIV/0!"/>
    <x v="8"/>
    <x v="24"/>
  </r>
  <r>
    <n v="1556"/>
    <x v="1556"/>
    <x v="1554"/>
    <n v="1500"/>
    <n v="677"/>
    <x v="2"/>
    <x v="5"/>
    <x v="5"/>
    <n v="1467603624"/>
    <n v="1465011624"/>
    <b v="0"/>
    <n v="12"/>
    <b v="0"/>
    <x v="24"/>
    <n v="45.133333333333333"/>
    <n v="56.416666666666664"/>
    <x v="8"/>
    <x v="24"/>
  </r>
  <r>
    <n v="1557"/>
    <x v="1557"/>
    <x v="1555"/>
    <n v="2500"/>
    <n v="100"/>
    <x v="2"/>
    <x v="0"/>
    <x v="0"/>
    <n v="1411227633"/>
    <n v="1408549233"/>
    <b v="0"/>
    <n v="1"/>
    <b v="0"/>
    <x v="24"/>
    <n v="4"/>
    <n v="100"/>
    <x v="8"/>
    <x v="24"/>
  </r>
  <r>
    <n v="1558"/>
    <x v="1558"/>
    <x v="1556"/>
    <n v="750"/>
    <n v="35"/>
    <x v="2"/>
    <x v="1"/>
    <x v="1"/>
    <n v="1440763920"/>
    <n v="1435656759"/>
    <b v="0"/>
    <n v="3"/>
    <b v="0"/>
    <x v="24"/>
    <n v="4.666666666666667"/>
    <n v="11.666666666666666"/>
    <x v="8"/>
    <x v="24"/>
  </r>
  <r>
    <n v="1559"/>
    <x v="1559"/>
    <x v="1557"/>
    <n v="15000"/>
    <n v="50"/>
    <x v="2"/>
    <x v="0"/>
    <x v="0"/>
    <n v="1430270199"/>
    <n v="1428974199"/>
    <b v="0"/>
    <n v="1"/>
    <b v="0"/>
    <x v="24"/>
    <n v="0.33333333333333337"/>
    <n v="50"/>
    <x v="8"/>
    <x v="24"/>
  </r>
  <r>
    <n v="1560"/>
    <x v="1560"/>
    <x v="1558"/>
    <n v="2500"/>
    <n v="94"/>
    <x v="2"/>
    <x v="0"/>
    <x v="0"/>
    <n v="1415842193"/>
    <n v="1414110593"/>
    <b v="0"/>
    <n v="4"/>
    <b v="0"/>
    <x v="24"/>
    <n v="3.7600000000000002"/>
    <n v="23.5"/>
    <x v="8"/>
    <x v="24"/>
  </r>
  <r>
    <n v="1561"/>
    <x v="1561"/>
    <x v="1559"/>
    <n v="10000"/>
    <n v="67"/>
    <x v="1"/>
    <x v="0"/>
    <x v="0"/>
    <n v="1383789603"/>
    <n v="1381194003"/>
    <b v="0"/>
    <n v="1"/>
    <b v="0"/>
    <x v="25"/>
    <n v="0.67"/>
    <n v="67"/>
    <x v="3"/>
    <x v="25"/>
  </r>
  <r>
    <n v="1562"/>
    <x v="1562"/>
    <x v="1560"/>
    <n v="4000"/>
    <n v="0"/>
    <x v="1"/>
    <x v="0"/>
    <x v="0"/>
    <n v="1259715000"/>
    <n v="1253712916"/>
    <b v="0"/>
    <n v="0"/>
    <b v="0"/>
    <x v="25"/>
    <n v="0"/>
    <e v="#DIV/0!"/>
    <x v="3"/>
    <x v="25"/>
  </r>
  <r>
    <n v="1563"/>
    <x v="1563"/>
    <x v="1561"/>
    <n v="6000"/>
    <n v="85"/>
    <x v="1"/>
    <x v="1"/>
    <x v="1"/>
    <n v="1394815751"/>
    <n v="1389635351"/>
    <b v="0"/>
    <n v="2"/>
    <b v="0"/>
    <x v="25"/>
    <n v="1.4166666666666665"/>
    <n v="42.5"/>
    <x v="3"/>
    <x v="25"/>
  </r>
  <r>
    <n v="1564"/>
    <x v="1564"/>
    <x v="1562"/>
    <n v="10000"/>
    <n v="10"/>
    <x v="1"/>
    <x v="0"/>
    <x v="0"/>
    <n v="1432843500"/>
    <n v="1430124509"/>
    <b v="0"/>
    <n v="1"/>
    <b v="0"/>
    <x v="25"/>
    <n v="0.1"/>
    <n v="10"/>
    <x v="3"/>
    <x v="25"/>
  </r>
  <r>
    <n v="1565"/>
    <x v="1565"/>
    <x v="1563"/>
    <n v="4000"/>
    <n v="100"/>
    <x v="1"/>
    <x v="0"/>
    <x v="0"/>
    <n v="1307554261"/>
    <n v="1304962261"/>
    <b v="0"/>
    <n v="1"/>
    <b v="0"/>
    <x v="25"/>
    <n v="2.5"/>
    <n v="100"/>
    <x v="3"/>
    <x v="25"/>
  </r>
  <r>
    <n v="1566"/>
    <x v="1566"/>
    <x v="1564"/>
    <n v="30000"/>
    <n v="6375"/>
    <x v="1"/>
    <x v="0"/>
    <x v="0"/>
    <n v="1469656800"/>
    <n v="1467151204"/>
    <b v="0"/>
    <n v="59"/>
    <b v="0"/>
    <x v="25"/>
    <n v="21.25"/>
    <n v="108.05084745762711"/>
    <x v="3"/>
    <x v="25"/>
  </r>
  <r>
    <n v="1567"/>
    <x v="1567"/>
    <x v="1565"/>
    <n v="8500"/>
    <n v="350"/>
    <x v="1"/>
    <x v="0"/>
    <x v="0"/>
    <n v="1392595200"/>
    <n v="1391293745"/>
    <b v="0"/>
    <n v="13"/>
    <b v="0"/>
    <x v="25"/>
    <n v="4.117647058823529"/>
    <n v="26.923076923076923"/>
    <x v="3"/>
    <x v="25"/>
  </r>
  <r>
    <n v="1568"/>
    <x v="1568"/>
    <x v="1566"/>
    <n v="25000"/>
    <n v="3410"/>
    <x v="1"/>
    <x v="0"/>
    <x v="0"/>
    <n v="1419384585"/>
    <n v="1416360585"/>
    <b v="0"/>
    <n v="22"/>
    <b v="0"/>
    <x v="25"/>
    <n v="13.639999999999999"/>
    <n v="155"/>
    <x v="3"/>
    <x v="25"/>
  </r>
  <r>
    <n v="1569"/>
    <x v="1569"/>
    <x v="1567"/>
    <n v="30000"/>
    <n v="0"/>
    <x v="1"/>
    <x v="0"/>
    <x v="0"/>
    <n v="1369498714"/>
    <n v="1366906714"/>
    <b v="0"/>
    <n v="0"/>
    <b v="0"/>
    <x v="25"/>
    <n v="0"/>
    <e v="#DIV/0!"/>
    <x v="3"/>
    <x v="25"/>
  </r>
  <r>
    <n v="1570"/>
    <x v="1570"/>
    <x v="1568"/>
    <n v="6000"/>
    <n v="2484"/>
    <x v="1"/>
    <x v="0"/>
    <x v="0"/>
    <n v="1460140282"/>
    <n v="1457551882"/>
    <b v="0"/>
    <n v="52"/>
    <b v="0"/>
    <x v="25"/>
    <n v="41.4"/>
    <n v="47.769230769230766"/>
    <x v="3"/>
    <x v="25"/>
  </r>
  <r>
    <n v="1571"/>
    <x v="1571"/>
    <x v="1569"/>
    <n v="12100"/>
    <n v="80"/>
    <x v="1"/>
    <x v="1"/>
    <x v="1"/>
    <n v="1434738483"/>
    <n v="1432146483"/>
    <b v="0"/>
    <n v="4"/>
    <b v="0"/>
    <x v="25"/>
    <n v="0.66115702479338845"/>
    <n v="20"/>
    <x v="3"/>
    <x v="25"/>
  </r>
  <r>
    <n v="1572"/>
    <x v="1572"/>
    <x v="1570"/>
    <n v="2500"/>
    <n v="125"/>
    <x v="1"/>
    <x v="1"/>
    <x v="1"/>
    <n v="1456703940"/>
    <n v="1454546859"/>
    <b v="0"/>
    <n v="3"/>
    <b v="0"/>
    <x v="25"/>
    <n v="5"/>
    <n v="41.666666666666664"/>
    <x v="3"/>
    <x v="25"/>
  </r>
  <r>
    <n v="1573"/>
    <x v="1573"/>
    <x v="1571"/>
    <n v="9000"/>
    <n v="223"/>
    <x v="1"/>
    <x v="5"/>
    <x v="5"/>
    <n v="1491019140"/>
    <n v="1487548802"/>
    <b v="0"/>
    <n v="3"/>
    <b v="0"/>
    <x v="25"/>
    <n v="2.4777777777777779"/>
    <n v="74.333333333333329"/>
    <x v="3"/>
    <x v="25"/>
  </r>
  <r>
    <n v="1574"/>
    <x v="1574"/>
    <x v="1572"/>
    <n v="10000"/>
    <n v="506"/>
    <x v="1"/>
    <x v="0"/>
    <x v="0"/>
    <n v="1424211329"/>
    <n v="1421187329"/>
    <b v="0"/>
    <n v="6"/>
    <b v="0"/>
    <x v="25"/>
    <n v="5.0599999999999996"/>
    <n v="84.333333333333329"/>
    <x v="3"/>
    <x v="25"/>
  </r>
  <r>
    <n v="1575"/>
    <x v="1575"/>
    <x v="1573"/>
    <n v="10000"/>
    <n v="2291"/>
    <x v="1"/>
    <x v="0"/>
    <x v="0"/>
    <n v="1404909296"/>
    <n v="1402317296"/>
    <b v="0"/>
    <n v="35"/>
    <b v="0"/>
    <x v="25"/>
    <n v="22.91"/>
    <n v="65.457142857142856"/>
    <x v="3"/>
    <x v="25"/>
  </r>
  <r>
    <n v="1576"/>
    <x v="1576"/>
    <x v="1574"/>
    <n v="5000"/>
    <n v="650"/>
    <x v="1"/>
    <x v="0"/>
    <x v="0"/>
    <n v="1435698368"/>
    <n v="1431810368"/>
    <b v="0"/>
    <n v="10"/>
    <b v="0"/>
    <x v="25"/>
    <n v="13"/>
    <n v="65"/>
    <x v="3"/>
    <x v="25"/>
  </r>
  <r>
    <n v="1577"/>
    <x v="1577"/>
    <x v="1575"/>
    <n v="10000"/>
    <n v="55"/>
    <x v="1"/>
    <x v="0"/>
    <x v="0"/>
    <n v="1343161248"/>
    <n v="1337977248"/>
    <b v="0"/>
    <n v="2"/>
    <b v="0"/>
    <x v="25"/>
    <n v="0.54999999999999993"/>
    <n v="27.5"/>
    <x v="3"/>
    <x v="25"/>
  </r>
  <r>
    <n v="1578"/>
    <x v="1578"/>
    <x v="1576"/>
    <n v="1897"/>
    <n v="205"/>
    <x v="1"/>
    <x v="0"/>
    <x v="0"/>
    <n v="1283392800"/>
    <n v="1281317691"/>
    <b v="0"/>
    <n v="4"/>
    <b v="0"/>
    <x v="25"/>
    <n v="10.806536636794938"/>
    <n v="51.25"/>
    <x v="3"/>
    <x v="25"/>
  </r>
  <r>
    <n v="1579"/>
    <x v="1579"/>
    <x v="1577"/>
    <n v="3333"/>
    <n v="28"/>
    <x v="1"/>
    <x v="0"/>
    <x v="0"/>
    <n v="1377734091"/>
    <n v="1374882891"/>
    <b v="0"/>
    <n v="2"/>
    <b v="0"/>
    <x v="25"/>
    <n v="0.84008400840084008"/>
    <n v="14"/>
    <x v="3"/>
    <x v="25"/>
  </r>
  <r>
    <n v="1580"/>
    <x v="1580"/>
    <x v="1578"/>
    <n v="1750"/>
    <n v="0"/>
    <x v="1"/>
    <x v="0"/>
    <x v="0"/>
    <n v="1337562726"/>
    <n v="1332378726"/>
    <b v="0"/>
    <n v="0"/>
    <b v="0"/>
    <x v="25"/>
    <n v="0"/>
    <e v="#DIV/0!"/>
    <x v="3"/>
    <x v="25"/>
  </r>
  <r>
    <n v="1581"/>
    <x v="1581"/>
    <x v="1579"/>
    <n v="1000"/>
    <n v="5"/>
    <x v="2"/>
    <x v="1"/>
    <x v="1"/>
    <n v="1450521990"/>
    <n v="1447757190"/>
    <b v="0"/>
    <n v="1"/>
    <b v="0"/>
    <x v="26"/>
    <n v="0.5"/>
    <n v="5"/>
    <x v="8"/>
    <x v="26"/>
  </r>
  <r>
    <n v="1582"/>
    <x v="1582"/>
    <x v="1580"/>
    <n v="1000"/>
    <n v="93"/>
    <x v="2"/>
    <x v="0"/>
    <x v="0"/>
    <n v="1445894400"/>
    <n v="1440961053"/>
    <b v="0"/>
    <n v="3"/>
    <b v="0"/>
    <x v="26"/>
    <n v="9.3000000000000007"/>
    <n v="31"/>
    <x v="8"/>
    <x v="26"/>
  </r>
  <r>
    <n v="1583"/>
    <x v="1583"/>
    <x v="1581"/>
    <n v="20000"/>
    <n v="15"/>
    <x v="2"/>
    <x v="1"/>
    <x v="1"/>
    <n v="1411681391"/>
    <n v="1409089391"/>
    <b v="0"/>
    <n v="1"/>
    <b v="0"/>
    <x v="26"/>
    <n v="7.4999999999999997E-2"/>
    <n v="15"/>
    <x v="8"/>
    <x v="26"/>
  </r>
  <r>
    <n v="1584"/>
    <x v="1584"/>
    <x v="1582"/>
    <n v="1200"/>
    <n v="0"/>
    <x v="2"/>
    <x v="0"/>
    <x v="0"/>
    <n v="1401464101"/>
    <n v="1400600101"/>
    <b v="0"/>
    <n v="0"/>
    <b v="0"/>
    <x v="26"/>
    <n v="0"/>
    <e v="#DIV/0!"/>
    <x v="8"/>
    <x v="26"/>
  </r>
  <r>
    <n v="1585"/>
    <x v="1585"/>
    <x v="1583"/>
    <n v="2000"/>
    <n v="1580"/>
    <x v="2"/>
    <x v="5"/>
    <x v="5"/>
    <n v="1482663600"/>
    <n v="1480800568"/>
    <b v="0"/>
    <n v="12"/>
    <b v="0"/>
    <x v="26"/>
    <n v="79"/>
    <n v="131.66666666666666"/>
    <x v="8"/>
    <x v="26"/>
  </r>
  <r>
    <n v="1586"/>
    <x v="1586"/>
    <x v="1584"/>
    <n v="1500"/>
    <n v="0"/>
    <x v="2"/>
    <x v="0"/>
    <x v="0"/>
    <n v="1428197422"/>
    <n v="1425609022"/>
    <b v="0"/>
    <n v="0"/>
    <b v="0"/>
    <x v="26"/>
    <n v="0"/>
    <e v="#DIV/0!"/>
    <x v="8"/>
    <x v="26"/>
  </r>
  <r>
    <n v="1587"/>
    <x v="1587"/>
    <x v="1585"/>
    <n v="7500"/>
    <n v="1"/>
    <x v="2"/>
    <x v="0"/>
    <x v="0"/>
    <n v="1418510965"/>
    <n v="1415918965"/>
    <b v="0"/>
    <n v="1"/>
    <b v="0"/>
    <x v="26"/>
    <n v="1.3333333333333334E-2"/>
    <n v="1"/>
    <x v="8"/>
    <x v="26"/>
  </r>
  <r>
    <n v="1588"/>
    <x v="1588"/>
    <x v="1586"/>
    <n v="516"/>
    <n v="0"/>
    <x v="2"/>
    <x v="0"/>
    <x v="0"/>
    <n v="1422735120"/>
    <n v="1420091999"/>
    <b v="0"/>
    <n v="0"/>
    <b v="0"/>
    <x v="26"/>
    <n v="0"/>
    <e v="#DIV/0!"/>
    <x v="8"/>
    <x v="26"/>
  </r>
  <r>
    <n v="1589"/>
    <x v="1589"/>
    <x v="1587"/>
    <n v="1200"/>
    <n v="0"/>
    <x v="2"/>
    <x v="0"/>
    <x v="0"/>
    <n v="1444433886"/>
    <n v="1441841886"/>
    <b v="0"/>
    <n v="0"/>
    <b v="0"/>
    <x v="26"/>
    <n v="0"/>
    <e v="#DIV/0!"/>
    <x v="8"/>
    <x v="26"/>
  </r>
  <r>
    <n v="1590"/>
    <x v="1590"/>
    <x v="1588"/>
    <n v="60000"/>
    <n v="1020"/>
    <x v="2"/>
    <x v="13"/>
    <x v="3"/>
    <n v="1443040464"/>
    <n v="1440448464"/>
    <b v="0"/>
    <n v="2"/>
    <b v="0"/>
    <x v="26"/>
    <n v="1.7000000000000002"/>
    <n v="510"/>
    <x v="8"/>
    <x v="26"/>
  </r>
  <r>
    <n v="1591"/>
    <x v="1591"/>
    <x v="1589"/>
    <n v="14000"/>
    <n v="4092"/>
    <x v="2"/>
    <x v="1"/>
    <x v="1"/>
    <n v="1459700741"/>
    <n v="1457112341"/>
    <b v="0"/>
    <n v="92"/>
    <b v="0"/>
    <x v="26"/>
    <n v="29.228571428571428"/>
    <n v="44.478260869565219"/>
    <x v="8"/>
    <x v="26"/>
  </r>
  <r>
    <n v="1592"/>
    <x v="1592"/>
    <x v="1590"/>
    <n v="25"/>
    <n v="0"/>
    <x v="2"/>
    <x v="0"/>
    <x v="0"/>
    <n v="1427503485"/>
    <n v="1423619085"/>
    <b v="0"/>
    <n v="0"/>
    <b v="0"/>
    <x v="26"/>
    <n v="0"/>
    <e v="#DIV/0!"/>
    <x v="8"/>
    <x v="26"/>
  </r>
  <r>
    <n v="1593"/>
    <x v="1593"/>
    <x v="1591"/>
    <n v="22000"/>
    <n v="3"/>
    <x v="2"/>
    <x v="0"/>
    <x v="0"/>
    <n v="1425154655"/>
    <n v="1422562655"/>
    <b v="0"/>
    <n v="3"/>
    <b v="0"/>
    <x v="26"/>
    <n v="1.3636363636363637E-2"/>
    <n v="1"/>
    <x v="8"/>
    <x v="26"/>
  </r>
  <r>
    <n v="1594"/>
    <x v="1594"/>
    <x v="1592"/>
    <n v="1000"/>
    <n v="205"/>
    <x v="2"/>
    <x v="0"/>
    <x v="0"/>
    <n v="1463329260"/>
    <n v="1458147982"/>
    <b v="0"/>
    <n v="10"/>
    <b v="0"/>
    <x v="26"/>
    <n v="20.5"/>
    <n v="20.5"/>
    <x v="8"/>
    <x v="26"/>
  </r>
  <r>
    <n v="1595"/>
    <x v="1595"/>
    <x v="1593"/>
    <n v="100000"/>
    <n v="280"/>
    <x v="2"/>
    <x v="0"/>
    <x v="0"/>
    <n v="1403122380"/>
    <n v="1400634728"/>
    <b v="0"/>
    <n v="7"/>
    <b v="0"/>
    <x v="26"/>
    <n v="0.27999999999999997"/>
    <n v="40"/>
    <x v="8"/>
    <x v="26"/>
  </r>
  <r>
    <n v="1596"/>
    <x v="1596"/>
    <x v="1594"/>
    <n v="3250"/>
    <n v="75"/>
    <x v="2"/>
    <x v="1"/>
    <x v="1"/>
    <n v="1418469569"/>
    <n v="1414577969"/>
    <b v="0"/>
    <n v="3"/>
    <b v="0"/>
    <x v="26"/>
    <n v="2.3076923076923079"/>
    <n v="25"/>
    <x v="8"/>
    <x v="26"/>
  </r>
  <r>
    <n v="1597"/>
    <x v="1597"/>
    <x v="1595"/>
    <n v="15000"/>
    <n v="0"/>
    <x v="2"/>
    <x v="0"/>
    <x v="0"/>
    <n v="1474360197"/>
    <n v="1471768197"/>
    <b v="0"/>
    <n v="0"/>
    <b v="0"/>
    <x v="26"/>
    <n v="0"/>
    <e v="#DIV/0!"/>
    <x v="8"/>
    <x v="26"/>
  </r>
  <r>
    <n v="1598"/>
    <x v="1598"/>
    <x v="1596"/>
    <n v="800"/>
    <n v="1"/>
    <x v="2"/>
    <x v="0"/>
    <x v="0"/>
    <n v="1437926458"/>
    <n v="1432742458"/>
    <b v="0"/>
    <n v="1"/>
    <b v="0"/>
    <x v="26"/>
    <n v="0.125"/>
    <n v="1"/>
    <x v="8"/>
    <x v="26"/>
  </r>
  <r>
    <n v="1599"/>
    <x v="1599"/>
    <x v="1597"/>
    <n v="500"/>
    <n v="0"/>
    <x v="2"/>
    <x v="1"/>
    <x v="1"/>
    <n v="1460116576"/>
    <n v="1457528176"/>
    <b v="0"/>
    <n v="0"/>
    <b v="0"/>
    <x v="26"/>
    <n v="0"/>
    <e v="#DIV/0!"/>
    <x v="8"/>
    <x v="26"/>
  </r>
  <r>
    <n v="1600"/>
    <x v="1600"/>
    <x v="1598"/>
    <n v="5000"/>
    <n v="367"/>
    <x v="2"/>
    <x v="0"/>
    <x v="0"/>
    <n v="1405401060"/>
    <n v="1401585752"/>
    <b v="0"/>
    <n v="9"/>
    <b v="0"/>
    <x v="26"/>
    <n v="7.3400000000000007"/>
    <n v="40.777777777777779"/>
    <x v="8"/>
    <x v="26"/>
  </r>
  <r>
    <n v="1601"/>
    <x v="1601"/>
    <x v="1599"/>
    <n v="2500"/>
    <n v="2706.23"/>
    <x v="0"/>
    <x v="0"/>
    <x v="0"/>
    <n v="1304561633"/>
    <n v="1301969633"/>
    <b v="0"/>
    <n v="56"/>
    <b v="1"/>
    <x v="11"/>
    <n v="108.2492"/>
    <n v="48.325535714285714"/>
    <x v="4"/>
    <x v="11"/>
  </r>
  <r>
    <n v="1602"/>
    <x v="1602"/>
    <x v="1600"/>
    <n v="1500"/>
    <n v="1502.5"/>
    <x v="0"/>
    <x v="0"/>
    <x v="0"/>
    <n v="1318633200"/>
    <n v="1314947317"/>
    <b v="0"/>
    <n v="32"/>
    <b v="1"/>
    <x v="11"/>
    <n v="100.16666666666667"/>
    <n v="46.953125"/>
    <x v="4"/>
    <x v="11"/>
  </r>
  <r>
    <n v="1603"/>
    <x v="1603"/>
    <x v="1601"/>
    <n v="2000"/>
    <n v="2000.66"/>
    <x v="0"/>
    <x v="0"/>
    <x v="0"/>
    <n v="1327723459"/>
    <n v="1322539459"/>
    <b v="0"/>
    <n v="30"/>
    <b v="1"/>
    <x v="11"/>
    <n v="100.03299999999999"/>
    <n v="66.688666666666663"/>
    <x v="4"/>
    <x v="11"/>
  </r>
  <r>
    <n v="1604"/>
    <x v="1604"/>
    <x v="1602"/>
    <n v="2800"/>
    <n v="3419"/>
    <x v="0"/>
    <x v="0"/>
    <x v="0"/>
    <n v="1332011835"/>
    <n v="1328559435"/>
    <b v="0"/>
    <n v="70"/>
    <b v="1"/>
    <x v="11"/>
    <n v="122.10714285714286"/>
    <n v="48.842857142857142"/>
    <x v="4"/>
    <x v="11"/>
  </r>
  <r>
    <n v="1605"/>
    <x v="1605"/>
    <x v="1603"/>
    <n v="6000"/>
    <n v="6041.6"/>
    <x v="0"/>
    <x v="0"/>
    <x v="0"/>
    <n v="1312182000"/>
    <n v="1311380313"/>
    <b v="0"/>
    <n v="44"/>
    <b v="1"/>
    <x v="11"/>
    <n v="100.69333333333334"/>
    <n v="137.30909090909091"/>
    <x v="4"/>
    <x v="11"/>
  </r>
  <r>
    <n v="1606"/>
    <x v="1606"/>
    <x v="1604"/>
    <n v="8000"/>
    <n v="8080.33"/>
    <x v="0"/>
    <x v="0"/>
    <x v="0"/>
    <n v="1300930838"/>
    <n v="1293158438"/>
    <b v="0"/>
    <n v="92"/>
    <b v="1"/>
    <x v="11"/>
    <n v="101.004125"/>
    <n v="87.829673913043479"/>
    <x v="4"/>
    <x v="11"/>
  </r>
  <r>
    <n v="1607"/>
    <x v="1607"/>
    <x v="1605"/>
    <n v="10000"/>
    <n v="14511"/>
    <x v="0"/>
    <x v="0"/>
    <x v="0"/>
    <n v="1339701851"/>
    <n v="1337887451"/>
    <b v="0"/>
    <n v="205"/>
    <b v="1"/>
    <x v="11"/>
    <n v="145.11000000000001"/>
    <n v="70.785365853658533"/>
    <x v="4"/>
    <x v="11"/>
  </r>
  <r>
    <n v="1608"/>
    <x v="1608"/>
    <x v="1606"/>
    <n v="1200"/>
    <n v="1215"/>
    <x v="0"/>
    <x v="0"/>
    <x v="0"/>
    <n v="1388553960"/>
    <n v="1385754986"/>
    <b v="0"/>
    <n v="23"/>
    <b v="1"/>
    <x v="11"/>
    <n v="101.25"/>
    <n v="52.826086956521742"/>
    <x v="4"/>
    <x v="11"/>
  </r>
  <r>
    <n v="1609"/>
    <x v="1609"/>
    <x v="1607"/>
    <n v="1500"/>
    <n v="1775"/>
    <x v="0"/>
    <x v="0"/>
    <x v="0"/>
    <n v="1320220800"/>
    <n v="1315612909"/>
    <b v="0"/>
    <n v="4"/>
    <b v="1"/>
    <x v="11"/>
    <n v="118.33333333333333"/>
    <n v="443.75"/>
    <x v="4"/>
    <x v="11"/>
  </r>
  <r>
    <n v="1610"/>
    <x v="1610"/>
    <x v="1608"/>
    <n v="2000"/>
    <n v="5437"/>
    <x v="0"/>
    <x v="0"/>
    <x v="0"/>
    <n v="1355609510"/>
    <n v="1353017510"/>
    <b v="0"/>
    <n v="112"/>
    <b v="1"/>
    <x v="11"/>
    <n v="271.85000000000002"/>
    <n v="48.544642857142854"/>
    <x v="4"/>
    <x v="11"/>
  </r>
  <r>
    <n v="1611"/>
    <x v="1611"/>
    <x v="1609"/>
    <n v="800"/>
    <n v="1001"/>
    <x v="0"/>
    <x v="0"/>
    <x v="0"/>
    <n v="1370390432"/>
    <n v="1368576032"/>
    <b v="0"/>
    <n v="27"/>
    <b v="1"/>
    <x v="11"/>
    <n v="125.125"/>
    <n v="37.074074074074076"/>
    <x v="4"/>
    <x v="11"/>
  </r>
  <r>
    <n v="1612"/>
    <x v="1612"/>
    <x v="1610"/>
    <n v="500"/>
    <n v="550"/>
    <x v="0"/>
    <x v="0"/>
    <x v="0"/>
    <n v="1357160384"/>
    <n v="1354568384"/>
    <b v="0"/>
    <n v="11"/>
    <b v="1"/>
    <x v="11"/>
    <n v="110.00000000000001"/>
    <n v="50"/>
    <x v="4"/>
    <x v="11"/>
  </r>
  <r>
    <n v="1613"/>
    <x v="1613"/>
    <x v="1611"/>
    <n v="1000"/>
    <n v="1015"/>
    <x v="0"/>
    <x v="0"/>
    <x v="0"/>
    <n v="1342921202"/>
    <n v="1340329202"/>
    <b v="0"/>
    <n v="26"/>
    <b v="1"/>
    <x v="11"/>
    <n v="101.49999999999999"/>
    <n v="39.03846153846154"/>
    <x v="4"/>
    <x v="11"/>
  </r>
  <r>
    <n v="1614"/>
    <x v="1614"/>
    <x v="1612"/>
    <n v="5000"/>
    <n v="5135"/>
    <x v="0"/>
    <x v="0"/>
    <x v="0"/>
    <n v="1407085200"/>
    <n v="1401924769"/>
    <b v="0"/>
    <n v="77"/>
    <b v="1"/>
    <x v="11"/>
    <n v="102.69999999999999"/>
    <n v="66.688311688311686"/>
    <x v="4"/>
    <x v="11"/>
  </r>
  <r>
    <n v="1615"/>
    <x v="1615"/>
    <x v="1613"/>
    <n v="8000"/>
    <n v="9130"/>
    <x v="0"/>
    <x v="0"/>
    <x v="0"/>
    <n v="1323742396"/>
    <n v="1319850796"/>
    <b v="0"/>
    <n v="136"/>
    <b v="1"/>
    <x v="11"/>
    <n v="114.12500000000001"/>
    <n v="67.132352941176464"/>
    <x v="4"/>
    <x v="11"/>
  </r>
  <r>
    <n v="1616"/>
    <x v="1616"/>
    <x v="1614"/>
    <n v="10000"/>
    <n v="10420"/>
    <x v="0"/>
    <x v="0"/>
    <x v="0"/>
    <n v="1353621600"/>
    <n v="1350061821"/>
    <b v="0"/>
    <n v="157"/>
    <b v="1"/>
    <x v="11"/>
    <n v="104.2"/>
    <n v="66.369426751592357"/>
    <x v="4"/>
    <x v="11"/>
  </r>
  <r>
    <n v="1617"/>
    <x v="1617"/>
    <x v="1615"/>
    <n v="7000"/>
    <n v="10210"/>
    <x v="0"/>
    <x v="0"/>
    <x v="0"/>
    <n v="1383332400"/>
    <n v="1380470188"/>
    <b v="0"/>
    <n v="158"/>
    <b v="1"/>
    <x v="11"/>
    <n v="145.85714285714286"/>
    <n v="64.620253164556956"/>
    <x v="4"/>
    <x v="11"/>
  </r>
  <r>
    <n v="1618"/>
    <x v="1618"/>
    <x v="1616"/>
    <n v="1500"/>
    <n v="1576"/>
    <x v="0"/>
    <x v="0"/>
    <x v="0"/>
    <n v="1362757335"/>
    <n v="1359301335"/>
    <b v="0"/>
    <n v="27"/>
    <b v="1"/>
    <x v="11"/>
    <n v="105.06666666666666"/>
    <n v="58.370370370370374"/>
    <x v="4"/>
    <x v="11"/>
  </r>
  <r>
    <n v="1619"/>
    <x v="1619"/>
    <x v="1617"/>
    <n v="1500"/>
    <n v="2000"/>
    <x v="0"/>
    <x v="0"/>
    <x v="0"/>
    <n v="1410755286"/>
    <n v="1408940886"/>
    <b v="0"/>
    <n v="23"/>
    <b v="1"/>
    <x v="11"/>
    <n v="133.33333333333331"/>
    <n v="86.956521739130437"/>
    <x v="4"/>
    <x v="11"/>
  </r>
  <r>
    <n v="1620"/>
    <x v="1620"/>
    <x v="1618"/>
    <n v="1000"/>
    <n v="1130"/>
    <x v="0"/>
    <x v="0"/>
    <x v="0"/>
    <n v="1361606940"/>
    <n v="1361002140"/>
    <b v="0"/>
    <n v="17"/>
    <b v="1"/>
    <x v="11"/>
    <n v="112.99999999999999"/>
    <n v="66.470588235294116"/>
    <x v="4"/>
    <x v="11"/>
  </r>
  <r>
    <n v="1621"/>
    <x v="1621"/>
    <x v="1619"/>
    <n v="5000"/>
    <n v="6060"/>
    <x v="0"/>
    <x v="0"/>
    <x v="0"/>
    <n v="1338177540"/>
    <n v="1333550015"/>
    <b v="0"/>
    <n v="37"/>
    <b v="1"/>
    <x v="11"/>
    <n v="121.2"/>
    <n v="163.78378378378378"/>
    <x v="4"/>
    <x v="11"/>
  </r>
  <r>
    <n v="1622"/>
    <x v="1622"/>
    <x v="1620"/>
    <n v="6900"/>
    <n v="7019"/>
    <x v="0"/>
    <x v="0"/>
    <x v="0"/>
    <n v="1418803140"/>
    <n v="1415343874"/>
    <b v="0"/>
    <n v="65"/>
    <b v="1"/>
    <x v="11"/>
    <n v="101.72463768115942"/>
    <n v="107.98461538461538"/>
    <x v="4"/>
    <x v="11"/>
  </r>
  <r>
    <n v="1623"/>
    <x v="1623"/>
    <x v="1621"/>
    <n v="750"/>
    <n v="758"/>
    <x v="0"/>
    <x v="1"/>
    <x v="1"/>
    <n v="1377621089"/>
    <n v="1372437089"/>
    <b v="0"/>
    <n v="18"/>
    <b v="1"/>
    <x v="11"/>
    <n v="101.06666666666666"/>
    <n v="42.111111111111114"/>
    <x v="4"/>
    <x v="11"/>
  </r>
  <r>
    <n v="1624"/>
    <x v="1624"/>
    <x v="1622"/>
    <n v="1000"/>
    <n v="1180"/>
    <x v="0"/>
    <x v="0"/>
    <x v="0"/>
    <n v="1357721335"/>
    <n v="1354265335"/>
    <b v="0"/>
    <n v="25"/>
    <b v="1"/>
    <x v="11"/>
    <n v="118"/>
    <n v="47.2"/>
    <x v="4"/>
    <x v="11"/>
  </r>
  <r>
    <n v="1625"/>
    <x v="1625"/>
    <x v="1623"/>
    <n v="7500"/>
    <n v="11650"/>
    <x v="0"/>
    <x v="0"/>
    <x v="0"/>
    <n v="1347382053"/>
    <n v="1344962853"/>
    <b v="0"/>
    <n v="104"/>
    <b v="1"/>
    <x v="11"/>
    <n v="155.33333333333331"/>
    <n v="112.01923076923077"/>
    <x v="4"/>
    <x v="11"/>
  </r>
  <r>
    <n v="1626"/>
    <x v="1626"/>
    <x v="1624"/>
    <n v="8000"/>
    <n v="8095"/>
    <x v="0"/>
    <x v="0"/>
    <x v="0"/>
    <n v="1385932867"/>
    <n v="1383337267"/>
    <b v="0"/>
    <n v="108"/>
    <b v="1"/>
    <x v="11"/>
    <n v="101.18750000000001"/>
    <n v="74.953703703703709"/>
    <x v="4"/>
    <x v="11"/>
  </r>
  <r>
    <n v="1627"/>
    <x v="1627"/>
    <x v="1625"/>
    <n v="2000"/>
    <n v="2340"/>
    <x v="0"/>
    <x v="0"/>
    <x v="0"/>
    <n v="1353905940"/>
    <n v="1351011489"/>
    <b v="0"/>
    <n v="38"/>
    <b v="1"/>
    <x v="11"/>
    <n v="117"/>
    <n v="61.578947368421055"/>
    <x v="4"/>
    <x v="11"/>
  </r>
  <r>
    <n v="1628"/>
    <x v="1628"/>
    <x v="1626"/>
    <n v="4000"/>
    <n v="4037"/>
    <x v="0"/>
    <x v="0"/>
    <x v="0"/>
    <n v="1403026882"/>
    <n v="1400175682"/>
    <b v="0"/>
    <n v="88"/>
    <b v="1"/>
    <x v="11"/>
    <n v="100.925"/>
    <n v="45.875"/>
    <x v="4"/>
    <x v="11"/>
  </r>
  <r>
    <n v="1629"/>
    <x v="1629"/>
    <x v="1627"/>
    <n v="6000"/>
    <n v="6220"/>
    <x v="0"/>
    <x v="0"/>
    <x v="0"/>
    <n v="1392929333"/>
    <n v="1389041333"/>
    <b v="0"/>
    <n v="82"/>
    <b v="1"/>
    <x v="11"/>
    <n v="103.66666666666666"/>
    <n v="75.853658536585371"/>
    <x v="4"/>
    <x v="11"/>
  </r>
  <r>
    <n v="1630"/>
    <x v="1630"/>
    <x v="1628"/>
    <n v="4000"/>
    <n v="10610"/>
    <x v="0"/>
    <x v="0"/>
    <x v="0"/>
    <n v="1330671540"/>
    <n v="1328040375"/>
    <b v="0"/>
    <n v="126"/>
    <b v="1"/>
    <x v="11"/>
    <n v="265.25"/>
    <n v="84.206349206349202"/>
    <x v="4"/>
    <x v="11"/>
  </r>
  <r>
    <n v="1631"/>
    <x v="1631"/>
    <x v="1629"/>
    <n v="10000"/>
    <n v="15591"/>
    <x v="0"/>
    <x v="0"/>
    <x v="0"/>
    <n v="1350074261"/>
    <n v="1347482261"/>
    <b v="0"/>
    <n v="133"/>
    <b v="1"/>
    <x v="11"/>
    <n v="155.91"/>
    <n v="117.22556390977444"/>
    <x v="4"/>
    <x v="11"/>
  </r>
  <r>
    <n v="1632"/>
    <x v="1632"/>
    <x v="1630"/>
    <n v="4000"/>
    <n v="4065"/>
    <x v="0"/>
    <x v="0"/>
    <x v="0"/>
    <n v="1316851854"/>
    <n v="1311667854"/>
    <b v="0"/>
    <n v="47"/>
    <b v="1"/>
    <x v="11"/>
    <n v="101.62500000000001"/>
    <n v="86.489361702127653"/>
    <x v="4"/>
    <x v="11"/>
  </r>
  <r>
    <n v="1633"/>
    <x v="1633"/>
    <x v="1631"/>
    <n v="10000"/>
    <n v="10000"/>
    <x v="0"/>
    <x v="0"/>
    <x v="0"/>
    <n v="1326690000"/>
    <n v="1324329156"/>
    <b v="0"/>
    <n v="58"/>
    <b v="1"/>
    <x v="11"/>
    <n v="100"/>
    <n v="172.41379310344828"/>
    <x v="4"/>
    <x v="11"/>
  </r>
  <r>
    <n v="1634"/>
    <x v="1634"/>
    <x v="1632"/>
    <n v="2000"/>
    <n v="2010"/>
    <x v="0"/>
    <x v="0"/>
    <x v="0"/>
    <n v="1306994340"/>
    <n v="1303706001"/>
    <b v="0"/>
    <n v="32"/>
    <b v="1"/>
    <x v="11"/>
    <n v="100.49999999999999"/>
    <n v="62.8125"/>
    <x v="4"/>
    <x v="11"/>
  </r>
  <r>
    <n v="1635"/>
    <x v="1635"/>
    <x v="1633"/>
    <n v="2000"/>
    <n v="2506"/>
    <x v="0"/>
    <x v="0"/>
    <x v="0"/>
    <n v="1468270261"/>
    <n v="1463086261"/>
    <b v="0"/>
    <n v="37"/>
    <b v="1"/>
    <x v="11"/>
    <n v="125.29999999999998"/>
    <n v="67.729729729729726"/>
    <x v="4"/>
    <x v="11"/>
  </r>
  <r>
    <n v="1636"/>
    <x v="1636"/>
    <x v="1634"/>
    <n v="4500"/>
    <n v="4660"/>
    <x v="0"/>
    <x v="0"/>
    <x v="0"/>
    <n v="1307851200"/>
    <n v="1304129088"/>
    <b v="0"/>
    <n v="87"/>
    <b v="1"/>
    <x v="11"/>
    <n v="103.55555555555556"/>
    <n v="53.5632183908046"/>
    <x v="4"/>
    <x v="11"/>
  </r>
  <r>
    <n v="1637"/>
    <x v="1637"/>
    <x v="1635"/>
    <n v="500"/>
    <n v="519"/>
    <x v="0"/>
    <x v="0"/>
    <x v="0"/>
    <n v="1262302740"/>
    <n v="1257444140"/>
    <b v="0"/>
    <n v="15"/>
    <b v="1"/>
    <x v="11"/>
    <n v="103.8"/>
    <n v="34.6"/>
    <x v="4"/>
    <x v="11"/>
  </r>
  <r>
    <n v="1638"/>
    <x v="1638"/>
    <x v="1636"/>
    <n v="1000"/>
    <n v="1050"/>
    <x v="0"/>
    <x v="0"/>
    <x v="0"/>
    <n v="1362086700"/>
    <n v="1358180968"/>
    <b v="0"/>
    <n v="27"/>
    <b v="1"/>
    <x v="11"/>
    <n v="105"/>
    <n v="38.888888888888886"/>
    <x v="4"/>
    <x v="11"/>
  </r>
  <r>
    <n v="1639"/>
    <x v="1639"/>
    <x v="1637"/>
    <n v="1800"/>
    <n v="1800"/>
    <x v="0"/>
    <x v="0"/>
    <x v="0"/>
    <n v="1330789165"/>
    <n v="1328197165"/>
    <b v="0"/>
    <n v="19"/>
    <b v="1"/>
    <x v="11"/>
    <n v="100"/>
    <n v="94.736842105263165"/>
    <x v="4"/>
    <x v="11"/>
  </r>
  <r>
    <n v="1640"/>
    <x v="1640"/>
    <x v="1638"/>
    <n v="400"/>
    <n v="679.44"/>
    <x v="0"/>
    <x v="0"/>
    <x v="0"/>
    <n v="1280800740"/>
    <n v="1279603955"/>
    <b v="0"/>
    <n v="17"/>
    <b v="1"/>
    <x v="11"/>
    <n v="169.86"/>
    <n v="39.967058823529413"/>
    <x v="4"/>
    <x v="11"/>
  </r>
  <r>
    <n v="1641"/>
    <x v="1641"/>
    <x v="1639"/>
    <n v="2500"/>
    <n v="2535"/>
    <x v="0"/>
    <x v="0"/>
    <x v="0"/>
    <n v="1418998744"/>
    <n v="1416406744"/>
    <b v="0"/>
    <n v="26"/>
    <b v="1"/>
    <x v="27"/>
    <n v="101.4"/>
    <n v="97.5"/>
    <x v="4"/>
    <x v="27"/>
  </r>
  <r>
    <n v="1642"/>
    <x v="1642"/>
    <x v="1640"/>
    <n v="1200"/>
    <n v="1200"/>
    <x v="0"/>
    <x v="0"/>
    <x v="0"/>
    <n v="1308011727"/>
    <n v="1306283727"/>
    <b v="0"/>
    <n v="28"/>
    <b v="1"/>
    <x v="27"/>
    <n v="100"/>
    <n v="42.857142857142854"/>
    <x v="4"/>
    <x v="27"/>
  </r>
  <r>
    <n v="1643"/>
    <x v="1643"/>
    <x v="1641"/>
    <n v="5000"/>
    <n v="6235"/>
    <x v="0"/>
    <x v="0"/>
    <x v="0"/>
    <n v="1348516012"/>
    <n v="1345924012"/>
    <b v="0"/>
    <n v="37"/>
    <b v="1"/>
    <x v="27"/>
    <n v="124.70000000000002"/>
    <n v="168.51351351351352"/>
    <x v="4"/>
    <x v="27"/>
  </r>
  <r>
    <n v="1644"/>
    <x v="1644"/>
    <x v="1642"/>
    <n v="10000"/>
    <n v="10950"/>
    <x v="0"/>
    <x v="0"/>
    <x v="0"/>
    <n v="1353551160"/>
    <n v="1348363560"/>
    <b v="0"/>
    <n v="128"/>
    <b v="1"/>
    <x v="27"/>
    <n v="109.5"/>
    <n v="85.546875"/>
    <x v="4"/>
    <x v="27"/>
  </r>
  <r>
    <n v="1645"/>
    <x v="1645"/>
    <x v="1643"/>
    <n v="5000"/>
    <n v="5540"/>
    <x v="0"/>
    <x v="0"/>
    <x v="0"/>
    <n v="1379515740"/>
    <n v="1378306140"/>
    <b v="0"/>
    <n v="10"/>
    <b v="1"/>
    <x v="27"/>
    <n v="110.80000000000001"/>
    <n v="554"/>
    <x v="4"/>
    <x v="27"/>
  </r>
  <r>
    <n v="1646"/>
    <x v="1646"/>
    <x v="1644"/>
    <n v="2000"/>
    <n v="2204"/>
    <x v="0"/>
    <x v="1"/>
    <x v="1"/>
    <n v="1408039860"/>
    <n v="1405248503"/>
    <b v="0"/>
    <n v="83"/>
    <b v="1"/>
    <x v="27"/>
    <n v="110.2"/>
    <n v="26.554216867469879"/>
    <x v="4"/>
    <x v="27"/>
  </r>
  <r>
    <n v="1647"/>
    <x v="1647"/>
    <x v="1645"/>
    <n v="5000"/>
    <n v="5236"/>
    <x v="0"/>
    <x v="0"/>
    <x v="0"/>
    <n v="1339235377"/>
    <n v="1336643377"/>
    <b v="0"/>
    <n v="46"/>
    <b v="1"/>
    <x v="27"/>
    <n v="104.71999999999998"/>
    <n v="113.82608695652173"/>
    <x v="4"/>
    <x v="27"/>
  </r>
  <r>
    <n v="1648"/>
    <x v="1648"/>
    <x v="1646"/>
    <n v="2300"/>
    <n v="2881"/>
    <x v="0"/>
    <x v="0"/>
    <x v="0"/>
    <n v="1300636482"/>
    <n v="1298048082"/>
    <b v="0"/>
    <n v="90"/>
    <b v="1"/>
    <x v="27"/>
    <n v="125.26086956521738"/>
    <n v="32.011111111111113"/>
    <x v="4"/>
    <x v="27"/>
  </r>
  <r>
    <n v="1649"/>
    <x v="1649"/>
    <x v="1647"/>
    <n v="3800"/>
    <n v="3822.33"/>
    <x v="0"/>
    <x v="0"/>
    <x v="0"/>
    <n v="1400862355"/>
    <n v="1396974355"/>
    <b v="0"/>
    <n v="81"/>
    <b v="1"/>
    <x v="27"/>
    <n v="100.58763157894737"/>
    <n v="47.189259259259259"/>
    <x v="4"/>
    <x v="27"/>
  </r>
  <r>
    <n v="1650"/>
    <x v="1650"/>
    <x v="1648"/>
    <n v="2000"/>
    <n v="2831"/>
    <x v="0"/>
    <x v="0"/>
    <x v="0"/>
    <n v="1381314437"/>
    <n v="1378722437"/>
    <b v="0"/>
    <n v="32"/>
    <b v="1"/>
    <x v="27"/>
    <n v="141.55000000000001"/>
    <n v="88.46875"/>
    <x v="4"/>
    <x v="27"/>
  </r>
  <r>
    <n v="1651"/>
    <x v="1651"/>
    <x v="1649"/>
    <n v="2000"/>
    <n v="2015"/>
    <x v="0"/>
    <x v="0"/>
    <x v="0"/>
    <n v="1303801140"/>
    <n v="1300916220"/>
    <b v="0"/>
    <n v="20"/>
    <b v="1"/>
    <x v="27"/>
    <n v="100.75"/>
    <n v="100.75"/>
    <x v="4"/>
    <x v="27"/>
  </r>
  <r>
    <n v="1652"/>
    <x v="1652"/>
    <x v="1650"/>
    <n v="4500"/>
    <n v="4530"/>
    <x v="0"/>
    <x v="0"/>
    <x v="0"/>
    <n v="1385297393"/>
    <n v="1382701793"/>
    <b v="0"/>
    <n v="70"/>
    <b v="1"/>
    <x v="27"/>
    <n v="100.66666666666666"/>
    <n v="64.714285714285708"/>
    <x v="4"/>
    <x v="27"/>
  </r>
  <r>
    <n v="1653"/>
    <x v="1653"/>
    <x v="1651"/>
    <n v="5000"/>
    <n v="8711.52"/>
    <x v="0"/>
    <x v="0"/>
    <x v="0"/>
    <n v="1303675296"/>
    <n v="1300996896"/>
    <b v="0"/>
    <n v="168"/>
    <b v="1"/>
    <x v="27"/>
    <n v="174.2304"/>
    <n v="51.854285714285716"/>
    <x v="4"/>
    <x v="27"/>
  </r>
  <r>
    <n v="1654"/>
    <x v="1654"/>
    <x v="1652"/>
    <n v="1100"/>
    <n v="1319"/>
    <x v="0"/>
    <x v="0"/>
    <x v="0"/>
    <n v="1334784160"/>
    <n v="1332192160"/>
    <b v="0"/>
    <n v="34"/>
    <b v="1"/>
    <x v="27"/>
    <n v="119.90909090909089"/>
    <n v="38.794117647058826"/>
    <x v="4"/>
    <x v="27"/>
  </r>
  <r>
    <n v="1655"/>
    <x v="1655"/>
    <x v="1653"/>
    <n v="1500"/>
    <n v="2143"/>
    <x v="0"/>
    <x v="0"/>
    <x v="0"/>
    <n v="1333648820"/>
    <n v="1331060420"/>
    <b v="0"/>
    <n v="48"/>
    <b v="1"/>
    <x v="27"/>
    <n v="142.86666666666667"/>
    <n v="44.645833333333336"/>
    <x v="4"/>
    <x v="27"/>
  </r>
  <r>
    <n v="1656"/>
    <x v="1656"/>
    <x v="1654"/>
    <n v="7500"/>
    <n v="7525.12"/>
    <x v="0"/>
    <x v="0"/>
    <x v="0"/>
    <n v="1355437052"/>
    <n v="1352845052"/>
    <b v="0"/>
    <n v="48"/>
    <b v="1"/>
    <x v="27"/>
    <n v="100.33493333333334"/>
    <n v="156.77333333333334"/>
    <x v="4"/>
    <x v="27"/>
  </r>
  <r>
    <n v="1657"/>
    <x v="1657"/>
    <x v="1655"/>
    <n v="25000"/>
    <n v="26233.45"/>
    <x v="0"/>
    <x v="0"/>
    <x v="0"/>
    <n v="1337885168"/>
    <n v="1335293168"/>
    <b v="0"/>
    <n v="221"/>
    <b v="1"/>
    <x v="27"/>
    <n v="104.93380000000001"/>
    <n v="118.70339366515837"/>
    <x v="4"/>
    <x v="27"/>
  </r>
  <r>
    <n v="1658"/>
    <x v="1658"/>
    <x v="1656"/>
    <n v="6000"/>
    <n v="7934"/>
    <x v="0"/>
    <x v="0"/>
    <x v="0"/>
    <n v="1355840400"/>
    <n v="1352524767"/>
    <b v="0"/>
    <n v="107"/>
    <b v="1"/>
    <x v="27"/>
    <n v="132.23333333333335"/>
    <n v="74.149532710280369"/>
    <x v="4"/>
    <x v="27"/>
  </r>
  <r>
    <n v="1659"/>
    <x v="1659"/>
    <x v="1657"/>
    <n v="500"/>
    <n v="564"/>
    <x v="0"/>
    <x v="1"/>
    <x v="1"/>
    <n v="1387281600"/>
    <n v="1384811721"/>
    <b v="0"/>
    <n v="45"/>
    <b v="1"/>
    <x v="27"/>
    <n v="112.79999999999998"/>
    <n v="12.533333333333333"/>
    <x v="4"/>
    <x v="27"/>
  </r>
  <r>
    <n v="1660"/>
    <x v="1660"/>
    <x v="1658"/>
    <n v="80"/>
    <n v="1003"/>
    <x v="0"/>
    <x v="13"/>
    <x v="3"/>
    <n v="1462053540"/>
    <n v="1459355950"/>
    <b v="0"/>
    <n v="36"/>
    <b v="1"/>
    <x v="27"/>
    <n v="1253.75"/>
    <n v="27.861111111111111"/>
    <x v="4"/>
    <x v="27"/>
  </r>
  <r>
    <n v="1661"/>
    <x v="1661"/>
    <x v="1659"/>
    <n v="7900"/>
    <n v="8098"/>
    <x v="0"/>
    <x v="15"/>
    <x v="3"/>
    <n v="1453064400"/>
    <n v="1449359831"/>
    <b v="0"/>
    <n v="101"/>
    <b v="1"/>
    <x v="27"/>
    <n v="102.50632911392405"/>
    <n v="80.178217821782184"/>
    <x v="4"/>
    <x v="27"/>
  </r>
  <r>
    <n v="1662"/>
    <x v="1662"/>
    <x v="1660"/>
    <n v="8000"/>
    <n v="8211"/>
    <x v="0"/>
    <x v="0"/>
    <x v="0"/>
    <n v="1325310336"/>
    <n v="1320122736"/>
    <b v="0"/>
    <n v="62"/>
    <b v="1"/>
    <x v="27"/>
    <n v="102.6375"/>
    <n v="132.43548387096774"/>
    <x v="4"/>
    <x v="27"/>
  </r>
  <r>
    <n v="1663"/>
    <x v="1663"/>
    <x v="1661"/>
    <n v="1000"/>
    <n v="1080"/>
    <x v="0"/>
    <x v="0"/>
    <x v="0"/>
    <n v="1422750707"/>
    <n v="1420158707"/>
    <b v="0"/>
    <n v="32"/>
    <b v="1"/>
    <x v="27"/>
    <n v="108"/>
    <n v="33.75"/>
    <x v="4"/>
    <x v="27"/>
  </r>
  <r>
    <n v="1664"/>
    <x v="1664"/>
    <x v="1662"/>
    <n v="2500"/>
    <n v="3060.22"/>
    <x v="0"/>
    <x v="0"/>
    <x v="0"/>
    <n v="1331870340"/>
    <n v="1328033818"/>
    <b v="0"/>
    <n v="89"/>
    <b v="1"/>
    <x v="27"/>
    <n v="122.40879999999999"/>
    <n v="34.384494382022467"/>
    <x v="4"/>
    <x v="27"/>
  </r>
  <r>
    <n v="1665"/>
    <x v="1665"/>
    <x v="1663"/>
    <n v="3500"/>
    <n v="4181"/>
    <x v="0"/>
    <x v="0"/>
    <x v="0"/>
    <n v="1298343600"/>
    <n v="1295624113"/>
    <b v="0"/>
    <n v="93"/>
    <b v="1"/>
    <x v="27"/>
    <n v="119.45714285714286"/>
    <n v="44.956989247311824"/>
    <x v="4"/>
    <x v="27"/>
  </r>
  <r>
    <n v="1666"/>
    <x v="1666"/>
    <x v="1664"/>
    <n v="2500"/>
    <n v="4022"/>
    <x v="0"/>
    <x v="0"/>
    <x v="0"/>
    <n v="1364447073"/>
    <n v="1361858673"/>
    <b v="0"/>
    <n v="98"/>
    <b v="1"/>
    <x v="27"/>
    <n v="160.88"/>
    <n v="41.04081632653061"/>
    <x v="4"/>
    <x v="27"/>
  </r>
  <r>
    <n v="1667"/>
    <x v="1667"/>
    <x v="1665"/>
    <n v="3400"/>
    <n v="4313"/>
    <x v="0"/>
    <x v="0"/>
    <x v="0"/>
    <n v="1394521140"/>
    <n v="1392169298"/>
    <b v="0"/>
    <n v="82"/>
    <b v="1"/>
    <x v="27"/>
    <n v="126.85294117647059"/>
    <n v="52.597560975609753"/>
    <x v="4"/>
    <x v="27"/>
  </r>
  <r>
    <n v="1668"/>
    <x v="1668"/>
    <x v="1666"/>
    <n v="8000"/>
    <n v="8211"/>
    <x v="0"/>
    <x v="0"/>
    <x v="0"/>
    <n v="1322454939"/>
    <n v="1319859339"/>
    <b v="0"/>
    <n v="116"/>
    <b v="1"/>
    <x v="27"/>
    <n v="102.6375"/>
    <n v="70.784482758620683"/>
    <x v="4"/>
    <x v="27"/>
  </r>
  <r>
    <n v="1669"/>
    <x v="1669"/>
    <x v="1667"/>
    <n v="2000"/>
    <n v="2795"/>
    <x v="0"/>
    <x v="0"/>
    <x v="0"/>
    <n v="1464729276"/>
    <n v="1459545276"/>
    <b v="0"/>
    <n v="52"/>
    <b v="1"/>
    <x v="27"/>
    <n v="139.75"/>
    <n v="53.75"/>
    <x v="4"/>
    <x v="27"/>
  </r>
  <r>
    <n v="1670"/>
    <x v="1670"/>
    <x v="1668"/>
    <n v="1000"/>
    <n v="1026"/>
    <x v="0"/>
    <x v="0"/>
    <x v="0"/>
    <n v="1278302400"/>
    <n v="1273961999"/>
    <b v="0"/>
    <n v="23"/>
    <b v="1"/>
    <x v="27"/>
    <n v="102.60000000000001"/>
    <n v="44.608695652173914"/>
    <x v="4"/>
    <x v="27"/>
  </r>
  <r>
    <n v="1671"/>
    <x v="1671"/>
    <x v="1669"/>
    <n v="2000"/>
    <n v="2013.47"/>
    <x v="0"/>
    <x v="0"/>
    <x v="0"/>
    <n v="1470056614"/>
    <n v="1467464614"/>
    <b v="0"/>
    <n v="77"/>
    <b v="1"/>
    <x v="27"/>
    <n v="100.67349999999999"/>
    <n v="26.148961038961041"/>
    <x v="4"/>
    <x v="27"/>
  </r>
  <r>
    <n v="1672"/>
    <x v="1672"/>
    <x v="1670"/>
    <n v="1700"/>
    <n v="1920"/>
    <x v="0"/>
    <x v="0"/>
    <x v="0"/>
    <n v="1338824730"/>
    <n v="1336232730"/>
    <b v="0"/>
    <n v="49"/>
    <b v="1"/>
    <x v="27"/>
    <n v="112.94117647058823"/>
    <n v="39.183673469387756"/>
    <x v="4"/>
    <x v="27"/>
  </r>
  <r>
    <n v="1673"/>
    <x v="1673"/>
    <x v="1671"/>
    <n v="2100"/>
    <n v="2690"/>
    <x v="0"/>
    <x v="0"/>
    <x v="0"/>
    <n v="1425675892"/>
    <n v="1423083892"/>
    <b v="0"/>
    <n v="59"/>
    <b v="1"/>
    <x v="27"/>
    <n v="128.09523809523807"/>
    <n v="45.593220338983052"/>
    <x v="4"/>
    <x v="27"/>
  </r>
  <r>
    <n v="1674"/>
    <x v="1674"/>
    <x v="1672"/>
    <n v="5000"/>
    <n v="10085"/>
    <x v="0"/>
    <x v="0"/>
    <x v="0"/>
    <n v="1471503540"/>
    <n v="1468852306"/>
    <b v="0"/>
    <n v="113"/>
    <b v="1"/>
    <x v="27"/>
    <n v="201.7"/>
    <n v="89.247787610619469"/>
    <x v="4"/>
    <x v="27"/>
  </r>
  <r>
    <n v="1675"/>
    <x v="1675"/>
    <x v="1673"/>
    <n v="1000"/>
    <n v="1374.16"/>
    <x v="0"/>
    <x v="0"/>
    <x v="0"/>
    <n v="1318802580"/>
    <n v="1316194540"/>
    <b v="0"/>
    <n v="34"/>
    <b v="1"/>
    <x v="27"/>
    <n v="137.416"/>
    <n v="40.416470588235299"/>
    <x v="4"/>
    <x v="27"/>
  </r>
  <r>
    <n v="1676"/>
    <x v="1676"/>
    <x v="1674"/>
    <n v="3000"/>
    <n v="3460"/>
    <x v="0"/>
    <x v="0"/>
    <x v="0"/>
    <n v="1334980740"/>
    <n v="1330968347"/>
    <b v="0"/>
    <n v="42"/>
    <b v="1"/>
    <x v="27"/>
    <n v="115.33333333333333"/>
    <n v="82.38095238095238"/>
    <x v="4"/>
    <x v="27"/>
  </r>
  <r>
    <n v="1677"/>
    <x v="1677"/>
    <x v="1675"/>
    <n v="6000"/>
    <n v="6700"/>
    <x v="0"/>
    <x v="3"/>
    <x v="3"/>
    <n v="1460786340"/>
    <n v="1455615976"/>
    <b v="0"/>
    <n v="42"/>
    <b v="1"/>
    <x v="27"/>
    <n v="111.66666666666667"/>
    <n v="159.52380952380952"/>
    <x v="4"/>
    <x v="27"/>
  </r>
  <r>
    <n v="1678"/>
    <x v="1678"/>
    <x v="1676"/>
    <n v="1500"/>
    <n v="1776"/>
    <x v="0"/>
    <x v="0"/>
    <x v="0"/>
    <n v="1391718671"/>
    <n v="1390509071"/>
    <b v="0"/>
    <n v="49"/>
    <b v="1"/>
    <x v="27"/>
    <n v="118.39999999999999"/>
    <n v="36.244897959183675"/>
    <x v="4"/>
    <x v="27"/>
  </r>
  <r>
    <n v="1679"/>
    <x v="1679"/>
    <x v="1677"/>
    <n v="2000"/>
    <n v="3500"/>
    <x v="0"/>
    <x v="0"/>
    <x v="0"/>
    <n v="1311298745"/>
    <n v="1309311545"/>
    <b v="0"/>
    <n v="56"/>
    <b v="1"/>
    <x v="27"/>
    <n v="175"/>
    <n v="62.5"/>
    <x v="4"/>
    <x v="27"/>
  </r>
  <r>
    <n v="1680"/>
    <x v="1680"/>
    <x v="1678"/>
    <n v="1000"/>
    <n v="1175"/>
    <x v="0"/>
    <x v="0"/>
    <x v="0"/>
    <n v="1405188667"/>
    <n v="1402596667"/>
    <b v="0"/>
    <n v="25"/>
    <b v="1"/>
    <x v="27"/>
    <n v="117.5"/>
    <n v="47"/>
    <x v="4"/>
    <x v="27"/>
  </r>
  <r>
    <n v="1681"/>
    <x v="1681"/>
    <x v="1679"/>
    <n v="65000"/>
    <n v="65924.38"/>
    <x v="3"/>
    <x v="0"/>
    <x v="0"/>
    <n v="1490752800"/>
    <n v="1486522484"/>
    <b v="0"/>
    <n v="884"/>
    <b v="0"/>
    <x v="28"/>
    <n v="101.42212307692309"/>
    <n v="74.575090497737563"/>
    <x v="4"/>
    <x v="28"/>
  </r>
  <r>
    <n v="1682"/>
    <x v="1682"/>
    <x v="1680"/>
    <n v="6000"/>
    <n v="0"/>
    <x v="3"/>
    <x v="0"/>
    <x v="0"/>
    <n v="1492142860"/>
    <n v="1486962460"/>
    <b v="0"/>
    <n v="0"/>
    <b v="0"/>
    <x v="28"/>
    <n v="0"/>
    <e v="#DIV/0!"/>
    <x v="4"/>
    <x v="28"/>
  </r>
  <r>
    <n v="1683"/>
    <x v="1683"/>
    <x v="1681"/>
    <n v="3500"/>
    <n v="760"/>
    <x v="3"/>
    <x v="6"/>
    <x v="3"/>
    <n v="1491590738"/>
    <n v="1489517138"/>
    <b v="0"/>
    <n v="10"/>
    <b v="0"/>
    <x v="28"/>
    <n v="21.714285714285715"/>
    <n v="76"/>
    <x v="4"/>
    <x v="28"/>
  </r>
  <r>
    <n v="1684"/>
    <x v="1684"/>
    <x v="1682"/>
    <n v="8000"/>
    <n v="8730"/>
    <x v="3"/>
    <x v="0"/>
    <x v="0"/>
    <n v="1489775641"/>
    <n v="1487360041"/>
    <b v="0"/>
    <n v="101"/>
    <b v="0"/>
    <x v="28"/>
    <n v="109.125"/>
    <n v="86.43564356435644"/>
    <x v="4"/>
    <x v="28"/>
  </r>
  <r>
    <n v="1685"/>
    <x v="1685"/>
    <x v="1683"/>
    <n v="350"/>
    <n v="360"/>
    <x v="3"/>
    <x v="0"/>
    <x v="0"/>
    <n v="1490331623"/>
    <n v="1487743223"/>
    <b v="0"/>
    <n v="15"/>
    <b v="0"/>
    <x v="28"/>
    <n v="102.85714285714285"/>
    <n v="24"/>
    <x v="4"/>
    <x v="28"/>
  </r>
  <r>
    <n v="1686"/>
    <x v="1686"/>
    <x v="1684"/>
    <n v="5000"/>
    <n v="18"/>
    <x v="3"/>
    <x v="5"/>
    <x v="5"/>
    <n v="1493320519"/>
    <n v="1488140119"/>
    <b v="0"/>
    <n v="1"/>
    <b v="0"/>
    <x v="28"/>
    <n v="0.36"/>
    <n v="18"/>
    <x v="4"/>
    <x v="28"/>
  </r>
  <r>
    <n v="1687"/>
    <x v="1687"/>
    <x v="1685"/>
    <n v="10000"/>
    <n v="3125"/>
    <x v="3"/>
    <x v="0"/>
    <x v="0"/>
    <n v="1491855300"/>
    <n v="1488935245"/>
    <b v="0"/>
    <n v="39"/>
    <b v="0"/>
    <x v="28"/>
    <n v="31.25"/>
    <n v="80.128205128205124"/>
    <x v="4"/>
    <x v="28"/>
  </r>
  <r>
    <n v="1688"/>
    <x v="1688"/>
    <x v="1686"/>
    <n v="4000"/>
    <n v="1772"/>
    <x v="3"/>
    <x v="0"/>
    <x v="0"/>
    <n v="1491738594"/>
    <n v="1489150194"/>
    <b v="0"/>
    <n v="7"/>
    <b v="0"/>
    <x v="28"/>
    <n v="44.3"/>
    <n v="253.14285714285714"/>
    <x v="4"/>
    <x v="28"/>
  </r>
  <r>
    <n v="1689"/>
    <x v="1689"/>
    <x v="1687"/>
    <n v="2400"/>
    <n v="2400"/>
    <x v="3"/>
    <x v="0"/>
    <x v="0"/>
    <n v="1489700230"/>
    <n v="1487111830"/>
    <b v="0"/>
    <n v="14"/>
    <b v="0"/>
    <x v="28"/>
    <n v="100"/>
    <n v="171.42857142857142"/>
    <x v="4"/>
    <x v="28"/>
  </r>
  <r>
    <n v="1690"/>
    <x v="1690"/>
    <x v="1688"/>
    <n v="2500"/>
    <n v="635"/>
    <x v="3"/>
    <x v="0"/>
    <x v="0"/>
    <n v="1491470442"/>
    <n v="1488882042"/>
    <b v="0"/>
    <n v="11"/>
    <b v="0"/>
    <x v="28"/>
    <n v="25.4"/>
    <n v="57.727272727272727"/>
    <x v="4"/>
    <x v="28"/>
  </r>
  <r>
    <n v="1691"/>
    <x v="1691"/>
    <x v="1689"/>
    <n v="30000"/>
    <n v="10042"/>
    <x v="3"/>
    <x v="0"/>
    <x v="0"/>
    <n v="1491181200"/>
    <n v="1488387008"/>
    <b v="0"/>
    <n v="38"/>
    <b v="0"/>
    <x v="28"/>
    <n v="33.473333333333329"/>
    <n v="264.26315789473682"/>
    <x v="4"/>
    <x v="28"/>
  </r>
  <r>
    <n v="1692"/>
    <x v="1692"/>
    <x v="1690"/>
    <n v="5000"/>
    <n v="2390"/>
    <x v="3"/>
    <x v="0"/>
    <x v="0"/>
    <n v="1490572740"/>
    <n v="1487734667"/>
    <b v="0"/>
    <n v="15"/>
    <b v="0"/>
    <x v="28"/>
    <n v="47.8"/>
    <n v="159.33333333333334"/>
    <x v="4"/>
    <x v="28"/>
  </r>
  <r>
    <n v="1693"/>
    <x v="1693"/>
    <x v="1691"/>
    <n v="3000"/>
    <n v="280"/>
    <x v="3"/>
    <x v="1"/>
    <x v="1"/>
    <n v="1491768000"/>
    <n v="1489097112"/>
    <b v="0"/>
    <n v="8"/>
    <b v="0"/>
    <x v="28"/>
    <n v="9.3333333333333339"/>
    <n v="35"/>
    <x v="4"/>
    <x v="28"/>
  </r>
  <r>
    <n v="1694"/>
    <x v="1694"/>
    <x v="1692"/>
    <n v="10000"/>
    <n v="5"/>
    <x v="3"/>
    <x v="0"/>
    <x v="0"/>
    <n v="1490589360"/>
    <n v="1488038674"/>
    <b v="0"/>
    <n v="1"/>
    <b v="0"/>
    <x v="28"/>
    <n v="0.05"/>
    <n v="5"/>
    <x v="4"/>
    <x v="28"/>
  </r>
  <r>
    <n v="1695"/>
    <x v="1695"/>
    <x v="1693"/>
    <n v="12000"/>
    <n v="1405"/>
    <x v="3"/>
    <x v="0"/>
    <x v="0"/>
    <n v="1491786000"/>
    <n v="1488847514"/>
    <b v="0"/>
    <n v="23"/>
    <b v="0"/>
    <x v="28"/>
    <n v="11.708333333333334"/>
    <n v="61.086956521739133"/>
    <x v="4"/>
    <x v="28"/>
  </r>
  <r>
    <n v="1696"/>
    <x v="1696"/>
    <x v="1694"/>
    <n v="300000"/>
    <n v="0"/>
    <x v="3"/>
    <x v="0"/>
    <x v="0"/>
    <n v="1491007211"/>
    <n v="1488418811"/>
    <b v="0"/>
    <n v="0"/>
    <b v="0"/>
    <x v="28"/>
    <n v="0"/>
    <e v="#DIV/0!"/>
    <x v="4"/>
    <x v="28"/>
  </r>
  <r>
    <n v="1697"/>
    <x v="1697"/>
    <x v="1695"/>
    <n v="12500"/>
    <n v="2526"/>
    <x v="3"/>
    <x v="0"/>
    <x v="0"/>
    <n v="1491781648"/>
    <n v="1489193248"/>
    <b v="0"/>
    <n v="22"/>
    <b v="0"/>
    <x v="28"/>
    <n v="20.208000000000002"/>
    <n v="114.81818181818181"/>
    <x v="4"/>
    <x v="28"/>
  </r>
  <r>
    <n v="1698"/>
    <x v="1698"/>
    <x v="1696"/>
    <n v="125000"/>
    <n v="0"/>
    <x v="3"/>
    <x v="0"/>
    <x v="0"/>
    <n v="1490499180"/>
    <n v="1488430760"/>
    <b v="0"/>
    <n v="0"/>
    <b v="0"/>
    <x v="28"/>
    <n v="0"/>
    <e v="#DIV/0!"/>
    <x v="4"/>
    <x v="28"/>
  </r>
  <r>
    <n v="1699"/>
    <x v="1699"/>
    <x v="1697"/>
    <n v="5105"/>
    <n v="216"/>
    <x v="3"/>
    <x v="0"/>
    <x v="0"/>
    <n v="1491943445"/>
    <n v="1489351445"/>
    <b v="0"/>
    <n v="4"/>
    <b v="0"/>
    <x v="28"/>
    <n v="4.2311459353574925"/>
    <n v="54"/>
    <x v="4"/>
    <x v="28"/>
  </r>
  <r>
    <n v="1700"/>
    <x v="1700"/>
    <x v="1698"/>
    <n v="20000"/>
    <n v="5212"/>
    <x v="3"/>
    <x v="0"/>
    <x v="0"/>
    <n v="1491019200"/>
    <n v="1488418990"/>
    <b v="0"/>
    <n v="79"/>
    <b v="0"/>
    <x v="28"/>
    <n v="26.06"/>
    <n v="65.974683544303801"/>
    <x v="4"/>
    <x v="28"/>
  </r>
  <r>
    <n v="1701"/>
    <x v="1701"/>
    <x v="1699"/>
    <n v="5050"/>
    <n v="10"/>
    <x v="2"/>
    <x v="0"/>
    <x v="0"/>
    <n v="1421337405"/>
    <n v="1418745405"/>
    <b v="0"/>
    <n v="2"/>
    <b v="0"/>
    <x v="28"/>
    <n v="0.19801980198019803"/>
    <n v="5"/>
    <x v="4"/>
    <x v="28"/>
  </r>
  <r>
    <n v="1702"/>
    <x v="1702"/>
    <x v="1700"/>
    <n v="16500"/>
    <n v="1"/>
    <x v="2"/>
    <x v="0"/>
    <x v="0"/>
    <n v="1427745150"/>
    <n v="1425156750"/>
    <b v="0"/>
    <n v="1"/>
    <b v="0"/>
    <x v="28"/>
    <n v="6.0606060606060606E-3"/>
    <n v="1"/>
    <x v="4"/>
    <x v="28"/>
  </r>
  <r>
    <n v="1703"/>
    <x v="1703"/>
    <x v="1701"/>
    <n v="5000"/>
    <n v="51"/>
    <x v="2"/>
    <x v="0"/>
    <x v="0"/>
    <n v="1441003537"/>
    <n v="1435819537"/>
    <b v="0"/>
    <n v="2"/>
    <b v="0"/>
    <x v="28"/>
    <n v="1.02"/>
    <n v="25.5"/>
    <x v="4"/>
    <x v="28"/>
  </r>
  <r>
    <n v="1704"/>
    <x v="1704"/>
    <x v="1702"/>
    <n v="2000"/>
    <n v="1302"/>
    <x v="2"/>
    <x v="0"/>
    <x v="0"/>
    <n v="1424056873"/>
    <n v="1421464873"/>
    <b v="0"/>
    <n v="11"/>
    <b v="0"/>
    <x v="28"/>
    <n v="65.100000000000009"/>
    <n v="118.36363636363636"/>
    <x v="4"/>
    <x v="28"/>
  </r>
  <r>
    <n v="1705"/>
    <x v="1705"/>
    <x v="1703"/>
    <n v="2000"/>
    <n v="0"/>
    <x v="2"/>
    <x v="0"/>
    <x v="0"/>
    <n v="1441814400"/>
    <n v="1440807846"/>
    <b v="0"/>
    <n v="0"/>
    <b v="0"/>
    <x v="28"/>
    <n v="0"/>
    <e v="#DIV/0!"/>
    <x v="4"/>
    <x v="28"/>
  </r>
  <r>
    <n v="1706"/>
    <x v="1706"/>
    <x v="1704"/>
    <n v="5500"/>
    <n v="0"/>
    <x v="2"/>
    <x v="12"/>
    <x v="3"/>
    <n v="1440314472"/>
    <n v="1435130472"/>
    <b v="0"/>
    <n v="0"/>
    <b v="0"/>
    <x v="28"/>
    <n v="0"/>
    <e v="#DIV/0!"/>
    <x v="4"/>
    <x v="28"/>
  </r>
  <r>
    <n v="1707"/>
    <x v="1707"/>
    <x v="1705"/>
    <n v="5000"/>
    <n v="487"/>
    <x v="2"/>
    <x v="0"/>
    <x v="0"/>
    <n v="1459181895"/>
    <n v="1456593495"/>
    <b v="0"/>
    <n v="9"/>
    <b v="0"/>
    <x v="28"/>
    <n v="9.74"/>
    <n v="54.111111111111114"/>
    <x v="4"/>
    <x v="28"/>
  </r>
  <r>
    <n v="1708"/>
    <x v="1708"/>
    <x v="1706"/>
    <n v="7000"/>
    <n v="0"/>
    <x v="2"/>
    <x v="0"/>
    <x v="0"/>
    <n v="1462135706"/>
    <n v="1458679706"/>
    <b v="0"/>
    <n v="0"/>
    <b v="0"/>
    <x v="28"/>
    <n v="0"/>
    <e v="#DIV/0!"/>
    <x v="4"/>
    <x v="28"/>
  </r>
  <r>
    <n v="1709"/>
    <x v="1709"/>
    <x v="1707"/>
    <n v="1750"/>
    <n v="85"/>
    <x v="2"/>
    <x v="0"/>
    <x v="0"/>
    <n v="1409513940"/>
    <n v="1405949514"/>
    <b v="0"/>
    <n v="4"/>
    <b v="0"/>
    <x v="28"/>
    <n v="4.8571428571428568"/>
    <n v="21.25"/>
    <x v="4"/>
    <x v="28"/>
  </r>
  <r>
    <n v="1710"/>
    <x v="1710"/>
    <x v="1708"/>
    <n v="5000"/>
    <n v="34"/>
    <x v="2"/>
    <x v="12"/>
    <x v="3"/>
    <n v="1453122000"/>
    <n v="1449151888"/>
    <b v="0"/>
    <n v="1"/>
    <b v="0"/>
    <x v="28"/>
    <n v="0.67999999999999994"/>
    <n v="34"/>
    <x v="4"/>
    <x v="28"/>
  </r>
  <r>
    <n v="1711"/>
    <x v="1711"/>
    <x v="1709"/>
    <n v="10000"/>
    <n v="1050"/>
    <x v="2"/>
    <x v="0"/>
    <x v="0"/>
    <n v="1409585434"/>
    <n v="1406907034"/>
    <b v="0"/>
    <n v="2"/>
    <b v="0"/>
    <x v="28"/>
    <n v="10.5"/>
    <n v="525"/>
    <x v="4"/>
    <x v="28"/>
  </r>
  <r>
    <n v="1712"/>
    <x v="1712"/>
    <x v="1710"/>
    <n v="5000"/>
    <n v="0"/>
    <x v="2"/>
    <x v="0"/>
    <x v="0"/>
    <n v="1435701353"/>
    <n v="1430517353"/>
    <b v="0"/>
    <n v="0"/>
    <b v="0"/>
    <x v="28"/>
    <n v="0"/>
    <e v="#DIV/0!"/>
    <x v="4"/>
    <x v="28"/>
  </r>
  <r>
    <n v="1713"/>
    <x v="1713"/>
    <x v="1711"/>
    <n v="3000"/>
    <n v="50"/>
    <x v="2"/>
    <x v="0"/>
    <x v="0"/>
    <n v="1412536412"/>
    <n v="1409944412"/>
    <b v="0"/>
    <n v="1"/>
    <b v="0"/>
    <x v="28"/>
    <n v="1.6666666666666667"/>
    <n v="50"/>
    <x v="4"/>
    <x v="28"/>
  </r>
  <r>
    <n v="1714"/>
    <x v="1714"/>
    <x v="1712"/>
    <n v="25000"/>
    <n v="1967"/>
    <x v="2"/>
    <x v="0"/>
    <x v="0"/>
    <n v="1430517761"/>
    <n v="1427925761"/>
    <b v="0"/>
    <n v="17"/>
    <b v="0"/>
    <x v="28"/>
    <n v="7.8680000000000003"/>
    <n v="115.70588235294117"/>
    <x v="4"/>
    <x v="28"/>
  </r>
  <r>
    <n v="1715"/>
    <x v="1715"/>
    <x v="1713"/>
    <n v="5000"/>
    <n v="11"/>
    <x v="2"/>
    <x v="0"/>
    <x v="0"/>
    <n v="1427772120"/>
    <n v="1425186785"/>
    <b v="0"/>
    <n v="2"/>
    <b v="0"/>
    <x v="28"/>
    <n v="0.22"/>
    <n v="5.5"/>
    <x v="4"/>
    <x v="28"/>
  </r>
  <r>
    <n v="1716"/>
    <x v="1716"/>
    <x v="1714"/>
    <n v="2000"/>
    <n v="150"/>
    <x v="2"/>
    <x v="0"/>
    <x v="0"/>
    <n v="1481295099"/>
    <n v="1477835499"/>
    <b v="0"/>
    <n v="3"/>
    <b v="0"/>
    <x v="28"/>
    <n v="7.5"/>
    <n v="50"/>
    <x v="4"/>
    <x v="28"/>
  </r>
  <r>
    <n v="1717"/>
    <x v="1717"/>
    <x v="1715"/>
    <n v="3265"/>
    <n v="1395"/>
    <x v="2"/>
    <x v="0"/>
    <x v="0"/>
    <n v="1461211200"/>
    <n v="1459467238"/>
    <b v="0"/>
    <n v="41"/>
    <b v="0"/>
    <x v="28"/>
    <n v="42.725880551301685"/>
    <n v="34.024390243902438"/>
    <x v="4"/>
    <x v="28"/>
  </r>
  <r>
    <n v="1718"/>
    <x v="1718"/>
    <x v="1716"/>
    <n v="35000"/>
    <n v="75"/>
    <x v="2"/>
    <x v="0"/>
    <x v="0"/>
    <n v="1463201940"/>
    <n v="1459435149"/>
    <b v="0"/>
    <n v="2"/>
    <b v="0"/>
    <x v="28"/>
    <n v="0.2142857142857143"/>
    <n v="37.5"/>
    <x v="4"/>
    <x v="28"/>
  </r>
  <r>
    <n v="1719"/>
    <x v="1719"/>
    <x v="1717"/>
    <n v="4000"/>
    <n v="35"/>
    <x v="2"/>
    <x v="0"/>
    <x v="0"/>
    <n v="1410958191"/>
    <n v="1408366191"/>
    <b v="0"/>
    <n v="3"/>
    <b v="0"/>
    <x v="28"/>
    <n v="0.87500000000000011"/>
    <n v="11.666666666666666"/>
    <x v="4"/>
    <x v="28"/>
  </r>
  <r>
    <n v="1720"/>
    <x v="1720"/>
    <x v="1718"/>
    <n v="4000"/>
    <n v="225"/>
    <x v="2"/>
    <x v="0"/>
    <x v="0"/>
    <n v="1415562471"/>
    <n v="1412966871"/>
    <b v="0"/>
    <n v="8"/>
    <b v="0"/>
    <x v="28"/>
    <n v="5.625"/>
    <n v="28.125"/>
    <x v="4"/>
    <x v="28"/>
  </r>
  <r>
    <n v="1721"/>
    <x v="1721"/>
    <x v="1719"/>
    <n v="5000"/>
    <n v="0"/>
    <x v="2"/>
    <x v="0"/>
    <x v="0"/>
    <n v="1449831863"/>
    <n v="1447239863"/>
    <b v="0"/>
    <n v="0"/>
    <b v="0"/>
    <x v="28"/>
    <n v="0"/>
    <e v="#DIV/0!"/>
    <x v="4"/>
    <x v="28"/>
  </r>
  <r>
    <n v="1722"/>
    <x v="1722"/>
    <x v="1720"/>
    <n v="2880"/>
    <n v="1"/>
    <x v="2"/>
    <x v="0"/>
    <x v="0"/>
    <n v="1459642200"/>
    <n v="1456441429"/>
    <b v="0"/>
    <n v="1"/>
    <b v="0"/>
    <x v="28"/>
    <n v="3.4722222222222224E-2"/>
    <n v="1"/>
    <x v="4"/>
    <x v="28"/>
  </r>
  <r>
    <n v="1723"/>
    <x v="1723"/>
    <x v="1721"/>
    <n v="10000"/>
    <n v="650"/>
    <x v="2"/>
    <x v="0"/>
    <x v="0"/>
    <n v="1435730400"/>
    <n v="1430855315"/>
    <b v="0"/>
    <n v="3"/>
    <b v="0"/>
    <x v="28"/>
    <n v="6.5"/>
    <n v="216.66666666666666"/>
    <x v="4"/>
    <x v="28"/>
  </r>
  <r>
    <n v="1724"/>
    <x v="1724"/>
    <x v="1722"/>
    <n v="6000"/>
    <n v="35"/>
    <x v="2"/>
    <x v="0"/>
    <x v="0"/>
    <n v="1414707762"/>
    <n v="1412115762"/>
    <b v="0"/>
    <n v="4"/>
    <b v="0"/>
    <x v="28"/>
    <n v="0.58333333333333337"/>
    <n v="8.75"/>
    <x v="4"/>
    <x v="28"/>
  </r>
  <r>
    <n v="1725"/>
    <x v="1725"/>
    <x v="1723"/>
    <n v="5500"/>
    <n v="560"/>
    <x v="2"/>
    <x v="0"/>
    <x v="0"/>
    <n v="1408922049"/>
    <n v="1406330049"/>
    <b v="0"/>
    <n v="9"/>
    <b v="0"/>
    <x v="28"/>
    <n v="10.181818181818182"/>
    <n v="62.222222222222221"/>
    <x v="4"/>
    <x v="28"/>
  </r>
  <r>
    <n v="1726"/>
    <x v="1726"/>
    <x v="1724"/>
    <n v="6500"/>
    <n v="2196"/>
    <x v="2"/>
    <x v="0"/>
    <x v="0"/>
    <n v="1403906664"/>
    <n v="1401401064"/>
    <b v="0"/>
    <n v="16"/>
    <b v="0"/>
    <x v="28"/>
    <n v="33.784615384615385"/>
    <n v="137.25"/>
    <x v="4"/>
    <x v="28"/>
  </r>
  <r>
    <n v="1727"/>
    <x v="1727"/>
    <x v="1725"/>
    <n v="3000"/>
    <n v="1"/>
    <x v="2"/>
    <x v="1"/>
    <x v="1"/>
    <n v="1428231600"/>
    <n v="1423520177"/>
    <b v="0"/>
    <n v="1"/>
    <b v="0"/>
    <x v="28"/>
    <n v="3.3333333333333333E-2"/>
    <n v="1"/>
    <x v="4"/>
    <x v="28"/>
  </r>
  <r>
    <n v="1728"/>
    <x v="1728"/>
    <x v="1726"/>
    <n v="1250"/>
    <n v="855"/>
    <x v="2"/>
    <x v="0"/>
    <x v="0"/>
    <n v="1445439674"/>
    <n v="1442847674"/>
    <b v="0"/>
    <n v="7"/>
    <b v="0"/>
    <x v="28"/>
    <n v="68.400000000000006"/>
    <n v="122.14285714285714"/>
    <x v="4"/>
    <x v="28"/>
  </r>
  <r>
    <n v="1729"/>
    <x v="1729"/>
    <x v="1727"/>
    <n v="10000"/>
    <n v="0"/>
    <x v="2"/>
    <x v="0"/>
    <x v="0"/>
    <n v="1465521306"/>
    <n v="1460337306"/>
    <b v="0"/>
    <n v="0"/>
    <b v="0"/>
    <x v="28"/>
    <n v="0"/>
    <e v="#DIV/0!"/>
    <x v="4"/>
    <x v="28"/>
  </r>
  <r>
    <n v="1730"/>
    <x v="1730"/>
    <x v="1728"/>
    <n v="3000"/>
    <n v="0"/>
    <x v="2"/>
    <x v="0"/>
    <x v="0"/>
    <n v="1445738783"/>
    <n v="1443146783"/>
    <b v="0"/>
    <n v="0"/>
    <b v="0"/>
    <x v="28"/>
    <n v="0"/>
    <e v="#DIV/0!"/>
    <x v="4"/>
    <x v="28"/>
  </r>
  <r>
    <n v="1731"/>
    <x v="1731"/>
    <x v="1729"/>
    <n v="1000"/>
    <n v="0"/>
    <x v="2"/>
    <x v="0"/>
    <x v="0"/>
    <n v="1434034800"/>
    <n v="1432849552"/>
    <b v="0"/>
    <n v="0"/>
    <b v="0"/>
    <x v="28"/>
    <n v="0"/>
    <e v="#DIV/0!"/>
    <x v="4"/>
    <x v="28"/>
  </r>
  <r>
    <n v="1732"/>
    <x v="1732"/>
    <x v="1730"/>
    <n v="4000"/>
    <n v="0"/>
    <x v="2"/>
    <x v="0"/>
    <x v="0"/>
    <n v="1452920400"/>
    <n v="1447777481"/>
    <b v="0"/>
    <n v="0"/>
    <b v="0"/>
    <x v="28"/>
    <n v="0"/>
    <e v="#DIV/0!"/>
    <x v="4"/>
    <x v="28"/>
  </r>
  <r>
    <n v="1733"/>
    <x v="1733"/>
    <x v="1731"/>
    <n v="10000"/>
    <n v="0"/>
    <x v="2"/>
    <x v="0"/>
    <x v="0"/>
    <n v="1473802200"/>
    <n v="1472746374"/>
    <b v="0"/>
    <n v="0"/>
    <b v="0"/>
    <x v="28"/>
    <n v="0"/>
    <e v="#DIV/0!"/>
    <x v="4"/>
    <x v="28"/>
  </r>
  <r>
    <n v="1734"/>
    <x v="1734"/>
    <x v="1732"/>
    <n v="4500"/>
    <n v="1"/>
    <x v="2"/>
    <x v="0"/>
    <x v="0"/>
    <n v="1431046356"/>
    <n v="1428454356"/>
    <b v="0"/>
    <n v="1"/>
    <b v="0"/>
    <x v="28"/>
    <n v="2.2222222222222223E-2"/>
    <n v="1"/>
    <x v="4"/>
    <x v="28"/>
  </r>
  <r>
    <n v="1735"/>
    <x v="1735"/>
    <x v="1733"/>
    <n v="1000"/>
    <n v="110"/>
    <x v="2"/>
    <x v="0"/>
    <x v="0"/>
    <n v="1470598345"/>
    <n v="1468006345"/>
    <b v="0"/>
    <n v="2"/>
    <b v="0"/>
    <x v="28"/>
    <n v="11"/>
    <n v="55"/>
    <x v="4"/>
    <x v="28"/>
  </r>
  <r>
    <n v="1736"/>
    <x v="1736"/>
    <x v="1734"/>
    <n v="3000"/>
    <n v="22"/>
    <x v="2"/>
    <x v="0"/>
    <x v="0"/>
    <n v="1447018833"/>
    <n v="1444423233"/>
    <b v="0"/>
    <n v="1"/>
    <b v="0"/>
    <x v="28"/>
    <n v="0.73333333333333328"/>
    <n v="22"/>
    <x v="4"/>
    <x v="28"/>
  </r>
  <r>
    <n v="1737"/>
    <x v="1737"/>
    <x v="1735"/>
    <n v="4000"/>
    <n v="850"/>
    <x v="2"/>
    <x v="0"/>
    <x v="0"/>
    <n v="1437432392"/>
    <n v="1434840392"/>
    <b v="0"/>
    <n v="15"/>
    <b v="0"/>
    <x v="28"/>
    <n v="21.25"/>
    <n v="56.666666666666664"/>
    <x v="4"/>
    <x v="28"/>
  </r>
  <r>
    <n v="1738"/>
    <x v="1738"/>
    <x v="1736"/>
    <n v="5000"/>
    <n v="20"/>
    <x v="2"/>
    <x v="0"/>
    <x v="0"/>
    <n v="1412283542"/>
    <n v="1409691542"/>
    <b v="0"/>
    <n v="1"/>
    <b v="0"/>
    <x v="28"/>
    <n v="0.4"/>
    <n v="20"/>
    <x v="4"/>
    <x v="28"/>
  </r>
  <r>
    <n v="1739"/>
    <x v="1739"/>
    <x v="1737"/>
    <n v="1000"/>
    <n v="1"/>
    <x v="2"/>
    <x v="0"/>
    <x v="0"/>
    <n v="1462391932"/>
    <n v="1457297932"/>
    <b v="0"/>
    <n v="1"/>
    <b v="0"/>
    <x v="28"/>
    <n v="0.1"/>
    <n v="1"/>
    <x v="4"/>
    <x v="28"/>
  </r>
  <r>
    <n v="1740"/>
    <x v="1740"/>
    <x v="1738"/>
    <n v="3000"/>
    <n v="0"/>
    <x v="2"/>
    <x v="0"/>
    <x v="0"/>
    <n v="1437075422"/>
    <n v="1434483422"/>
    <b v="0"/>
    <n v="0"/>
    <b v="0"/>
    <x v="28"/>
    <n v="0"/>
    <e v="#DIV/0!"/>
    <x v="4"/>
    <x v="28"/>
  </r>
  <r>
    <n v="1741"/>
    <x v="1741"/>
    <x v="1739"/>
    <n v="1200"/>
    <n v="1330"/>
    <x v="0"/>
    <x v="1"/>
    <x v="1"/>
    <n v="1433948671"/>
    <n v="1430060671"/>
    <b v="0"/>
    <n v="52"/>
    <b v="1"/>
    <x v="20"/>
    <n v="110.83333333333334"/>
    <n v="25.576923076923077"/>
    <x v="8"/>
    <x v="20"/>
  </r>
  <r>
    <n v="1742"/>
    <x v="1742"/>
    <x v="1740"/>
    <n v="2000"/>
    <n v="2175"/>
    <x v="0"/>
    <x v="0"/>
    <x v="0"/>
    <n v="1483822800"/>
    <n v="1481058170"/>
    <b v="0"/>
    <n v="34"/>
    <b v="1"/>
    <x v="20"/>
    <n v="108.74999999999999"/>
    <n v="63.970588235294116"/>
    <x v="8"/>
    <x v="20"/>
  </r>
  <r>
    <n v="1743"/>
    <x v="1743"/>
    <x v="1741"/>
    <n v="6000"/>
    <n v="6025"/>
    <x v="0"/>
    <x v="0"/>
    <x v="0"/>
    <n v="1472270340"/>
    <n v="1470348775"/>
    <b v="0"/>
    <n v="67"/>
    <b v="1"/>
    <x v="20"/>
    <n v="100.41666666666667"/>
    <n v="89.925373134328353"/>
    <x v="8"/>
    <x v="20"/>
  </r>
  <r>
    <n v="1744"/>
    <x v="1744"/>
    <x v="1742"/>
    <n v="5500"/>
    <n v="6515"/>
    <x v="0"/>
    <x v="1"/>
    <x v="1"/>
    <n v="1425821477"/>
    <n v="1421937077"/>
    <b v="0"/>
    <n v="70"/>
    <b v="1"/>
    <x v="20"/>
    <n v="118.45454545454545"/>
    <n v="93.071428571428569"/>
    <x v="8"/>
    <x v="20"/>
  </r>
  <r>
    <n v="1745"/>
    <x v="1745"/>
    <x v="1743"/>
    <n v="7000"/>
    <n v="7981"/>
    <x v="0"/>
    <x v="0"/>
    <x v="0"/>
    <n v="1482372000"/>
    <n v="1479276838"/>
    <b v="0"/>
    <n v="89"/>
    <b v="1"/>
    <x v="20"/>
    <n v="114.01428571428571"/>
    <n v="89.674157303370791"/>
    <x v="8"/>
    <x v="20"/>
  </r>
  <r>
    <n v="1746"/>
    <x v="1746"/>
    <x v="1744"/>
    <n v="15000"/>
    <n v="22215"/>
    <x v="0"/>
    <x v="0"/>
    <x v="0"/>
    <n v="1479952800"/>
    <n v="1477368867"/>
    <b v="0"/>
    <n v="107"/>
    <b v="1"/>
    <x v="20"/>
    <n v="148.10000000000002"/>
    <n v="207.61682242990653"/>
    <x v="8"/>
    <x v="20"/>
  </r>
  <r>
    <n v="1747"/>
    <x v="1747"/>
    <x v="1745"/>
    <n v="9000"/>
    <n v="9446"/>
    <x v="0"/>
    <x v="1"/>
    <x v="1"/>
    <n v="1447426800"/>
    <n v="1444904830"/>
    <b v="0"/>
    <n v="159"/>
    <b v="1"/>
    <x v="20"/>
    <n v="104.95555555555556"/>
    <n v="59.408805031446541"/>
    <x v="8"/>
    <x v="20"/>
  </r>
  <r>
    <n v="1748"/>
    <x v="1748"/>
    <x v="1746"/>
    <n v="50000"/>
    <n v="64974"/>
    <x v="0"/>
    <x v="5"/>
    <x v="5"/>
    <n v="1441234143"/>
    <n v="1438642143"/>
    <b v="0"/>
    <n v="181"/>
    <b v="1"/>
    <x v="20"/>
    <n v="129.94800000000001"/>
    <n v="358.97237569060775"/>
    <x v="8"/>
    <x v="20"/>
  </r>
  <r>
    <n v="1749"/>
    <x v="1749"/>
    <x v="1747"/>
    <n v="10050"/>
    <n v="12410.5"/>
    <x v="0"/>
    <x v="19"/>
    <x v="3"/>
    <n v="1488394800"/>
    <n v="1485213921"/>
    <b v="0"/>
    <n v="131"/>
    <b v="1"/>
    <x v="20"/>
    <n v="123.48756218905473"/>
    <n v="94.736641221374043"/>
    <x v="8"/>
    <x v="20"/>
  </r>
  <r>
    <n v="1750"/>
    <x v="1750"/>
    <x v="1748"/>
    <n v="5000"/>
    <n v="10081"/>
    <x v="0"/>
    <x v="0"/>
    <x v="0"/>
    <n v="1461096304"/>
    <n v="1458936304"/>
    <b v="0"/>
    <n v="125"/>
    <b v="1"/>
    <x v="20"/>
    <n v="201.62"/>
    <n v="80.647999999999996"/>
    <x v="8"/>
    <x v="20"/>
  </r>
  <r>
    <n v="1751"/>
    <x v="1751"/>
    <x v="1749"/>
    <n v="10000"/>
    <n v="10290"/>
    <x v="0"/>
    <x v="0"/>
    <x v="0"/>
    <n v="1426787123"/>
    <n v="1424198723"/>
    <b v="0"/>
    <n v="61"/>
    <b v="1"/>
    <x v="20"/>
    <n v="102.89999999999999"/>
    <n v="168.68852459016392"/>
    <x v="8"/>
    <x v="20"/>
  </r>
  <r>
    <n v="1752"/>
    <x v="1752"/>
    <x v="1750"/>
    <n v="1200"/>
    <n v="3122"/>
    <x v="0"/>
    <x v="1"/>
    <x v="1"/>
    <n v="1476425082"/>
    <n v="1473833082"/>
    <b v="0"/>
    <n v="90"/>
    <b v="1"/>
    <x v="20"/>
    <n v="260.16666666666663"/>
    <n v="34.68888888888889"/>
    <x v="8"/>
    <x v="20"/>
  </r>
  <r>
    <n v="1753"/>
    <x v="1753"/>
    <x v="1751"/>
    <n v="15000"/>
    <n v="16200"/>
    <x v="0"/>
    <x v="8"/>
    <x v="7"/>
    <n v="1458579568"/>
    <n v="1455991168"/>
    <b v="0"/>
    <n v="35"/>
    <b v="1"/>
    <x v="20"/>
    <n v="108"/>
    <n v="462.85714285714283"/>
    <x v="8"/>
    <x v="20"/>
  </r>
  <r>
    <n v="1754"/>
    <x v="1754"/>
    <x v="1752"/>
    <n v="8500"/>
    <n v="9395"/>
    <x v="0"/>
    <x v="5"/>
    <x v="5"/>
    <n v="1428091353"/>
    <n v="1425502953"/>
    <b v="0"/>
    <n v="90"/>
    <b v="1"/>
    <x v="20"/>
    <n v="110.52941176470587"/>
    <n v="104.38888888888889"/>
    <x v="8"/>
    <x v="20"/>
  </r>
  <r>
    <n v="1755"/>
    <x v="1755"/>
    <x v="1753"/>
    <n v="25"/>
    <n v="30"/>
    <x v="0"/>
    <x v="0"/>
    <x v="0"/>
    <n v="1444071361"/>
    <n v="1441479361"/>
    <b v="0"/>
    <n v="4"/>
    <b v="1"/>
    <x v="20"/>
    <n v="120"/>
    <n v="7.5"/>
    <x v="8"/>
    <x v="20"/>
  </r>
  <r>
    <n v="1756"/>
    <x v="1756"/>
    <x v="1754"/>
    <n v="5500"/>
    <n v="5655.6"/>
    <x v="0"/>
    <x v="0"/>
    <x v="0"/>
    <n v="1472443269"/>
    <n v="1468987269"/>
    <b v="0"/>
    <n v="120"/>
    <b v="1"/>
    <x v="20"/>
    <n v="102.82909090909091"/>
    <n v="47.13"/>
    <x v="8"/>
    <x v="20"/>
  </r>
  <r>
    <n v="1757"/>
    <x v="1757"/>
    <x v="1755"/>
    <n v="5000"/>
    <n v="5800"/>
    <x v="0"/>
    <x v="0"/>
    <x v="0"/>
    <n v="1485631740"/>
    <n v="1483041083"/>
    <b v="0"/>
    <n v="14"/>
    <b v="1"/>
    <x v="20"/>
    <n v="115.99999999999999"/>
    <n v="414.28571428571428"/>
    <x v="8"/>
    <x v="20"/>
  </r>
  <r>
    <n v="1758"/>
    <x v="1758"/>
    <x v="1756"/>
    <n v="1000"/>
    <n v="1147"/>
    <x v="0"/>
    <x v="0"/>
    <x v="0"/>
    <n v="1468536992"/>
    <n v="1463352992"/>
    <b v="0"/>
    <n v="27"/>
    <b v="1"/>
    <x v="20"/>
    <n v="114.7"/>
    <n v="42.481481481481481"/>
    <x v="8"/>
    <x v="20"/>
  </r>
  <r>
    <n v="1759"/>
    <x v="1759"/>
    <x v="1757"/>
    <n v="5000"/>
    <n v="5330"/>
    <x v="0"/>
    <x v="0"/>
    <x v="0"/>
    <n v="1427309629"/>
    <n v="1425585229"/>
    <b v="0"/>
    <n v="49"/>
    <b v="1"/>
    <x v="20"/>
    <n v="106.60000000000001"/>
    <n v="108.77551020408163"/>
    <x v="8"/>
    <x v="20"/>
  </r>
  <r>
    <n v="1760"/>
    <x v="1760"/>
    <x v="1758"/>
    <n v="5000"/>
    <n v="8272"/>
    <x v="0"/>
    <x v="0"/>
    <x v="0"/>
    <n v="1456416513"/>
    <n v="1454688513"/>
    <b v="0"/>
    <n v="102"/>
    <b v="1"/>
    <x v="20"/>
    <n v="165.44"/>
    <n v="81.098039215686271"/>
    <x v="8"/>
    <x v="20"/>
  </r>
  <r>
    <n v="1761"/>
    <x v="1761"/>
    <x v="1759"/>
    <n v="100"/>
    <n v="155"/>
    <x v="0"/>
    <x v="1"/>
    <x v="1"/>
    <n v="1442065060"/>
    <n v="1437745060"/>
    <b v="0"/>
    <n v="3"/>
    <b v="1"/>
    <x v="20"/>
    <n v="155"/>
    <n v="51.666666666666664"/>
    <x v="8"/>
    <x v="20"/>
  </r>
  <r>
    <n v="1762"/>
    <x v="1762"/>
    <x v="1760"/>
    <n v="100"/>
    <n v="885"/>
    <x v="0"/>
    <x v="0"/>
    <x v="0"/>
    <n v="1457739245"/>
    <n v="1455147245"/>
    <b v="0"/>
    <n v="25"/>
    <b v="1"/>
    <x v="20"/>
    <n v="885"/>
    <n v="35.4"/>
    <x v="8"/>
    <x v="20"/>
  </r>
  <r>
    <n v="1763"/>
    <x v="1763"/>
    <x v="1761"/>
    <n v="12000"/>
    <n v="12229"/>
    <x v="0"/>
    <x v="0"/>
    <x v="0"/>
    <n v="1477255840"/>
    <n v="1474663840"/>
    <b v="0"/>
    <n v="118"/>
    <b v="1"/>
    <x v="20"/>
    <n v="101.90833333333333"/>
    <n v="103.63559322033899"/>
    <x v="8"/>
    <x v="20"/>
  </r>
  <r>
    <n v="1764"/>
    <x v="1764"/>
    <x v="1762"/>
    <n v="11000"/>
    <n v="2156"/>
    <x v="2"/>
    <x v="1"/>
    <x v="1"/>
    <n v="1407065979"/>
    <n v="1404560379"/>
    <b v="1"/>
    <n v="39"/>
    <b v="0"/>
    <x v="20"/>
    <n v="19.600000000000001"/>
    <n v="55.282051282051285"/>
    <x v="8"/>
    <x v="20"/>
  </r>
  <r>
    <n v="1765"/>
    <x v="1765"/>
    <x v="1763"/>
    <n v="12500"/>
    <n v="7433.48"/>
    <x v="2"/>
    <x v="0"/>
    <x v="0"/>
    <n v="1407972712"/>
    <n v="1405380712"/>
    <b v="1"/>
    <n v="103"/>
    <b v="0"/>
    <x v="20"/>
    <n v="59.467839999999995"/>
    <n v="72.16970873786407"/>
    <x v="8"/>
    <x v="20"/>
  </r>
  <r>
    <n v="1766"/>
    <x v="1766"/>
    <x v="1764"/>
    <n v="1500"/>
    <n v="0"/>
    <x v="2"/>
    <x v="2"/>
    <x v="2"/>
    <n v="1408999088"/>
    <n v="1407184688"/>
    <b v="1"/>
    <n v="0"/>
    <b v="0"/>
    <x v="20"/>
    <n v="0"/>
    <e v="#DIV/0!"/>
    <x v="8"/>
    <x v="20"/>
  </r>
  <r>
    <n v="1767"/>
    <x v="1767"/>
    <x v="1765"/>
    <n v="5000"/>
    <n v="2286"/>
    <x v="2"/>
    <x v="0"/>
    <x v="0"/>
    <n v="1407080884"/>
    <n v="1404488884"/>
    <b v="1"/>
    <n v="39"/>
    <b v="0"/>
    <x v="20"/>
    <n v="45.72"/>
    <n v="58.615384615384613"/>
    <x v="8"/>
    <x v="20"/>
  </r>
  <r>
    <n v="1768"/>
    <x v="1768"/>
    <x v="1766"/>
    <n v="5000"/>
    <n v="187"/>
    <x v="2"/>
    <x v="0"/>
    <x v="0"/>
    <n v="1411824444"/>
    <n v="1406640444"/>
    <b v="1"/>
    <n v="15"/>
    <b v="0"/>
    <x v="20"/>
    <n v="3.74"/>
    <n v="12.466666666666667"/>
    <x v="8"/>
    <x v="20"/>
  </r>
  <r>
    <n v="1769"/>
    <x v="1769"/>
    <x v="1767"/>
    <n v="40000"/>
    <n v="1081"/>
    <x v="2"/>
    <x v="0"/>
    <x v="0"/>
    <n v="1421177959"/>
    <n v="1418585959"/>
    <b v="1"/>
    <n v="22"/>
    <b v="0"/>
    <x v="20"/>
    <n v="2.7025000000000001"/>
    <n v="49.136363636363633"/>
    <x v="8"/>
    <x v="20"/>
  </r>
  <r>
    <n v="1770"/>
    <x v="1770"/>
    <x v="1768"/>
    <n v="24500"/>
    <n v="13846"/>
    <x v="2"/>
    <x v="0"/>
    <x v="0"/>
    <n v="1413312194"/>
    <n v="1410288194"/>
    <b v="1"/>
    <n v="92"/>
    <b v="0"/>
    <x v="20"/>
    <n v="56.51428571428572"/>
    <n v="150.5"/>
    <x v="8"/>
    <x v="20"/>
  </r>
  <r>
    <n v="1771"/>
    <x v="1771"/>
    <x v="1769"/>
    <n v="4200"/>
    <n v="895"/>
    <x v="2"/>
    <x v="1"/>
    <x v="1"/>
    <n v="1414107040"/>
    <n v="1411515040"/>
    <b v="1"/>
    <n v="25"/>
    <b v="0"/>
    <x v="20"/>
    <n v="21.30952380952381"/>
    <n v="35.799999999999997"/>
    <x v="8"/>
    <x v="20"/>
  </r>
  <r>
    <n v="1772"/>
    <x v="1772"/>
    <x v="1770"/>
    <n v="5500"/>
    <n v="858"/>
    <x v="2"/>
    <x v="1"/>
    <x v="1"/>
    <n v="1404666836"/>
    <n v="1399482836"/>
    <b v="1"/>
    <n v="19"/>
    <b v="0"/>
    <x v="20"/>
    <n v="15.6"/>
    <n v="45.157894736842103"/>
    <x v="8"/>
    <x v="20"/>
  </r>
  <r>
    <n v="1773"/>
    <x v="1773"/>
    <x v="1771"/>
    <n v="30000"/>
    <n v="1877"/>
    <x v="2"/>
    <x v="0"/>
    <x v="0"/>
    <n v="1421691298"/>
    <n v="1417803298"/>
    <b v="1"/>
    <n v="19"/>
    <b v="0"/>
    <x v="20"/>
    <n v="6.2566666666666677"/>
    <n v="98.78947368421052"/>
    <x v="8"/>
    <x v="20"/>
  </r>
  <r>
    <n v="1774"/>
    <x v="1774"/>
    <x v="1772"/>
    <n v="2500"/>
    <n v="1148"/>
    <x v="2"/>
    <x v="0"/>
    <x v="0"/>
    <n v="1417273140"/>
    <n v="1413609292"/>
    <b v="1"/>
    <n v="13"/>
    <b v="0"/>
    <x v="20"/>
    <n v="45.92"/>
    <n v="88.307692307692307"/>
    <x v="8"/>
    <x v="20"/>
  </r>
  <r>
    <n v="1775"/>
    <x v="1775"/>
    <x v="1773"/>
    <n v="32500"/>
    <n v="21158"/>
    <x v="2"/>
    <x v="0"/>
    <x v="0"/>
    <n v="1414193160"/>
    <n v="1410305160"/>
    <b v="1"/>
    <n v="124"/>
    <b v="0"/>
    <x v="20"/>
    <n v="65.101538461538468"/>
    <n v="170.62903225806451"/>
    <x v="8"/>
    <x v="20"/>
  </r>
  <r>
    <n v="1776"/>
    <x v="1776"/>
    <x v="1774"/>
    <n v="5000"/>
    <n v="335"/>
    <x v="2"/>
    <x v="1"/>
    <x v="1"/>
    <n v="1414623471"/>
    <n v="1411513071"/>
    <b v="1"/>
    <n v="4"/>
    <b v="0"/>
    <x v="20"/>
    <n v="6.7"/>
    <n v="83.75"/>
    <x v="8"/>
    <x v="20"/>
  </r>
  <r>
    <n v="1777"/>
    <x v="1777"/>
    <x v="1775"/>
    <n v="4800"/>
    <n v="651"/>
    <x v="2"/>
    <x v="9"/>
    <x v="3"/>
    <n v="1424421253"/>
    <n v="1421829253"/>
    <b v="1"/>
    <n v="10"/>
    <b v="0"/>
    <x v="20"/>
    <n v="13.5625"/>
    <n v="65.099999999999994"/>
    <x v="8"/>
    <x v="20"/>
  </r>
  <r>
    <n v="1778"/>
    <x v="1778"/>
    <x v="1776"/>
    <n v="50000"/>
    <n v="995"/>
    <x v="2"/>
    <x v="0"/>
    <x v="0"/>
    <n v="1427485395"/>
    <n v="1423600995"/>
    <b v="1"/>
    <n v="15"/>
    <b v="0"/>
    <x v="20"/>
    <n v="1.9900000000000002"/>
    <n v="66.333333333333329"/>
    <x v="8"/>
    <x v="20"/>
  </r>
  <r>
    <n v="1779"/>
    <x v="1779"/>
    <x v="1777"/>
    <n v="11000"/>
    <n v="3986"/>
    <x v="2"/>
    <x v="0"/>
    <x v="0"/>
    <n v="1472834180"/>
    <n v="1470242180"/>
    <b v="1"/>
    <n v="38"/>
    <b v="0"/>
    <x v="20"/>
    <n v="36.236363636363642"/>
    <n v="104.89473684210526"/>
    <x v="8"/>
    <x v="20"/>
  </r>
  <r>
    <n v="1780"/>
    <x v="1780"/>
    <x v="1778"/>
    <n v="30000"/>
    <n v="11923"/>
    <x v="2"/>
    <x v="0"/>
    <x v="0"/>
    <n v="1467469510"/>
    <n v="1462285510"/>
    <b v="1"/>
    <n v="152"/>
    <b v="0"/>
    <x v="20"/>
    <n v="39.743333333333339"/>
    <n v="78.440789473684205"/>
    <x v="8"/>
    <x v="20"/>
  </r>
  <r>
    <n v="1781"/>
    <x v="1781"/>
    <x v="1779"/>
    <n v="5500"/>
    <n v="1417"/>
    <x v="2"/>
    <x v="0"/>
    <x v="0"/>
    <n v="1473950945"/>
    <n v="1471272545"/>
    <b v="1"/>
    <n v="24"/>
    <b v="0"/>
    <x v="20"/>
    <n v="25.763636363636365"/>
    <n v="59.041666666666664"/>
    <x v="8"/>
    <x v="20"/>
  </r>
  <r>
    <n v="1782"/>
    <x v="1782"/>
    <x v="1780"/>
    <n v="35000"/>
    <n v="5422"/>
    <x v="2"/>
    <x v="0"/>
    <x v="0"/>
    <n v="1456062489"/>
    <n v="1453211289"/>
    <b v="1"/>
    <n v="76"/>
    <b v="0"/>
    <x v="20"/>
    <n v="15.491428571428573"/>
    <n v="71.34210526315789"/>
    <x v="8"/>
    <x v="20"/>
  </r>
  <r>
    <n v="1783"/>
    <x v="1783"/>
    <x v="1781"/>
    <n v="40000"/>
    <n v="9477"/>
    <x v="2"/>
    <x v="0"/>
    <x v="0"/>
    <n v="1432248478"/>
    <n v="1429656478"/>
    <b v="1"/>
    <n v="185"/>
    <b v="0"/>
    <x v="20"/>
    <n v="23.692499999999999"/>
    <n v="51.227027027027027"/>
    <x v="8"/>
    <x v="20"/>
  </r>
  <r>
    <n v="1784"/>
    <x v="1784"/>
    <x v="1782"/>
    <n v="5000"/>
    <n v="1988"/>
    <x v="2"/>
    <x v="0"/>
    <x v="0"/>
    <n v="1422674700"/>
    <n v="1419954240"/>
    <b v="1"/>
    <n v="33"/>
    <b v="0"/>
    <x v="20"/>
    <n v="39.76"/>
    <n v="60.242424242424242"/>
    <x v="8"/>
    <x v="20"/>
  </r>
  <r>
    <n v="1785"/>
    <x v="1785"/>
    <x v="1783"/>
    <n v="24000"/>
    <n v="4853"/>
    <x v="2"/>
    <x v="0"/>
    <x v="0"/>
    <n v="1413417600"/>
    <n v="1410750855"/>
    <b v="1"/>
    <n v="108"/>
    <b v="0"/>
    <x v="20"/>
    <n v="20.220833333333331"/>
    <n v="44.935185185185183"/>
    <x v="8"/>
    <x v="20"/>
  </r>
  <r>
    <n v="1786"/>
    <x v="1786"/>
    <x v="1784"/>
    <n v="1900"/>
    <n v="905"/>
    <x v="2"/>
    <x v="9"/>
    <x v="3"/>
    <n v="1418649177"/>
    <n v="1416057177"/>
    <b v="1"/>
    <n v="29"/>
    <b v="0"/>
    <x v="20"/>
    <n v="47.631578947368418"/>
    <n v="31.206896551724139"/>
    <x v="8"/>
    <x v="20"/>
  </r>
  <r>
    <n v="1787"/>
    <x v="1787"/>
    <x v="1785"/>
    <n v="10000"/>
    <n v="1533"/>
    <x v="2"/>
    <x v="0"/>
    <x v="0"/>
    <n v="1428158637"/>
    <n v="1425570237"/>
    <b v="1"/>
    <n v="24"/>
    <b v="0"/>
    <x v="20"/>
    <n v="15.329999999999998"/>
    <n v="63.875"/>
    <x v="8"/>
    <x v="20"/>
  </r>
  <r>
    <n v="1788"/>
    <x v="1788"/>
    <x v="1786"/>
    <n v="5500"/>
    <n v="76"/>
    <x v="2"/>
    <x v="1"/>
    <x v="1"/>
    <n v="1414795542"/>
    <n v="1412203542"/>
    <b v="1"/>
    <n v="4"/>
    <b v="0"/>
    <x v="20"/>
    <n v="1.3818181818181818"/>
    <n v="19"/>
    <x v="8"/>
    <x v="20"/>
  </r>
  <r>
    <n v="1789"/>
    <x v="1789"/>
    <x v="1787"/>
    <n v="8000"/>
    <n v="40"/>
    <x v="2"/>
    <x v="0"/>
    <x v="0"/>
    <n v="1421042403"/>
    <n v="1415858403"/>
    <b v="1"/>
    <n v="4"/>
    <b v="0"/>
    <x v="20"/>
    <n v="0.5"/>
    <n v="10"/>
    <x v="8"/>
    <x v="20"/>
  </r>
  <r>
    <n v="1790"/>
    <x v="1790"/>
    <x v="1788"/>
    <n v="33000"/>
    <n v="1636"/>
    <x v="2"/>
    <x v="0"/>
    <x v="0"/>
    <n v="1423152678"/>
    <n v="1420560678"/>
    <b v="1"/>
    <n v="15"/>
    <b v="0"/>
    <x v="20"/>
    <n v="4.957575757575758"/>
    <n v="109.06666666666666"/>
    <x v="8"/>
    <x v="20"/>
  </r>
  <r>
    <n v="1791"/>
    <x v="1791"/>
    <x v="1789"/>
    <n v="3000"/>
    <n v="107"/>
    <x v="2"/>
    <x v="1"/>
    <x v="1"/>
    <n v="1422553565"/>
    <n v="1417369565"/>
    <b v="1"/>
    <n v="4"/>
    <b v="0"/>
    <x v="20"/>
    <n v="3.5666666666666664"/>
    <n v="26.75"/>
    <x v="8"/>
    <x v="20"/>
  </r>
  <r>
    <n v="1792"/>
    <x v="1792"/>
    <x v="1790"/>
    <n v="25000"/>
    <n v="15281"/>
    <x v="2"/>
    <x v="0"/>
    <x v="0"/>
    <n v="1439189940"/>
    <n v="1435970682"/>
    <b v="1"/>
    <n v="139"/>
    <b v="0"/>
    <x v="20"/>
    <n v="61.124000000000002"/>
    <n v="109.93525179856115"/>
    <x v="8"/>
    <x v="20"/>
  </r>
  <r>
    <n v="1793"/>
    <x v="1793"/>
    <x v="1791"/>
    <n v="3000"/>
    <n v="40"/>
    <x v="2"/>
    <x v="2"/>
    <x v="2"/>
    <n v="1417127040"/>
    <n v="1414531440"/>
    <b v="1"/>
    <n v="2"/>
    <b v="0"/>
    <x v="20"/>
    <n v="1.3333333333333335"/>
    <n v="20"/>
    <x v="8"/>
    <x v="20"/>
  </r>
  <r>
    <n v="1794"/>
    <x v="1794"/>
    <x v="1792"/>
    <n v="9000"/>
    <n v="997"/>
    <x v="2"/>
    <x v="0"/>
    <x v="0"/>
    <n v="1423660422"/>
    <n v="1420636422"/>
    <b v="1"/>
    <n v="18"/>
    <b v="0"/>
    <x v="20"/>
    <n v="11.077777777777778"/>
    <n v="55.388888888888886"/>
    <x v="8"/>
    <x v="20"/>
  </r>
  <r>
    <n v="1795"/>
    <x v="1795"/>
    <x v="1793"/>
    <n v="28000"/>
    <n v="10846"/>
    <x v="2"/>
    <x v="12"/>
    <x v="3"/>
    <n v="1476460800"/>
    <n v="1473922541"/>
    <b v="1"/>
    <n v="81"/>
    <b v="0"/>
    <x v="20"/>
    <n v="38.735714285714288"/>
    <n v="133.90123456790124"/>
    <x v="8"/>
    <x v="20"/>
  </r>
  <r>
    <n v="1796"/>
    <x v="1796"/>
    <x v="1794"/>
    <n v="19000"/>
    <n v="4190"/>
    <x v="2"/>
    <x v="1"/>
    <x v="1"/>
    <n v="1469356366"/>
    <n v="1464172366"/>
    <b v="1"/>
    <n v="86"/>
    <b v="0"/>
    <x v="20"/>
    <n v="22.05263157894737"/>
    <n v="48.720930232558139"/>
    <x v="8"/>
    <x v="20"/>
  </r>
  <r>
    <n v="1797"/>
    <x v="1797"/>
    <x v="1795"/>
    <n v="10000"/>
    <n v="6755"/>
    <x v="2"/>
    <x v="0"/>
    <x v="0"/>
    <n v="1481809189"/>
    <n v="1479217189"/>
    <b v="1"/>
    <n v="140"/>
    <b v="0"/>
    <x v="20"/>
    <n v="67.55"/>
    <n v="48.25"/>
    <x v="8"/>
    <x v="20"/>
  </r>
  <r>
    <n v="1798"/>
    <x v="1798"/>
    <x v="1796"/>
    <n v="16000"/>
    <n v="2182"/>
    <x v="2"/>
    <x v="0"/>
    <x v="0"/>
    <n v="1454572233"/>
    <n v="1449388233"/>
    <b v="1"/>
    <n v="37"/>
    <b v="0"/>
    <x v="20"/>
    <n v="13.637499999999999"/>
    <n v="58.972972972972975"/>
    <x v="8"/>
    <x v="20"/>
  </r>
  <r>
    <n v="1799"/>
    <x v="1799"/>
    <x v="1797"/>
    <n v="4000"/>
    <n v="69.83"/>
    <x v="2"/>
    <x v="1"/>
    <x v="1"/>
    <n v="1415740408"/>
    <n v="1414008808"/>
    <b v="1"/>
    <n v="6"/>
    <b v="0"/>
    <x v="20"/>
    <n v="1.7457500000000001"/>
    <n v="11.638333333333334"/>
    <x v="8"/>
    <x v="20"/>
  </r>
  <r>
    <n v="1800"/>
    <x v="1800"/>
    <x v="1798"/>
    <n v="46260"/>
    <n v="9460"/>
    <x v="2"/>
    <x v="1"/>
    <x v="1"/>
    <n v="1476109970"/>
    <n v="1473517970"/>
    <b v="1"/>
    <n v="113"/>
    <b v="0"/>
    <x v="20"/>
    <n v="20.44963251188932"/>
    <n v="83.716814159292042"/>
    <x v="8"/>
    <x v="20"/>
  </r>
  <r>
    <n v="1801"/>
    <x v="1801"/>
    <x v="1799"/>
    <n v="17000"/>
    <n v="2355"/>
    <x v="2"/>
    <x v="1"/>
    <x v="1"/>
    <n v="1450181400"/>
    <n v="1447429868"/>
    <b v="1"/>
    <n v="37"/>
    <b v="0"/>
    <x v="20"/>
    <n v="13.852941176470587"/>
    <n v="63.648648648648646"/>
    <x v="8"/>
    <x v="20"/>
  </r>
  <r>
    <n v="1802"/>
    <x v="1802"/>
    <x v="1800"/>
    <n v="3500"/>
    <n v="1697"/>
    <x v="2"/>
    <x v="12"/>
    <x v="3"/>
    <n v="1435442340"/>
    <n v="1433416830"/>
    <b v="1"/>
    <n v="18"/>
    <b v="0"/>
    <x v="20"/>
    <n v="48.485714285714288"/>
    <n v="94.277777777777771"/>
    <x v="8"/>
    <x v="20"/>
  </r>
  <r>
    <n v="1803"/>
    <x v="1803"/>
    <x v="1801"/>
    <n v="17500"/>
    <n v="5390"/>
    <x v="2"/>
    <x v="0"/>
    <x v="0"/>
    <n v="1423878182"/>
    <n v="1421199782"/>
    <b v="1"/>
    <n v="75"/>
    <b v="0"/>
    <x v="20"/>
    <n v="30.8"/>
    <n v="71.86666666666666"/>
    <x v="8"/>
    <x v="20"/>
  </r>
  <r>
    <n v="1804"/>
    <x v="1804"/>
    <x v="1802"/>
    <n v="15500"/>
    <n v="5452"/>
    <x v="2"/>
    <x v="0"/>
    <x v="0"/>
    <n v="1447521404"/>
    <n v="1444061804"/>
    <b v="1"/>
    <n v="52"/>
    <b v="0"/>
    <x v="20"/>
    <n v="35.174193548387095"/>
    <n v="104.84615384615384"/>
    <x v="8"/>
    <x v="20"/>
  </r>
  <r>
    <n v="1805"/>
    <x v="1805"/>
    <x v="1803"/>
    <n v="22500"/>
    <n v="8191"/>
    <x v="2"/>
    <x v="12"/>
    <x v="3"/>
    <n v="1443808800"/>
    <n v="1441048658"/>
    <b v="1"/>
    <n v="122"/>
    <b v="0"/>
    <x v="20"/>
    <n v="36.404444444444444"/>
    <n v="67.139344262295083"/>
    <x v="8"/>
    <x v="20"/>
  </r>
  <r>
    <n v="1806"/>
    <x v="1806"/>
    <x v="1804"/>
    <n v="20000"/>
    <n v="591"/>
    <x v="2"/>
    <x v="1"/>
    <x v="1"/>
    <n v="1412090349"/>
    <n v="1409066349"/>
    <b v="1"/>
    <n v="8"/>
    <b v="0"/>
    <x v="20"/>
    <n v="2.9550000000000001"/>
    <n v="73.875"/>
    <x v="8"/>
    <x v="20"/>
  </r>
  <r>
    <n v="1807"/>
    <x v="1807"/>
    <x v="1805"/>
    <n v="5000"/>
    <n v="553"/>
    <x v="2"/>
    <x v="0"/>
    <x v="0"/>
    <n v="1411868313"/>
    <n v="1409276313"/>
    <b v="1"/>
    <n v="8"/>
    <b v="0"/>
    <x v="20"/>
    <n v="11.06"/>
    <n v="69.125"/>
    <x v="8"/>
    <x v="20"/>
  </r>
  <r>
    <n v="1808"/>
    <x v="1808"/>
    <x v="1806"/>
    <n v="28000"/>
    <n v="11594"/>
    <x v="2"/>
    <x v="0"/>
    <x v="0"/>
    <n v="1486830030"/>
    <n v="1483806030"/>
    <b v="1"/>
    <n v="96"/>
    <b v="0"/>
    <x v="20"/>
    <n v="41.407142857142858"/>
    <n v="120.77083333333333"/>
    <x v="8"/>
    <x v="20"/>
  </r>
  <r>
    <n v="1809"/>
    <x v="1809"/>
    <x v="1807"/>
    <n v="3500"/>
    <n v="380"/>
    <x v="2"/>
    <x v="5"/>
    <x v="5"/>
    <n v="1425246439"/>
    <n v="1422222439"/>
    <b v="1"/>
    <n v="9"/>
    <b v="0"/>
    <x v="20"/>
    <n v="10.857142857142858"/>
    <n v="42.222222222222221"/>
    <x v="8"/>
    <x v="20"/>
  </r>
  <r>
    <n v="1810"/>
    <x v="1810"/>
    <x v="1808"/>
    <n v="450"/>
    <n v="15"/>
    <x v="2"/>
    <x v="0"/>
    <x v="0"/>
    <n v="1408657826"/>
    <n v="1407621026"/>
    <b v="0"/>
    <n v="2"/>
    <b v="0"/>
    <x v="20"/>
    <n v="3.3333333333333335"/>
    <n v="7.5"/>
    <x v="8"/>
    <x v="20"/>
  </r>
  <r>
    <n v="1811"/>
    <x v="1811"/>
    <x v="1809"/>
    <n v="54000"/>
    <n v="40"/>
    <x v="2"/>
    <x v="0"/>
    <x v="0"/>
    <n v="1414123200"/>
    <n v="1408962270"/>
    <b v="0"/>
    <n v="26"/>
    <b v="0"/>
    <x v="20"/>
    <n v="7.407407407407407E-2"/>
    <n v="1.5384615384615385"/>
    <x v="8"/>
    <x v="20"/>
  </r>
  <r>
    <n v="1812"/>
    <x v="1812"/>
    <x v="1810"/>
    <n v="6500"/>
    <n v="865"/>
    <x v="2"/>
    <x v="1"/>
    <x v="1"/>
    <n v="1467531536"/>
    <n v="1464939536"/>
    <b v="0"/>
    <n v="23"/>
    <b v="0"/>
    <x v="20"/>
    <n v="13.307692307692307"/>
    <n v="37.608695652173914"/>
    <x v="8"/>
    <x v="20"/>
  </r>
  <r>
    <n v="1813"/>
    <x v="1813"/>
    <x v="1811"/>
    <n v="8750"/>
    <n v="0"/>
    <x v="2"/>
    <x v="1"/>
    <x v="1"/>
    <n v="1407532812"/>
    <n v="1404940812"/>
    <b v="0"/>
    <n v="0"/>
    <b v="0"/>
    <x v="20"/>
    <n v="0"/>
    <e v="#DIV/0!"/>
    <x v="8"/>
    <x v="20"/>
  </r>
  <r>
    <n v="1814"/>
    <x v="1814"/>
    <x v="1812"/>
    <n v="12000"/>
    <n v="5902"/>
    <x v="2"/>
    <x v="1"/>
    <x v="1"/>
    <n v="1425108736"/>
    <n v="1422516736"/>
    <b v="0"/>
    <n v="140"/>
    <b v="0"/>
    <x v="20"/>
    <n v="49.183333333333337"/>
    <n v="42.157142857142858"/>
    <x v="8"/>
    <x v="20"/>
  </r>
  <r>
    <n v="1815"/>
    <x v="1815"/>
    <x v="1813"/>
    <n v="3000"/>
    <n v="0"/>
    <x v="2"/>
    <x v="0"/>
    <x v="0"/>
    <n v="1435787137"/>
    <n v="1434577537"/>
    <b v="0"/>
    <n v="0"/>
    <b v="0"/>
    <x v="20"/>
    <n v="0"/>
    <e v="#DIV/0!"/>
    <x v="8"/>
    <x v="20"/>
  </r>
  <r>
    <n v="1816"/>
    <x v="1816"/>
    <x v="1814"/>
    <n v="25000"/>
    <n v="509"/>
    <x v="2"/>
    <x v="16"/>
    <x v="11"/>
    <n v="1469473200"/>
    <n v="1467061303"/>
    <b v="0"/>
    <n v="6"/>
    <b v="0"/>
    <x v="20"/>
    <n v="2.036"/>
    <n v="84.833333333333329"/>
    <x v="8"/>
    <x v="20"/>
  </r>
  <r>
    <n v="1817"/>
    <x v="1817"/>
    <x v="1815"/>
    <n v="18000"/>
    <n v="9419"/>
    <x v="2"/>
    <x v="0"/>
    <x v="0"/>
    <n v="1485759540"/>
    <n v="1480607607"/>
    <b v="0"/>
    <n v="100"/>
    <b v="0"/>
    <x v="20"/>
    <n v="52.327777777777776"/>
    <n v="94.19"/>
    <x v="8"/>
    <x v="20"/>
  </r>
  <r>
    <n v="1818"/>
    <x v="1818"/>
    <x v="1816"/>
    <n v="15000"/>
    <n v="0"/>
    <x v="2"/>
    <x v="0"/>
    <x v="0"/>
    <n v="1428035850"/>
    <n v="1425447450"/>
    <b v="0"/>
    <n v="0"/>
    <b v="0"/>
    <x v="20"/>
    <n v="0"/>
    <e v="#DIV/0!"/>
    <x v="8"/>
    <x v="20"/>
  </r>
  <r>
    <n v="1819"/>
    <x v="1819"/>
    <x v="1817"/>
    <n v="1200"/>
    <n v="25"/>
    <x v="2"/>
    <x v="0"/>
    <x v="0"/>
    <n v="1406743396"/>
    <n v="1404151396"/>
    <b v="0"/>
    <n v="4"/>
    <b v="0"/>
    <x v="20"/>
    <n v="2.083333333333333"/>
    <n v="6.25"/>
    <x v="8"/>
    <x v="20"/>
  </r>
  <r>
    <n v="1820"/>
    <x v="1820"/>
    <x v="1818"/>
    <n v="26000"/>
    <n v="1707"/>
    <x v="2"/>
    <x v="0"/>
    <x v="0"/>
    <n v="1427850090"/>
    <n v="1425261690"/>
    <b v="0"/>
    <n v="8"/>
    <b v="0"/>
    <x v="20"/>
    <n v="6.565384615384616"/>
    <n v="213.375"/>
    <x v="8"/>
    <x v="20"/>
  </r>
  <r>
    <n v="1821"/>
    <x v="1821"/>
    <x v="1819"/>
    <n v="2500"/>
    <n v="3372.25"/>
    <x v="0"/>
    <x v="0"/>
    <x v="0"/>
    <n v="1330760367"/>
    <n v="1326872367"/>
    <b v="0"/>
    <n v="57"/>
    <b v="1"/>
    <x v="11"/>
    <n v="134.88999999999999"/>
    <n v="59.162280701754383"/>
    <x v="4"/>
    <x v="11"/>
  </r>
  <r>
    <n v="1822"/>
    <x v="1822"/>
    <x v="1820"/>
    <n v="300"/>
    <n v="300"/>
    <x v="0"/>
    <x v="5"/>
    <x v="5"/>
    <n v="1391194860"/>
    <n v="1388084862"/>
    <b v="0"/>
    <n v="11"/>
    <b v="1"/>
    <x v="11"/>
    <n v="100"/>
    <n v="27.272727272727273"/>
    <x v="4"/>
    <x v="11"/>
  </r>
  <r>
    <n v="1823"/>
    <x v="1823"/>
    <x v="1821"/>
    <n v="700"/>
    <n v="811"/>
    <x v="0"/>
    <x v="0"/>
    <x v="0"/>
    <n v="1351095976"/>
    <n v="1348503976"/>
    <b v="0"/>
    <n v="33"/>
    <b v="1"/>
    <x v="11"/>
    <n v="115.85714285714286"/>
    <n v="24.575757575757574"/>
    <x v="4"/>
    <x v="11"/>
  </r>
  <r>
    <n v="1824"/>
    <x v="1824"/>
    <x v="1822"/>
    <n v="3000"/>
    <n v="3002"/>
    <x v="0"/>
    <x v="0"/>
    <x v="0"/>
    <n v="1389146880"/>
    <n v="1387403967"/>
    <b v="0"/>
    <n v="40"/>
    <b v="1"/>
    <x v="11"/>
    <n v="100.06666666666666"/>
    <n v="75.05"/>
    <x v="4"/>
    <x v="11"/>
  </r>
  <r>
    <n v="1825"/>
    <x v="1825"/>
    <x v="1823"/>
    <n v="2000"/>
    <n v="2101"/>
    <x v="0"/>
    <x v="0"/>
    <x v="0"/>
    <n v="1373572903"/>
    <n v="1371585703"/>
    <b v="0"/>
    <n v="50"/>
    <b v="1"/>
    <x v="11"/>
    <n v="105.05"/>
    <n v="42.02"/>
    <x v="4"/>
    <x v="11"/>
  </r>
  <r>
    <n v="1826"/>
    <x v="1826"/>
    <x v="1824"/>
    <n v="2000"/>
    <n v="2020"/>
    <x v="0"/>
    <x v="0"/>
    <x v="0"/>
    <n v="1392675017"/>
    <n v="1390083017"/>
    <b v="0"/>
    <n v="38"/>
    <b v="1"/>
    <x v="11"/>
    <n v="101"/>
    <n v="53.157894736842103"/>
    <x v="4"/>
    <x v="11"/>
  </r>
  <r>
    <n v="1827"/>
    <x v="1827"/>
    <x v="1825"/>
    <n v="8000"/>
    <n v="8053"/>
    <x v="0"/>
    <x v="0"/>
    <x v="0"/>
    <n v="1299138561"/>
    <n v="1294818561"/>
    <b v="0"/>
    <n v="96"/>
    <b v="1"/>
    <x v="11"/>
    <n v="100.66250000000001"/>
    <n v="83.885416666666671"/>
    <x v="4"/>
    <x v="11"/>
  </r>
  <r>
    <n v="1828"/>
    <x v="1828"/>
    <x v="1826"/>
    <n v="20000"/>
    <n v="20032"/>
    <x v="0"/>
    <x v="0"/>
    <x v="0"/>
    <n v="1399672800"/>
    <n v="1396906530"/>
    <b v="0"/>
    <n v="48"/>
    <b v="1"/>
    <x v="11"/>
    <n v="100.16000000000001"/>
    <n v="417.33333333333331"/>
    <x v="4"/>
    <x v="11"/>
  </r>
  <r>
    <n v="1829"/>
    <x v="1829"/>
    <x v="1827"/>
    <n v="1500"/>
    <n v="2500.25"/>
    <x v="0"/>
    <x v="0"/>
    <x v="0"/>
    <n v="1295647200"/>
    <n v="1291428371"/>
    <b v="0"/>
    <n v="33"/>
    <b v="1"/>
    <x v="11"/>
    <n v="166.68333333333334"/>
    <n v="75.765151515151516"/>
    <x v="4"/>
    <x v="11"/>
  </r>
  <r>
    <n v="1830"/>
    <x v="1830"/>
    <x v="1828"/>
    <n v="15000"/>
    <n v="15230"/>
    <x v="0"/>
    <x v="0"/>
    <x v="0"/>
    <n v="1393259107"/>
    <n v="1390667107"/>
    <b v="0"/>
    <n v="226"/>
    <b v="1"/>
    <x v="11"/>
    <n v="101.53333333333335"/>
    <n v="67.389380530973455"/>
    <x v="4"/>
    <x v="11"/>
  </r>
  <r>
    <n v="1831"/>
    <x v="1831"/>
    <x v="1829"/>
    <n v="1000"/>
    <n v="1030"/>
    <x v="0"/>
    <x v="0"/>
    <x v="0"/>
    <n v="1336866863"/>
    <n v="1335570863"/>
    <b v="0"/>
    <n v="14"/>
    <b v="1"/>
    <x v="11"/>
    <n v="103"/>
    <n v="73.571428571428569"/>
    <x v="4"/>
    <x v="11"/>
  </r>
  <r>
    <n v="1832"/>
    <x v="1832"/>
    <x v="1830"/>
    <n v="350"/>
    <n v="500"/>
    <x v="0"/>
    <x v="0"/>
    <x v="0"/>
    <n v="1299243427"/>
    <n v="1296651427"/>
    <b v="0"/>
    <n v="20"/>
    <b v="1"/>
    <x v="11"/>
    <n v="142.85714285714286"/>
    <n v="25"/>
    <x v="4"/>
    <x v="11"/>
  </r>
  <r>
    <n v="1833"/>
    <x v="1833"/>
    <x v="1831"/>
    <n v="400"/>
    <n v="1050"/>
    <x v="0"/>
    <x v="0"/>
    <x v="0"/>
    <n v="1362211140"/>
    <n v="1359421403"/>
    <b v="0"/>
    <n v="25"/>
    <b v="1"/>
    <x v="11"/>
    <n v="262.5"/>
    <n v="42"/>
    <x v="4"/>
    <x v="11"/>
  </r>
  <r>
    <n v="1834"/>
    <x v="1834"/>
    <x v="1832"/>
    <n v="10000"/>
    <n v="11805"/>
    <x v="0"/>
    <x v="0"/>
    <x v="0"/>
    <n v="1422140895"/>
    <n v="1418684895"/>
    <b v="0"/>
    <n v="90"/>
    <b v="1"/>
    <x v="11"/>
    <n v="118.05000000000001"/>
    <n v="131.16666666666666"/>
    <x v="4"/>
    <x v="11"/>
  </r>
  <r>
    <n v="1835"/>
    <x v="1835"/>
    <x v="1833"/>
    <n v="500"/>
    <n v="520"/>
    <x v="0"/>
    <x v="1"/>
    <x v="1"/>
    <n v="1459439471"/>
    <n v="1456851071"/>
    <b v="0"/>
    <n v="11"/>
    <b v="1"/>
    <x v="11"/>
    <n v="104"/>
    <n v="47.272727272727273"/>
    <x v="4"/>
    <x v="11"/>
  </r>
  <r>
    <n v="1836"/>
    <x v="1836"/>
    <x v="1834"/>
    <n v="5000"/>
    <n v="10017"/>
    <x v="0"/>
    <x v="0"/>
    <x v="0"/>
    <n v="1361129129"/>
    <n v="1359660329"/>
    <b v="0"/>
    <n v="55"/>
    <b v="1"/>
    <x v="11"/>
    <n v="200.34"/>
    <n v="182.12727272727273"/>
    <x v="4"/>
    <x v="11"/>
  </r>
  <r>
    <n v="1837"/>
    <x v="1837"/>
    <x v="1835"/>
    <n v="600"/>
    <n v="1841"/>
    <x v="0"/>
    <x v="0"/>
    <x v="0"/>
    <n v="1332029335"/>
    <n v="1326848935"/>
    <b v="0"/>
    <n v="30"/>
    <b v="1"/>
    <x v="11"/>
    <n v="306.83333333333331"/>
    <n v="61.366666666666667"/>
    <x v="4"/>
    <x v="11"/>
  </r>
  <r>
    <n v="1838"/>
    <x v="1838"/>
    <x v="1836"/>
    <n v="1000"/>
    <n v="1001.49"/>
    <x v="0"/>
    <x v="0"/>
    <x v="0"/>
    <n v="1317438000"/>
    <n v="1314989557"/>
    <b v="0"/>
    <n v="28"/>
    <b v="1"/>
    <x v="11"/>
    <n v="100.149"/>
    <n v="35.767499999999998"/>
    <x v="4"/>
    <x v="11"/>
  </r>
  <r>
    <n v="1839"/>
    <x v="1839"/>
    <x v="1837"/>
    <n v="1000"/>
    <n v="2053"/>
    <x v="0"/>
    <x v="0"/>
    <x v="0"/>
    <n v="1475342382"/>
    <n v="1472750382"/>
    <b v="0"/>
    <n v="45"/>
    <b v="1"/>
    <x v="11"/>
    <n v="205.29999999999998"/>
    <n v="45.62222222222222"/>
    <x v="4"/>
    <x v="11"/>
  </r>
  <r>
    <n v="1840"/>
    <x v="1840"/>
    <x v="1838"/>
    <n v="900"/>
    <n v="980"/>
    <x v="0"/>
    <x v="0"/>
    <x v="0"/>
    <n v="1367902740"/>
    <n v="1366251510"/>
    <b v="0"/>
    <n v="13"/>
    <b v="1"/>
    <x v="11"/>
    <n v="108.88888888888889"/>
    <n v="75.384615384615387"/>
    <x v="4"/>
    <x v="11"/>
  </r>
  <r>
    <n v="1841"/>
    <x v="1841"/>
    <x v="1839"/>
    <n v="2000"/>
    <n v="2035"/>
    <x v="0"/>
    <x v="0"/>
    <x v="0"/>
    <n v="1400561940"/>
    <n v="1397679445"/>
    <b v="0"/>
    <n v="40"/>
    <b v="1"/>
    <x v="11"/>
    <n v="101.75"/>
    <n v="50.875"/>
    <x v="4"/>
    <x v="11"/>
  </r>
  <r>
    <n v="1842"/>
    <x v="1842"/>
    <x v="1840"/>
    <n v="2000"/>
    <n v="2505"/>
    <x v="0"/>
    <x v="0"/>
    <x v="0"/>
    <n v="1425275940"/>
    <n v="1422371381"/>
    <b v="0"/>
    <n v="21"/>
    <b v="1"/>
    <x v="11"/>
    <n v="125.25"/>
    <n v="119.28571428571429"/>
    <x v="4"/>
    <x v="11"/>
  </r>
  <r>
    <n v="1843"/>
    <x v="1843"/>
    <x v="1841"/>
    <n v="10000"/>
    <n v="12400.61"/>
    <x v="0"/>
    <x v="0"/>
    <x v="0"/>
    <n v="1298245954"/>
    <n v="1295653954"/>
    <b v="0"/>
    <n v="134"/>
    <b v="1"/>
    <x v="11"/>
    <n v="124.0061"/>
    <n v="92.541865671641801"/>
    <x v="4"/>
    <x v="11"/>
  </r>
  <r>
    <n v="1844"/>
    <x v="1844"/>
    <x v="1842"/>
    <n v="1500"/>
    <n v="1521"/>
    <x v="0"/>
    <x v="0"/>
    <x v="0"/>
    <n v="1307761200"/>
    <n v="1304464914"/>
    <b v="0"/>
    <n v="20"/>
    <b v="1"/>
    <x v="11"/>
    <n v="101.4"/>
    <n v="76.05"/>
    <x v="4"/>
    <x v="11"/>
  </r>
  <r>
    <n v="1845"/>
    <x v="1845"/>
    <x v="1843"/>
    <n v="1000"/>
    <n v="1000"/>
    <x v="0"/>
    <x v="0"/>
    <x v="0"/>
    <n v="1466139300"/>
    <n v="1464854398"/>
    <b v="0"/>
    <n v="19"/>
    <b v="1"/>
    <x v="11"/>
    <n v="100"/>
    <n v="52.631578947368418"/>
    <x v="4"/>
    <x v="11"/>
  </r>
  <r>
    <n v="1846"/>
    <x v="1846"/>
    <x v="1844"/>
    <n v="15000"/>
    <n v="20689"/>
    <x v="0"/>
    <x v="0"/>
    <x v="0"/>
    <n v="1355585777"/>
    <n v="1352993777"/>
    <b v="0"/>
    <n v="209"/>
    <b v="1"/>
    <x v="11"/>
    <n v="137.92666666666668"/>
    <n v="98.990430622009569"/>
    <x v="4"/>
    <x v="11"/>
  </r>
  <r>
    <n v="1847"/>
    <x v="1847"/>
    <x v="1845"/>
    <n v="2500"/>
    <n v="3022"/>
    <x v="0"/>
    <x v="0"/>
    <x v="0"/>
    <n v="1429594832"/>
    <n v="1427780432"/>
    <b v="0"/>
    <n v="38"/>
    <b v="1"/>
    <x v="11"/>
    <n v="120.88000000000001"/>
    <n v="79.526315789473685"/>
    <x v="4"/>
    <x v="11"/>
  </r>
  <r>
    <n v="1848"/>
    <x v="1848"/>
    <x v="1846"/>
    <n v="3000"/>
    <n v="3221"/>
    <x v="0"/>
    <x v="0"/>
    <x v="0"/>
    <n v="1312095540"/>
    <n v="1306608888"/>
    <b v="0"/>
    <n v="24"/>
    <b v="1"/>
    <x v="11"/>
    <n v="107.36666666666667"/>
    <n v="134.20833333333334"/>
    <x v="4"/>
    <x v="11"/>
  </r>
  <r>
    <n v="1849"/>
    <x v="1849"/>
    <x v="1847"/>
    <n v="300"/>
    <n v="301"/>
    <x v="0"/>
    <x v="0"/>
    <x v="0"/>
    <n v="1350505059"/>
    <n v="1347913059"/>
    <b v="0"/>
    <n v="8"/>
    <b v="1"/>
    <x v="11"/>
    <n v="100.33333333333334"/>
    <n v="37.625"/>
    <x v="4"/>
    <x v="11"/>
  </r>
  <r>
    <n v="1850"/>
    <x v="1850"/>
    <x v="1848"/>
    <n v="9000"/>
    <n v="9137"/>
    <x v="0"/>
    <x v="0"/>
    <x v="0"/>
    <n v="1405033300"/>
    <n v="1402441300"/>
    <b v="0"/>
    <n v="179"/>
    <b v="1"/>
    <x v="11"/>
    <n v="101.52222222222223"/>
    <n v="51.044692737430168"/>
    <x v="4"/>
    <x v="11"/>
  </r>
  <r>
    <n v="1851"/>
    <x v="1851"/>
    <x v="1849"/>
    <n v="1300"/>
    <n v="1301"/>
    <x v="0"/>
    <x v="0"/>
    <x v="0"/>
    <n v="1406509200"/>
    <n v="1404769538"/>
    <b v="0"/>
    <n v="26"/>
    <b v="1"/>
    <x v="11"/>
    <n v="100.07692307692308"/>
    <n v="50.03846153846154"/>
    <x v="4"/>
    <x v="11"/>
  </r>
  <r>
    <n v="1852"/>
    <x v="1852"/>
    <x v="1850"/>
    <n v="15000"/>
    <n v="17545"/>
    <x v="0"/>
    <x v="0"/>
    <x v="0"/>
    <n v="1429920000"/>
    <n v="1426703452"/>
    <b v="0"/>
    <n v="131"/>
    <b v="1"/>
    <x v="11"/>
    <n v="116.96666666666667"/>
    <n v="133.93129770992365"/>
    <x v="4"/>
    <x v="11"/>
  </r>
  <r>
    <n v="1853"/>
    <x v="1853"/>
    <x v="1851"/>
    <n v="800"/>
    <n v="815"/>
    <x v="0"/>
    <x v="0"/>
    <x v="0"/>
    <n v="1352860017"/>
    <n v="1348536417"/>
    <b v="0"/>
    <n v="14"/>
    <b v="1"/>
    <x v="11"/>
    <n v="101.875"/>
    <n v="58.214285714285715"/>
    <x v="4"/>
    <x v="11"/>
  </r>
  <r>
    <n v="1854"/>
    <x v="1854"/>
    <x v="1852"/>
    <n v="15000"/>
    <n v="15318.55"/>
    <x v="0"/>
    <x v="0"/>
    <x v="0"/>
    <n v="1369355437"/>
    <n v="1366763437"/>
    <b v="0"/>
    <n v="174"/>
    <b v="1"/>
    <x v="11"/>
    <n v="102.12366666666665"/>
    <n v="88.037643678160919"/>
    <x v="4"/>
    <x v="11"/>
  </r>
  <r>
    <n v="1855"/>
    <x v="1855"/>
    <x v="1853"/>
    <n v="8750"/>
    <n v="13480.16"/>
    <x v="0"/>
    <x v="5"/>
    <x v="5"/>
    <n v="1389012940"/>
    <n v="1385124940"/>
    <b v="0"/>
    <n v="191"/>
    <b v="1"/>
    <x v="11"/>
    <n v="154.05897142857143"/>
    <n v="70.576753926701571"/>
    <x v="4"/>
    <x v="11"/>
  </r>
  <r>
    <n v="1856"/>
    <x v="1856"/>
    <x v="1854"/>
    <n v="2000"/>
    <n v="2025"/>
    <x v="0"/>
    <x v="0"/>
    <x v="0"/>
    <n v="1405715472"/>
    <n v="1403901072"/>
    <b v="0"/>
    <n v="38"/>
    <b v="1"/>
    <x v="11"/>
    <n v="101.25"/>
    <n v="53.289473684210527"/>
    <x v="4"/>
    <x v="11"/>
  </r>
  <r>
    <n v="1857"/>
    <x v="1857"/>
    <x v="1855"/>
    <n v="3000"/>
    <n v="3000"/>
    <x v="0"/>
    <x v="0"/>
    <x v="0"/>
    <n v="1410546413"/>
    <n v="1407954413"/>
    <b v="0"/>
    <n v="22"/>
    <b v="1"/>
    <x v="11"/>
    <n v="100"/>
    <n v="136.36363636363637"/>
    <x v="4"/>
    <x v="11"/>
  </r>
  <r>
    <n v="1858"/>
    <x v="1858"/>
    <x v="1856"/>
    <n v="5555.55"/>
    <n v="6041.55"/>
    <x v="0"/>
    <x v="0"/>
    <x v="0"/>
    <n v="1324014521"/>
    <n v="1318826921"/>
    <b v="0"/>
    <n v="149"/>
    <b v="1"/>
    <x v="11"/>
    <n v="108.74800874800874"/>
    <n v="40.547315436241611"/>
    <x v="4"/>
    <x v="11"/>
  </r>
  <r>
    <n v="1859"/>
    <x v="1859"/>
    <x v="1857"/>
    <n v="3000"/>
    <n v="3955"/>
    <x v="0"/>
    <x v="0"/>
    <x v="0"/>
    <n v="1316716129"/>
    <n v="1314124129"/>
    <b v="0"/>
    <n v="56"/>
    <b v="1"/>
    <x v="11"/>
    <n v="131.83333333333334"/>
    <n v="70.625"/>
    <x v="4"/>
    <x v="11"/>
  </r>
  <r>
    <n v="1860"/>
    <x v="1860"/>
    <x v="1858"/>
    <n v="750"/>
    <n v="1001"/>
    <x v="0"/>
    <x v="0"/>
    <x v="0"/>
    <n v="1391706084"/>
    <n v="1389891684"/>
    <b v="0"/>
    <n v="19"/>
    <b v="1"/>
    <x v="11"/>
    <n v="133.46666666666667"/>
    <n v="52.684210526315788"/>
    <x v="4"/>
    <x v="11"/>
  </r>
  <r>
    <n v="1861"/>
    <x v="1861"/>
    <x v="1859"/>
    <n v="250000"/>
    <n v="0"/>
    <x v="2"/>
    <x v="1"/>
    <x v="1"/>
    <n v="1422256341"/>
    <n v="1419664341"/>
    <b v="0"/>
    <n v="0"/>
    <b v="0"/>
    <x v="18"/>
    <n v="0"/>
    <e v="#DIV/0!"/>
    <x v="6"/>
    <x v="18"/>
  </r>
  <r>
    <n v="1862"/>
    <x v="1862"/>
    <x v="1860"/>
    <n v="18000"/>
    <n v="1455"/>
    <x v="2"/>
    <x v="0"/>
    <x v="0"/>
    <n v="1488958200"/>
    <n v="1484912974"/>
    <b v="0"/>
    <n v="16"/>
    <b v="0"/>
    <x v="18"/>
    <n v="8.0833333333333321"/>
    <n v="90.9375"/>
    <x v="6"/>
    <x v="18"/>
  </r>
  <r>
    <n v="1863"/>
    <x v="1863"/>
    <x v="1861"/>
    <n v="2500"/>
    <n v="10"/>
    <x v="2"/>
    <x v="0"/>
    <x v="0"/>
    <n v="1402600085"/>
    <n v="1400008085"/>
    <b v="0"/>
    <n v="2"/>
    <b v="0"/>
    <x v="18"/>
    <n v="0.4"/>
    <n v="5"/>
    <x v="6"/>
    <x v="18"/>
  </r>
  <r>
    <n v="1864"/>
    <x v="1864"/>
    <x v="1862"/>
    <n v="6500"/>
    <n v="2788"/>
    <x v="2"/>
    <x v="0"/>
    <x v="0"/>
    <n v="1399223500"/>
    <n v="1396631500"/>
    <b v="0"/>
    <n v="48"/>
    <b v="0"/>
    <x v="18"/>
    <n v="42.892307692307689"/>
    <n v="58.083333333333336"/>
    <x v="6"/>
    <x v="18"/>
  </r>
  <r>
    <n v="1865"/>
    <x v="1865"/>
    <x v="1863"/>
    <n v="110000"/>
    <n v="4"/>
    <x v="2"/>
    <x v="1"/>
    <x v="1"/>
    <n v="1478425747"/>
    <n v="1475398147"/>
    <b v="0"/>
    <n v="2"/>
    <b v="0"/>
    <x v="18"/>
    <n v="3.6363636363636364E-3"/>
    <n v="2"/>
    <x v="6"/>
    <x v="18"/>
  </r>
  <r>
    <n v="1866"/>
    <x v="1866"/>
    <x v="1864"/>
    <n v="25000"/>
    <n v="125"/>
    <x v="2"/>
    <x v="0"/>
    <x v="0"/>
    <n v="1488340800"/>
    <n v="1483768497"/>
    <b v="0"/>
    <n v="2"/>
    <b v="0"/>
    <x v="18"/>
    <n v="0.5"/>
    <n v="62.5"/>
    <x v="6"/>
    <x v="18"/>
  </r>
  <r>
    <n v="1867"/>
    <x v="1867"/>
    <x v="1865"/>
    <n v="20000"/>
    <n v="10"/>
    <x v="2"/>
    <x v="0"/>
    <x v="0"/>
    <n v="1478383912"/>
    <n v="1475791912"/>
    <b v="0"/>
    <n v="1"/>
    <b v="0"/>
    <x v="18"/>
    <n v="0.05"/>
    <n v="10"/>
    <x v="6"/>
    <x v="18"/>
  </r>
  <r>
    <n v="1868"/>
    <x v="1868"/>
    <x v="1866"/>
    <n v="25000"/>
    <n v="1217"/>
    <x v="2"/>
    <x v="0"/>
    <x v="0"/>
    <n v="1450166340"/>
    <n v="1448044925"/>
    <b v="0"/>
    <n v="17"/>
    <b v="0"/>
    <x v="18"/>
    <n v="4.8680000000000003"/>
    <n v="71.588235294117652"/>
    <x v="6"/>
    <x v="18"/>
  </r>
  <r>
    <n v="1869"/>
    <x v="1869"/>
    <x v="1867"/>
    <n v="10000"/>
    <n v="0"/>
    <x v="2"/>
    <x v="0"/>
    <x v="0"/>
    <n v="1483488249"/>
    <n v="1480896249"/>
    <b v="0"/>
    <n v="0"/>
    <b v="0"/>
    <x v="18"/>
    <n v="0"/>
    <e v="#DIV/0!"/>
    <x v="6"/>
    <x v="18"/>
  </r>
  <r>
    <n v="1870"/>
    <x v="1870"/>
    <x v="1868"/>
    <n v="3500"/>
    <n v="361"/>
    <x v="2"/>
    <x v="0"/>
    <x v="0"/>
    <n v="1454213820"/>
    <n v="1451723535"/>
    <b v="0"/>
    <n v="11"/>
    <b v="0"/>
    <x v="18"/>
    <n v="10.314285714285715"/>
    <n v="32.81818181818182"/>
    <x v="6"/>
    <x v="18"/>
  </r>
  <r>
    <n v="1871"/>
    <x v="1871"/>
    <x v="1869"/>
    <n v="6500"/>
    <n v="4666"/>
    <x v="2"/>
    <x v="0"/>
    <x v="0"/>
    <n v="1416512901"/>
    <n v="1413053301"/>
    <b v="0"/>
    <n v="95"/>
    <b v="0"/>
    <x v="18"/>
    <n v="71.784615384615378"/>
    <n v="49.11578947368421"/>
    <x v="6"/>
    <x v="18"/>
  </r>
  <r>
    <n v="1872"/>
    <x v="1872"/>
    <x v="1870"/>
    <n v="20000"/>
    <n v="212"/>
    <x v="2"/>
    <x v="0"/>
    <x v="0"/>
    <n v="1435633602"/>
    <n v="1433041602"/>
    <b v="0"/>
    <n v="13"/>
    <b v="0"/>
    <x v="18"/>
    <n v="1.06"/>
    <n v="16.307692307692307"/>
    <x v="6"/>
    <x v="18"/>
  </r>
  <r>
    <n v="1873"/>
    <x v="1873"/>
    <x v="1871"/>
    <n v="8000"/>
    <n v="36"/>
    <x v="2"/>
    <x v="5"/>
    <x v="5"/>
    <n v="1436373900"/>
    <n v="1433861210"/>
    <b v="0"/>
    <n v="2"/>
    <b v="0"/>
    <x v="18"/>
    <n v="0.44999999999999996"/>
    <n v="18"/>
    <x v="6"/>
    <x v="18"/>
  </r>
  <r>
    <n v="1874"/>
    <x v="1874"/>
    <x v="1872"/>
    <n v="160000"/>
    <n v="26"/>
    <x v="2"/>
    <x v="0"/>
    <x v="0"/>
    <n v="1467155733"/>
    <n v="1465427733"/>
    <b v="0"/>
    <n v="2"/>
    <b v="0"/>
    <x v="18"/>
    <n v="1.6250000000000001E-2"/>
    <n v="13"/>
    <x v="6"/>
    <x v="18"/>
  </r>
  <r>
    <n v="1875"/>
    <x v="1875"/>
    <x v="1873"/>
    <n v="10000"/>
    <n v="51"/>
    <x v="2"/>
    <x v="0"/>
    <x v="0"/>
    <n v="1470519308"/>
    <n v="1465335308"/>
    <b v="0"/>
    <n v="3"/>
    <b v="0"/>
    <x v="18"/>
    <n v="0.51"/>
    <n v="17"/>
    <x v="6"/>
    <x v="18"/>
  </r>
  <r>
    <n v="1876"/>
    <x v="1876"/>
    <x v="1874"/>
    <n v="280"/>
    <n v="0"/>
    <x v="2"/>
    <x v="2"/>
    <x v="2"/>
    <n v="1402901405"/>
    <n v="1400309405"/>
    <b v="0"/>
    <n v="0"/>
    <b v="0"/>
    <x v="18"/>
    <n v="0"/>
    <e v="#DIV/0!"/>
    <x v="6"/>
    <x v="18"/>
  </r>
  <r>
    <n v="1877"/>
    <x v="1877"/>
    <x v="1875"/>
    <n v="60"/>
    <n v="0"/>
    <x v="2"/>
    <x v="0"/>
    <x v="0"/>
    <n v="1425170525"/>
    <n v="1422664925"/>
    <b v="0"/>
    <n v="0"/>
    <b v="0"/>
    <x v="18"/>
    <n v="0"/>
    <e v="#DIV/0!"/>
    <x v="6"/>
    <x v="18"/>
  </r>
  <r>
    <n v="1878"/>
    <x v="1878"/>
    <x v="1876"/>
    <n v="8000"/>
    <n v="0"/>
    <x v="2"/>
    <x v="2"/>
    <x v="2"/>
    <n v="1402618355"/>
    <n v="1400026355"/>
    <b v="0"/>
    <n v="0"/>
    <b v="0"/>
    <x v="18"/>
    <n v="0"/>
    <e v="#DIV/0!"/>
    <x v="6"/>
    <x v="18"/>
  </r>
  <r>
    <n v="1879"/>
    <x v="1879"/>
    <x v="1877"/>
    <n v="5000"/>
    <n v="6"/>
    <x v="2"/>
    <x v="3"/>
    <x v="3"/>
    <n v="1457966129"/>
    <n v="1455377729"/>
    <b v="0"/>
    <n v="2"/>
    <b v="0"/>
    <x v="18"/>
    <n v="0.12"/>
    <n v="3"/>
    <x v="6"/>
    <x v="18"/>
  </r>
  <r>
    <n v="1880"/>
    <x v="1880"/>
    <x v="1878"/>
    <n v="5000"/>
    <n v="1004"/>
    <x v="2"/>
    <x v="1"/>
    <x v="1"/>
    <n v="1459341380"/>
    <n v="1456839380"/>
    <b v="0"/>
    <n v="24"/>
    <b v="0"/>
    <x v="18"/>
    <n v="20.080000000000002"/>
    <n v="41.833333333333336"/>
    <x v="6"/>
    <x v="18"/>
  </r>
  <r>
    <n v="1881"/>
    <x v="1881"/>
    <x v="1879"/>
    <n v="2000"/>
    <n v="3453.69"/>
    <x v="0"/>
    <x v="0"/>
    <x v="0"/>
    <n v="1425955189"/>
    <n v="1423366789"/>
    <b v="0"/>
    <n v="70"/>
    <b v="1"/>
    <x v="14"/>
    <n v="172.68449999999999"/>
    <n v="49.338428571428572"/>
    <x v="4"/>
    <x v="14"/>
  </r>
  <r>
    <n v="1882"/>
    <x v="1882"/>
    <x v="1880"/>
    <n v="3350"/>
    <n v="3380"/>
    <x v="0"/>
    <x v="0"/>
    <x v="0"/>
    <n v="1341964080"/>
    <n v="1339109212"/>
    <b v="0"/>
    <n v="81"/>
    <b v="1"/>
    <x v="14"/>
    <n v="100.8955223880597"/>
    <n v="41.728395061728392"/>
    <x v="4"/>
    <x v="14"/>
  </r>
  <r>
    <n v="1883"/>
    <x v="1883"/>
    <x v="1881"/>
    <n v="999"/>
    <n v="1047"/>
    <x v="0"/>
    <x v="0"/>
    <x v="0"/>
    <n v="1333921508"/>
    <n v="1331333108"/>
    <b v="0"/>
    <n v="32"/>
    <b v="1"/>
    <x v="14"/>
    <n v="104.8048048048048"/>
    <n v="32.71875"/>
    <x v="4"/>
    <x v="14"/>
  </r>
  <r>
    <n v="1884"/>
    <x v="1884"/>
    <x v="1882"/>
    <n v="1000"/>
    <n v="1351"/>
    <x v="0"/>
    <x v="0"/>
    <x v="0"/>
    <n v="1354017600"/>
    <n v="1350967535"/>
    <b v="0"/>
    <n v="26"/>
    <b v="1"/>
    <x v="14"/>
    <n v="135.1"/>
    <n v="51.96153846153846"/>
    <x v="4"/>
    <x v="14"/>
  </r>
  <r>
    <n v="1885"/>
    <x v="1885"/>
    <x v="1883"/>
    <n v="4575"/>
    <n v="5322"/>
    <x v="0"/>
    <x v="0"/>
    <x v="0"/>
    <n v="1344636000"/>
    <n v="1341800110"/>
    <b v="0"/>
    <n v="105"/>
    <b v="1"/>
    <x v="14"/>
    <n v="116.32786885245903"/>
    <n v="50.685714285714283"/>
    <x v="4"/>
    <x v="14"/>
  </r>
  <r>
    <n v="1886"/>
    <x v="1886"/>
    <x v="1884"/>
    <n v="1200"/>
    <n v="1225"/>
    <x v="0"/>
    <x v="0"/>
    <x v="0"/>
    <n v="1415832338"/>
    <n v="1413236738"/>
    <b v="0"/>
    <n v="29"/>
    <b v="1"/>
    <x v="14"/>
    <n v="102.08333333333333"/>
    <n v="42.241379310344826"/>
    <x v="4"/>
    <x v="14"/>
  </r>
  <r>
    <n v="1887"/>
    <x v="1887"/>
    <x v="1885"/>
    <n v="3000"/>
    <n v="3335"/>
    <x v="0"/>
    <x v="3"/>
    <x v="3"/>
    <n v="1449178200"/>
    <n v="1447614732"/>
    <b v="0"/>
    <n v="8"/>
    <b v="1"/>
    <x v="14"/>
    <n v="111.16666666666666"/>
    <n v="416.875"/>
    <x v="4"/>
    <x v="14"/>
  </r>
  <r>
    <n v="1888"/>
    <x v="1888"/>
    <x v="1886"/>
    <n v="2500"/>
    <n v="4152"/>
    <x v="0"/>
    <x v="0"/>
    <x v="0"/>
    <n v="1275368340"/>
    <n v="1272692732"/>
    <b v="0"/>
    <n v="89"/>
    <b v="1"/>
    <x v="14"/>
    <n v="166.08"/>
    <n v="46.651685393258425"/>
    <x v="4"/>
    <x v="14"/>
  </r>
  <r>
    <n v="1889"/>
    <x v="1889"/>
    <x v="1887"/>
    <n v="2000"/>
    <n v="2132"/>
    <x v="0"/>
    <x v="0"/>
    <x v="0"/>
    <n v="1363024946"/>
    <n v="1359140546"/>
    <b v="0"/>
    <n v="44"/>
    <b v="1"/>
    <x v="14"/>
    <n v="106.60000000000001"/>
    <n v="48.454545454545453"/>
    <x v="4"/>
    <x v="14"/>
  </r>
  <r>
    <n v="1890"/>
    <x v="1890"/>
    <x v="1888"/>
    <n v="12000"/>
    <n v="17350.13"/>
    <x v="0"/>
    <x v="0"/>
    <x v="0"/>
    <n v="1355597528"/>
    <n v="1353005528"/>
    <b v="0"/>
    <n v="246"/>
    <b v="1"/>
    <x v="14"/>
    <n v="144.58441666666667"/>
    <n v="70.5289837398374"/>
    <x v="4"/>
    <x v="14"/>
  </r>
  <r>
    <n v="1891"/>
    <x v="1891"/>
    <x v="1889"/>
    <n v="10000"/>
    <n v="10555"/>
    <x v="0"/>
    <x v="0"/>
    <x v="0"/>
    <n v="1279778400"/>
    <n v="1275851354"/>
    <b v="0"/>
    <n v="120"/>
    <b v="1"/>
    <x v="14"/>
    <n v="105.55000000000001"/>
    <n v="87.958333333333329"/>
    <x v="4"/>
    <x v="14"/>
  </r>
  <r>
    <n v="1892"/>
    <x v="1892"/>
    <x v="1890"/>
    <n v="500"/>
    <n v="683"/>
    <x v="0"/>
    <x v="0"/>
    <x v="0"/>
    <n v="1307459881"/>
    <n v="1304867881"/>
    <b v="0"/>
    <n v="26"/>
    <b v="1"/>
    <x v="14"/>
    <n v="136.60000000000002"/>
    <n v="26.26923076923077"/>
    <x v="4"/>
    <x v="14"/>
  </r>
  <r>
    <n v="1893"/>
    <x v="1893"/>
    <x v="1891"/>
    <n v="2500"/>
    <n v="2600"/>
    <x v="0"/>
    <x v="0"/>
    <x v="0"/>
    <n v="1302926340"/>
    <n v="1301524585"/>
    <b v="0"/>
    <n v="45"/>
    <b v="1"/>
    <x v="14"/>
    <n v="104"/>
    <n v="57.777777777777779"/>
    <x v="4"/>
    <x v="14"/>
  </r>
  <r>
    <n v="1894"/>
    <x v="1894"/>
    <x v="1892"/>
    <n v="1000"/>
    <n v="1145"/>
    <x v="0"/>
    <x v="0"/>
    <x v="0"/>
    <n v="1329082983"/>
    <n v="1326404583"/>
    <b v="0"/>
    <n v="20"/>
    <b v="1"/>
    <x v="14"/>
    <n v="114.5"/>
    <n v="57.25"/>
    <x v="4"/>
    <x v="14"/>
  </r>
  <r>
    <n v="1895"/>
    <x v="1895"/>
    <x v="1893"/>
    <n v="9072"/>
    <n v="9228"/>
    <x v="0"/>
    <x v="0"/>
    <x v="0"/>
    <n v="1445363722"/>
    <n v="1442771722"/>
    <b v="0"/>
    <n v="47"/>
    <b v="1"/>
    <x v="14"/>
    <n v="101.71957671957672"/>
    <n v="196.34042553191489"/>
    <x v="4"/>
    <x v="14"/>
  </r>
  <r>
    <n v="1896"/>
    <x v="1896"/>
    <x v="1894"/>
    <n v="451"/>
    <n v="559"/>
    <x v="0"/>
    <x v="0"/>
    <x v="0"/>
    <n v="1334250165"/>
    <n v="1331658165"/>
    <b v="0"/>
    <n v="13"/>
    <b v="1"/>
    <x v="14"/>
    <n v="123.94678492239468"/>
    <n v="43"/>
    <x v="4"/>
    <x v="14"/>
  </r>
  <r>
    <n v="1897"/>
    <x v="1897"/>
    <x v="1895"/>
    <n v="6350"/>
    <n v="6506"/>
    <x v="0"/>
    <x v="0"/>
    <x v="0"/>
    <n v="1393966800"/>
    <n v="1392040806"/>
    <b v="0"/>
    <n v="183"/>
    <b v="1"/>
    <x v="14"/>
    <n v="102.45669291338582"/>
    <n v="35.551912568306008"/>
    <x v="4"/>
    <x v="14"/>
  </r>
  <r>
    <n v="1898"/>
    <x v="1898"/>
    <x v="1896"/>
    <n v="1000"/>
    <n v="1445"/>
    <x v="0"/>
    <x v="0"/>
    <x v="0"/>
    <n v="1454349600"/>
    <n v="1451277473"/>
    <b v="0"/>
    <n v="21"/>
    <b v="1"/>
    <x v="14"/>
    <n v="144.5"/>
    <n v="68.80952380952381"/>
    <x v="4"/>
    <x v="14"/>
  </r>
  <r>
    <n v="1899"/>
    <x v="1899"/>
    <x v="1897"/>
    <n v="900"/>
    <n v="1200"/>
    <x v="0"/>
    <x v="0"/>
    <x v="0"/>
    <n v="1427319366"/>
    <n v="1424730966"/>
    <b v="0"/>
    <n v="42"/>
    <b v="1"/>
    <x v="14"/>
    <n v="133.33333333333331"/>
    <n v="28.571428571428573"/>
    <x v="4"/>
    <x v="14"/>
  </r>
  <r>
    <n v="1900"/>
    <x v="1900"/>
    <x v="1898"/>
    <n v="2500"/>
    <n v="2734.11"/>
    <x v="0"/>
    <x v="0"/>
    <x v="0"/>
    <n v="1349517540"/>
    <n v="1347137731"/>
    <b v="0"/>
    <n v="54"/>
    <b v="1"/>
    <x v="14"/>
    <n v="109.3644"/>
    <n v="50.631666666666668"/>
    <x v="4"/>
    <x v="14"/>
  </r>
  <r>
    <n v="1901"/>
    <x v="1901"/>
    <x v="1899"/>
    <n v="99000"/>
    <n v="2670"/>
    <x v="2"/>
    <x v="1"/>
    <x v="1"/>
    <n v="1432299600"/>
    <n v="1429707729"/>
    <b v="0"/>
    <n v="25"/>
    <b v="0"/>
    <x v="29"/>
    <n v="2.6969696969696968"/>
    <n v="106.8"/>
    <x v="2"/>
    <x v="29"/>
  </r>
  <r>
    <n v="1902"/>
    <x v="1902"/>
    <x v="1900"/>
    <n v="1000"/>
    <n v="12"/>
    <x v="2"/>
    <x v="9"/>
    <x v="3"/>
    <n v="1425495447"/>
    <n v="1422903447"/>
    <b v="0"/>
    <n v="3"/>
    <b v="0"/>
    <x v="29"/>
    <n v="1.2"/>
    <n v="4"/>
    <x v="2"/>
    <x v="29"/>
  </r>
  <r>
    <n v="1903"/>
    <x v="1903"/>
    <x v="1901"/>
    <n v="3000"/>
    <n v="1398"/>
    <x v="2"/>
    <x v="0"/>
    <x v="0"/>
    <n v="1485541791"/>
    <n v="1480357791"/>
    <b v="0"/>
    <n v="41"/>
    <b v="0"/>
    <x v="29"/>
    <n v="46.6"/>
    <n v="34.097560975609753"/>
    <x v="2"/>
    <x v="29"/>
  </r>
  <r>
    <n v="1904"/>
    <x v="1904"/>
    <x v="1902"/>
    <n v="50000"/>
    <n v="50"/>
    <x v="2"/>
    <x v="0"/>
    <x v="0"/>
    <n v="1451752021"/>
    <n v="1447864021"/>
    <b v="0"/>
    <n v="2"/>
    <b v="0"/>
    <x v="29"/>
    <n v="0.1"/>
    <n v="25"/>
    <x v="2"/>
    <x v="29"/>
  </r>
  <r>
    <n v="1905"/>
    <x v="1905"/>
    <x v="1903"/>
    <n v="25000"/>
    <n v="42"/>
    <x v="2"/>
    <x v="0"/>
    <x v="0"/>
    <n v="1410127994"/>
    <n v="1407535994"/>
    <b v="0"/>
    <n v="4"/>
    <b v="0"/>
    <x v="29"/>
    <n v="0.16800000000000001"/>
    <n v="10.5"/>
    <x v="2"/>
    <x v="29"/>
  </r>
  <r>
    <n v="1906"/>
    <x v="1906"/>
    <x v="1904"/>
    <n v="50000"/>
    <n v="21380"/>
    <x v="2"/>
    <x v="0"/>
    <x v="0"/>
    <n v="1466697983"/>
    <n v="1464105983"/>
    <b v="0"/>
    <n v="99"/>
    <b v="0"/>
    <x v="29"/>
    <n v="42.76"/>
    <n v="215.95959595959596"/>
    <x v="2"/>
    <x v="29"/>
  </r>
  <r>
    <n v="1907"/>
    <x v="1907"/>
    <x v="1905"/>
    <n v="30000"/>
    <n v="85"/>
    <x v="2"/>
    <x v="0"/>
    <x v="0"/>
    <n v="1400853925"/>
    <n v="1399557925"/>
    <b v="0"/>
    <n v="4"/>
    <b v="0"/>
    <x v="29"/>
    <n v="0.28333333333333333"/>
    <n v="21.25"/>
    <x v="2"/>
    <x v="29"/>
  </r>
  <r>
    <n v="1908"/>
    <x v="1908"/>
    <x v="1906"/>
    <n v="25000"/>
    <n v="433"/>
    <x v="2"/>
    <x v="0"/>
    <x v="0"/>
    <n v="1483048900"/>
    <n v="1480456900"/>
    <b v="0"/>
    <n v="4"/>
    <b v="0"/>
    <x v="29"/>
    <n v="1.7319999999999998"/>
    <n v="108.25"/>
    <x v="2"/>
    <x v="29"/>
  </r>
  <r>
    <n v="1909"/>
    <x v="1909"/>
    <x v="1907"/>
    <n v="35000"/>
    <n v="4939"/>
    <x v="2"/>
    <x v="0"/>
    <x v="0"/>
    <n v="1414059479"/>
    <n v="1411467479"/>
    <b v="0"/>
    <n v="38"/>
    <b v="0"/>
    <x v="29"/>
    <n v="14.111428571428572"/>
    <n v="129.97368421052633"/>
    <x v="2"/>
    <x v="29"/>
  </r>
  <r>
    <n v="1910"/>
    <x v="1910"/>
    <x v="1908"/>
    <n v="85000"/>
    <n v="33486"/>
    <x v="2"/>
    <x v="9"/>
    <x v="3"/>
    <n v="1446331500"/>
    <n v="1442531217"/>
    <b v="0"/>
    <n v="285"/>
    <b v="0"/>
    <x v="29"/>
    <n v="39.395294117647055"/>
    <n v="117.49473684210527"/>
    <x v="2"/>
    <x v="29"/>
  </r>
  <r>
    <n v="1911"/>
    <x v="1911"/>
    <x v="1909"/>
    <n v="42500"/>
    <n v="10"/>
    <x v="2"/>
    <x v="4"/>
    <x v="4"/>
    <n v="1407545334"/>
    <n v="1404953334"/>
    <b v="0"/>
    <n v="1"/>
    <b v="0"/>
    <x v="29"/>
    <n v="2.3529411764705882E-2"/>
    <n v="10"/>
    <x v="2"/>
    <x v="29"/>
  </r>
  <r>
    <n v="1912"/>
    <x v="1912"/>
    <x v="1910"/>
    <n v="5000"/>
    <n v="2965"/>
    <x v="2"/>
    <x v="0"/>
    <x v="0"/>
    <n v="1433395560"/>
    <n v="1430803560"/>
    <b v="0"/>
    <n v="42"/>
    <b v="0"/>
    <x v="29"/>
    <n v="59.3"/>
    <n v="70.595238095238102"/>
    <x v="2"/>
    <x v="29"/>
  </r>
  <r>
    <n v="1913"/>
    <x v="1913"/>
    <x v="1911"/>
    <n v="48000"/>
    <n v="637"/>
    <x v="2"/>
    <x v="1"/>
    <x v="1"/>
    <n v="1412770578"/>
    <n v="1410178578"/>
    <b v="0"/>
    <n v="26"/>
    <b v="0"/>
    <x v="29"/>
    <n v="1.3270833333333334"/>
    <n v="24.5"/>
    <x v="2"/>
    <x v="29"/>
  </r>
  <r>
    <n v="1914"/>
    <x v="1914"/>
    <x v="1912"/>
    <n v="666"/>
    <n v="60"/>
    <x v="2"/>
    <x v="0"/>
    <x v="0"/>
    <n v="1414814340"/>
    <n v="1413519073"/>
    <b v="0"/>
    <n v="2"/>
    <b v="0"/>
    <x v="29"/>
    <n v="9.0090090090090094"/>
    <n v="30"/>
    <x v="2"/>
    <x v="29"/>
  </r>
  <r>
    <n v="1915"/>
    <x v="1915"/>
    <x v="1913"/>
    <n v="500"/>
    <n v="8"/>
    <x v="2"/>
    <x v="0"/>
    <x v="0"/>
    <n v="1409620222"/>
    <n v="1407892222"/>
    <b v="0"/>
    <n v="4"/>
    <b v="0"/>
    <x v="29"/>
    <n v="1.6"/>
    <n v="2"/>
    <x v="2"/>
    <x v="29"/>
  </r>
  <r>
    <n v="1916"/>
    <x v="1916"/>
    <x v="1914"/>
    <n v="20000"/>
    <n v="102"/>
    <x v="2"/>
    <x v="0"/>
    <x v="0"/>
    <n v="1478542375"/>
    <n v="1476378775"/>
    <b v="0"/>
    <n v="6"/>
    <b v="0"/>
    <x v="29"/>
    <n v="0.51"/>
    <n v="17"/>
    <x v="2"/>
    <x v="29"/>
  </r>
  <r>
    <n v="1917"/>
    <x v="1917"/>
    <x v="1915"/>
    <n v="390000"/>
    <n v="205025"/>
    <x v="2"/>
    <x v="7"/>
    <x v="6"/>
    <n v="1486708133"/>
    <n v="1484116133"/>
    <b v="0"/>
    <n v="70"/>
    <b v="0"/>
    <x v="29"/>
    <n v="52.570512820512818"/>
    <n v="2928.9285714285716"/>
    <x v="2"/>
    <x v="29"/>
  </r>
  <r>
    <n v="1918"/>
    <x v="1918"/>
    <x v="1916"/>
    <n v="25000"/>
    <n v="260"/>
    <x v="2"/>
    <x v="0"/>
    <x v="0"/>
    <n v="1407869851"/>
    <n v="1404845851"/>
    <b v="0"/>
    <n v="9"/>
    <b v="0"/>
    <x v="29"/>
    <n v="1.04"/>
    <n v="28.888888888888889"/>
    <x v="2"/>
    <x v="29"/>
  </r>
  <r>
    <n v="1919"/>
    <x v="1919"/>
    <x v="1917"/>
    <n v="500"/>
    <n v="237"/>
    <x v="2"/>
    <x v="0"/>
    <x v="0"/>
    <n v="1432069249"/>
    <n v="1429477249"/>
    <b v="0"/>
    <n v="8"/>
    <b v="0"/>
    <x v="29"/>
    <n v="47.4"/>
    <n v="29.625"/>
    <x v="2"/>
    <x v="29"/>
  </r>
  <r>
    <n v="1920"/>
    <x v="1920"/>
    <x v="1918"/>
    <n v="10000"/>
    <n v="4303"/>
    <x v="2"/>
    <x v="1"/>
    <x v="1"/>
    <n v="1445468400"/>
    <n v="1443042061"/>
    <b v="0"/>
    <n v="105"/>
    <b v="0"/>
    <x v="29"/>
    <n v="43.03"/>
    <n v="40.980952380952381"/>
    <x v="2"/>
    <x v="29"/>
  </r>
  <r>
    <n v="1921"/>
    <x v="1921"/>
    <x v="1919"/>
    <n v="1500"/>
    <n v="2052"/>
    <x v="0"/>
    <x v="0"/>
    <x v="0"/>
    <n v="1342243143"/>
    <n v="1339651143"/>
    <b v="0"/>
    <n v="38"/>
    <b v="1"/>
    <x v="14"/>
    <n v="136.80000000000001"/>
    <n v="54"/>
    <x v="4"/>
    <x v="14"/>
  </r>
  <r>
    <n v="1922"/>
    <x v="1922"/>
    <x v="1920"/>
    <n v="2000"/>
    <n v="2311"/>
    <x v="0"/>
    <x v="0"/>
    <x v="0"/>
    <n v="1386828507"/>
    <n v="1384236507"/>
    <b v="0"/>
    <n v="64"/>
    <b v="1"/>
    <x v="14"/>
    <n v="115.55"/>
    <n v="36.109375"/>
    <x v="4"/>
    <x v="14"/>
  </r>
  <r>
    <n v="1923"/>
    <x v="1923"/>
    <x v="1921"/>
    <n v="125"/>
    <n v="301"/>
    <x v="0"/>
    <x v="0"/>
    <x v="0"/>
    <n v="1317099540"/>
    <n v="1313612532"/>
    <b v="0"/>
    <n v="13"/>
    <b v="1"/>
    <x v="14"/>
    <n v="240.79999999999998"/>
    <n v="23.153846153846153"/>
    <x v="4"/>
    <x v="14"/>
  </r>
  <r>
    <n v="1924"/>
    <x v="1924"/>
    <x v="1922"/>
    <n v="3000"/>
    <n v="3432"/>
    <x v="0"/>
    <x v="0"/>
    <x v="0"/>
    <n v="1389814380"/>
    <n v="1387390555"/>
    <b v="0"/>
    <n v="33"/>
    <b v="1"/>
    <x v="14"/>
    <n v="114.39999999999999"/>
    <n v="104"/>
    <x v="4"/>
    <x v="14"/>
  </r>
  <r>
    <n v="1925"/>
    <x v="1925"/>
    <x v="1923"/>
    <n v="1500"/>
    <n v="1655"/>
    <x v="0"/>
    <x v="0"/>
    <x v="0"/>
    <n v="1381449600"/>
    <n v="1379540288"/>
    <b v="0"/>
    <n v="52"/>
    <b v="1"/>
    <x v="14"/>
    <n v="110.33333333333333"/>
    <n v="31.826923076923077"/>
    <x v="4"/>
    <x v="14"/>
  </r>
  <r>
    <n v="1926"/>
    <x v="1926"/>
    <x v="1924"/>
    <n v="1500"/>
    <n v="2930.69"/>
    <x v="0"/>
    <x v="0"/>
    <x v="0"/>
    <n v="1288657560"/>
    <n v="1286319256"/>
    <b v="0"/>
    <n v="107"/>
    <b v="1"/>
    <x v="14"/>
    <n v="195.37933333333334"/>
    <n v="27.3896261682243"/>
    <x v="4"/>
    <x v="14"/>
  </r>
  <r>
    <n v="1927"/>
    <x v="1927"/>
    <x v="1925"/>
    <n v="600"/>
    <n v="620"/>
    <x v="0"/>
    <x v="0"/>
    <x v="0"/>
    <n v="1331182740"/>
    <n v="1329856839"/>
    <b v="0"/>
    <n v="11"/>
    <b v="1"/>
    <x v="14"/>
    <n v="103.33333333333334"/>
    <n v="56.363636363636367"/>
    <x v="4"/>
    <x v="14"/>
  </r>
  <r>
    <n v="1928"/>
    <x v="1928"/>
    <x v="1926"/>
    <n v="2550"/>
    <n v="2630"/>
    <x v="0"/>
    <x v="0"/>
    <x v="0"/>
    <n v="1367940794"/>
    <n v="1365348794"/>
    <b v="0"/>
    <n v="34"/>
    <b v="1"/>
    <x v="14"/>
    <n v="103.1372549019608"/>
    <n v="77.352941176470594"/>
    <x v="4"/>
    <x v="14"/>
  </r>
  <r>
    <n v="1929"/>
    <x v="1929"/>
    <x v="1927"/>
    <n v="3200"/>
    <n v="3210"/>
    <x v="0"/>
    <x v="0"/>
    <x v="0"/>
    <n v="1309825866"/>
    <n v="1306197066"/>
    <b v="0"/>
    <n v="75"/>
    <b v="1"/>
    <x v="14"/>
    <n v="100.3125"/>
    <n v="42.8"/>
    <x v="4"/>
    <x v="14"/>
  </r>
  <r>
    <n v="1930"/>
    <x v="1930"/>
    <x v="1928"/>
    <n v="1000"/>
    <n v="1270"/>
    <x v="0"/>
    <x v="0"/>
    <x v="0"/>
    <n v="1373203482"/>
    <n v="1368019482"/>
    <b v="0"/>
    <n v="26"/>
    <b v="1"/>
    <x v="14"/>
    <n v="127"/>
    <n v="48.846153846153847"/>
    <x v="4"/>
    <x v="14"/>
  </r>
  <r>
    <n v="1931"/>
    <x v="1931"/>
    <x v="1929"/>
    <n v="2000"/>
    <n v="2412.02"/>
    <x v="0"/>
    <x v="0"/>
    <x v="0"/>
    <n v="1337657400"/>
    <n v="1336512309"/>
    <b v="0"/>
    <n v="50"/>
    <b v="1"/>
    <x v="14"/>
    <n v="120.601"/>
    <n v="48.240400000000001"/>
    <x v="4"/>
    <x v="14"/>
  </r>
  <r>
    <n v="1932"/>
    <x v="1932"/>
    <x v="1930"/>
    <n v="5250"/>
    <n v="5617"/>
    <x v="0"/>
    <x v="0"/>
    <x v="0"/>
    <n v="1327433173"/>
    <n v="1325618773"/>
    <b v="0"/>
    <n v="80"/>
    <b v="1"/>
    <x v="14"/>
    <n v="106.99047619047619"/>
    <n v="70.212500000000006"/>
    <x v="4"/>
    <x v="14"/>
  </r>
  <r>
    <n v="1933"/>
    <x v="1933"/>
    <x v="1931"/>
    <n v="6000"/>
    <n v="10346"/>
    <x v="0"/>
    <x v="0"/>
    <x v="0"/>
    <n v="1411787307"/>
    <n v="1409195307"/>
    <b v="0"/>
    <n v="110"/>
    <b v="1"/>
    <x v="14"/>
    <n v="172.43333333333334"/>
    <n v="94.054545454545448"/>
    <x v="4"/>
    <x v="14"/>
  </r>
  <r>
    <n v="1934"/>
    <x v="1934"/>
    <x v="1932"/>
    <n v="5000"/>
    <n v="6181"/>
    <x v="0"/>
    <x v="0"/>
    <x v="0"/>
    <n v="1324789200"/>
    <n v="1321649321"/>
    <b v="0"/>
    <n v="77"/>
    <b v="1"/>
    <x v="14"/>
    <n v="123.61999999999999"/>
    <n v="80.272727272727266"/>
    <x v="4"/>
    <x v="14"/>
  </r>
  <r>
    <n v="1935"/>
    <x v="1935"/>
    <x v="1933"/>
    <n v="2500"/>
    <n v="2710"/>
    <x v="0"/>
    <x v="0"/>
    <x v="0"/>
    <n v="1403326740"/>
    <n v="1400106171"/>
    <b v="0"/>
    <n v="50"/>
    <b v="1"/>
    <x v="14"/>
    <n v="108.4"/>
    <n v="54.2"/>
    <x v="4"/>
    <x v="14"/>
  </r>
  <r>
    <n v="1936"/>
    <x v="1936"/>
    <x v="1934"/>
    <n v="7500"/>
    <n v="8739.01"/>
    <x v="0"/>
    <x v="0"/>
    <x v="0"/>
    <n v="1323151140"/>
    <n v="1320528070"/>
    <b v="0"/>
    <n v="145"/>
    <b v="1"/>
    <x v="14"/>
    <n v="116.52013333333333"/>
    <n v="60.26903448275862"/>
    <x v="4"/>
    <x v="14"/>
  </r>
  <r>
    <n v="1937"/>
    <x v="1937"/>
    <x v="1935"/>
    <n v="600"/>
    <n v="1123.47"/>
    <x v="0"/>
    <x v="0"/>
    <x v="0"/>
    <n v="1339732740"/>
    <n v="1338346281"/>
    <b v="0"/>
    <n v="29"/>
    <b v="1"/>
    <x v="14"/>
    <n v="187.245"/>
    <n v="38.740344827586206"/>
    <x v="4"/>
    <x v="14"/>
  </r>
  <r>
    <n v="1938"/>
    <x v="1938"/>
    <x v="1936"/>
    <n v="15000"/>
    <n v="17390"/>
    <x v="0"/>
    <x v="0"/>
    <x v="0"/>
    <n v="1372741200"/>
    <n v="1370067231"/>
    <b v="0"/>
    <n v="114"/>
    <b v="1"/>
    <x v="14"/>
    <n v="115.93333333333334"/>
    <n v="152.54385964912279"/>
    <x v="4"/>
    <x v="14"/>
  </r>
  <r>
    <n v="1939"/>
    <x v="1939"/>
    <x v="1937"/>
    <n v="10000"/>
    <n v="11070"/>
    <x v="0"/>
    <x v="0"/>
    <x v="0"/>
    <n v="1362955108"/>
    <n v="1360366708"/>
    <b v="0"/>
    <n v="96"/>
    <b v="1"/>
    <x v="14"/>
    <n v="110.7"/>
    <n v="115.3125"/>
    <x v="4"/>
    <x v="14"/>
  </r>
  <r>
    <n v="1940"/>
    <x v="1940"/>
    <x v="1938"/>
    <n v="650"/>
    <n v="1111"/>
    <x v="0"/>
    <x v="0"/>
    <x v="0"/>
    <n v="1308110340"/>
    <n v="1304770233"/>
    <b v="0"/>
    <n v="31"/>
    <b v="1"/>
    <x v="14"/>
    <n v="170.92307692307693"/>
    <n v="35.838709677419352"/>
    <x v="4"/>
    <x v="14"/>
  </r>
  <r>
    <n v="1941"/>
    <x v="1941"/>
    <x v="1939"/>
    <n v="250000"/>
    <n v="315295.89"/>
    <x v="0"/>
    <x v="0"/>
    <x v="0"/>
    <n v="1400137131"/>
    <n v="1397545131"/>
    <b v="1"/>
    <n v="4883"/>
    <b v="1"/>
    <x v="30"/>
    <n v="126.11835600000001"/>
    <n v="64.570118779438872"/>
    <x v="2"/>
    <x v="30"/>
  </r>
  <r>
    <n v="1942"/>
    <x v="1942"/>
    <x v="1940"/>
    <n v="6000"/>
    <n v="8306.42"/>
    <x v="0"/>
    <x v="0"/>
    <x v="0"/>
    <n v="1309809140"/>
    <n v="1302033140"/>
    <b v="1"/>
    <n v="95"/>
    <b v="1"/>
    <x v="30"/>
    <n v="138.44033333333334"/>
    <n v="87.436000000000007"/>
    <x v="2"/>
    <x v="30"/>
  </r>
  <r>
    <n v="1943"/>
    <x v="1943"/>
    <x v="1941"/>
    <n v="10000"/>
    <n v="170525"/>
    <x v="0"/>
    <x v="0"/>
    <x v="0"/>
    <n v="1470896916"/>
    <n v="1467008916"/>
    <b v="1"/>
    <n v="2478"/>
    <b v="1"/>
    <x v="30"/>
    <n v="1705.2499999999998"/>
    <n v="68.815577078288939"/>
    <x v="2"/>
    <x v="30"/>
  </r>
  <r>
    <n v="1944"/>
    <x v="1944"/>
    <x v="1942"/>
    <n v="40000"/>
    <n v="315222.2"/>
    <x v="0"/>
    <x v="0"/>
    <x v="0"/>
    <n v="1398952890"/>
    <n v="1396360890"/>
    <b v="1"/>
    <n v="1789"/>
    <b v="1"/>
    <x v="30"/>
    <n v="788.05550000000005"/>
    <n v="176.200223588597"/>
    <x v="2"/>
    <x v="30"/>
  </r>
  <r>
    <n v="1945"/>
    <x v="1945"/>
    <x v="1943"/>
    <n v="100000"/>
    <n v="348018"/>
    <x v="0"/>
    <x v="3"/>
    <x v="3"/>
    <n v="1436680958"/>
    <n v="1433224958"/>
    <b v="1"/>
    <n v="680"/>
    <b v="1"/>
    <x v="30"/>
    <n v="348.01799999999997"/>
    <n v="511.79117647058825"/>
    <x v="2"/>
    <x v="30"/>
  </r>
  <r>
    <n v="1946"/>
    <x v="1946"/>
    <x v="1944"/>
    <n v="7500"/>
    <n v="11231"/>
    <x v="0"/>
    <x v="0"/>
    <x v="0"/>
    <n v="1397961361"/>
    <n v="1392780961"/>
    <b v="1"/>
    <n v="70"/>
    <b v="1"/>
    <x v="30"/>
    <n v="149.74666666666667"/>
    <n v="160.44285714285715"/>
    <x v="2"/>
    <x v="30"/>
  </r>
  <r>
    <n v="1947"/>
    <x v="1947"/>
    <x v="1945"/>
    <n v="800"/>
    <n v="805.07"/>
    <x v="0"/>
    <x v="0"/>
    <x v="0"/>
    <n v="1258955940"/>
    <n v="1255730520"/>
    <b v="1"/>
    <n v="23"/>
    <b v="1"/>
    <x v="30"/>
    <n v="100.63375000000001"/>
    <n v="35.003043478260871"/>
    <x v="2"/>
    <x v="30"/>
  </r>
  <r>
    <n v="1948"/>
    <x v="1948"/>
    <x v="1946"/>
    <n v="100000"/>
    <n v="800211"/>
    <x v="0"/>
    <x v="0"/>
    <x v="0"/>
    <n v="1465232520"/>
    <n v="1460557809"/>
    <b v="1"/>
    <n v="4245"/>
    <b v="1"/>
    <x v="30"/>
    <n v="800.21100000000001"/>
    <n v="188.50671378091872"/>
    <x v="2"/>
    <x v="30"/>
  </r>
  <r>
    <n v="1949"/>
    <x v="1949"/>
    <x v="1947"/>
    <n v="50000"/>
    <n v="53001.3"/>
    <x v="0"/>
    <x v="1"/>
    <x v="1"/>
    <n v="1404986951"/>
    <n v="1402394951"/>
    <b v="1"/>
    <n v="943"/>
    <b v="1"/>
    <x v="30"/>
    <n v="106.00260000000002"/>
    <n v="56.204984093319197"/>
    <x v="2"/>
    <x v="30"/>
  </r>
  <r>
    <n v="1950"/>
    <x v="1950"/>
    <x v="1948"/>
    <n v="48000"/>
    <n v="96248.960000000006"/>
    <x v="0"/>
    <x v="0"/>
    <x v="0"/>
    <n v="1303446073"/>
    <n v="1300767673"/>
    <b v="1"/>
    <n v="1876"/>
    <b v="1"/>
    <x v="30"/>
    <n v="200.51866666666669"/>
    <n v="51.3054157782516"/>
    <x v="2"/>
    <x v="30"/>
  </r>
  <r>
    <n v="1951"/>
    <x v="1951"/>
    <x v="1949"/>
    <n v="50000"/>
    <n v="106222"/>
    <x v="0"/>
    <x v="0"/>
    <x v="0"/>
    <n v="1478516737"/>
    <n v="1475921137"/>
    <b v="1"/>
    <n v="834"/>
    <b v="1"/>
    <x v="30"/>
    <n v="212.44399999999999"/>
    <n v="127.36450839328538"/>
    <x v="2"/>
    <x v="30"/>
  </r>
  <r>
    <n v="1952"/>
    <x v="1952"/>
    <x v="1950"/>
    <n v="35000"/>
    <n v="69465.33"/>
    <x v="0"/>
    <x v="5"/>
    <x v="5"/>
    <n v="1381934015"/>
    <n v="1378737215"/>
    <b v="1"/>
    <n v="682"/>
    <b v="1"/>
    <x v="30"/>
    <n v="198.47237142857145"/>
    <n v="101.85532258064516"/>
    <x v="2"/>
    <x v="30"/>
  </r>
  <r>
    <n v="1953"/>
    <x v="1953"/>
    <x v="1951"/>
    <n v="15000"/>
    <n v="33892"/>
    <x v="0"/>
    <x v="0"/>
    <x v="0"/>
    <n v="1330657200"/>
    <n v="1328158065"/>
    <b v="1"/>
    <n v="147"/>
    <b v="1"/>
    <x v="30"/>
    <n v="225.94666666666666"/>
    <n v="230.55782312925169"/>
    <x v="2"/>
    <x v="30"/>
  </r>
  <r>
    <n v="1954"/>
    <x v="1954"/>
    <x v="1952"/>
    <n v="50000"/>
    <n v="349474"/>
    <x v="0"/>
    <x v="0"/>
    <x v="0"/>
    <n v="1457758800"/>
    <n v="1453730176"/>
    <b v="1"/>
    <n v="415"/>
    <b v="1"/>
    <x v="30"/>
    <n v="698.94800000000009"/>
    <n v="842.10602409638557"/>
    <x v="2"/>
    <x v="30"/>
  </r>
  <r>
    <n v="1955"/>
    <x v="1955"/>
    <x v="1953"/>
    <n v="42000"/>
    <n v="167410.01999999999"/>
    <x v="0"/>
    <x v="0"/>
    <x v="0"/>
    <n v="1337799600"/>
    <n v="1334989881"/>
    <b v="1"/>
    <n v="290"/>
    <b v="1"/>
    <x v="30"/>
    <n v="398.59528571428569"/>
    <n v="577.27593103448271"/>
    <x v="2"/>
    <x v="30"/>
  </r>
  <r>
    <n v="1956"/>
    <x v="1956"/>
    <x v="1954"/>
    <n v="60000"/>
    <n v="176420"/>
    <x v="0"/>
    <x v="0"/>
    <x v="0"/>
    <n v="1429391405"/>
    <n v="1425507005"/>
    <b v="1"/>
    <n v="365"/>
    <b v="1"/>
    <x v="30"/>
    <n v="294.0333333333333"/>
    <n v="483.34246575342468"/>
    <x v="2"/>
    <x v="30"/>
  </r>
  <r>
    <n v="1957"/>
    <x v="1957"/>
    <x v="1955"/>
    <n v="30000"/>
    <n v="50251.41"/>
    <x v="0"/>
    <x v="0"/>
    <x v="0"/>
    <n v="1351304513"/>
    <n v="1348712513"/>
    <b v="1"/>
    <n v="660"/>
    <b v="1"/>
    <x v="30"/>
    <n v="167.50470000000001"/>
    <n v="76.138500000000008"/>
    <x v="2"/>
    <x v="30"/>
  </r>
  <r>
    <n v="1958"/>
    <x v="1958"/>
    <x v="1956"/>
    <n v="7000"/>
    <n v="100490.02"/>
    <x v="0"/>
    <x v="0"/>
    <x v="0"/>
    <n v="1364078561"/>
    <n v="1361490161"/>
    <b v="1"/>
    <n v="1356"/>
    <b v="1"/>
    <x v="30"/>
    <n v="1435.5717142857143"/>
    <n v="74.107684365781708"/>
    <x v="2"/>
    <x v="30"/>
  </r>
  <r>
    <n v="1959"/>
    <x v="1959"/>
    <x v="1957"/>
    <n v="10000"/>
    <n v="15673.44"/>
    <x v="0"/>
    <x v="0"/>
    <x v="0"/>
    <n v="1412121600"/>
    <n v="1408565860"/>
    <b v="1"/>
    <n v="424"/>
    <b v="1"/>
    <x v="30"/>
    <n v="156.73439999999999"/>
    <n v="36.965660377358489"/>
    <x v="2"/>
    <x v="30"/>
  </r>
  <r>
    <n v="1960"/>
    <x v="1960"/>
    <x v="1958"/>
    <n v="70000"/>
    <n v="82532"/>
    <x v="0"/>
    <x v="11"/>
    <x v="9"/>
    <n v="1419151341"/>
    <n v="1416559341"/>
    <b v="1"/>
    <n v="33"/>
    <b v="1"/>
    <x v="30"/>
    <n v="117.90285714285716"/>
    <n v="2500.969696969697"/>
    <x v="2"/>
    <x v="30"/>
  </r>
  <r>
    <n v="1961"/>
    <x v="1961"/>
    <x v="1959"/>
    <n v="10000"/>
    <n v="110538.12"/>
    <x v="0"/>
    <x v="0"/>
    <x v="0"/>
    <n v="1349495940"/>
    <n v="1346042417"/>
    <b v="1"/>
    <n v="1633"/>
    <b v="1"/>
    <x v="30"/>
    <n v="1105.3811999999998"/>
    <n v="67.690214329454989"/>
    <x v="2"/>
    <x v="30"/>
  </r>
  <r>
    <n v="1962"/>
    <x v="1962"/>
    <x v="1960"/>
    <n v="10000"/>
    <n v="19292.5"/>
    <x v="0"/>
    <x v="0"/>
    <x v="0"/>
    <n v="1400006636"/>
    <n v="1397414636"/>
    <b v="1"/>
    <n v="306"/>
    <b v="1"/>
    <x v="30"/>
    <n v="192.92499999999998"/>
    <n v="63.04738562091503"/>
    <x v="2"/>
    <x v="30"/>
  </r>
  <r>
    <n v="1963"/>
    <x v="1963"/>
    <x v="1961"/>
    <n v="19000"/>
    <n v="24108"/>
    <x v="0"/>
    <x v="1"/>
    <x v="1"/>
    <n v="1410862734"/>
    <n v="1407838734"/>
    <b v="1"/>
    <n v="205"/>
    <b v="1"/>
    <x v="30"/>
    <n v="126.8842105263158"/>
    <n v="117.6"/>
    <x v="2"/>
    <x v="30"/>
  </r>
  <r>
    <n v="1964"/>
    <x v="1964"/>
    <x v="1962"/>
    <n v="89200"/>
    <n v="231543.12"/>
    <x v="0"/>
    <x v="13"/>
    <x v="3"/>
    <n v="1461306772"/>
    <n v="1458714772"/>
    <b v="1"/>
    <n v="1281"/>
    <b v="1"/>
    <x v="30"/>
    <n v="259.57748878923763"/>
    <n v="180.75185011709601"/>
    <x v="2"/>
    <x v="30"/>
  </r>
  <r>
    <n v="1965"/>
    <x v="1965"/>
    <x v="1963"/>
    <n v="5000"/>
    <n v="13114"/>
    <x v="0"/>
    <x v="0"/>
    <x v="0"/>
    <n v="1326330000"/>
    <n v="1324433310"/>
    <b v="1"/>
    <n v="103"/>
    <b v="1"/>
    <x v="30"/>
    <n v="262.27999999999997"/>
    <n v="127.32038834951456"/>
    <x v="2"/>
    <x v="30"/>
  </r>
  <r>
    <n v="1966"/>
    <x v="1966"/>
    <x v="1964"/>
    <n v="100000"/>
    <n v="206743.09"/>
    <x v="0"/>
    <x v="0"/>
    <x v="0"/>
    <n v="1408021098"/>
    <n v="1405429098"/>
    <b v="1"/>
    <n v="1513"/>
    <b v="1"/>
    <x v="30"/>
    <n v="206.74309000000002"/>
    <n v="136.6444745538665"/>
    <x v="2"/>
    <x v="30"/>
  </r>
  <r>
    <n v="1967"/>
    <x v="1967"/>
    <x v="1965"/>
    <n v="20000"/>
    <n v="74026"/>
    <x v="0"/>
    <x v="0"/>
    <x v="0"/>
    <n v="1398959729"/>
    <n v="1396367729"/>
    <b v="1"/>
    <n v="405"/>
    <b v="1"/>
    <x v="30"/>
    <n v="370.13"/>
    <n v="182.78024691358024"/>
    <x v="2"/>
    <x v="30"/>
  </r>
  <r>
    <n v="1968"/>
    <x v="1968"/>
    <x v="1966"/>
    <n v="50000"/>
    <n v="142483"/>
    <x v="0"/>
    <x v="0"/>
    <x v="0"/>
    <n v="1480777515"/>
    <n v="1478095515"/>
    <b v="1"/>
    <n v="510"/>
    <b v="1"/>
    <x v="30"/>
    <n v="284.96600000000001"/>
    <n v="279.37843137254902"/>
    <x v="2"/>
    <x v="30"/>
  </r>
  <r>
    <n v="1969"/>
    <x v="1969"/>
    <x v="1967"/>
    <n v="20000"/>
    <n v="115816"/>
    <x v="0"/>
    <x v="1"/>
    <x v="1"/>
    <n v="1470423668"/>
    <n v="1467831668"/>
    <b v="1"/>
    <n v="1887"/>
    <b v="1"/>
    <x v="30"/>
    <n v="579.08000000000004"/>
    <n v="61.375728669846318"/>
    <x v="2"/>
    <x v="30"/>
  </r>
  <r>
    <n v="1970"/>
    <x v="1970"/>
    <x v="1968"/>
    <n v="5000"/>
    <n v="56590"/>
    <x v="0"/>
    <x v="0"/>
    <x v="0"/>
    <n v="1366429101"/>
    <n v="1361248701"/>
    <b v="1"/>
    <n v="701"/>
    <b v="1"/>
    <x v="30"/>
    <n v="1131.8"/>
    <n v="80.727532097004286"/>
    <x v="2"/>
    <x v="30"/>
  </r>
  <r>
    <n v="1971"/>
    <x v="1971"/>
    <x v="1969"/>
    <n v="400000"/>
    <n v="1052110.8700000001"/>
    <x v="0"/>
    <x v="0"/>
    <x v="0"/>
    <n v="1384488000"/>
    <n v="1381752061"/>
    <b v="1"/>
    <n v="3863"/>
    <b v="1"/>
    <x v="30"/>
    <n v="263.02771750000005"/>
    <n v="272.35590732591254"/>
    <x v="2"/>
    <x v="30"/>
  </r>
  <r>
    <n v="1972"/>
    <x v="1972"/>
    <x v="1970"/>
    <n v="2500"/>
    <n v="16862"/>
    <x v="0"/>
    <x v="0"/>
    <x v="0"/>
    <n v="1353201444"/>
    <n v="1350605844"/>
    <b v="1"/>
    <n v="238"/>
    <b v="1"/>
    <x v="30"/>
    <n v="674.48"/>
    <n v="70.848739495798313"/>
    <x v="2"/>
    <x v="30"/>
  </r>
  <r>
    <n v="1973"/>
    <x v="1973"/>
    <x v="1971"/>
    <n v="198000"/>
    <n v="508525.01"/>
    <x v="0"/>
    <x v="0"/>
    <x v="0"/>
    <n v="1470466800"/>
    <n v="1467134464"/>
    <b v="1"/>
    <n v="2051"/>
    <b v="1"/>
    <x v="30"/>
    <n v="256.83081313131316"/>
    <n v="247.94003412969283"/>
    <x v="2"/>
    <x v="30"/>
  </r>
  <r>
    <n v="1974"/>
    <x v="1974"/>
    <x v="1972"/>
    <n v="20000"/>
    <n v="75099.199999999997"/>
    <x v="0"/>
    <x v="1"/>
    <x v="1"/>
    <n v="1376899269"/>
    <n v="1371715269"/>
    <b v="1"/>
    <n v="402"/>
    <b v="1"/>
    <x v="30"/>
    <n v="375.49599999999998"/>
    <n v="186.81393034825871"/>
    <x v="2"/>
    <x v="30"/>
  </r>
  <r>
    <n v="1975"/>
    <x v="1975"/>
    <x v="1973"/>
    <n v="16000"/>
    <n v="33393.339999999997"/>
    <x v="0"/>
    <x v="0"/>
    <x v="0"/>
    <n v="1362938851"/>
    <n v="1360346851"/>
    <b v="1"/>
    <n v="253"/>
    <b v="1"/>
    <x v="30"/>
    <n v="208.70837499999996"/>
    <n v="131.98948616600788"/>
    <x v="2"/>
    <x v="30"/>
  </r>
  <r>
    <n v="1976"/>
    <x v="1976"/>
    <x v="1974"/>
    <n v="4000"/>
    <n v="13864"/>
    <x v="0"/>
    <x v="1"/>
    <x v="1"/>
    <n v="1373751325"/>
    <n v="1371159325"/>
    <b v="1"/>
    <n v="473"/>
    <b v="1"/>
    <x v="30"/>
    <n v="346.6"/>
    <n v="29.310782241014799"/>
    <x v="2"/>
    <x v="30"/>
  </r>
  <r>
    <n v="1977"/>
    <x v="1977"/>
    <x v="1975"/>
    <n v="50000"/>
    <n v="201165"/>
    <x v="0"/>
    <x v="0"/>
    <x v="0"/>
    <n v="1450511940"/>
    <n v="1446527540"/>
    <b v="1"/>
    <n v="821"/>
    <b v="1"/>
    <x v="30"/>
    <n v="402.33"/>
    <n v="245.02436053593178"/>
    <x v="2"/>
    <x v="30"/>
  </r>
  <r>
    <n v="1978"/>
    <x v="1978"/>
    <x v="1976"/>
    <n v="50000"/>
    <n v="513422.57"/>
    <x v="0"/>
    <x v="0"/>
    <x v="0"/>
    <n v="1339484400"/>
    <n v="1336627492"/>
    <b v="1"/>
    <n v="388"/>
    <b v="1"/>
    <x v="30"/>
    <n v="1026.8451399999999"/>
    <n v="1323.2540463917526"/>
    <x v="2"/>
    <x v="30"/>
  </r>
  <r>
    <n v="1979"/>
    <x v="1979"/>
    <x v="1977"/>
    <n v="200000"/>
    <n v="229802.31"/>
    <x v="0"/>
    <x v="0"/>
    <x v="0"/>
    <n v="1447909140"/>
    <n v="1444734146"/>
    <b v="1"/>
    <n v="813"/>
    <b v="1"/>
    <x v="30"/>
    <n v="114.901155"/>
    <n v="282.65966789667897"/>
    <x v="2"/>
    <x v="30"/>
  </r>
  <r>
    <n v="1980"/>
    <x v="1980"/>
    <x v="1978"/>
    <n v="50000"/>
    <n v="177412.01"/>
    <x v="0"/>
    <x v="12"/>
    <x v="3"/>
    <n v="1459684862"/>
    <n v="1456232462"/>
    <b v="1"/>
    <n v="1945"/>
    <b v="1"/>
    <x v="30"/>
    <n v="354.82402000000002"/>
    <n v="91.214401028277635"/>
    <x v="2"/>
    <x v="30"/>
  </r>
  <r>
    <n v="1981"/>
    <x v="1981"/>
    <x v="1979"/>
    <n v="7500"/>
    <n v="381"/>
    <x v="2"/>
    <x v="5"/>
    <x v="5"/>
    <n v="1404926665"/>
    <n v="1402334665"/>
    <b v="0"/>
    <n v="12"/>
    <b v="0"/>
    <x v="31"/>
    <n v="5.08"/>
    <n v="31.75"/>
    <x v="8"/>
    <x v="31"/>
  </r>
  <r>
    <n v="1982"/>
    <x v="1982"/>
    <x v="1980"/>
    <n v="180000"/>
    <n v="0"/>
    <x v="2"/>
    <x v="7"/>
    <x v="6"/>
    <n v="1480863887"/>
    <n v="1478268287"/>
    <b v="0"/>
    <n v="0"/>
    <b v="0"/>
    <x v="31"/>
    <n v="0"/>
    <e v="#DIV/0!"/>
    <x v="8"/>
    <x v="31"/>
  </r>
  <r>
    <n v="1983"/>
    <x v="1983"/>
    <x v="1981"/>
    <n v="33000"/>
    <n v="1419"/>
    <x v="2"/>
    <x v="0"/>
    <x v="0"/>
    <n v="1472799600"/>
    <n v="1470874618"/>
    <b v="0"/>
    <n v="16"/>
    <b v="0"/>
    <x v="31"/>
    <n v="4.3"/>
    <n v="88.6875"/>
    <x v="8"/>
    <x v="31"/>
  </r>
  <r>
    <n v="1984"/>
    <x v="1984"/>
    <x v="1982"/>
    <n v="15000"/>
    <n v="3172"/>
    <x v="2"/>
    <x v="0"/>
    <x v="0"/>
    <n v="1417377481"/>
    <n v="1412189881"/>
    <b v="0"/>
    <n v="7"/>
    <b v="0"/>
    <x v="31"/>
    <n v="21.146666666666665"/>
    <n v="453.14285714285717"/>
    <x v="8"/>
    <x v="31"/>
  </r>
  <r>
    <n v="1985"/>
    <x v="1985"/>
    <x v="1983"/>
    <n v="1600"/>
    <n v="51"/>
    <x v="2"/>
    <x v="1"/>
    <x v="1"/>
    <n v="1470178800"/>
    <n v="1467650771"/>
    <b v="0"/>
    <n v="4"/>
    <b v="0"/>
    <x v="31"/>
    <n v="3.1875"/>
    <n v="12.75"/>
    <x v="8"/>
    <x v="31"/>
  </r>
  <r>
    <n v="1986"/>
    <x v="1986"/>
    <x v="1984"/>
    <n v="2000"/>
    <n v="1"/>
    <x v="2"/>
    <x v="1"/>
    <x v="1"/>
    <n v="1457947483"/>
    <n v="1455359083"/>
    <b v="0"/>
    <n v="1"/>
    <b v="0"/>
    <x v="31"/>
    <n v="0.05"/>
    <n v="1"/>
    <x v="8"/>
    <x v="31"/>
  </r>
  <r>
    <n v="1987"/>
    <x v="1987"/>
    <x v="1985"/>
    <n v="5500"/>
    <n v="2336"/>
    <x v="2"/>
    <x v="1"/>
    <x v="1"/>
    <n v="1425223276"/>
    <n v="1422631276"/>
    <b v="0"/>
    <n v="28"/>
    <b v="0"/>
    <x v="31"/>
    <n v="42.472727272727276"/>
    <n v="83.428571428571431"/>
    <x v="8"/>
    <x v="31"/>
  </r>
  <r>
    <n v="1988"/>
    <x v="1988"/>
    <x v="1986"/>
    <n v="6000"/>
    <n v="25"/>
    <x v="2"/>
    <x v="0"/>
    <x v="0"/>
    <n v="1440094742"/>
    <n v="1437502742"/>
    <b v="0"/>
    <n v="1"/>
    <b v="0"/>
    <x v="31"/>
    <n v="0.41666666666666669"/>
    <n v="25"/>
    <x v="8"/>
    <x v="31"/>
  </r>
  <r>
    <n v="1989"/>
    <x v="1989"/>
    <x v="1987"/>
    <n v="5000"/>
    <n v="50"/>
    <x v="2"/>
    <x v="0"/>
    <x v="0"/>
    <n v="1481473208"/>
    <n v="1478881208"/>
    <b v="0"/>
    <n v="1"/>
    <b v="0"/>
    <x v="31"/>
    <n v="1"/>
    <n v="50"/>
    <x v="8"/>
    <x v="31"/>
  </r>
  <r>
    <n v="1990"/>
    <x v="1990"/>
    <x v="1988"/>
    <n v="3000"/>
    <n v="509"/>
    <x v="2"/>
    <x v="0"/>
    <x v="0"/>
    <n v="1455338532"/>
    <n v="1454042532"/>
    <b v="0"/>
    <n v="5"/>
    <b v="0"/>
    <x v="31"/>
    <n v="16.966666666666665"/>
    <n v="101.8"/>
    <x v="8"/>
    <x v="31"/>
  </r>
  <r>
    <n v="1991"/>
    <x v="1991"/>
    <x v="1989"/>
    <n v="2000"/>
    <n v="140"/>
    <x v="2"/>
    <x v="0"/>
    <x v="0"/>
    <n v="1435958786"/>
    <n v="1434144386"/>
    <b v="0"/>
    <n v="3"/>
    <b v="0"/>
    <x v="31"/>
    <n v="7.0000000000000009"/>
    <n v="46.666666666666664"/>
    <x v="8"/>
    <x v="31"/>
  </r>
  <r>
    <n v="1992"/>
    <x v="1992"/>
    <x v="1990"/>
    <n v="1500"/>
    <n v="2"/>
    <x v="2"/>
    <x v="0"/>
    <x v="0"/>
    <n v="1424229991"/>
    <n v="1421637991"/>
    <b v="0"/>
    <n v="2"/>
    <b v="0"/>
    <x v="31"/>
    <n v="0.13333333333333333"/>
    <n v="1"/>
    <x v="8"/>
    <x v="31"/>
  </r>
  <r>
    <n v="1993"/>
    <x v="1993"/>
    <x v="1991"/>
    <n v="2000"/>
    <n v="0"/>
    <x v="2"/>
    <x v="1"/>
    <x v="1"/>
    <n v="1450706837"/>
    <n v="1448114837"/>
    <b v="0"/>
    <n v="0"/>
    <b v="0"/>
    <x v="31"/>
    <n v="0"/>
    <e v="#DIV/0!"/>
    <x v="8"/>
    <x v="31"/>
  </r>
  <r>
    <n v="1994"/>
    <x v="1994"/>
    <x v="1992"/>
    <n v="3200"/>
    <n v="0"/>
    <x v="2"/>
    <x v="0"/>
    <x v="0"/>
    <n v="1481072942"/>
    <n v="1475885342"/>
    <b v="0"/>
    <n v="0"/>
    <b v="0"/>
    <x v="31"/>
    <n v="0"/>
    <e v="#DIV/0!"/>
    <x v="8"/>
    <x v="31"/>
  </r>
  <r>
    <n v="1995"/>
    <x v="1995"/>
    <x v="1993"/>
    <n v="1000"/>
    <n v="78"/>
    <x v="2"/>
    <x v="5"/>
    <x v="5"/>
    <n v="1437082736"/>
    <n v="1435354736"/>
    <b v="0"/>
    <n v="3"/>
    <b v="0"/>
    <x v="31"/>
    <n v="7.8"/>
    <n v="26"/>
    <x v="8"/>
    <x v="31"/>
  </r>
  <r>
    <n v="1996"/>
    <x v="1996"/>
    <x v="1994"/>
    <n v="133800"/>
    <n v="0"/>
    <x v="2"/>
    <x v="0"/>
    <x v="0"/>
    <n v="1405021211"/>
    <n v="1402429211"/>
    <b v="0"/>
    <n v="0"/>
    <b v="0"/>
    <x v="31"/>
    <n v="0"/>
    <e v="#DIV/0!"/>
    <x v="8"/>
    <x v="31"/>
  </r>
  <r>
    <n v="1997"/>
    <x v="1997"/>
    <x v="1995"/>
    <n v="6500"/>
    <n v="0"/>
    <x v="2"/>
    <x v="0"/>
    <x v="0"/>
    <n v="1409091612"/>
    <n v="1406499612"/>
    <b v="0"/>
    <n v="0"/>
    <b v="0"/>
    <x v="31"/>
    <n v="0"/>
    <e v="#DIV/0!"/>
    <x v="8"/>
    <x v="31"/>
  </r>
  <r>
    <n v="1998"/>
    <x v="1998"/>
    <x v="1996"/>
    <n v="2500"/>
    <n v="655"/>
    <x v="2"/>
    <x v="0"/>
    <x v="0"/>
    <n v="1406861438"/>
    <n v="1402973438"/>
    <b v="0"/>
    <n v="3"/>
    <b v="0"/>
    <x v="31"/>
    <n v="26.200000000000003"/>
    <n v="218.33333333333334"/>
    <x v="8"/>
    <x v="31"/>
  </r>
  <r>
    <n v="1999"/>
    <x v="1999"/>
    <x v="1997"/>
    <n v="31000"/>
    <n v="236"/>
    <x v="2"/>
    <x v="1"/>
    <x v="1"/>
    <n v="1415882108"/>
    <n v="1413286508"/>
    <b v="0"/>
    <n v="7"/>
    <b v="0"/>
    <x v="31"/>
    <n v="0.76129032258064511"/>
    <n v="33.714285714285715"/>
    <x v="8"/>
    <x v="31"/>
  </r>
  <r>
    <n v="2000"/>
    <x v="2000"/>
    <x v="1998"/>
    <n v="5000"/>
    <n v="625"/>
    <x v="2"/>
    <x v="5"/>
    <x v="5"/>
    <n v="1452120613"/>
    <n v="1449528613"/>
    <b v="0"/>
    <n v="25"/>
    <b v="0"/>
    <x v="31"/>
    <n v="12.5"/>
    <n v="25"/>
    <x v="8"/>
    <x v="31"/>
  </r>
  <r>
    <n v="2001"/>
    <x v="2001"/>
    <x v="1999"/>
    <n v="55000"/>
    <n v="210171"/>
    <x v="0"/>
    <x v="12"/>
    <x v="3"/>
    <n v="1434139200"/>
    <n v="1431406916"/>
    <b v="1"/>
    <n v="1637"/>
    <b v="1"/>
    <x v="30"/>
    <n v="382.12909090909091"/>
    <n v="128.38790470372632"/>
    <x v="2"/>
    <x v="30"/>
  </r>
  <r>
    <n v="2002"/>
    <x v="2002"/>
    <x v="2000"/>
    <n v="50000"/>
    <n v="108397.11"/>
    <x v="0"/>
    <x v="0"/>
    <x v="0"/>
    <n v="1485191143"/>
    <n v="1482599143"/>
    <b v="1"/>
    <n v="1375"/>
    <b v="1"/>
    <x v="30"/>
    <n v="216.79422000000002"/>
    <n v="78.834261818181815"/>
    <x v="2"/>
    <x v="30"/>
  </r>
  <r>
    <n v="2003"/>
    <x v="2003"/>
    <x v="2001"/>
    <n v="500"/>
    <n v="1560"/>
    <x v="0"/>
    <x v="0"/>
    <x v="0"/>
    <n v="1278111600"/>
    <n v="1276830052"/>
    <b v="1"/>
    <n v="17"/>
    <b v="1"/>
    <x v="30"/>
    <n v="312"/>
    <n v="91.764705882352942"/>
    <x v="2"/>
    <x v="30"/>
  </r>
  <r>
    <n v="2004"/>
    <x v="2004"/>
    <x v="2002"/>
    <n v="50000"/>
    <n v="117210.24000000001"/>
    <x v="0"/>
    <x v="0"/>
    <x v="0"/>
    <n v="1405002663"/>
    <n v="1402410663"/>
    <b v="1"/>
    <n v="354"/>
    <b v="1"/>
    <x v="30"/>
    <n v="234.42048"/>
    <n v="331.10237288135596"/>
    <x v="2"/>
    <x v="30"/>
  </r>
  <r>
    <n v="2005"/>
    <x v="2005"/>
    <x v="2003"/>
    <n v="30000"/>
    <n v="37104.03"/>
    <x v="0"/>
    <x v="0"/>
    <x v="0"/>
    <n v="1381895940"/>
    <n v="1379532618"/>
    <b v="1"/>
    <n v="191"/>
    <b v="1"/>
    <x v="30"/>
    <n v="123.68010000000001"/>
    <n v="194.26193717277485"/>
    <x v="2"/>
    <x v="30"/>
  </r>
  <r>
    <n v="2006"/>
    <x v="2006"/>
    <x v="2004"/>
    <n v="50000"/>
    <n v="123920"/>
    <x v="0"/>
    <x v="0"/>
    <x v="0"/>
    <n v="1417611645"/>
    <n v="1414584045"/>
    <b v="1"/>
    <n v="303"/>
    <b v="1"/>
    <x v="30"/>
    <n v="247.84"/>
    <n v="408.97689768976898"/>
    <x v="2"/>
    <x v="30"/>
  </r>
  <r>
    <n v="2007"/>
    <x v="2007"/>
    <x v="2005"/>
    <n v="10000"/>
    <n v="11570.92"/>
    <x v="0"/>
    <x v="0"/>
    <x v="0"/>
    <n v="1282622400"/>
    <n v="1276891586"/>
    <b v="1"/>
    <n v="137"/>
    <b v="1"/>
    <x v="30"/>
    <n v="115.7092"/>
    <n v="84.459270072992695"/>
    <x v="2"/>
    <x v="30"/>
  </r>
  <r>
    <n v="2008"/>
    <x v="2008"/>
    <x v="2006"/>
    <n v="1570.79"/>
    <n v="1839"/>
    <x v="0"/>
    <x v="0"/>
    <x v="0"/>
    <n v="1316442622"/>
    <n v="1312641022"/>
    <b v="1"/>
    <n v="41"/>
    <b v="1"/>
    <x v="30"/>
    <n v="117.07484768810599"/>
    <n v="44.853658536585364"/>
    <x v="2"/>
    <x v="30"/>
  </r>
  <r>
    <n v="2009"/>
    <x v="2009"/>
    <x v="2007"/>
    <n v="50000"/>
    <n v="152579"/>
    <x v="0"/>
    <x v="12"/>
    <x v="3"/>
    <n v="1479890743"/>
    <n v="1476776743"/>
    <b v="1"/>
    <n v="398"/>
    <b v="1"/>
    <x v="30"/>
    <n v="305.15800000000002"/>
    <n v="383.3643216080402"/>
    <x v="2"/>
    <x v="30"/>
  </r>
  <r>
    <n v="2010"/>
    <x v="2010"/>
    <x v="2008"/>
    <n v="30000"/>
    <n v="96015.9"/>
    <x v="0"/>
    <x v="0"/>
    <x v="0"/>
    <n v="1471564491"/>
    <n v="1468972491"/>
    <b v="1"/>
    <n v="1737"/>
    <b v="1"/>
    <x v="30"/>
    <n v="320.05299999999994"/>
    <n v="55.276856649395505"/>
    <x v="2"/>
    <x v="30"/>
  </r>
  <r>
    <n v="2011"/>
    <x v="2011"/>
    <x v="2009"/>
    <n v="50000"/>
    <n v="409782"/>
    <x v="0"/>
    <x v="15"/>
    <x v="3"/>
    <n v="1452553200"/>
    <n v="1449650173"/>
    <b v="1"/>
    <n v="971"/>
    <b v="1"/>
    <x v="30"/>
    <n v="819.56399999999996"/>
    <n v="422.02059732234807"/>
    <x v="2"/>
    <x v="30"/>
  </r>
  <r>
    <n v="2012"/>
    <x v="2012"/>
    <x v="2010"/>
    <n v="5000"/>
    <n v="11745"/>
    <x v="0"/>
    <x v="0"/>
    <x v="0"/>
    <n v="1423165441"/>
    <n v="1420573441"/>
    <b v="1"/>
    <n v="183"/>
    <b v="1"/>
    <x v="30"/>
    <n v="234.90000000000003"/>
    <n v="64.180327868852459"/>
    <x v="2"/>
    <x v="30"/>
  </r>
  <r>
    <n v="2013"/>
    <x v="2013"/>
    <x v="2011"/>
    <n v="160000"/>
    <n v="791862"/>
    <x v="0"/>
    <x v="0"/>
    <x v="0"/>
    <n v="1468019014"/>
    <n v="1462835014"/>
    <b v="1"/>
    <n v="4562"/>
    <b v="1"/>
    <x v="30"/>
    <n v="494.91374999999999"/>
    <n v="173.57781674704077"/>
    <x v="2"/>
    <x v="30"/>
  </r>
  <r>
    <n v="2014"/>
    <x v="2014"/>
    <x v="2012"/>
    <n v="30000"/>
    <n v="2344134.67"/>
    <x v="0"/>
    <x v="0"/>
    <x v="0"/>
    <n v="1364184539"/>
    <n v="1361250539"/>
    <b v="1"/>
    <n v="26457"/>
    <b v="1"/>
    <x v="30"/>
    <n v="7813.7822333333334"/>
    <n v="88.601680840609291"/>
    <x v="2"/>
    <x v="30"/>
  </r>
  <r>
    <n v="2015"/>
    <x v="2015"/>
    <x v="2013"/>
    <n v="7200"/>
    <n v="8136.01"/>
    <x v="0"/>
    <x v="0"/>
    <x v="0"/>
    <n v="1315602163"/>
    <n v="1313010163"/>
    <b v="1"/>
    <n v="162"/>
    <b v="1"/>
    <x v="30"/>
    <n v="113.00013888888888"/>
    <n v="50.222283950617282"/>
    <x v="2"/>
    <x v="30"/>
  </r>
  <r>
    <n v="2016"/>
    <x v="2016"/>
    <x v="2014"/>
    <n v="10000"/>
    <n v="92154.22"/>
    <x v="0"/>
    <x v="0"/>
    <x v="0"/>
    <n v="1362863299"/>
    <n v="1360271299"/>
    <b v="1"/>
    <n v="479"/>
    <b v="1"/>
    <x v="30"/>
    <n v="921.54219999999998"/>
    <n v="192.38876826722338"/>
    <x v="2"/>
    <x v="30"/>
  </r>
  <r>
    <n v="2017"/>
    <x v="2017"/>
    <x v="2015"/>
    <n v="25000"/>
    <n v="31275.599999999999"/>
    <x v="0"/>
    <x v="0"/>
    <x v="0"/>
    <n v="1332561600"/>
    <n v="1329873755"/>
    <b v="1"/>
    <n v="426"/>
    <b v="1"/>
    <x v="30"/>
    <n v="125.10239999999999"/>
    <n v="73.416901408450698"/>
    <x v="2"/>
    <x v="30"/>
  </r>
  <r>
    <n v="2018"/>
    <x v="2018"/>
    <x v="2016"/>
    <n v="65000"/>
    <n v="66458.23"/>
    <x v="0"/>
    <x v="17"/>
    <x v="3"/>
    <n v="1439455609"/>
    <n v="1436863609"/>
    <b v="1"/>
    <n v="450"/>
    <b v="1"/>
    <x v="30"/>
    <n v="102.24343076923077"/>
    <n v="147.68495555555555"/>
    <x v="2"/>
    <x v="30"/>
  </r>
  <r>
    <n v="2019"/>
    <x v="2019"/>
    <x v="2017"/>
    <n v="40000"/>
    <n v="193963.9"/>
    <x v="0"/>
    <x v="0"/>
    <x v="0"/>
    <n v="1474563621"/>
    <n v="1471971621"/>
    <b v="1"/>
    <n v="1780"/>
    <b v="1"/>
    <x v="30"/>
    <n v="484.90975000000003"/>
    <n v="108.96848314606741"/>
    <x v="2"/>
    <x v="30"/>
  </r>
  <r>
    <n v="2020"/>
    <x v="2020"/>
    <x v="2018"/>
    <n v="1500"/>
    <n v="2885"/>
    <x v="0"/>
    <x v="0"/>
    <x v="0"/>
    <n v="1400108640"/>
    <n v="1396923624"/>
    <b v="1"/>
    <n v="122"/>
    <b v="1"/>
    <x v="30"/>
    <n v="192.33333333333334"/>
    <n v="23.647540983606557"/>
    <x v="2"/>
    <x v="30"/>
  </r>
  <r>
    <n v="2021"/>
    <x v="2021"/>
    <x v="2019"/>
    <n v="5000"/>
    <n v="14055"/>
    <x v="0"/>
    <x v="0"/>
    <x v="0"/>
    <n v="1411522897"/>
    <n v="1407634897"/>
    <b v="1"/>
    <n v="95"/>
    <b v="1"/>
    <x v="30"/>
    <n v="281.10000000000002"/>
    <n v="147.94736842105263"/>
    <x v="2"/>
    <x v="30"/>
  </r>
  <r>
    <n v="2022"/>
    <x v="2022"/>
    <x v="2020"/>
    <n v="100000"/>
    <n v="125137"/>
    <x v="0"/>
    <x v="0"/>
    <x v="0"/>
    <n v="1465652372"/>
    <n v="1463060372"/>
    <b v="1"/>
    <n v="325"/>
    <b v="1"/>
    <x v="30"/>
    <n v="125.13700000000001"/>
    <n v="385.03692307692307"/>
    <x v="2"/>
    <x v="30"/>
  </r>
  <r>
    <n v="2023"/>
    <x v="2023"/>
    <x v="2021"/>
    <n v="100000"/>
    <n v="161459"/>
    <x v="0"/>
    <x v="0"/>
    <x v="0"/>
    <n v="1434017153"/>
    <n v="1431425153"/>
    <b v="1"/>
    <n v="353"/>
    <b v="1"/>
    <x v="30"/>
    <n v="161.459"/>
    <n v="457.39093484419266"/>
    <x v="2"/>
    <x v="30"/>
  </r>
  <r>
    <n v="2024"/>
    <x v="2024"/>
    <x v="2022"/>
    <n v="4000"/>
    <n v="23414"/>
    <x v="0"/>
    <x v="0"/>
    <x v="0"/>
    <n v="1344826800"/>
    <n v="1341875544"/>
    <b v="1"/>
    <n v="105"/>
    <b v="1"/>
    <x v="30"/>
    <n v="585.35"/>
    <n v="222.99047619047619"/>
    <x v="2"/>
    <x v="30"/>
  </r>
  <r>
    <n v="2025"/>
    <x v="2025"/>
    <x v="2023"/>
    <n v="80000"/>
    <n v="160920"/>
    <x v="0"/>
    <x v="12"/>
    <x v="3"/>
    <n v="1433996746"/>
    <n v="1431404746"/>
    <b v="1"/>
    <n v="729"/>
    <b v="1"/>
    <x v="30"/>
    <n v="201.14999999999998"/>
    <n v="220.74074074074073"/>
    <x v="2"/>
    <x v="30"/>
  </r>
  <r>
    <n v="2026"/>
    <x v="2026"/>
    <x v="2024"/>
    <n v="25000"/>
    <n v="33370.769999999997"/>
    <x v="0"/>
    <x v="0"/>
    <x v="0"/>
    <n v="1398052740"/>
    <n v="1394127585"/>
    <b v="1"/>
    <n v="454"/>
    <b v="1"/>
    <x v="30"/>
    <n v="133.48307999999997"/>
    <n v="73.503898678414089"/>
    <x v="2"/>
    <x v="30"/>
  </r>
  <r>
    <n v="2027"/>
    <x v="2027"/>
    <x v="2025"/>
    <n v="100000"/>
    <n v="120249"/>
    <x v="0"/>
    <x v="0"/>
    <x v="0"/>
    <n v="1427740319"/>
    <n v="1423855919"/>
    <b v="1"/>
    <n v="539"/>
    <b v="1"/>
    <x v="30"/>
    <n v="120.24900000000001"/>
    <n v="223.09647495361781"/>
    <x v="2"/>
    <x v="30"/>
  </r>
  <r>
    <n v="2028"/>
    <x v="2028"/>
    <x v="2026"/>
    <n v="3000"/>
    <n v="3785"/>
    <x v="0"/>
    <x v="0"/>
    <x v="0"/>
    <n v="1268690100"/>
    <n v="1265493806"/>
    <b v="1"/>
    <n v="79"/>
    <b v="1"/>
    <x v="30"/>
    <n v="126.16666666666667"/>
    <n v="47.911392405063289"/>
    <x v="2"/>
    <x v="30"/>
  </r>
  <r>
    <n v="2029"/>
    <x v="2029"/>
    <x v="2027"/>
    <n v="2500"/>
    <n v="9030"/>
    <x v="0"/>
    <x v="0"/>
    <x v="0"/>
    <n v="1409099481"/>
    <n v="1406507481"/>
    <b v="1"/>
    <n v="94"/>
    <b v="1"/>
    <x v="30"/>
    <n v="361.2"/>
    <n v="96.063829787234042"/>
    <x v="2"/>
    <x v="30"/>
  </r>
  <r>
    <n v="2030"/>
    <x v="2030"/>
    <x v="2028"/>
    <n v="32768"/>
    <n v="74134"/>
    <x v="0"/>
    <x v="1"/>
    <x v="1"/>
    <n v="1354233296"/>
    <n v="1351641296"/>
    <b v="1"/>
    <n v="625"/>
    <b v="1"/>
    <x v="30"/>
    <n v="226.239013671875"/>
    <n v="118.6144"/>
    <x v="2"/>
    <x v="30"/>
  </r>
  <r>
    <n v="2031"/>
    <x v="2031"/>
    <x v="2029"/>
    <n v="50000"/>
    <n v="60175"/>
    <x v="0"/>
    <x v="9"/>
    <x v="3"/>
    <n v="1420765200"/>
    <n v="1417506853"/>
    <b v="1"/>
    <n v="508"/>
    <b v="1"/>
    <x v="30"/>
    <n v="120.35"/>
    <n v="118.45472440944881"/>
    <x v="2"/>
    <x v="30"/>
  </r>
  <r>
    <n v="2032"/>
    <x v="2032"/>
    <x v="2030"/>
    <n v="25000"/>
    <n v="76047"/>
    <x v="0"/>
    <x v="0"/>
    <x v="0"/>
    <n v="1481778000"/>
    <n v="1479216874"/>
    <b v="1"/>
    <n v="531"/>
    <b v="1"/>
    <x v="30"/>
    <n v="304.18799999999999"/>
    <n v="143.21468926553672"/>
    <x v="2"/>
    <x v="30"/>
  </r>
  <r>
    <n v="2033"/>
    <x v="2033"/>
    <x v="2031"/>
    <n v="25000"/>
    <n v="44669"/>
    <x v="0"/>
    <x v="0"/>
    <x v="0"/>
    <n v="1398477518"/>
    <n v="1395885518"/>
    <b v="1"/>
    <n v="158"/>
    <b v="1"/>
    <x v="30"/>
    <n v="178.67599999999999"/>
    <n v="282.71518987341773"/>
    <x v="2"/>
    <x v="30"/>
  </r>
  <r>
    <n v="2034"/>
    <x v="2034"/>
    <x v="2032"/>
    <n v="78000"/>
    <n v="301719.59000000003"/>
    <x v="0"/>
    <x v="0"/>
    <x v="0"/>
    <n v="1430981880"/>
    <n v="1426216033"/>
    <b v="1"/>
    <n v="508"/>
    <b v="1"/>
    <x v="30"/>
    <n v="386.81998717948721"/>
    <n v="593.93620078740162"/>
    <x v="2"/>
    <x v="30"/>
  </r>
  <r>
    <n v="2035"/>
    <x v="2035"/>
    <x v="2033"/>
    <n v="80000"/>
    <n v="168829.14"/>
    <x v="0"/>
    <x v="0"/>
    <x v="0"/>
    <n v="1450486800"/>
    <n v="1446562807"/>
    <b v="1"/>
    <n v="644"/>
    <b v="1"/>
    <x v="30"/>
    <n v="211.03642500000004"/>
    <n v="262.15704968944101"/>
    <x v="2"/>
    <x v="30"/>
  </r>
  <r>
    <n v="2036"/>
    <x v="2036"/>
    <x v="2034"/>
    <n v="30000"/>
    <n v="39500.5"/>
    <x v="0"/>
    <x v="0"/>
    <x v="0"/>
    <n v="1399668319"/>
    <n v="1397076319"/>
    <b v="1"/>
    <n v="848"/>
    <b v="1"/>
    <x v="30"/>
    <n v="131.66833333333335"/>
    <n v="46.580778301886795"/>
    <x v="2"/>
    <x v="30"/>
  </r>
  <r>
    <n v="2037"/>
    <x v="2037"/>
    <x v="2035"/>
    <n v="10000"/>
    <n v="30047.64"/>
    <x v="0"/>
    <x v="0"/>
    <x v="0"/>
    <n v="1388383353"/>
    <n v="1383195753"/>
    <b v="1"/>
    <n v="429"/>
    <b v="1"/>
    <x v="30"/>
    <n v="300.47639999999996"/>
    <n v="70.041118881118877"/>
    <x v="2"/>
    <x v="30"/>
  </r>
  <r>
    <n v="2038"/>
    <x v="2038"/>
    <x v="2036"/>
    <n v="8000"/>
    <n v="33641"/>
    <x v="0"/>
    <x v="1"/>
    <x v="1"/>
    <n v="1372701600"/>
    <n v="1369895421"/>
    <b v="1"/>
    <n v="204"/>
    <b v="1"/>
    <x v="30"/>
    <n v="420.51249999999999"/>
    <n v="164.90686274509804"/>
    <x v="2"/>
    <x v="30"/>
  </r>
  <r>
    <n v="2039"/>
    <x v="2039"/>
    <x v="2037"/>
    <n v="125000"/>
    <n v="170271"/>
    <x v="0"/>
    <x v="0"/>
    <x v="0"/>
    <n v="1480568340"/>
    <n v="1477996325"/>
    <b v="1"/>
    <n v="379"/>
    <b v="1"/>
    <x v="30"/>
    <n v="136.21680000000001"/>
    <n v="449.26385224274406"/>
    <x v="2"/>
    <x v="30"/>
  </r>
  <r>
    <n v="2040"/>
    <x v="2040"/>
    <x v="2038"/>
    <n v="3000"/>
    <n v="7445.14"/>
    <x v="0"/>
    <x v="0"/>
    <x v="0"/>
    <n v="1384557303"/>
    <n v="1383257703"/>
    <b v="1"/>
    <n v="271"/>
    <b v="1"/>
    <x v="30"/>
    <n v="248.17133333333334"/>
    <n v="27.472841328413285"/>
    <x v="2"/>
    <x v="30"/>
  </r>
  <r>
    <n v="2041"/>
    <x v="2041"/>
    <x v="2039"/>
    <n v="9500"/>
    <n v="17277"/>
    <x v="0"/>
    <x v="0"/>
    <x v="0"/>
    <n v="1478785027"/>
    <n v="1476189427"/>
    <b v="0"/>
    <n v="120"/>
    <b v="1"/>
    <x v="30"/>
    <n v="181.86315789473684"/>
    <n v="143.97499999999999"/>
    <x v="2"/>
    <x v="30"/>
  </r>
  <r>
    <n v="2042"/>
    <x v="2042"/>
    <x v="2040"/>
    <n v="10000"/>
    <n v="12353"/>
    <x v="0"/>
    <x v="0"/>
    <x v="0"/>
    <n v="1453481974"/>
    <n v="1448297974"/>
    <b v="0"/>
    <n v="140"/>
    <b v="1"/>
    <x v="30"/>
    <n v="123.53"/>
    <n v="88.23571428571428"/>
    <x v="2"/>
    <x v="30"/>
  </r>
  <r>
    <n v="2043"/>
    <x v="2043"/>
    <x v="2041"/>
    <n v="1385"/>
    <n v="7011"/>
    <x v="0"/>
    <x v="0"/>
    <x v="0"/>
    <n v="1481432340"/>
    <n v="1476764077"/>
    <b v="0"/>
    <n v="193"/>
    <b v="1"/>
    <x v="30"/>
    <n v="506.20938628158842"/>
    <n v="36.326424870466319"/>
    <x v="2"/>
    <x v="30"/>
  </r>
  <r>
    <n v="2044"/>
    <x v="2044"/>
    <x v="2042"/>
    <n v="15000"/>
    <n v="16232"/>
    <x v="0"/>
    <x v="0"/>
    <x v="0"/>
    <n v="1434212714"/>
    <n v="1431620714"/>
    <b v="0"/>
    <n v="180"/>
    <b v="1"/>
    <x v="30"/>
    <n v="108.21333333333334"/>
    <n v="90.177777777777777"/>
    <x v="2"/>
    <x v="30"/>
  </r>
  <r>
    <n v="2045"/>
    <x v="2045"/>
    <x v="2043"/>
    <n v="4900"/>
    <n v="40140.01"/>
    <x v="0"/>
    <x v="0"/>
    <x v="0"/>
    <n v="1341799647"/>
    <n v="1339207647"/>
    <b v="0"/>
    <n v="263"/>
    <b v="1"/>
    <x v="30"/>
    <n v="819.18387755102037"/>
    <n v="152.62361216730039"/>
    <x v="2"/>
    <x v="30"/>
  </r>
  <r>
    <n v="2046"/>
    <x v="2046"/>
    <x v="2044"/>
    <n v="10000"/>
    <n v="12110"/>
    <x v="0"/>
    <x v="0"/>
    <x v="0"/>
    <n v="1369282044"/>
    <n v="1366690044"/>
    <b v="0"/>
    <n v="217"/>
    <b v="1"/>
    <x v="30"/>
    <n v="121.10000000000001"/>
    <n v="55.806451612903224"/>
    <x v="2"/>
    <x v="30"/>
  </r>
  <r>
    <n v="2047"/>
    <x v="2047"/>
    <x v="2045"/>
    <n v="98000"/>
    <n v="100939"/>
    <x v="0"/>
    <x v="2"/>
    <x v="2"/>
    <n v="1429228800"/>
    <n v="1426714870"/>
    <b v="0"/>
    <n v="443"/>
    <b v="1"/>
    <x v="30"/>
    <n v="102.99897959183673"/>
    <n v="227.85327313769753"/>
    <x v="2"/>
    <x v="30"/>
  </r>
  <r>
    <n v="2048"/>
    <x v="2048"/>
    <x v="2046"/>
    <n v="85000"/>
    <n v="126082.45"/>
    <x v="0"/>
    <x v="0"/>
    <x v="0"/>
    <n v="1369323491"/>
    <n v="1366731491"/>
    <b v="0"/>
    <n v="1373"/>
    <b v="1"/>
    <x v="30"/>
    <n v="148.33229411764705"/>
    <n v="91.82989803350327"/>
    <x v="2"/>
    <x v="30"/>
  </r>
  <r>
    <n v="2049"/>
    <x v="2049"/>
    <x v="2047"/>
    <n v="50000"/>
    <n v="60095.35"/>
    <x v="0"/>
    <x v="1"/>
    <x v="1"/>
    <n v="1386025140"/>
    <n v="1382963963"/>
    <b v="0"/>
    <n v="742"/>
    <b v="1"/>
    <x v="30"/>
    <n v="120.19070000000001"/>
    <n v="80.991037735849048"/>
    <x v="2"/>
    <x v="30"/>
  </r>
  <r>
    <n v="2050"/>
    <x v="2050"/>
    <x v="2048"/>
    <n v="10000"/>
    <n v="47327"/>
    <x v="0"/>
    <x v="0"/>
    <x v="0"/>
    <n v="1433036578"/>
    <n v="1429580578"/>
    <b v="0"/>
    <n v="170"/>
    <b v="1"/>
    <x v="30"/>
    <n v="473.27000000000004"/>
    <n v="278.39411764705881"/>
    <x v="2"/>
    <x v="30"/>
  </r>
  <r>
    <n v="2051"/>
    <x v="2051"/>
    <x v="2049"/>
    <n v="8000"/>
    <n v="10429"/>
    <x v="0"/>
    <x v="0"/>
    <x v="0"/>
    <n v="1388017937"/>
    <n v="1385425937"/>
    <b v="0"/>
    <n v="242"/>
    <b v="1"/>
    <x v="30"/>
    <n v="130.36250000000001"/>
    <n v="43.095041322314053"/>
    <x v="2"/>
    <x v="30"/>
  </r>
  <r>
    <n v="2052"/>
    <x v="2052"/>
    <x v="2050"/>
    <n v="50000"/>
    <n v="176524"/>
    <x v="0"/>
    <x v="0"/>
    <x v="0"/>
    <n v="1455933653"/>
    <n v="1452045653"/>
    <b v="0"/>
    <n v="541"/>
    <b v="1"/>
    <x v="30"/>
    <n v="353.048"/>
    <n v="326.29205175600737"/>
    <x v="2"/>
    <x v="30"/>
  </r>
  <r>
    <n v="2053"/>
    <x v="2053"/>
    <x v="2051"/>
    <n v="5000"/>
    <n v="5051"/>
    <x v="0"/>
    <x v="0"/>
    <x v="0"/>
    <n v="1448466551"/>
    <n v="1445870951"/>
    <b v="0"/>
    <n v="121"/>
    <b v="1"/>
    <x v="30"/>
    <n v="101.02"/>
    <n v="41.743801652892564"/>
    <x v="2"/>
    <x v="30"/>
  </r>
  <r>
    <n v="2054"/>
    <x v="2054"/>
    <x v="2052"/>
    <n v="35000"/>
    <n v="39757"/>
    <x v="0"/>
    <x v="1"/>
    <x v="1"/>
    <n v="1399033810"/>
    <n v="1396441810"/>
    <b v="0"/>
    <n v="621"/>
    <b v="1"/>
    <x v="30"/>
    <n v="113.59142857142857"/>
    <n v="64.020933977455712"/>
    <x v="2"/>
    <x v="30"/>
  </r>
  <r>
    <n v="2055"/>
    <x v="2055"/>
    <x v="2053"/>
    <n v="6000"/>
    <n v="10045"/>
    <x v="0"/>
    <x v="0"/>
    <x v="0"/>
    <n v="1417579200"/>
    <n v="1415031043"/>
    <b v="0"/>
    <n v="101"/>
    <b v="1"/>
    <x v="30"/>
    <n v="167.41666666666666"/>
    <n v="99.455445544554451"/>
    <x v="2"/>
    <x v="30"/>
  </r>
  <r>
    <n v="2056"/>
    <x v="2056"/>
    <x v="2054"/>
    <n v="50000"/>
    <n v="76726"/>
    <x v="0"/>
    <x v="0"/>
    <x v="0"/>
    <n v="1366222542"/>
    <n v="1363630542"/>
    <b v="0"/>
    <n v="554"/>
    <b v="1"/>
    <x v="30"/>
    <n v="153.452"/>
    <n v="138.49458483754512"/>
    <x v="2"/>
    <x v="30"/>
  </r>
  <r>
    <n v="2057"/>
    <x v="2057"/>
    <x v="2055"/>
    <n v="15000"/>
    <n v="30334.83"/>
    <x v="0"/>
    <x v="1"/>
    <x v="1"/>
    <n v="1456487532"/>
    <n v="1453895532"/>
    <b v="0"/>
    <n v="666"/>
    <b v="1"/>
    <x v="30"/>
    <n v="202.23220000000001"/>
    <n v="45.547792792792798"/>
    <x v="2"/>
    <x v="30"/>
  </r>
  <r>
    <n v="2058"/>
    <x v="2058"/>
    <x v="2056"/>
    <n v="2560"/>
    <n v="4308"/>
    <x v="0"/>
    <x v="1"/>
    <x v="1"/>
    <n v="1425326400"/>
    <n v="1421916830"/>
    <b v="0"/>
    <n v="410"/>
    <b v="1"/>
    <x v="30"/>
    <n v="168.28125"/>
    <n v="10.507317073170732"/>
    <x v="2"/>
    <x v="30"/>
  </r>
  <r>
    <n v="2059"/>
    <x v="2059"/>
    <x v="2057"/>
    <n v="30000"/>
    <n v="43037"/>
    <x v="0"/>
    <x v="0"/>
    <x v="0"/>
    <n v="1454277540"/>
    <n v="1450880854"/>
    <b v="0"/>
    <n v="375"/>
    <b v="1"/>
    <x v="30"/>
    <n v="143.45666666666668"/>
    <n v="114.76533333333333"/>
    <x v="2"/>
    <x v="30"/>
  </r>
  <r>
    <n v="2060"/>
    <x v="2060"/>
    <x v="2058"/>
    <n v="25000"/>
    <n v="49100"/>
    <x v="0"/>
    <x v="0"/>
    <x v="0"/>
    <n v="1406129150"/>
    <n v="1400945150"/>
    <b v="0"/>
    <n v="1364"/>
    <b v="1"/>
    <x v="30"/>
    <n v="196.4"/>
    <n v="35.997067448680355"/>
    <x v="2"/>
    <x v="30"/>
  </r>
  <r>
    <n v="2061"/>
    <x v="2061"/>
    <x v="2059"/>
    <n v="5000"/>
    <n v="5396"/>
    <x v="0"/>
    <x v="0"/>
    <x v="0"/>
    <n v="1483208454"/>
    <n v="1480616454"/>
    <b v="0"/>
    <n v="35"/>
    <b v="1"/>
    <x v="30"/>
    <n v="107.91999999999999"/>
    <n v="154.17142857142858"/>
    <x v="2"/>
    <x v="30"/>
  </r>
  <r>
    <n v="2062"/>
    <x v="2062"/>
    <x v="2060"/>
    <n v="100000"/>
    <n v="114977"/>
    <x v="0"/>
    <x v="8"/>
    <x v="7"/>
    <n v="1458807098"/>
    <n v="1456218698"/>
    <b v="0"/>
    <n v="203"/>
    <b v="1"/>
    <x v="30"/>
    <n v="114.97699999999999"/>
    <n v="566.38916256157631"/>
    <x v="2"/>
    <x v="30"/>
  </r>
  <r>
    <n v="2063"/>
    <x v="2063"/>
    <x v="2061"/>
    <n v="4000"/>
    <n v="5922"/>
    <x v="0"/>
    <x v="12"/>
    <x v="3"/>
    <n v="1463333701"/>
    <n v="1460482501"/>
    <b v="0"/>
    <n v="49"/>
    <b v="1"/>
    <x v="30"/>
    <n v="148.04999999999998"/>
    <n v="120.85714285714286"/>
    <x v="2"/>
    <x v="30"/>
  </r>
  <r>
    <n v="2064"/>
    <x v="2064"/>
    <x v="2062"/>
    <n v="261962"/>
    <n v="500784.27"/>
    <x v="0"/>
    <x v="0"/>
    <x v="0"/>
    <n v="1370001600"/>
    <n v="1366879523"/>
    <b v="0"/>
    <n v="5812"/>
    <b v="1"/>
    <x v="30"/>
    <n v="191.16676082790633"/>
    <n v="86.163845492085343"/>
    <x v="2"/>
    <x v="30"/>
  </r>
  <r>
    <n v="2065"/>
    <x v="2065"/>
    <x v="2063"/>
    <n v="40000"/>
    <n v="79686.05"/>
    <x v="0"/>
    <x v="1"/>
    <x v="1"/>
    <n v="1387958429"/>
    <n v="1385366429"/>
    <b v="0"/>
    <n v="1556"/>
    <b v="1"/>
    <x v="30"/>
    <n v="199.215125"/>
    <n v="51.212114395886893"/>
    <x v="2"/>
    <x v="30"/>
  </r>
  <r>
    <n v="2066"/>
    <x v="2066"/>
    <x v="2064"/>
    <n v="2000"/>
    <n v="4372"/>
    <x v="0"/>
    <x v="0"/>
    <x v="0"/>
    <n v="1408818683"/>
    <n v="1406226683"/>
    <b v="0"/>
    <n v="65"/>
    <b v="1"/>
    <x v="30"/>
    <n v="218.6"/>
    <n v="67.261538461538464"/>
    <x v="2"/>
    <x v="30"/>
  </r>
  <r>
    <n v="2067"/>
    <x v="2067"/>
    <x v="2065"/>
    <n v="495"/>
    <n v="628"/>
    <x v="0"/>
    <x v="1"/>
    <x v="1"/>
    <n v="1432499376"/>
    <n v="1429648176"/>
    <b v="0"/>
    <n v="10"/>
    <b v="1"/>
    <x v="30"/>
    <n v="126.86868686868686"/>
    <n v="62.8"/>
    <x v="2"/>
    <x v="30"/>
  </r>
  <r>
    <n v="2068"/>
    <x v="2068"/>
    <x v="2066"/>
    <n v="25000"/>
    <n v="26305.97"/>
    <x v="0"/>
    <x v="0"/>
    <x v="0"/>
    <n v="1476994315"/>
    <n v="1474402315"/>
    <b v="0"/>
    <n v="76"/>
    <b v="1"/>
    <x v="30"/>
    <n v="105.22388000000001"/>
    <n v="346.13118421052633"/>
    <x v="2"/>
    <x v="30"/>
  </r>
  <r>
    <n v="2069"/>
    <x v="2069"/>
    <x v="2067"/>
    <n v="50000"/>
    <n v="64203.33"/>
    <x v="0"/>
    <x v="0"/>
    <x v="0"/>
    <n v="1451776791"/>
    <n v="1449098391"/>
    <b v="0"/>
    <n v="263"/>
    <b v="1"/>
    <x v="30"/>
    <n v="128.40666000000002"/>
    <n v="244.11912547528519"/>
    <x v="2"/>
    <x v="30"/>
  </r>
  <r>
    <n v="2070"/>
    <x v="2070"/>
    <x v="2068"/>
    <n v="125000"/>
    <n v="396659"/>
    <x v="0"/>
    <x v="12"/>
    <x v="3"/>
    <n v="1467128723"/>
    <n v="1464536723"/>
    <b v="0"/>
    <n v="1530"/>
    <b v="1"/>
    <x v="30"/>
    <n v="317.3272"/>
    <n v="259.25424836601309"/>
    <x v="2"/>
    <x v="30"/>
  </r>
  <r>
    <n v="2071"/>
    <x v="2071"/>
    <x v="2069"/>
    <n v="20000"/>
    <n v="56146"/>
    <x v="0"/>
    <x v="0"/>
    <x v="0"/>
    <n v="1475390484"/>
    <n v="1471502484"/>
    <b v="0"/>
    <n v="278"/>
    <b v="1"/>
    <x v="30"/>
    <n v="280.73"/>
    <n v="201.96402877697841"/>
    <x v="2"/>
    <x v="30"/>
  </r>
  <r>
    <n v="2072"/>
    <x v="2072"/>
    <x v="2070"/>
    <n v="71500"/>
    <n v="79173"/>
    <x v="0"/>
    <x v="0"/>
    <x v="0"/>
    <n v="1462629432"/>
    <n v="1460037432"/>
    <b v="0"/>
    <n v="350"/>
    <b v="1"/>
    <x v="30"/>
    <n v="110.73146853146854"/>
    <n v="226.20857142857142"/>
    <x v="2"/>
    <x v="30"/>
  </r>
  <r>
    <n v="2073"/>
    <x v="2073"/>
    <x v="2071"/>
    <n v="100000"/>
    <n v="152604.29999999999"/>
    <x v="0"/>
    <x v="0"/>
    <x v="0"/>
    <n v="1431100918"/>
    <n v="1427212918"/>
    <b v="0"/>
    <n v="470"/>
    <b v="1"/>
    <x v="30"/>
    <n v="152.60429999999999"/>
    <n v="324.69"/>
    <x v="2"/>
    <x v="30"/>
  </r>
  <r>
    <n v="2074"/>
    <x v="2074"/>
    <x v="2072"/>
    <n v="600"/>
    <n v="615"/>
    <x v="0"/>
    <x v="0"/>
    <x v="0"/>
    <n v="1462564182"/>
    <n v="1459972182"/>
    <b v="0"/>
    <n v="3"/>
    <b v="1"/>
    <x v="30"/>
    <n v="102.49999999999999"/>
    <n v="205"/>
    <x v="2"/>
    <x v="30"/>
  </r>
  <r>
    <n v="2075"/>
    <x v="2075"/>
    <x v="2073"/>
    <n v="9999"/>
    <n v="167820.6"/>
    <x v="0"/>
    <x v="0"/>
    <x v="0"/>
    <n v="1374769288"/>
    <n v="1372177288"/>
    <b v="0"/>
    <n v="8200"/>
    <b v="1"/>
    <x v="30"/>
    <n v="1678.3738373837384"/>
    <n v="20.465926829268295"/>
    <x v="2"/>
    <x v="30"/>
  </r>
  <r>
    <n v="2076"/>
    <x v="2076"/>
    <x v="2074"/>
    <n v="179000"/>
    <n v="972594.99"/>
    <x v="0"/>
    <x v="1"/>
    <x v="1"/>
    <n v="1406149689"/>
    <n v="1402693689"/>
    <b v="0"/>
    <n v="8359"/>
    <b v="1"/>
    <x v="30"/>
    <n v="543.349156424581"/>
    <n v="116.35303146309367"/>
    <x v="2"/>
    <x v="30"/>
  </r>
  <r>
    <n v="2077"/>
    <x v="2077"/>
    <x v="2075"/>
    <n v="50000"/>
    <n v="57754"/>
    <x v="0"/>
    <x v="0"/>
    <x v="0"/>
    <n v="1433538000"/>
    <n v="1428541276"/>
    <b v="0"/>
    <n v="188"/>
    <b v="1"/>
    <x v="30"/>
    <n v="115.50800000000001"/>
    <n v="307.20212765957444"/>
    <x v="2"/>
    <x v="30"/>
  </r>
  <r>
    <n v="2078"/>
    <x v="2078"/>
    <x v="2076"/>
    <n v="20000"/>
    <n v="26241"/>
    <x v="0"/>
    <x v="3"/>
    <x v="3"/>
    <n v="1482085857"/>
    <n v="1479493857"/>
    <b v="0"/>
    <n v="48"/>
    <b v="1"/>
    <x v="30"/>
    <n v="131.20499999999998"/>
    <n v="546.6875"/>
    <x v="2"/>
    <x v="30"/>
  </r>
  <r>
    <n v="2079"/>
    <x v="2079"/>
    <x v="2077"/>
    <n v="10000"/>
    <n v="28817"/>
    <x v="0"/>
    <x v="1"/>
    <x v="1"/>
    <n v="1435258800"/>
    <n v="1432659793"/>
    <b v="0"/>
    <n v="607"/>
    <b v="1"/>
    <x v="30"/>
    <n v="288.17"/>
    <n v="47.474464579901152"/>
    <x v="2"/>
    <x v="30"/>
  </r>
  <r>
    <n v="2080"/>
    <x v="2080"/>
    <x v="2078"/>
    <n v="1000"/>
    <n v="5078"/>
    <x v="0"/>
    <x v="0"/>
    <x v="0"/>
    <n v="1447286300"/>
    <n v="1444690700"/>
    <b v="0"/>
    <n v="50"/>
    <b v="1"/>
    <x v="30"/>
    <n v="507.8"/>
    <n v="101.56"/>
    <x v="2"/>
    <x v="30"/>
  </r>
  <r>
    <n v="2081"/>
    <x v="2081"/>
    <x v="2079"/>
    <n v="3500"/>
    <n v="4010"/>
    <x v="0"/>
    <x v="0"/>
    <x v="0"/>
    <n v="1337144340"/>
    <n v="1333597555"/>
    <b v="0"/>
    <n v="55"/>
    <b v="1"/>
    <x v="14"/>
    <n v="114.57142857142857"/>
    <n v="72.909090909090907"/>
    <x v="4"/>
    <x v="14"/>
  </r>
  <r>
    <n v="2082"/>
    <x v="2082"/>
    <x v="2080"/>
    <n v="1500"/>
    <n v="1661"/>
    <x v="0"/>
    <x v="0"/>
    <x v="0"/>
    <n v="1322106796"/>
    <n v="1316919196"/>
    <b v="0"/>
    <n v="38"/>
    <b v="1"/>
    <x v="14"/>
    <n v="110.73333333333333"/>
    <n v="43.710526315789473"/>
    <x v="4"/>
    <x v="14"/>
  </r>
  <r>
    <n v="2083"/>
    <x v="2083"/>
    <x v="2081"/>
    <n v="750"/>
    <n v="850"/>
    <x v="0"/>
    <x v="0"/>
    <x v="0"/>
    <n v="1338830395"/>
    <n v="1336238395"/>
    <b v="0"/>
    <n v="25"/>
    <b v="1"/>
    <x v="14"/>
    <n v="113.33333333333333"/>
    <n v="34"/>
    <x v="4"/>
    <x v="14"/>
  </r>
  <r>
    <n v="2084"/>
    <x v="2084"/>
    <x v="2082"/>
    <n v="3000"/>
    <n v="3250"/>
    <x v="0"/>
    <x v="0"/>
    <x v="0"/>
    <n v="1399186740"/>
    <n v="1396468782"/>
    <b v="0"/>
    <n v="46"/>
    <b v="1"/>
    <x v="14"/>
    <n v="108.33333333333333"/>
    <n v="70.652173913043484"/>
    <x v="4"/>
    <x v="14"/>
  </r>
  <r>
    <n v="2085"/>
    <x v="2085"/>
    <x v="2083"/>
    <n v="6000"/>
    <n v="7412"/>
    <x v="0"/>
    <x v="0"/>
    <x v="0"/>
    <n v="1342382587"/>
    <n v="1339790587"/>
    <b v="0"/>
    <n v="83"/>
    <b v="1"/>
    <x v="14"/>
    <n v="123.53333333333335"/>
    <n v="89.301204819277103"/>
    <x v="4"/>
    <x v="14"/>
  </r>
  <r>
    <n v="2086"/>
    <x v="2086"/>
    <x v="2084"/>
    <n v="4000"/>
    <n v="4028"/>
    <x v="0"/>
    <x v="0"/>
    <x v="0"/>
    <n v="1323838740"/>
    <n v="1321200332"/>
    <b v="0"/>
    <n v="35"/>
    <b v="1"/>
    <x v="14"/>
    <n v="100.69999999999999"/>
    <n v="115.08571428571429"/>
    <x v="4"/>
    <x v="14"/>
  </r>
  <r>
    <n v="2087"/>
    <x v="2087"/>
    <x v="2085"/>
    <n v="1500"/>
    <n v="1553"/>
    <x v="0"/>
    <x v="0"/>
    <x v="0"/>
    <n v="1315457658"/>
    <n v="1312865658"/>
    <b v="0"/>
    <n v="25"/>
    <b v="1"/>
    <x v="14"/>
    <n v="103.53333333333335"/>
    <n v="62.12"/>
    <x v="4"/>
    <x v="14"/>
  </r>
  <r>
    <n v="2088"/>
    <x v="2088"/>
    <x v="2086"/>
    <n v="3000"/>
    <n v="3465.32"/>
    <x v="0"/>
    <x v="0"/>
    <x v="0"/>
    <n v="1284177540"/>
    <n v="1281028152"/>
    <b v="0"/>
    <n v="75"/>
    <b v="1"/>
    <x v="14"/>
    <n v="115.51066666666668"/>
    <n v="46.204266666666669"/>
    <x v="4"/>
    <x v="14"/>
  </r>
  <r>
    <n v="2089"/>
    <x v="2089"/>
    <x v="2087"/>
    <n v="2500"/>
    <n v="3010.01"/>
    <x v="0"/>
    <x v="0"/>
    <x v="0"/>
    <n v="1375408194"/>
    <n v="1372384194"/>
    <b v="0"/>
    <n v="62"/>
    <b v="1"/>
    <x v="14"/>
    <n v="120.4004"/>
    <n v="48.54854838709678"/>
    <x v="4"/>
    <x v="14"/>
  </r>
  <r>
    <n v="2090"/>
    <x v="2090"/>
    <x v="2088"/>
    <n v="8000"/>
    <n v="9203.23"/>
    <x v="0"/>
    <x v="0"/>
    <x v="0"/>
    <n v="1361696955"/>
    <n v="1359104955"/>
    <b v="0"/>
    <n v="160"/>
    <b v="1"/>
    <x v="14"/>
    <n v="115.040375"/>
    <n v="57.520187499999999"/>
    <x v="4"/>
    <x v="14"/>
  </r>
  <r>
    <n v="2091"/>
    <x v="2091"/>
    <x v="2089"/>
    <n v="18000"/>
    <n v="21684.2"/>
    <x v="0"/>
    <x v="0"/>
    <x v="0"/>
    <n v="1299009600"/>
    <n v="1294818278"/>
    <b v="0"/>
    <n v="246"/>
    <b v="1"/>
    <x v="14"/>
    <n v="120.46777777777777"/>
    <n v="88.147154471544724"/>
    <x v="4"/>
    <x v="14"/>
  </r>
  <r>
    <n v="2092"/>
    <x v="2092"/>
    <x v="2090"/>
    <n v="6000"/>
    <n v="6077"/>
    <x v="0"/>
    <x v="0"/>
    <x v="0"/>
    <n v="1318006732"/>
    <n v="1312822732"/>
    <b v="0"/>
    <n v="55"/>
    <b v="1"/>
    <x v="14"/>
    <n v="101.28333333333333"/>
    <n v="110.49090909090908"/>
    <x v="4"/>
    <x v="14"/>
  </r>
  <r>
    <n v="2093"/>
    <x v="2093"/>
    <x v="2091"/>
    <n v="1500"/>
    <n v="1537"/>
    <x v="0"/>
    <x v="0"/>
    <x v="0"/>
    <n v="1356211832"/>
    <n v="1351024232"/>
    <b v="0"/>
    <n v="23"/>
    <b v="1"/>
    <x v="14"/>
    <n v="102.46666666666667"/>
    <n v="66.826086956521735"/>
    <x v="4"/>
    <x v="14"/>
  </r>
  <r>
    <n v="2094"/>
    <x v="2094"/>
    <x v="2092"/>
    <n v="3500"/>
    <n v="4219"/>
    <x v="0"/>
    <x v="0"/>
    <x v="0"/>
    <n v="1330916400"/>
    <n v="1327969730"/>
    <b v="0"/>
    <n v="72"/>
    <b v="1"/>
    <x v="14"/>
    <n v="120.54285714285714"/>
    <n v="58.597222222222221"/>
    <x v="4"/>
    <x v="14"/>
  </r>
  <r>
    <n v="2095"/>
    <x v="2095"/>
    <x v="2093"/>
    <n v="2500"/>
    <n v="2500"/>
    <x v="0"/>
    <x v="0"/>
    <x v="0"/>
    <n v="1317576973"/>
    <n v="1312392973"/>
    <b v="0"/>
    <n v="22"/>
    <b v="1"/>
    <x v="14"/>
    <n v="100"/>
    <n v="113.63636363636364"/>
    <x v="4"/>
    <x v="14"/>
  </r>
  <r>
    <n v="2096"/>
    <x v="2096"/>
    <x v="2094"/>
    <n v="600"/>
    <n v="610"/>
    <x v="0"/>
    <x v="0"/>
    <x v="0"/>
    <n v="1351223940"/>
    <n v="1349892735"/>
    <b v="0"/>
    <n v="14"/>
    <b v="1"/>
    <x v="14"/>
    <n v="101.66666666666666"/>
    <n v="43.571428571428569"/>
    <x v="4"/>
    <x v="14"/>
  </r>
  <r>
    <n v="2097"/>
    <x v="2097"/>
    <x v="2095"/>
    <n v="3000"/>
    <n v="3000"/>
    <x v="0"/>
    <x v="0"/>
    <x v="0"/>
    <n v="1322751735"/>
    <n v="1317564135"/>
    <b v="0"/>
    <n v="38"/>
    <b v="1"/>
    <x v="14"/>
    <n v="100"/>
    <n v="78.94736842105263"/>
    <x v="4"/>
    <x v="14"/>
  </r>
  <r>
    <n v="2098"/>
    <x v="2098"/>
    <x v="2096"/>
    <n v="6000"/>
    <n v="6020"/>
    <x v="0"/>
    <x v="0"/>
    <x v="0"/>
    <n v="1331174635"/>
    <n v="1328582635"/>
    <b v="0"/>
    <n v="32"/>
    <b v="1"/>
    <x v="14"/>
    <n v="100.33333333333334"/>
    <n v="188.125"/>
    <x v="4"/>
    <x v="14"/>
  </r>
  <r>
    <n v="2099"/>
    <x v="2099"/>
    <x v="2097"/>
    <n v="3000"/>
    <n v="3971"/>
    <x v="0"/>
    <x v="0"/>
    <x v="0"/>
    <n v="1435808400"/>
    <n v="1434650084"/>
    <b v="0"/>
    <n v="63"/>
    <b v="1"/>
    <x v="14"/>
    <n v="132.36666666666667"/>
    <n v="63.031746031746032"/>
    <x v="4"/>
    <x v="14"/>
  </r>
  <r>
    <n v="2100"/>
    <x v="2100"/>
    <x v="2098"/>
    <n v="600"/>
    <n v="820"/>
    <x v="0"/>
    <x v="0"/>
    <x v="0"/>
    <n v="1341028740"/>
    <n v="1339704141"/>
    <b v="0"/>
    <n v="27"/>
    <b v="1"/>
    <x v="14"/>
    <n v="136.66666666666666"/>
    <n v="30.37037037037037"/>
    <x v="4"/>
    <x v="14"/>
  </r>
  <r>
    <n v="2101"/>
    <x v="2101"/>
    <x v="2099"/>
    <n v="2000"/>
    <n v="2265"/>
    <x v="0"/>
    <x v="0"/>
    <x v="0"/>
    <n v="1329104114"/>
    <n v="1323920114"/>
    <b v="0"/>
    <n v="44"/>
    <b v="1"/>
    <x v="14"/>
    <n v="113.25"/>
    <n v="51.477272727272727"/>
    <x v="4"/>
    <x v="14"/>
  </r>
  <r>
    <n v="2102"/>
    <x v="2102"/>
    <x v="2100"/>
    <n v="1000"/>
    <n v="1360"/>
    <x v="0"/>
    <x v="0"/>
    <x v="0"/>
    <n v="1304628648"/>
    <n v="1302036648"/>
    <b v="0"/>
    <n v="38"/>
    <b v="1"/>
    <x v="14"/>
    <n v="136"/>
    <n v="35.789473684210527"/>
    <x v="4"/>
    <x v="14"/>
  </r>
  <r>
    <n v="2103"/>
    <x v="2103"/>
    <x v="2101"/>
    <n v="7777"/>
    <n v="11364"/>
    <x v="0"/>
    <x v="0"/>
    <x v="0"/>
    <n v="1352488027"/>
    <n v="1349892427"/>
    <b v="0"/>
    <n v="115"/>
    <b v="1"/>
    <x v="14"/>
    <n v="146.12318374694613"/>
    <n v="98.817391304347822"/>
    <x v="4"/>
    <x v="14"/>
  </r>
  <r>
    <n v="2104"/>
    <x v="2104"/>
    <x v="2102"/>
    <n v="800"/>
    <n v="1036"/>
    <x v="0"/>
    <x v="0"/>
    <x v="0"/>
    <n v="1369958400"/>
    <n v="1367286434"/>
    <b v="0"/>
    <n v="37"/>
    <b v="1"/>
    <x v="14"/>
    <n v="129.5"/>
    <n v="28"/>
    <x v="4"/>
    <x v="14"/>
  </r>
  <r>
    <n v="2105"/>
    <x v="2105"/>
    <x v="2103"/>
    <n v="2000"/>
    <n v="5080"/>
    <x v="0"/>
    <x v="0"/>
    <x v="0"/>
    <n v="1416542400"/>
    <n v="1415472953"/>
    <b v="0"/>
    <n v="99"/>
    <b v="1"/>
    <x v="14"/>
    <n v="254"/>
    <n v="51.313131313131315"/>
    <x v="4"/>
    <x v="14"/>
  </r>
  <r>
    <n v="2106"/>
    <x v="2106"/>
    <x v="2104"/>
    <n v="2200"/>
    <n v="2355"/>
    <x v="0"/>
    <x v="0"/>
    <x v="0"/>
    <n v="1359176974"/>
    <n v="1356584974"/>
    <b v="0"/>
    <n v="44"/>
    <b v="1"/>
    <x v="14"/>
    <n v="107.04545454545456"/>
    <n v="53.522727272727273"/>
    <x v="4"/>
    <x v="14"/>
  </r>
  <r>
    <n v="2107"/>
    <x v="2107"/>
    <x v="2105"/>
    <n v="2000"/>
    <n v="2154.66"/>
    <x v="0"/>
    <x v="0"/>
    <x v="0"/>
    <n v="1415815393"/>
    <n v="1413997393"/>
    <b v="0"/>
    <n v="58"/>
    <b v="1"/>
    <x v="14"/>
    <n v="107.73299999999999"/>
    <n v="37.149310344827583"/>
    <x v="4"/>
    <x v="14"/>
  </r>
  <r>
    <n v="2108"/>
    <x v="2108"/>
    <x v="2106"/>
    <n v="16000"/>
    <n v="17170"/>
    <x v="0"/>
    <x v="0"/>
    <x v="0"/>
    <n v="1347249300"/>
    <n v="1344917580"/>
    <b v="0"/>
    <n v="191"/>
    <b v="1"/>
    <x v="14"/>
    <n v="107.31250000000001"/>
    <n v="89.895287958115176"/>
    <x v="4"/>
    <x v="14"/>
  </r>
  <r>
    <n v="2109"/>
    <x v="2109"/>
    <x v="2107"/>
    <n v="4000"/>
    <n v="4261"/>
    <x v="0"/>
    <x v="0"/>
    <x v="0"/>
    <n v="1436115617"/>
    <n v="1433523617"/>
    <b v="0"/>
    <n v="40"/>
    <b v="1"/>
    <x v="14"/>
    <n v="106.52500000000001"/>
    <n v="106.52500000000001"/>
    <x v="4"/>
    <x v="14"/>
  </r>
  <r>
    <n v="2110"/>
    <x v="2110"/>
    <x v="2108"/>
    <n v="2000"/>
    <n v="2007"/>
    <x v="0"/>
    <x v="0"/>
    <x v="0"/>
    <n v="1401253140"/>
    <n v="1398873969"/>
    <b v="0"/>
    <n v="38"/>
    <b v="1"/>
    <x v="14"/>
    <n v="100.35000000000001"/>
    <n v="52.815789473684212"/>
    <x v="4"/>
    <x v="14"/>
  </r>
  <r>
    <n v="2111"/>
    <x v="2111"/>
    <x v="2109"/>
    <n v="2000"/>
    <n v="2130"/>
    <x v="0"/>
    <x v="0"/>
    <x v="0"/>
    <n v="1313370000"/>
    <n v="1307594625"/>
    <b v="0"/>
    <n v="39"/>
    <b v="1"/>
    <x v="14"/>
    <n v="106.5"/>
    <n v="54.615384615384613"/>
    <x v="4"/>
    <x v="14"/>
  </r>
  <r>
    <n v="2112"/>
    <x v="2112"/>
    <x v="2110"/>
    <n v="300"/>
    <n v="300"/>
    <x v="0"/>
    <x v="0"/>
    <x v="0"/>
    <n v="1366064193"/>
    <n v="1364854593"/>
    <b v="0"/>
    <n v="11"/>
    <b v="1"/>
    <x v="14"/>
    <n v="100"/>
    <n v="27.272727272727273"/>
    <x v="4"/>
    <x v="14"/>
  </r>
  <r>
    <n v="2113"/>
    <x v="2113"/>
    <x v="2111"/>
    <n v="7000"/>
    <n v="7340"/>
    <x v="0"/>
    <x v="0"/>
    <x v="0"/>
    <n v="1411505176"/>
    <n v="1408481176"/>
    <b v="0"/>
    <n v="107"/>
    <b v="1"/>
    <x v="14"/>
    <n v="104.85714285714285"/>
    <n v="68.598130841121488"/>
    <x v="4"/>
    <x v="14"/>
  </r>
  <r>
    <n v="2114"/>
    <x v="2114"/>
    <x v="2112"/>
    <n v="5000"/>
    <n v="5235"/>
    <x v="0"/>
    <x v="0"/>
    <x v="0"/>
    <n v="1291870740"/>
    <n v="1286480070"/>
    <b v="0"/>
    <n v="147"/>
    <b v="1"/>
    <x v="14"/>
    <n v="104.69999999999999"/>
    <n v="35.612244897959187"/>
    <x v="4"/>
    <x v="14"/>
  </r>
  <r>
    <n v="2115"/>
    <x v="2115"/>
    <x v="2113"/>
    <n v="1500"/>
    <n v="3385"/>
    <x v="0"/>
    <x v="0"/>
    <x v="0"/>
    <n v="1298167001"/>
    <n v="1295575001"/>
    <b v="0"/>
    <n v="36"/>
    <b v="1"/>
    <x v="14"/>
    <n v="225.66666666666669"/>
    <n v="94.027777777777771"/>
    <x v="4"/>
    <x v="14"/>
  </r>
  <r>
    <n v="2116"/>
    <x v="2116"/>
    <x v="2114"/>
    <n v="48000"/>
    <n v="48434"/>
    <x v="0"/>
    <x v="0"/>
    <x v="0"/>
    <n v="1349203203"/>
    <n v="1345056003"/>
    <b v="0"/>
    <n v="92"/>
    <b v="1"/>
    <x v="14"/>
    <n v="100.90416666666667"/>
    <n v="526.45652173913038"/>
    <x v="4"/>
    <x v="14"/>
  </r>
  <r>
    <n v="2117"/>
    <x v="2117"/>
    <x v="2115"/>
    <n v="1200"/>
    <n v="1773"/>
    <x v="0"/>
    <x v="0"/>
    <x v="0"/>
    <n v="1445921940"/>
    <n v="1444699549"/>
    <b v="0"/>
    <n v="35"/>
    <b v="1"/>
    <x v="14"/>
    <n v="147.75"/>
    <n v="50.657142857142858"/>
    <x v="4"/>
    <x v="14"/>
  </r>
  <r>
    <n v="2118"/>
    <x v="2118"/>
    <x v="2116"/>
    <n v="1000"/>
    <n v="1346.11"/>
    <x v="0"/>
    <x v="0"/>
    <x v="0"/>
    <n v="1311538136"/>
    <n v="1308946136"/>
    <b v="0"/>
    <n v="17"/>
    <b v="1"/>
    <x v="14"/>
    <n v="134.61099999999999"/>
    <n v="79.182941176470578"/>
    <x v="4"/>
    <x v="14"/>
  </r>
  <r>
    <n v="2119"/>
    <x v="2119"/>
    <x v="2117"/>
    <n v="2000"/>
    <n v="2015"/>
    <x v="0"/>
    <x v="0"/>
    <x v="0"/>
    <n v="1345086445"/>
    <n v="1342494445"/>
    <b v="0"/>
    <n v="22"/>
    <b v="1"/>
    <x v="14"/>
    <n v="100.75"/>
    <n v="91.590909090909093"/>
    <x v="4"/>
    <x v="14"/>
  </r>
  <r>
    <n v="2120"/>
    <x v="2120"/>
    <x v="2118"/>
    <n v="8000"/>
    <n v="8070.43"/>
    <x v="0"/>
    <x v="0"/>
    <x v="0"/>
    <n v="1388617736"/>
    <n v="1384384136"/>
    <b v="0"/>
    <n v="69"/>
    <b v="1"/>
    <x v="14"/>
    <n v="100.880375"/>
    <n v="116.96275362318841"/>
    <x v="4"/>
    <x v="14"/>
  </r>
  <r>
    <n v="2121"/>
    <x v="2121"/>
    <x v="2119"/>
    <n v="50000"/>
    <n v="284"/>
    <x v="2"/>
    <x v="16"/>
    <x v="11"/>
    <n v="1484156948"/>
    <n v="1481564948"/>
    <b v="0"/>
    <n v="10"/>
    <b v="0"/>
    <x v="17"/>
    <n v="0.56800000000000006"/>
    <n v="28.4"/>
    <x v="6"/>
    <x v="17"/>
  </r>
  <r>
    <n v="2122"/>
    <x v="2122"/>
    <x v="2120"/>
    <n v="80000"/>
    <n v="310"/>
    <x v="2"/>
    <x v="14"/>
    <x v="10"/>
    <n v="1483773169"/>
    <n v="1481181169"/>
    <b v="0"/>
    <n v="3"/>
    <b v="0"/>
    <x v="17"/>
    <n v="0.38750000000000001"/>
    <n v="103.33333333333333"/>
    <x v="6"/>
    <x v="17"/>
  </r>
  <r>
    <n v="2123"/>
    <x v="2123"/>
    <x v="2121"/>
    <n v="500"/>
    <n v="50"/>
    <x v="2"/>
    <x v="0"/>
    <x v="0"/>
    <n v="1268636340"/>
    <n v="1263982307"/>
    <b v="0"/>
    <n v="5"/>
    <b v="0"/>
    <x v="17"/>
    <n v="10"/>
    <n v="10"/>
    <x v="6"/>
    <x v="17"/>
  </r>
  <r>
    <n v="2124"/>
    <x v="2124"/>
    <x v="2122"/>
    <n v="1100"/>
    <n v="115"/>
    <x v="2"/>
    <x v="0"/>
    <x v="0"/>
    <n v="1291093200"/>
    <n v="1286930435"/>
    <b v="0"/>
    <n v="5"/>
    <b v="0"/>
    <x v="17"/>
    <n v="10.454545454545453"/>
    <n v="23"/>
    <x v="6"/>
    <x v="17"/>
  </r>
  <r>
    <n v="2125"/>
    <x v="2125"/>
    <x v="2123"/>
    <n v="60000"/>
    <n v="852"/>
    <x v="2"/>
    <x v="0"/>
    <x v="0"/>
    <n v="1438734833"/>
    <n v="1436142833"/>
    <b v="0"/>
    <n v="27"/>
    <b v="0"/>
    <x v="17"/>
    <n v="1.4200000000000002"/>
    <n v="31.555555555555557"/>
    <x v="6"/>
    <x v="17"/>
  </r>
  <r>
    <n v="2126"/>
    <x v="2126"/>
    <x v="2124"/>
    <n v="20000"/>
    <n v="10"/>
    <x v="2"/>
    <x v="0"/>
    <x v="0"/>
    <n v="1418080887"/>
    <n v="1415488887"/>
    <b v="0"/>
    <n v="2"/>
    <b v="0"/>
    <x v="17"/>
    <n v="0.05"/>
    <n v="5"/>
    <x v="6"/>
    <x v="17"/>
  </r>
  <r>
    <n v="2127"/>
    <x v="2127"/>
    <x v="2125"/>
    <n v="28000"/>
    <n v="8076"/>
    <x v="2"/>
    <x v="1"/>
    <x v="1"/>
    <n v="1426158463"/>
    <n v="1423570063"/>
    <b v="0"/>
    <n v="236"/>
    <b v="0"/>
    <x v="17"/>
    <n v="28.842857142857142"/>
    <n v="34.220338983050844"/>
    <x v="6"/>
    <x v="17"/>
  </r>
  <r>
    <n v="2128"/>
    <x v="2128"/>
    <x v="2126"/>
    <n v="15000"/>
    <n v="25"/>
    <x v="2"/>
    <x v="5"/>
    <x v="5"/>
    <n v="1411324369"/>
    <n v="1406140369"/>
    <b v="0"/>
    <n v="1"/>
    <b v="0"/>
    <x v="17"/>
    <n v="0.16666666666666669"/>
    <n v="25"/>
    <x v="6"/>
    <x v="17"/>
  </r>
  <r>
    <n v="2129"/>
    <x v="2129"/>
    <x v="2127"/>
    <n v="2000"/>
    <n v="236"/>
    <x v="2"/>
    <x v="0"/>
    <x v="0"/>
    <n v="1457570100"/>
    <n v="1454978100"/>
    <b v="0"/>
    <n v="12"/>
    <b v="0"/>
    <x v="17"/>
    <n v="11.799999999999999"/>
    <n v="19.666666666666668"/>
    <x v="6"/>
    <x v="17"/>
  </r>
  <r>
    <n v="2130"/>
    <x v="2130"/>
    <x v="2128"/>
    <n v="42000"/>
    <n v="85"/>
    <x v="2"/>
    <x v="0"/>
    <x v="0"/>
    <n v="1408154663"/>
    <n v="1405130663"/>
    <b v="0"/>
    <n v="4"/>
    <b v="0"/>
    <x v="17"/>
    <n v="0.20238095238095236"/>
    <n v="21.25"/>
    <x v="6"/>
    <x v="17"/>
  </r>
  <r>
    <n v="2131"/>
    <x v="2131"/>
    <x v="2129"/>
    <n v="500"/>
    <n v="25"/>
    <x v="2"/>
    <x v="0"/>
    <x v="0"/>
    <n v="1436677091"/>
    <n v="1434085091"/>
    <b v="0"/>
    <n v="3"/>
    <b v="0"/>
    <x v="17"/>
    <n v="5"/>
    <n v="8.3333333333333339"/>
    <x v="6"/>
    <x v="17"/>
  </r>
  <r>
    <n v="2132"/>
    <x v="2132"/>
    <x v="2130"/>
    <n v="100000"/>
    <n v="2112.9899999999998"/>
    <x v="2"/>
    <x v="0"/>
    <x v="0"/>
    <n v="1391427692"/>
    <n v="1388835692"/>
    <b v="0"/>
    <n v="99"/>
    <b v="0"/>
    <x v="17"/>
    <n v="2.1129899999999995"/>
    <n v="21.34333333333333"/>
    <x v="6"/>
    <x v="17"/>
  </r>
  <r>
    <n v="2133"/>
    <x v="2133"/>
    <x v="2131"/>
    <n v="1000"/>
    <n v="16"/>
    <x v="2"/>
    <x v="0"/>
    <x v="0"/>
    <n v="1303628340"/>
    <n v="1300328399"/>
    <b v="0"/>
    <n v="3"/>
    <b v="0"/>
    <x v="17"/>
    <n v="1.6"/>
    <n v="5.333333333333333"/>
    <x v="6"/>
    <x v="17"/>
  </r>
  <r>
    <n v="2134"/>
    <x v="2134"/>
    <x v="2132"/>
    <n v="6000"/>
    <n v="104"/>
    <x v="2"/>
    <x v="0"/>
    <x v="0"/>
    <n v="1367097391"/>
    <n v="1364505391"/>
    <b v="0"/>
    <n v="3"/>
    <b v="0"/>
    <x v="17"/>
    <n v="1.7333333333333332"/>
    <n v="34.666666666666664"/>
    <x v="6"/>
    <x v="17"/>
  </r>
  <r>
    <n v="2135"/>
    <x v="2135"/>
    <x v="2133"/>
    <n v="5000"/>
    <n v="478"/>
    <x v="2"/>
    <x v="0"/>
    <x v="0"/>
    <n v="1349392033"/>
    <n v="1346800033"/>
    <b v="0"/>
    <n v="22"/>
    <b v="0"/>
    <x v="17"/>
    <n v="9.56"/>
    <n v="21.727272727272727"/>
    <x v="6"/>
    <x v="17"/>
  </r>
  <r>
    <n v="2136"/>
    <x v="2136"/>
    <x v="2134"/>
    <n v="80000"/>
    <n v="47.69"/>
    <x v="2"/>
    <x v="0"/>
    <x v="0"/>
    <n v="1382184786"/>
    <n v="1379592786"/>
    <b v="0"/>
    <n v="4"/>
    <b v="0"/>
    <x v="17"/>
    <n v="5.9612499999999999E-2"/>
    <n v="11.922499999999999"/>
    <x v="6"/>
    <x v="17"/>
  </r>
  <r>
    <n v="2137"/>
    <x v="2137"/>
    <x v="2135"/>
    <n v="50000"/>
    <n v="14203"/>
    <x v="2"/>
    <x v="5"/>
    <x v="5"/>
    <n v="1417804229"/>
    <n v="1415212229"/>
    <b v="0"/>
    <n v="534"/>
    <b v="0"/>
    <x v="17"/>
    <n v="28.405999999999999"/>
    <n v="26.59737827715356"/>
    <x v="6"/>
    <x v="17"/>
  </r>
  <r>
    <n v="2138"/>
    <x v="2138"/>
    <x v="2136"/>
    <n v="1000"/>
    <n v="128"/>
    <x v="2"/>
    <x v="1"/>
    <x v="1"/>
    <n v="1383959939"/>
    <n v="1381364339"/>
    <b v="0"/>
    <n v="12"/>
    <b v="0"/>
    <x v="17"/>
    <n v="12.8"/>
    <n v="10.666666666666666"/>
    <x v="6"/>
    <x v="17"/>
  </r>
  <r>
    <n v="2139"/>
    <x v="2139"/>
    <x v="2137"/>
    <n v="30000"/>
    <n v="1626"/>
    <x v="2"/>
    <x v="0"/>
    <x v="0"/>
    <n v="1478196008"/>
    <n v="1475604008"/>
    <b v="0"/>
    <n v="56"/>
    <b v="0"/>
    <x v="17"/>
    <n v="5.42"/>
    <n v="29.035714285714285"/>
    <x v="6"/>
    <x v="17"/>
  </r>
  <r>
    <n v="2140"/>
    <x v="2140"/>
    <x v="2138"/>
    <n v="500000"/>
    <n v="560"/>
    <x v="2"/>
    <x v="0"/>
    <x v="0"/>
    <n v="1357934424"/>
    <n v="1355342424"/>
    <b v="0"/>
    <n v="11"/>
    <b v="0"/>
    <x v="17"/>
    <n v="0.11199999999999999"/>
    <n v="50.909090909090907"/>
    <x v="6"/>
    <x v="17"/>
  </r>
  <r>
    <n v="2141"/>
    <x v="2141"/>
    <x v="2139"/>
    <n v="15000"/>
    <n v="0"/>
    <x v="2"/>
    <x v="0"/>
    <x v="0"/>
    <n v="1415947159"/>
    <n v="1413351559"/>
    <b v="0"/>
    <n v="0"/>
    <b v="0"/>
    <x v="17"/>
    <n v="0"/>
    <e v="#DIV/0!"/>
    <x v="6"/>
    <x v="17"/>
  </r>
  <r>
    <n v="2142"/>
    <x v="2142"/>
    <x v="2140"/>
    <n v="10500"/>
    <n v="601"/>
    <x v="2"/>
    <x v="12"/>
    <x v="3"/>
    <n v="1451494210"/>
    <n v="1449075010"/>
    <b v="0"/>
    <n v="12"/>
    <b v="0"/>
    <x v="17"/>
    <n v="5.7238095238095239"/>
    <n v="50.083333333333336"/>
    <x v="6"/>
    <x v="17"/>
  </r>
  <r>
    <n v="2143"/>
    <x v="2143"/>
    <x v="2141"/>
    <n v="2000"/>
    <n v="225"/>
    <x v="2"/>
    <x v="0"/>
    <x v="0"/>
    <n v="1279738800"/>
    <n v="1275599812"/>
    <b v="0"/>
    <n v="5"/>
    <b v="0"/>
    <x v="17"/>
    <n v="11.25"/>
    <n v="45"/>
    <x v="6"/>
    <x v="17"/>
  </r>
  <r>
    <n v="2144"/>
    <x v="2144"/>
    <x v="2142"/>
    <n v="35500"/>
    <n v="607"/>
    <x v="2"/>
    <x v="0"/>
    <x v="0"/>
    <n v="1379164040"/>
    <n v="1376399240"/>
    <b v="0"/>
    <n v="24"/>
    <b v="0"/>
    <x v="17"/>
    <n v="1.7098591549295776"/>
    <n v="25.291666666666668"/>
    <x v="6"/>
    <x v="17"/>
  </r>
  <r>
    <n v="2145"/>
    <x v="2145"/>
    <x v="2143"/>
    <n v="15000"/>
    <n v="4565"/>
    <x v="2"/>
    <x v="0"/>
    <x v="0"/>
    <n v="1385534514"/>
    <n v="1382938914"/>
    <b v="0"/>
    <n v="89"/>
    <b v="0"/>
    <x v="17"/>
    <n v="30.433333333333334"/>
    <n v="51.292134831460672"/>
    <x v="6"/>
    <x v="17"/>
  </r>
  <r>
    <n v="2146"/>
    <x v="2146"/>
    <x v="2144"/>
    <n v="5000"/>
    <n v="1"/>
    <x v="2"/>
    <x v="0"/>
    <x v="0"/>
    <n v="1455207510"/>
    <n v="1453997910"/>
    <b v="0"/>
    <n v="1"/>
    <b v="0"/>
    <x v="17"/>
    <n v="0.02"/>
    <n v="1"/>
    <x v="6"/>
    <x v="17"/>
  </r>
  <r>
    <n v="2147"/>
    <x v="2147"/>
    <x v="2145"/>
    <n v="390000"/>
    <n v="2716"/>
    <x v="2"/>
    <x v="0"/>
    <x v="0"/>
    <n v="1416125148"/>
    <n v="1413356748"/>
    <b v="0"/>
    <n v="55"/>
    <b v="0"/>
    <x v="17"/>
    <n v="0.69641025641025645"/>
    <n v="49.381818181818183"/>
    <x v="6"/>
    <x v="17"/>
  </r>
  <r>
    <n v="2148"/>
    <x v="2148"/>
    <x v="2146"/>
    <n v="100"/>
    <n v="2"/>
    <x v="2"/>
    <x v="1"/>
    <x v="1"/>
    <n v="1427992582"/>
    <n v="1425404182"/>
    <b v="0"/>
    <n v="2"/>
    <b v="0"/>
    <x v="17"/>
    <n v="2"/>
    <n v="1"/>
    <x v="6"/>
    <x v="17"/>
  </r>
  <r>
    <n v="2149"/>
    <x v="2149"/>
    <x v="2147"/>
    <n v="2000"/>
    <n v="0"/>
    <x v="2"/>
    <x v="0"/>
    <x v="0"/>
    <n v="1280534400"/>
    <n v="1277512556"/>
    <b v="0"/>
    <n v="0"/>
    <b v="0"/>
    <x v="17"/>
    <n v="0"/>
    <e v="#DIV/0!"/>
    <x v="6"/>
    <x v="17"/>
  </r>
  <r>
    <n v="2150"/>
    <x v="2150"/>
    <x v="2148"/>
    <n v="50000"/>
    <n v="405"/>
    <x v="2"/>
    <x v="10"/>
    <x v="8"/>
    <n v="1468392599"/>
    <n v="1465800599"/>
    <b v="0"/>
    <n v="4"/>
    <b v="0"/>
    <x v="17"/>
    <n v="0.80999999999999994"/>
    <n v="101.25"/>
    <x v="6"/>
    <x v="17"/>
  </r>
  <r>
    <n v="2151"/>
    <x v="2151"/>
    <x v="2149"/>
    <n v="45000"/>
    <n v="118"/>
    <x v="2"/>
    <x v="0"/>
    <x v="0"/>
    <n v="1467231614"/>
    <n v="1464639614"/>
    <b v="0"/>
    <n v="6"/>
    <b v="0"/>
    <x v="17"/>
    <n v="0.26222222222222225"/>
    <n v="19.666666666666668"/>
    <x v="6"/>
    <x v="17"/>
  </r>
  <r>
    <n v="2152"/>
    <x v="2152"/>
    <x v="2150"/>
    <n v="30000"/>
    <n v="50"/>
    <x v="2"/>
    <x v="0"/>
    <x v="0"/>
    <n v="1394909909"/>
    <n v="1392321509"/>
    <b v="0"/>
    <n v="4"/>
    <b v="0"/>
    <x v="17"/>
    <n v="0.16666666666666669"/>
    <n v="12.5"/>
    <x v="6"/>
    <x v="17"/>
  </r>
  <r>
    <n v="2153"/>
    <x v="2153"/>
    <x v="2151"/>
    <n v="372625"/>
    <n v="34"/>
    <x v="2"/>
    <x v="0"/>
    <x v="0"/>
    <n v="1420876740"/>
    <n v="1417470718"/>
    <b v="0"/>
    <n v="4"/>
    <b v="0"/>
    <x v="17"/>
    <n v="9.124454880912446E-3"/>
    <n v="8.5"/>
    <x v="6"/>
    <x v="17"/>
  </r>
  <r>
    <n v="2154"/>
    <x v="2154"/>
    <x v="2152"/>
    <n v="250"/>
    <n v="2"/>
    <x v="2"/>
    <x v="0"/>
    <x v="0"/>
    <n v="1390921827"/>
    <n v="1389193827"/>
    <b v="0"/>
    <n v="2"/>
    <b v="0"/>
    <x v="17"/>
    <n v="0.8"/>
    <n v="1"/>
    <x v="6"/>
    <x v="17"/>
  </r>
  <r>
    <n v="2155"/>
    <x v="2155"/>
    <x v="2153"/>
    <n v="5000"/>
    <n v="115"/>
    <x v="2"/>
    <x v="1"/>
    <x v="1"/>
    <n v="1459443385"/>
    <n v="1456854985"/>
    <b v="0"/>
    <n v="5"/>
    <b v="0"/>
    <x v="17"/>
    <n v="2.2999999999999998"/>
    <n v="23"/>
    <x v="6"/>
    <x v="17"/>
  </r>
  <r>
    <n v="2156"/>
    <x v="2156"/>
    <x v="2154"/>
    <n v="56000"/>
    <n v="1493"/>
    <x v="2"/>
    <x v="0"/>
    <x v="0"/>
    <n v="1379363406"/>
    <n v="1375475406"/>
    <b v="0"/>
    <n v="83"/>
    <b v="0"/>
    <x v="17"/>
    <n v="2.6660714285714282"/>
    <n v="17.987951807228917"/>
    <x v="6"/>
    <x v="17"/>
  </r>
  <r>
    <n v="2157"/>
    <x v="2157"/>
    <x v="2155"/>
    <n v="75000"/>
    <n v="21144"/>
    <x v="2"/>
    <x v="0"/>
    <x v="0"/>
    <n v="1482479940"/>
    <n v="1479684783"/>
    <b v="0"/>
    <n v="57"/>
    <b v="0"/>
    <x v="17"/>
    <n v="28.192"/>
    <n v="370.94736842105266"/>
    <x v="6"/>
    <x v="17"/>
  </r>
  <r>
    <n v="2158"/>
    <x v="2158"/>
    <x v="2156"/>
    <n v="300000"/>
    <n v="19770.11"/>
    <x v="2"/>
    <x v="0"/>
    <x v="0"/>
    <n v="1360009774"/>
    <n v="1356121774"/>
    <b v="0"/>
    <n v="311"/>
    <b v="0"/>
    <x v="17"/>
    <n v="6.5900366666666672"/>
    <n v="63.569485530546629"/>
    <x v="6"/>
    <x v="17"/>
  </r>
  <r>
    <n v="2159"/>
    <x v="2159"/>
    <x v="2157"/>
    <n v="3600"/>
    <n v="26"/>
    <x v="2"/>
    <x v="0"/>
    <x v="0"/>
    <n v="1310837574"/>
    <n v="1308245574"/>
    <b v="0"/>
    <n v="2"/>
    <b v="0"/>
    <x v="17"/>
    <n v="0.72222222222222221"/>
    <n v="13"/>
    <x v="6"/>
    <x v="17"/>
  </r>
  <r>
    <n v="2160"/>
    <x v="2160"/>
    <x v="2158"/>
    <n v="10000"/>
    <n v="85"/>
    <x v="2"/>
    <x v="0"/>
    <x v="0"/>
    <n v="1337447105"/>
    <n v="1334855105"/>
    <b v="0"/>
    <n v="16"/>
    <b v="0"/>
    <x v="17"/>
    <n v="0.85000000000000009"/>
    <n v="5.3125"/>
    <x v="6"/>
    <x v="17"/>
  </r>
  <r>
    <n v="2161"/>
    <x v="2161"/>
    <x v="2159"/>
    <n v="400"/>
    <n v="463"/>
    <x v="0"/>
    <x v="0"/>
    <x v="0"/>
    <n v="1443040059"/>
    <n v="1440448059"/>
    <b v="0"/>
    <n v="13"/>
    <b v="1"/>
    <x v="11"/>
    <n v="115.75"/>
    <n v="35.615384615384613"/>
    <x v="4"/>
    <x v="11"/>
  </r>
  <r>
    <n v="2162"/>
    <x v="2162"/>
    <x v="2160"/>
    <n v="4500"/>
    <n v="5052"/>
    <x v="0"/>
    <x v="0"/>
    <x v="0"/>
    <n v="1406226191"/>
    <n v="1403547791"/>
    <b v="0"/>
    <n v="58"/>
    <b v="1"/>
    <x v="11"/>
    <n v="112.26666666666667"/>
    <n v="87.103448275862064"/>
    <x v="4"/>
    <x v="11"/>
  </r>
  <r>
    <n v="2163"/>
    <x v="2163"/>
    <x v="2161"/>
    <n v="2500"/>
    <n v="3305"/>
    <x v="0"/>
    <x v="0"/>
    <x v="0"/>
    <n v="1433735400"/>
    <n v="1429306520"/>
    <b v="0"/>
    <n v="44"/>
    <b v="1"/>
    <x v="11"/>
    <n v="132.20000000000002"/>
    <n v="75.11363636363636"/>
    <x v="4"/>
    <x v="11"/>
  </r>
  <r>
    <n v="2164"/>
    <x v="2164"/>
    <x v="2162"/>
    <n v="5500"/>
    <n v="5645"/>
    <x v="0"/>
    <x v="0"/>
    <x v="0"/>
    <n v="1466827140"/>
    <n v="1464196414"/>
    <b v="0"/>
    <n v="83"/>
    <b v="1"/>
    <x v="11"/>
    <n v="102.63636363636364"/>
    <n v="68.01204819277109"/>
    <x v="4"/>
    <x v="11"/>
  </r>
  <r>
    <n v="2165"/>
    <x v="2165"/>
    <x v="2163"/>
    <n v="2500"/>
    <n v="3466"/>
    <x v="0"/>
    <x v="6"/>
    <x v="3"/>
    <n v="1460127635"/>
    <n v="1457539235"/>
    <b v="0"/>
    <n v="117"/>
    <b v="1"/>
    <x v="11"/>
    <n v="138.64000000000001"/>
    <n v="29.623931623931625"/>
    <x v="4"/>
    <x v="11"/>
  </r>
  <r>
    <n v="2166"/>
    <x v="2166"/>
    <x v="2164"/>
    <n v="2000"/>
    <n v="2932"/>
    <x v="0"/>
    <x v="0"/>
    <x v="0"/>
    <n v="1417813618"/>
    <n v="1413922018"/>
    <b v="0"/>
    <n v="32"/>
    <b v="1"/>
    <x v="11"/>
    <n v="146.6"/>
    <n v="91.625"/>
    <x v="4"/>
    <x v="11"/>
  </r>
  <r>
    <n v="2167"/>
    <x v="2167"/>
    <x v="2165"/>
    <n v="150"/>
    <n v="180"/>
    <x v="0"/>
    <x v="0"/>
    <x v="0"/>
    <n v="1347672937"/>
    <n v="1346463337"/>
    <b v="0"/>
    <n v="8"/>
    <b v="1"/>
    <x v="11"/>
    <n v="120"/>
    <n v="22.5"/>
    <x v="4"/>
    <x v="11"/>
  </r>
  <r>
    <n v="2168"/>
    <x v="2168"/>
    <x v="2166"/>
    <n v="18000"/>
    <n v="21884.69"/>
    <x v="0"/>
    <x v="0"/>
    <x v="0"/>
    <n v="1486702800"/>
    <n v="1484058261"/>
    <b v="0"/>
    <n v="340"/>
    <b v="1"/>
    <x v="11"/>
    <n v="121.5816111111111"/>
    <n v="64.366735294117646"/>
    <x v="4"/>
    <x v="11"/>
  </r>
  <r>
    <n v="2169"/>
    <x v="2169"/>
    <x v="2167"/>
    <n v="153"/>
    <n v="153"/>
    <x v="0"/>
    <x v="0"/>
    <x v="0"/>
    <n v="1488473351"/>
    <n v="1488214151"/>
    <b v="0"/>
    <n v="7"/>
    <b v="1"/>
    <x v="11"/>
    <n v="100"/>
    <n v="21.857142857142858"/>
    <x v="4"/>
    <x v="11"/>
  </r>
  <r>
    <n v="2170"/>
    <x v="2170"/>
    <x v="2168"/>
    <n v="350"/>
    <n v="633"/>
    <x v="0"/>
    <x v="0"/>
    <x v="0"/>
    <n v="1440266422"/>
    <n v="1436810422"/>
    <b v="0"/>
    <n v="19"/>
    <b v="1"/>
    <x v="11"/>
    <n v="180.85714285714286"/>
    <n v="33.315789473684212"/>
    <x v="4"/>
    <x v="11"/>
  </r>
  <r>
    <n v="2171"/>
    <x v="2171"/>
    <x v="2169"/>
    <n v="4000"/>
    <n v="4243"/>
    <x v="0"/>
    <x v="0"/>
    <x v="0"/>
    <n v="1434949200"/>
    <n v="1431903495"/>
    <b v="0"/>
    <n v="47"/>
    <b v="1"/>
    <x v="11"/>
    <n v="106.075"/>
    <n v="90.276595744680847"/>
    <x v="4"/>
    <x v="11"/>
  </r>
  <r>
    <n v="2172"/>
    <x v="2172"/>
    <x v="2170"/>
    <n v="1000"/>
    <n v="1000"/>
    <x v="0"/>
    <x v="0"/>
    <x v="0"/>
    <n v="1429365320"/>
    <n v="1426773320"/>
    <b v="0"/>
    <n v="13"/>
    <b v="1"/>
    <x v="11"/>
    <n v="100"/>
    <n v="76.92307692307692"/>
    <x v="4"/>
    <x v="11"/>
  </r>
  <r>
    <n v="2173"/>
    <x v="2173"/>
    <x v="2171"/>
    <n v="4200"/>
    <n v="5331"/>
    <x v="0"/>
    <x v="0"/>
    <x v="0"/>
    <n v="1378785540"/>
    <n v="1376066243"/>
    <b v="0"/>
    <n v="90"/>
    <b v="1"/>
    <x v="11"/>
    <n v="126.92857142857143"/>
    <n v="59.233333333333334"/>
    <x v="4"/>
    <x v="11"/>
  </r>
  <r>
    <n v="2174"/>
    <x v="2174"/>
    <x v="2172"/>
    <n v="4000"/>
    <n v="4119"/>
    <x v="0"/>
    <x v="1"/>
    <x v="1"/>
    <n v="1462453307"/>
    <n v="1459861307"/>
    <b v="0"/>
    <n v="63"/>
    <b v="1"/>
    <x v="11"/>
    <n v="102.97499999999999"/>
    <n v="65.38095238095238"/>
    <x v="4"/>
    <x v="11"/>
  </r>
  <r>
    <n v="2175"/>
    <x v="2175"/>
    <x v="2173"/>
    <n v="700"/>
    <n v="1750"/>
    <x v="0"/>
    <x v="0"/>
    <x v="0"/>
    <n v="1469059986"/>
    <n v="1468455186"/>
    <b v="0"/>
    <n v="26"/>
    <b v="1"/>
    <x v="11"/>
    <n v="250"/>
    <n v="67.307692307692307"/>
    <x v="4"/>
    <x v="11"/>
  </r>
  <r>
    <n v="2176"/>
    <x v="2176"/>
    <x v="2174"/>
    <n v="5000"/>
    <n v="6301"/>
    <x v="0"/>
    <x v="0"/>
    <x v="0"/>
    <n v="1430579509"/>
    <n v="1427987509"/>
    <b v="0"/>
    <n v="71"/>
    <b v="1"/>
    <x v="11"/>
    <n v="126.02"/>
    <n v="88.74647887323944"/>
    <x v="4"/>
    <x v="11"/>
  </r>
  <r>
    <n v="2177"/>
    <x v="2177"/>
    <x v="2175"/>
    <n v="2500"/>
    <n v="2503"/>
    <x v="0"/>
    <x v="0"/>
    <x v="0"/>
    <n v="1465192867"/>
    <n v="1463032867"/>
    <b v="0"/>
    <n v="38"/>
    <b v="1"/>
    <x v="11"/>
    <n v="100.12"/>
    <n v="65.868421052631575"/>
    <x v="4"/>
    <x v="11"/>
  </r>
  <r>
    <n v="2178"/>
    <x v="2178"/>
    <x v="2176"/>
    <n v="25000"/>
    <n v="34660"/>
    <x v="0"/>
    <x v="0"/>
    <x v="0"/>
    <n v="1484752597"/>
    <n v="1482160597"/>
    <b v="0"/>
    <n v="859"/>
    <b v="1"/>
    <x v="11"/>
    <n v="138.64000000000001"/>
    <n v="40.349243306169967"/>
    <x v="4"/>
    <x v="11"/>
  </r>
  <r>
    <n v="2179"/>
    <x v="2179"/>
    <x v="2177"/>
    <n v="1000"/>
    <n v="1614"/>
    <x v="0"/>
    <x v="0"/>
    <x v="0"/>
    <n v="1428725192"/>
    <n v="1426133192"/>
    <b v="0"/>
    <n v="21"/>
    <b v="1"/>
    <x v="11"/>
    <n v="161.4"/>
    <n v="76.857142857142861"/>
    <x v="4"/>
    <x v="11"/>
  </r>
  <r>
    <n v="2180"/>
    <x v="2180"/>
    <x v="2178"/>
    <n v="5000"/>
    <n v="5359.21"/>
    <x v="0"/>
    <x v="0"/>
    <x v="0"/>
    <n v="1447434268"/>
    <n v="1443801868"/>
    <b v="0"/>
    <n v="78"/>
    <b v="1"/>
    <x v="11"/>
    <n v="107.18419999999999"/>
    <n v="68.707820512820518"/>
    <x v="4"/>
    <x v="11"/>
  </r>
  <r>
    <n v="2181"/>
    <x v="2181"/>
    <x v="2179"/>
    <n v="2000"/>
    <n v="3062"/>
    <x v="0"/>
    <x v="0"/>
    <x v="0"/>
    <n v="1487635653"/>
    <n v="1486426053"/>
    <b v="0"/>
    <n v="53"/>
    <b v="1"/>
    <x v="32"/>
    <n v="153.1"/>
    <n v="57.773584905660378"/>
    <x v="6"/>
    <x v="32"/>
  </r>
  <r>
    <n v="2182"/>
    <x v="2182"/>
    <x v="2180"/>
    <n v="3000"/>
    <n v="15725"/>
    <x v="0"/>
    <x v="5"/>
    <x v="5"/>
    <n v="1412285825"/>
    <n v="1409261825"/>
    <b v="0"/>
    <n v="356"/>
    <b v="1"/>
    <x v="32"/>
    <n v="524.16666666666663"/>
    <n v="44.171348314606739"/>
    <x v="6"/>
    <x v="32"/>
  </r>
  <r>
    <n v="2183"/>
    <x v="2183"/>
    <x v="2181"/>
    <n v="1800"/>
    <n v="8807"/>
    <x v="0"/>
    <x v="0"/>
    <x v="0"/>
    <n v="1486616400"/>
    <n v="1484037977"/>
    <b v="0"/>
    <n v="279"/>
    <b v="1"/>
    <x v="32"/>
    <n v="489.27777777777777"/>
    <n v="31.566308243727597"/>
    <x v="6"/>
    <x v="32"/>
  </r>
  <r>
    <n v="2184"/>
    <x v="2184"/>
    <x v="2182"/>
    <n v="10000"/>
    <n v="28474"/>
    <x v="0"/>
    <x v="0"/>
    <x v="0"/>
    <n v="1453737600"/>
    <n v="1452530041"/>
    <b v="1"/>
    <n v="266"/>
    <b v="1"/>
    <x v="32"/>
    <n v="284.74"/>
    <n v="107.04511278195488"/>
    <x v="6"/>
    <x v="32"/>
  </r>
  <r>
    <n v="2185"/>
    <x v="2185"/>
    <x v="2183"/>
    <n v="5000"/>
    <n v="92848.5"/>
    <x v="0"/>
    <x v="1"/>
    <x v="1"/>
    <n v="1364286239"/>
    <n v="1360830239"/>
    <b v="0"/>
    <n v="623"/>
    <b v="1"/>
    <x v="32"/>
    <n v="1856.97"/>
    <n v="149.03451043338683"/>
    <x v="6"/>
    <x v="32"/>
  </r>
  <r>
    <n v="2186"/>
    <x v="2186"/>
    <x v="2184"/>
    <n v="20000"/>
    <n v="21935"/>
    <x v="0"/>
    <x v="0"/>
    <x v="0"/>
    <n v="1473213600"/>
    <n v="1470062743"/>
    <b v="0"/>
    <n v="392"/>
    <b v="1"/>
    <x v="32"/>
    <n v="109.67499999999998"/>
    <n v="55.956632653061227"/>
    <x v="6"/>
    <x v="32"/>
  </r>
  <r>
    <n v="2187"/>
    <x v="2187"/>
    <x v="2185"/>
    <n v="20000"/>
    <n v="202928.5"/>
    <x v="0"/>
    <x v="0"/>
    <x v="0"/>
    <n v="1428033540"/>
    <n v="1425531666"/>
    <b v="1"/>
    <n v="3562"/>
    <b v="1"/>
    <x v="32"/>
    <n v="1014.6425"/>
    <n v="56.970381807973048"/>
    <x v="6"/>
    <x v="32"/>
  </r>
  <r>
    <n v="2188"/>
    <x v="2188"/>
    <x v="2186"/>
    <n v="5494"/>
    <n v="22645"/>
    <x v="0"/>
    <x v="2"/>
    <x v="2"/>
    <n v="1477414800"/>
    <n v="1474380241"/>
    <b v="0"/>
    <n v="514"/>
    <b v="1"/>
    <x v="32"/>
    <n v="412.17692027666544"/>
    <n v="44.056420233463037"/>
    <x v="6"/>
    <x v="32"/>
  </r>
  <r>
    <n v="2189"/>
    <x v="2189"/>
    <x v="2187"/>
    <n v="1200"/>
    <n v="6039"/>
    <x v="0"/>
    <x v="1"/>
    <x v="1"/>
    <n v="1461276000"/>
    <n v="1460055300"/>
    <b v="0"/>
    <n v="88"/>
    <b v="1"/>
    <x v="32"/>
    <n v="503.25"/>
    <n v="68.625"/>
    <x v="6"/>
    <x v="32"/>
  </r>
  <r>
    <n v="2190"/>
    <x v="2190"/>
    <x v="2188"/>
    <n v="19000"/>
    <n v="35076"/>
    <x v="0"/>
    <x v="0"/>
    <x v="0"/>
    <n v="1458716340"/>
    <n v="1455721204"/>
    <b v="0"/>
    <n v="537"/>
    <b v="1"/>
    <x v="32"/>
    <n v="184.61052631578946"/>
    <n v="65.318435754189949"/>
    <x v="6"/>
    <x v="32"/>
  </r>
  <r>
    <n v="2191"/>
    <x v="2191"/>
    <x v="2189"/>
    <n v="750"/>
    <n v="898"/>
    <x v="0"/>
    <x v="1"/>
    <x v="1"/>
    <n v="1487102427"/>
    <n v="1486065627"/>
    <b v="0"/>
    <n v="25"/>
    <b v="1"/>
    <x v="32"/>
    <n v="119.73333333333333"/>
    <n v="35.92"/>
    <x v="6"/>
    <x v="32"/>
  </r>
  <r>
    <n v="2192"/>
    <x v="2192"/>
    <x v="2190"/>
    <n v="12000"/>
    <n v="129748.82"/>
    <x v="0"/>
    <x v="1"/>
    <x v="1"/>
    <n v="1481842800"/>
    <n v="1479414344"/>
    <b v="0"/>
    <n v="3238"/>
    <b v="1"/>
    <x v="32"/>
    <n v="1081.2401666666667"/>
    <n v="40.070667078443485"/>
    <x v="6"/>
    <x v="32"/>
  </r>
  <r>
    <n v="2193"/>
    <x v="2193"/>
    <x v="2191"/>
    <n v="15000"/>
    <n v="67856"/>
    <x v="0"/>
    <x v="0"/>
    <x v="0"/>
    <n v="1479704340"/>
    <n v="1477043072"/>
    <b v="0"/>
    <n v="897"/>
    <b v="1"/>
    <x v="32"/>
    <n v="452.37333333333333"/>
    <n v="75.647714604236342"/>
    <x v="6"/>
    <x v="32"/>
  </r>
  <r>
    <n v="2194"/>
    <x v="2194"/>
    <x v="2192"/>
    <n v="10000"/>
    <n v="53737"/>
    <x v="0"/>
    <x v="0"/>
    <x v="0"/>
    <n v="1459012290"/>
    <n v="1456423890"/>
    <b v="0"/>
    <n v="878"/>
    <b v="1"/>
    <x v="32"/>
    <n v="537.37"/>
    <n v="61.203872437357631"/>
    <x v="6"/>
    <x v="32"/>
  </r>
  <r>
    <n v="2195"/>
    <x v="2195"/>
    <x v="2193"/>
    <n v="4600"/>
    <n v="5535"/>
    <x v="0"/>
    <x v="0"/>
    <x v="0"/>
    <n v="1439317900"/>
    <n v="1436725900"/>
    <b v="0"/>
    <n v="115"/>
    <b v="1"/>
    <x v="32"/>
    <n v="120.32608695652173"/>
    <n v="48.130434782608695"/>
    <x v="6"/>
    <x v="32"/>
  </r>
  <r>
    <n v="2196"/>
    <x v="2196"/>
    <x v="2194"/>
    <n v="14000"/>
    <n v="15937"/>
    <x v="0"/>
    <x v="0"/>
    <x v="0"/>
    <n v="1480662000"/>
    <n v="1478000502"/>
    <b v="0"/>
    <n v="234"/>
    <b v="1"/>
    <x v="32"/>
    <n v="113.83571428571429"/>
    <n v="68.106837606837601"/>
    <x v="6"/>
    <x v="32"/>
  </r>
  <r>
    <n v="2197"/>
    <x v="2197"/>
    <x v="2195"/>
    <n v="30000"/>
    <n v="285309.33"/>
    <x v="0"/>
    <x v="0"/>
    <x v="0"/>
    <n v="1425132059"/>
    <n v="1422540059"/>
    <b v="0"/>
    <n v="4330"/>
    <b v="1"/>
    <x v="32"/>
    <n v="951.03109999999992"/>
    <n v="65.891300230946882"/>
    <x v="6"/>
    <x v="32"/>
  </r>
  <r>
    <n v="2198"/>
    <x v="2198"/>
    <x v="2196"/>
    <n v="40000"/>
    <n v="53157"/>
    <x v="0"/>
    <x v="0"/>
    <x v="0"/>
    <n v="1447507200"/>
    <n v="1444911600"/>
    <b v="0"/>
    <n v="651"/>
    <b v="1"/>
    <x v="32"/>
    <n v="132.89249999999998"/>
    <n v="81.654377880184327"/>
    <x v="6"/>
    <x v="32"/>
  </r>
  <r>
    <n v="2199"/>
    <x v="2199"/>
    <x v="2197"/>
    <n v="9000"/>
    <n v="13228"/>
    <x v="0"/>
    <x v="17"/>
    <x v="3"/>
    <n v="1444903198"/>
    <n v="1442311198"/>
    <b v="1"/>
    <n v="251"/>
    <b v="1"/>
    <x v="32"/>
    <n v="146.97777777777779"/>
    <n v="52.701195219123505"/>
    <x v="6"/>
    <x v="32"/>
  </r>
  <r>
    <n v="2200"/>
    <x v="2200"/>
    <x v="2198"/>
    <n v="2000"/>
    <n v="10843"/>
    <x v="0"/>
    <x v="1"/>
    <x v="1"/>
    <n v="1436151600"/>
    <n v="1433775668"/>
    <b v="0"/>
    <n v="263"/>
    <b v="1"/>
    <x v="32"/>
    <n v="542.15"/>
    <n v="41.228136882129277"/>
    <x v="6"/>
    <x v="32"/>
  </r>
  <r>
    <n v="2201"/>
    <x v="2201"/>
    <x v="2199"/>
    <n v="110"/>
    <n v="420.99"/>
    <x v="0"/>
    <x v="1"/>
    <x v="1"/>
    <n v="1358367565"/>
    <n v="1357157965"/>
    <b v="0"/>
    <n v="28"/>
    <b v="1"/>
    <x v="15"/>
    <n v="382.71818181818185"/>
    <n v="15.035357142857142"/>
    <x v="4"/>
    <x v="15"/>
  </r>
  <r>
    <n v="2202"/>
    <x v="2202"/>
    <x v="2200"/>
    <n v="4000"/>
    <n v="28167.25"/>
    <x v="0"/>
    <x v="0"/>
    <x v="0"/>
    <n v="1351801368"/>
    <n v="1349209368"/>
    <b v="0"/>
    <n v="721"/>
    <b v="1"/>
    <x v="15"/>
    <n v="704.18124999999998"/>
    <n v="39.066920943134534"/>
    <x v="4"/>
    <x v="15"/>
  </r>
  <r>
    <n v="2203"/>
    <x v="2203"/>
    <x v="2201"/>
    <n v="2000"/>
    <n v="2191"/>
    <x v="0"/>
    <x v="5"/>
    <x v="5"/>
    <n v="1443127082"/>
    <n v="1440535082"/>
    <b v="0"/>
    <n v="50"/>
    <b v="1"/>
    <x v="15"/>
    <n v="109.55"/>
    <n v="43.82"/>
    <x v="4"/>
    <x v="15"/>
  </r>
  <r>
    <n v="2204"/>
    <x v="2204"/>
    <x v="2202"/>
    <n v="1500"/>
    <n v="1993"/>
    <x v="0"/>
    <x v="0"/>
    <x v="0"/>
    <n v="1362814119"/>
    <n v="1360222119"/>
    <b v="0"/>
    <n v="73"/>
    <b v="1"/>
    <x v="15"/>
    <n v="132.86666666666667"/>
    <n v="27.301369863013697"/>
    <x v="4"/>
    <x v="15"/>
  </r>
  <r>
    <n v="2205"/>
    <x v="2205"/>
    <x v="2203"/>
    <n v="750"/>
    <n v="1140"/>
    <x v="0"/>
    <x v="0"/>
    <x v="0"/>
    <n v="1338579789"/>
    <n v="1335987789"/>
    <b v="0"/>
    <n v="27"/>
    <b v="1"/>
    <x v="15"/>
    <n v="152"/>
    <n v="42.222222222222221"/>
    <x v="4"/>
    <x v="15"/>
  </r>
  <r>
    <n v="2206"/>
    <x v="2206"/>
    <x v="2204"/>
    <n v="1100"/>
    <n v="1130"/>
    <x v="0"/>
    <x v="0"/>
    <x v="0"/>
    <n v="1334556624"/>
    <n v="1333001424"/>
    <b v="0"/>
    <n v="34"/>
    <b v="1"/>
    <x v="15"/>
    <n v="102.72727272727273"/>
    <n v="33.235294117647058"/>
    <x v="4"/>
    <x v="15"/>
  </r>
  <r>
    <n v="2207"/>
    <x v="2207"/>
    <x v="2205"/>
    <n v="2000"/>
    <n v="2000"/>
    <x v="0"/>
    <x v="0"/>
    <x v="0"/>
    <n v="1384580373"/>
    <n v="1381984773"/>
    <b v="0"/>
    <n v="7"/>
    <b v="1"/>
    <x v="15"/>
    <n v="100"/>
    <n v="285.71428571428572"/>
    <x v="4"/>
    <x v="15"/>
  </r>
  <r>
    <n v="2208"/>
    <x v="2208"/>
    <x v="2206"/>
    <n v="1000"/>
    <n v="1016"/>
    <x v="0"/>
    <x v="0"/>
    <x v="0"/>
    <n v="1333771200"/>
    <n v="1328649026"/>
    <b v="0"/>
    <n v="24"/>
    <b v="1"/>
    <x v="15"/>
    <n v="101.6"/>
    <n v="42.333333333333336"/>
    <x v="4"/>
    <x v="15"/>
  </r>
  <r>
    <n v="2209"/>
    <x v="2209"/>
    <x v="2207"/>
    <n v="500"/>
    <n v="754"/>
    <x v="0"/>
    <x v="1"/>
    <x v="1"/>
    <n v="1397516400"/>
    <n v="1396524644"/>
    <b v="0"/>
    <n v="15"/>
    <b v="1"/>
    <x v="15"/>
    <n v="150.80000000000001"/>
    <n v="50.266666666666666"/>
    <x v="4"/>
    <x v="15"/>
  </r>
  <r>
    <n v="2210"/>
    <x v="2210"/>
    <x v="2208"/>
    <n v="4000"/>
    <n v="4457"/>
    <x v="0"/>
    <x v="0"/>
    <x v="0"/>
    <n v="1334424960"/>
    <n v="1329442510"/>
    <b v="0"/>
    <n v="72"/>
    <b v="1"/>
    <x v="15"/>
    <n v="111.425"/>
    <n v="61.902777777777779"/>
    <x v="4"/>
    <x v="15"/>
  </r>
  <r>
    <n v="2211"/>
    <x v="2211"/>
    <x v="2209"/>
    <n v="2500"/>
    <n v="4890"/>
    <x v="0"/>
    <x v="0"/>
    <x v="0"/>
    <n v="1397113140"/>
    <n v="1395168625"/>
    <b v="0"/>
    <n v="120"/>
    <b v="1"/>
    <x v="15"/>
    <n v="195.6"/>
    <n v="40.75"/>
    <x v="4"/>
    <x v="15"/>
  </r>
  <r>
    <n v="2212"/>
    <x v="2212"/>
    <x v="2210"/>
    <n v="6000"/>
    <n v="6863"/>
    <x v="0"/>
    <x v="0"/>
    <x v="0"/>
    <n v="1383526800"/>
    <n v="1380650177"/>
    <b v="0"/>
    <n v="123"/>
    <b v="1"/>
    <x v="15"/>
    <n v="114.38333333333333"/>
    <n v="55.796747967479675"/>
    <x v="4"/>
    <x v="15"/>
  </r>
  <r>
    <n v="2213"/>
    <x v="2213"/>
    <x v="2211"/>
    <n v="5"/>
    <n v="10"/>
    <x v="0"/>
    <x v="0"/>
    <x v="0"/>
    <n v="1431719379"/>
    <n v="1429127379"/>
    <b v="0"/>
    <n v="1"/>
    <b v="1"/>
    <x v="15"/>
    <n v="200"/>
    <n v="10"/>
    <x v="4"/>
    <x v="15"/>
  </r>
  <r>
    <n v="2214"/>
    <x v="2214"/>
    <x v="2212"/>
    <n v="600"/>
    <n v="1755.01"/>
    <x v="0"/>
    <x v="0"/>
    <x v="0"/>
    <n v="1391713248"/>
    <n v="1389121248"/>
    <b v="0"/>
    <n v="24"/>
    <b v="1"/>
    <x v="15"/>
    <n v="292.50166666666667"/>
    <n v="73.125416666666666"/>
    <x v="4"/>
    <x v="15"/>
  </r>
  <r>
    <n v="2215"/>
    <x v="2215"/>
    <x v="2213"/>
    <n v="550"/>
    <n v="860"/>
    <x v="0"/>
    <x v="0"/>
    <x v="0"/>
    <n v="1331621940"/>
    <n v="1329671572"/>
    <b v="0"/>
    <n v="33"/>
    <b v="1"/>
    <x v="15"/>
    <n v="156.36363636363637"/>
    <n v="26.060606060606062"/>
    <x v="4"/>
    <x v="15"/>
  </r>
  <r>
    <n v="2216"/>
    <x v="2216"/>
    <x v="2214"/>
    <n v="300"/>
    <n v="317"/>
    <x v="0"/>
    <x v="0"/>
    <x v="0"/>
    <n v="1437674545"/>
    <n v="1436464945"/>
    <b v="0"/>
    <n v="14"/>
    <b v="1"/>
    <x v="15"/>
    <n v="105.66666666666666"/>
    <n v="22.642857142857142"/>
    <x v="4"/>
    <x v="15"/>
  </r>
  <r>
    <n v="2217"/>
    <x v="2217"/>
    <x v="2215"/>
    <n v="420"/>
    <n v="425"/>
    <x v="0"/>
    <x v="0"/>
    <x v="0"/>
    <n v="1446451200"/>
    <n v="1445539113"/>
    <b v="0"/>
    <n v="9"/>
    <b v="1"/>
    <x v="15"/>
    <n v="101.19047619047619"/>
    <n v="47.222222222222221"/>
    <x v="4"/>
    <x v="15"/>
  </r>
  <r>
    <n v="2218"/>
    <x v="2218"/>
    <x v="2216"/>
    <n v="2000"/>
    <n v="2456.66"/>
    <x v="0"/>
    <x v="0"/>
    <x v="0"/>
    <n v="1346198400"/>
    <n v="1344281383"/>
    <b v="0"/>
    <n v="76"/>
    <b v="1"/>
    <x v="15"/>
    <n v="122.833"/>
    <n v="32.324473684210524"/>
    <x v="4"/>
    <x v="15"/>
  </r>
  <r>
    <n v="2219"/>
    <x v="2219"/>
    <x v="2217"/>
    <n v="1000"/>
    <n v="1015"/>
    <x v="0"/>
    <x v="0"/>
    <x v="0"/>
    <n v="1440004512"/>
    <n v="1437412512"/>
    <b v="0"/>
    <n v="19"/>
    <b v="1"/>
    <x v="15"/>
    <n v="101.49999999999999"/>
    <n v="53.421052631578945"/>
    <x v="4"/>
    <x v="15"/>
  </r>
  <r>
    <n v="2220"/>
    <x v="2220"/>
    <x v="2218"/>
    <n v="3500"/>
    <n v="3540"/>
    <x v="0"/>
    <x v="0"/>
    <x v="0"/>
    <n v="1374888436"/>
    <n v="1372296436"/>
    <b v="0"/>
    <n v="69"/>
    <b v="1"/>
    <x v="15"/>
    <n v="101.14285714285714"/>
    <n v="51.304347826086953"/>
    <x v="4"/>
    <x v="15"/>
  </r>
  <r>
    <n v="2221"/>
    <x v="2221"/>
    <x v="2219"/>
    <n v="7500"/>
    <n v="8109"/>
    <x v="0"/>
    <x v="0"/>
    <x v="0"/>
    <n v="1461369600"/>
    <n v="1458748809"/>
    <b v="0"/>
    <n v="218"/>
    <b v="1"/>
    <x v="32"/>
    <n v="108.11999999999999"/>
    <n v="37.197247706422019"/>
    <x v="6"/>
    <x v="32"/>
  </r>
  <r>
    <n v="2222"/>
    <x v="2222"/>
    <x v="2220"/>
    <n v="500"/>
    <n v="813"/>
    <x v="0"/>
    <x v="0"/>
    <x v="0"/>
    <n v="1327776847"/>
    <n v="1325184847"/>
    <b v="0"/>
    <n v="30"/>
    <b v="1"/>
    <x v="32"/>
    <n v="162.6"/>
    <n v="27.1"/>
    <x v="6"/>
    <x v="32"/>
  </r>
  <r>
    <n v="2223"/>
    <x v="2223"/>
    <x v="2221"/>
    <n v="19500"/>
    <n v="20631"/>
    <x v="0"/>
    <x v="5"/>
    <x v="5"/>
    <n v="1435418568"/>
    <n v="1432826568"/>
    <b v="0"/>
    <n v="100"/>
    <b v="1"/>
    <x v="32"/>
    <n v="105.80000000000001"/>
    <n v="206.31"/>
    <x v="6"/>
    <x v="32"/>
  </r>
  <r>
    <n v="2224"/>
    <x v="2224"/>
    <x v="2222"/>
    <n v="10000"/>
    <n v="24315"/>
    <x v="0"/>
    <x v="0"/>
    <x v="0"/>
    <n v="1477767600"/>
    <n v="1475337675"/>
    <b v="0"/>
    <n v="296"/>
    <b v="1"/>
    <x v="32"/>
    <n v="243.15000000000003"/>
    <n v="82.145270270270274"/>
    <x v="6"/>
    <x v="32"/>
  </r>
  <r>
    <n v="2225"/>
    <x v="2225"/>
    <x v="2223"/>
    <n v="21000"/>
    <n v="198415.01"/>
    <x v="0"/>
    <x v="1"/>
    <x v="1"/>
    <n v="1411326015"/>
    <n v="1408734015"/>
    <b v="0"/>
    <n v="1204"/>
    <b v="1"/>
    <x v="32"/>
    <n v="944.83338095238094"/>
    <n v="164.79651993355483"/>
    <x v="6"/>
    <x v="32"/>
  </r>
  <r>
    <n v="2226"/>
    <x v="2226"/>
    <x v="2224"/>
    <n v="18000"/>
    <n v="19523.310000000001"/>
    <x v="0"/>
    <x v="0"/>
    <x v="0"/>
    <n v="1455253140"/>
    <n v="1452625822"/>
    <b v="0"/>
    <n v="321"/>
    <b v="1"/>
    <x v="32"/>
    <n v="108.46283333333334"/>
    <n v="60.820280373831778"/>
    <x v="6"/>
    <x v="32"/>
  </r>
  <r>
    <n v="2227"/>
    <x v="2227"/>
    <x v="2225"/>
    <n v="13000"/>
    <n v="20459"/>
    <x v="0"/>
    <x v="1"/>
    <x v="1"/>
    <n v="1384374155"/>
    <n v="1381778555"/>
    <b v="0"/>
    <n v="301"/>
    <b v="1"/>
    <x v="32"/>
    <n v="157.37692307692308"/>
    <n v="67.970099667774093"/>
    <x v="6"/>
    <x v="32"/>
  </r>
  <r>
    <n v="2228"/>
    <x v="2228"/>
    <x v="2226"/>
    <n v="1000"/>
    <n v="11744.9"/>
    <x v="0"/>
    <x v="12"/>
    <x v="3"/>
    <n v="1439707236"/>
    <n v="1437115236"/>
    <b v="0"/>
    <n v="144"/>
    <b v="1"/>
    <x v="32"/>
    <n v="1174.49"/>
    <n v="81.561805555555551"/>
    <x v="6"/>
    <x v="32"/>
  </r>
  <r>
    <n v="2229"/>
    <x v="2229"/>
    <x v="2227"/>
    <n v="8012"/>
    <n v="13704.33"/>
    <x v="0"/>
    <x v="0"/>
    <x v="0"/>
    <n v="1378180800"/>
    <n v="1375113391"/>
    <b v="0"/>
    <n v="539"/>
    <b v="1"/>
    <x v="32"/>
    <n v="171.04755366949576"/>
    <n v="25.42547309833024"/>
    <x v="6"/>
    <x v="32"/>
  </r>
  <r>
    <n v="2230"/>
    <x v="2230"/>
    <x v="2228"/>
    <n v="8500"/>
    <n v="10706"/>
    <x v="0"/>
    <x v="0"/>
    <x v="0"/>
    <n v="1398460127"/>
    <n v="1395868127"/>
    <b v="0"/>
    <n v="498"/>
    <b v="1"/>
    <x v="32"/>
    <n v="125.95294117647057"/>
    <n v="21.497991967871485"/>
    <x v="6"/>
    <x v="32"/>
  </r>
  <r>
    <n v="2231"/>
    <x v="2231"/>
    <x v="2229"/>
    <n v="2500"/>
    <n v="30303.24"/>
    <x v="0"/>
    <x v="0"/>
    <x v="0"/>
    <n v="1372136400"/>
    <n v="1369864301"/>
    <b v="0"/>
    <n v="1113"/>
    <b v="1"/>
    <x v="32"/>
    <n v="1212.1296000000002"/>
    <n v="27.226630727762803"/>
    <x v="6"/>
    <x v="32"/>
  </r>
  <r>
    <n v="2232"/>
    <x v="2232"/>
    <x v="2230"/>
    <n v="5000"/>
    <n v="24790"/>
    <x v="0"/>
    <x v="0"/>
    <x v="0"/>
    <n v="1405738800"/>
    <n v="1402945408"/>
    <b v="0"/>
    <n v="988"/>
    <b v="1"/>
    <x v="32"/>
    <n v="495.8"/>
    <n v="25.091093117408906"/>
    <x v="6"/>
    <x v="32"/>
  </r>
  <r>
    <n v="2233"/>
    <x v="2233"/>
    <x v="2231"/>
    <n v="2500"/>
    <n v="8301"/>
    <x v="0"/>
    <x v="1"/>
    <x v="1"/>
    <n v="1450051200"/>
    <n v="1448269539"/>
    <b v="0"/>
    <n v="391"/>
    <b v="1"/>
    <x v="32"/>
    <n v="332.03999999999996"/>
    <n v="21.230179028132991"/>
    <x v="6"/>
    <x v="32"/>
  </r>
  <r>
    <n v="2234"/>
    <x v="2234"/>
    <x v="2232"/>
    <n v="100"/>
    <n v="1165"/>
    <x v="0"/>
    <x v="0"/>
    <x v="0"/>
    <n v="1483645647"/>
    <n v="1481053647"/>
    <b v="0"/>
    <n v="28"/>
    <b v="1"/>
    <x v="32"/>
    <n v="1165"/>
    <n v="41.607142857142854"/>
    <x v="6"/>
    <x v="32"/>
  </r>
  <r>
    <n v="2235"/>
    <x v="2235"/>
    <x v="2233"/>
    <n v="13000"/>
    <n v="19931"/>
    <x v="0"/>
    <x v="5"/>
    <x v="5"/>
    <n v="1427585511"/>
    <n v="1424997111"/>
    <b v="0"/>
    <n v="147"/>
    <b v="1"/>
    <x v="32"/>
    <n v="153.3153846153846"/>
    <n v="135.58503401360545"/>
    <x v="6"/>
    <x v="32"/>
  </r>
  <r>
    <n v="2236"/>
    <x v="2236"/>
    <x v="2234"/>
    <n v="2800"/>
    <n v="15039"/>
    <x v="0"/>
    <x v="0"/>
    <x v="0"/>
    <n v="1454338123"/>
    <n v="1451746123"/>
    <b v="0"/>
    <n v="680"/>
    <b v="1"/>
    <x v="32"/>
    <n v="537.10714285714289"/>
    <n v="22.116176470588236"/>
    <x v="6"/>
    <x v="32"/>
  </r>
  <r>
    <n v="2237"/>
    <x v="2237"/>
    <x v="2235"/>
    <n v="18000"/>
    <n v="63527"/>
    <x v="0"/>
    <x v="0"/>
    <x v="0"/>
    <n v="1415779140"/>
    <n v="1412294683"/>
    <b v="0"/>
    <n v="983"/>
    <b v="1"/>
    <x v="32"/>
    <n v="352.92777777777775"/>
    <n v="64.625635808748726"/>
    <x v="6"/>
    <x v="32"/>
  </r>
  <r>
    <n v="2238"/>
    <x v="2238"/>
    <x v="2236"/>
    <n v="4000"/>
    <n v="5496"/>
    <x v="0"/>
    <x v="12"/>
    <x v="3"/>
    <n v="1489157716"/>
    <n v="1486565716"/>
    <b v="0"/>
    <n v="79"/>
    <b v="1"/>
    <x v="32"/>
    <n v="137.4"/>
    <n v="69.569620253164558"/>
    <x v="6"/>
    <x v="32"/>
  </r>
  <r>
    <n v="2239"/>
    <x v="2239"/>
    <x v="2237"/>
    <n v="25000"/>
    <n v="32006.67"/>
    <x v="0"/>
    <x v="0"/>
    <x v="0"/>
    <n v="1385870520"/>
    <n v="1382742014"/>
    <b v="0"/>
    <n v="426"/>
    <b v="1"/>
    <x v="32"/>
    <n v="128.02668"/>
    <n v="75.133028169014082"/>
    <x v="6"/>
    <x v="32"/>
  </r>
  <r>
    <n v="2240"/>
    <x v="2240"/>
    <x v="2238"/>
    <n v="5000"/>
    <n v="13534"/>
    <x v="0"/>
    <x v="0"/>
    <x v="0"/>
    <n v="1461354544"/>
    <n v="1458762544"/>
    <b v="0"/>
    <n v="96"/>
    <b v="1"/>
    <x v="32"/>
    <n v="270.68"/>
    <n v="140.97916666666666"/>
    <x v="6"/>
    <x v="32"/>
  </r>
  <r>
    <n v="2241"/>
    <x v="2241"/>
    <x v="2239"/>
    <n v="1000"/>
    <n v="8064"/>
    <x v="0"/>
    <x v="1"/>
    <x v="1"/>
    <n v="1488484300"/>
    <n v="1485892300"/>
    <b v="0"/>
    <n v="163"/>
    <b v="1"/>
    <x v="32"/>
    <n v="806.4"/>
    <n v="49.472392638036808"/>
    <x v="6"/>
    <x v="32"/>
  </r>
  <r>
    <n v="2242"/>
    <x v="2242"/>
    <x v="2240"/>
    <n v="10000"/>
    <n v="136009.76"/>
    <x v="0"/>
    <x v="0"/>
    <x v="0"/>
    <n v="1385521320"/>
    <n v="1382449733"/>
    <b v="0"/>
    <n v="2525"/>
    <b v="1"/>
    <x v="32"/>
    <n v="1360.0976000000001"/>
    <n v="53.865251485148519"/>
    <x v="6"/>
    <x v="32"/>
  </r>
  <r>
    <n v="2243"/>
    <x v="2243"/>
    <x v="2241"/>
    <n v="1"/>
    <n v="9302.5"/>
    <x v="0"/>
    <x v="0"/>
    <x v="0"/>
    <n v="1489374000"/>
    <n v="1488823290"/>
    <b v="0"/>
    <n v="2035"/>
    <b v="1"/>
    <x v="32"/>
    <n v="930250"/>
    <n v="4.5712530712530715"/>
    <x v="6"/>
    <x v="32"/>
  </r>
  <r>
    <n v="2244"/>
    <x v="2244"/>
    <x v="2242"/>
    <n v="5000"/>
    <n v="18851"/>
    <x v="0"/>
    <x v="0"/>
    <x v="0"/>
    <n v="1476649800"/>
    <n v="1475609946"/>
    <b v="0"/>
    <n v="290"/>
    <b v="1"/>
    <x v="32"/>
    <n v="377.02"/>
    <n v="65.00344827586207"/>
    <x v="6"/>
    <x v="32"/>
  </r>
  <r>
    <n v="2245"/>
    <x v="2245"/>
    <x v="2243"/>
    <n v="4000"/>
    <n v="105881"/>
    <x v="0"/>
    <x v="0"/>
    <x v="0"/>
    <n v="1393005600"/>
    <n v="1390323617"/>
    <b v="0"/>
    <n v="1980"/>
    <b v="1"/>
    <x v="32"/>
    <n v="2647.0250000000001"/>
    <n v="53.475252525252522"/>
    <x v="6"/>
    <x v="32"/>
  </r>
  <r>
    <n v="2246"/>
    <x v="2246"/>
    <x v="2244"/>
    <n v="2500"/>
    <n v="2503"/>
    <x v="0"/>
    <x v="1"/>
    <x v="1"/>
    <n v="1441393210"/>
    <n v="1438801210"/>
    <b v="0"/>
    <n v="57"/>
    <b v="1"/>
    <x v="32"/>
    <n v="100.12"/>
    <n v="43.912280701754383"/>
    <x v="6"/>
    <x v="32"/>
  </r>
  <r>
    <n v="2247"/>
    <x v="2247"/>
    <x v="2245"/>
    <n v="18500"/>
    <n v="19324"/>
    <x v="0"/>
    <x v="0"/>
    <x v="0"/>
    <n v="1438185565"/>
    <n v="1436975965"/>
    <b v="0"/>
    <n v="380"/>
    <b v="1"/>
    <x v="32"/>
    <n v="104.45405405405405"/>
    <n v="50.852631578947367"/>
    <x v="6"/>
    <x v="32"/>
  </r>
  <r>
    <n v="2248"/>
    <x v="2248"/>
    <x v="2246"/>
    <n v="7000"/>
    <n v="7505"/>
    <x v="0"/>
    <x v="1"/>
    <x v="1"/>
    <n v="1481749278"/>
    <n v="1479157278"/>
    <b v="0"/>
    <n v="128"/>
    <b v="1"/>
    <x v="32"/>
    <n v="107.21428571428571"/>
    <n v="58.6328125"/>
    <x v="6"/>
    <x v="32"/>
  </r>
  <r>
    <n v="2249"/>
    <x v="2249"/>
    <x v="2247"/>
    <n v="3500"/>
    <n v="5907"/>
    <x v="0"/>
    <x v="0"/>
    <x v="0"/>
    <n v="1364917965"/>
    <n v="1362329565"/>
    <b v="0"/>
    <n v="180"/>
    <b v="1"/>
    <x v="32"/>
    <n v="168.77142857142857"/>
    <n v="32.81666666666667"/>
    <x v="6"/>
    <x v="32"/>
  </r>
  <r>
    <n v="2250"/>
    <x v="2250"/>
    <x v="2248"/>
    <n v="25000"/>
    <n v="243778"/>
    <x v="0"/>
    <x v="0"/>
    <x v="0"/>
    <n v="1480727273"/>
    <n v="1478131673"/>
    <b v="0"/>
    <n v="571"/>
    <b v="1"/>
    <x v="32"/>
    <n v="975.11200000000008"/>
    <n v="426.93169877408059"/>
    <x v="6"/>
    <x v="32"/>
  </r>
  <r>
    <n v="2251"/>
    <x v="2251"/>
    <x v="2249"/>
    <n v="8500"/>
    <n v="11428.19"/>
    <x v="0"/>
    <x v="0"/>
    <x v="0"/>
    <n v="1408177077"/>
    <n v="1406362677"/>
    <b v="0"/>
    <n v="480"/>
    <b v="1"/>
    <x v="32"/>
    <n v="134.44929411764704"/>
    <n v="23.808729166666669"/>
    <x v="6"/>
    <x v="32"/>
  </r>
  <r>
    <n v="2252"/>
    <x v="2252"/>
    <x v="2250"/>
    <n v="9000"/>
    <n v="24505"/>
    <x v="0"/>
    <x v="3"/>
    <x v="3"/>
    <n v="1470469938"/>
    <n v="1469173938"/>
    <b v="0"/>
    <n v="249"/>
    <b v="1"/>
    <x v="32"/>
    <n v="272.27777777777777"/>
    <n v="98.413654618473899"/>
    <x v="6"/>
    <x v="32"/>
  </r>
  <r>
    <n v="2253"/>
    <x v="2253"/>
    <x v="2251"/>
    <n v="8000"/>
    <n v="9015"/>
    <x v="0"/>
    <x v="0"/>
    <x v="0"/>
    <n v="1447862947"/>
    <n v="1445267347"/>
    <b v="0"/>
    <n v="84"/>
    <b v="1"/>
    <x v="32"/>
    <n v="112.6875"/>
    <n v="107.32142857142857"/>
    <x v="6"/>
    <x v="32"/>
  </r>
  <r>
    <n v="2254"/>
    <x v="2254"/>
    <x v="2252"/>
    <n v="500"/>
    <n v="2299"/>
    <x v="0"/>
    <x v="0"/>
    <x v="0"/>
    <n v="1485271968"/>
    <n v="1484667168"/>
    <b v="0"/>
    <n v="197"/>
    <b v="1"/>
    <x v="32"/>
    <n v="459.8"/>
    <n v="11.67005076142132"/>
    <x v="6"/>
    <x v="32"/>
  </r>
  <r>
    <n v="2255"/>
    <x v="2255"/>
    <x v="2253"/>
    <n v="3950"/>
    <n v="11323"/>
    <x v="0"/>
    <x v="0"/>
    <x v="0"/>
    <n v="1462661451"/>
    <n v="1460069451"/>
    <b v="0"/>
    <n v="271"/>
    <b v="1"/>
    <x v="32"/>
    <n v="286.65822784810126"/>
    <n v="41.782287822878232"/>
    <x v="6"/>
    <x v="32"/>
  </r>
  <r>
    <n v="2256"/>
    <x v="2256"/>
    <x v="2254"/>
    <n v="480"/>
    <n v="1069"/>
    <x v="0"/>
    <x v="1"/>
    <x v="1"/>
    <n v="1479811846"/>
    <n v="1478602246"/>
    <b v="0"/>
    <n v="50"/>
    <b v="1"/>
    <x v="32"/>
    <n v="222.70833333333334"/>
    <n v="21.38"/>
    <x v="6"/>
    <x v="32"/>
  </r>
  <r>
    <n v="2257"/>
    <x v="2257"/>
    <x v="2255"/>
    <n v="2500"/>
    <n v="15903.5"/>
    <x v="0"/>
    <x v="1"/>
    <x v="1"/>
    <n v="1466377200"/>
    <n v="1463351329"/>
    <b v="0"/>
    <n v="169"/>
    <b v="1"/>
    <x v="32"/>
    <n v="636.14"/>
    <n v="94.103550295857985"/>
    <x v="6"/>
    <x v="32"/>
  </r>
  <r>
    <n v="2258"/>
    <x v="2258"/>
    <x v="2256"/>
    <n v="2200"/>
    <n v="3223"/>
    <x v="0"/>
    <x v="0"/>
    <x v="0"/>
    <n v="1434045687"/>
    <n v="1431453687"/>
    <b v="0"/>
    <n v="205"/>
    <b v="1"/>
    <x v="32"/>
    <n v="146.5"/>
    <n v="15.721951219512196"/>
    <x v="6"/>
    <x v="32"/>
  </r>
  <r>
    <n v="2259"/>
    <x v="2259"/>
    <x v="2257"/>
    <n v="1000"/>
    <n v="18671"/>
    <x v="0"/>
    <x v="1"/>
    <x v="1"/>
    <n v="1481224736"/>
    <n v="1480360736"/>
    <b v="0"/>
    <n v="206"/>
    <b v="1"/>
    <x v="32"/>
    <n v="1867.1"/>
    <n v="90.635922330097088"/>
    <x v="6"/>
    <x v="32"/>
  </r>
  <r>
    <n v="2260"/>
    <x v="2260"/>
    <x v="2258"/>
    <n v="2500"/>
    <n v="8173"/>
    <x v="0"/>
    <x v="0"/>
    <x v="0"/>
    <n v="1395876250"/>
    <n v="1393287850"/>
    <b v="0"/>
    <n v="84"/>
    <b v="1"/>
    <x v="32"/>
    <n v="326.92"/>
    <n v="97.297619047619051"/>
    <x v="6"/>
    <x v="32"/>
  </r>
  <r>
    <n v="2261"/>
    <x v="2261"/>
    <x v="2259"/>
    <n v="1000"/>
    <n v="7795"/>
    <x v="0"/>
    <x v="2"/>
    <x v="2"/>
    <n v="1487093020"/>
    <n v="1485278620"/>
    <b v="0"/>
    <n v="210"/>
    <b v="1"/>
    <x v="32"/>
    <n v="779.5"/>
    <n v="37.11904761904762"/>
    <x v="6"/>
    <x v="32"/>
  </r>
  <r>
    <n v="2262"/>
    <x v="2262"/>
    <x v="2260"/>
    <n v="3300"/>
    <n v="5087"/>
    <x v="0"/>
    <x v="0"/>
    <x v="0"/>
    <n v="1416268800"/>
    <n v="1413295358"/>
    <b v="0"/>
    <n v="181"/>
    <b v="1"/>
    <x v="32"/>
    <n v="154.15151515151516"/>
    <n v="28.104972375690608"/>
    <x v="6"/>
    <x v="32"/>
  </r>
  <r>
    <n v="2263"/>
    <x v="2263"/>
    <x v="2261"/>
    <n v="7500"/>
    <n v="8666"/>
    <x v="0"/>
    <x v="11"/>
    <x v="9"/>
    <n v="1422734313"/>
    <n v="1420919913"/>
    <b v="0"/>
    <n v="60"/>
    <b v="1"/>
    <x v="32"/>
    <n v="115.54666666666667"/>
    <n v="144.43333333333334"/>
    <x v="6"/>
    <x v="32"/>
  </r>
  <r>
    <n v="2264"/>
    <x v="2264"/>
    <x v="2262"/>
    <n v="6000"/>
    <n v="10802"/>
    <x v="0"/>
    <x v="0"/>
    <x v="0"/>
    <n v="1463972400"/>
    <n v="1462543114"/>
    <b v="0"/>
    <n v="445"/>
    <b v="1"/>
    <x v="32"/>
    <n v="180.03333333333333"/>
    <n v="24.274157303370785"/>
    <x v="6"/>
    <x v="32"/>
  </r>
  <r>
    <n v="2265"/>
    <x v="2265"/>
    <x v="2263"/>
    <n v="200"/>
    <n v="597"/>
    <x v="0"/>
    <x v="1"/>
    <x v="1"/>
    <n v="1479846507"/>
    <n v="1479241707"/>
    <b v="0"/>
    <n v="17"/>
    <b v="1"/>
    <x v="32"/>
    <n v="298.5"/>
    <n v="35.117647058823529"/>
    <x v="6"/>
    <x v="32"/>
  </r>
  <r>
    <n v="2266"/>
    <x v="2266"/>
    <x v="2264"/>
    <n v="1500"/>
    <n v="4804"/>
    <x v="0"/>
    <x v="0"/>
    <x v="0"/>
    <n v="1461722400"/>
    <n v="1460235592"/>
    <b v="0"/>
    <n v="194"/>
    <b v="1"/>
    <x v="32"/>
    <n v="320.26666666666665"/>
    <n v="24.762886597938145"/>
    <x v="6"/>
    <x v="32"/>
  </r>
  <r>
    <n v="2267"/>
    <x v="2267"/>
    <x v="2265"/>
    <n v="20000"/>
    <n v="76105"/>
    <x v="0"/>
    <x v="0"/>
    <x v="0"/>
    <n v="1419123600"/>
    <n v="1416945297"/>
    <b v="0"/>
    <n v="404"/>
    <b v="1"/>
    <x v="32"/>
    <n v="380.52499999999998"/>
    <n v="188.37871287128712"/>
    <x v="6"/>
    <x v="32"/>
  </r>
  <r>
    <n v="2268"/>
    <x v="2268"/>
    <x v="2266"/>
    <n v="28000"/>
    <n v="28728"/>
    <x v="0"/>
    <x v="0"/>
    <x v="0"/>
    <n v="1489283915"/>
    <n v="1486691915"/>
    <b v="0"/>
    <n v="194"/>
    <b v="1"/>
    <x v="32"/>
    <n v="102.60000000000001"/>
    <n v="148.08247422680412"/>
    <x v="6"/>
    <x v="32"/>
  </r>
  <r>
    <n v="2269"/>
    <x v="2269"/>
    <x v="2267"/>
    <n v="2500"/>
    <n v="45041"/>
    <x v="0"/>
    <x v="0"/>
    <x v="0"/>
    <n v="1488862800"/>
    <n v="1486745663"/>
    <b v="0"/>
    <n v="902"/>
    <b v="1"/>
    <x v="32"/>
    <n v="1801.64"/>
    <n v="49.934589800443462"/>
    <x v="6"/>
    <x v="32"/>
  </r>
  <r>
    <n v="2270"/>
    <x v="2270"/>
    <x v="2268"/>
    <n v="25000"/>
    <n v="180062"/>
    <x v="0"/>
    <x v="0"/>
    <x v="0"/>
    <n v="1484085540"/>
    <n v="1482353513"/>
    <b v="0"/>
    <n v="1670"/>
    <b v="1"/>
    <x v="32"/>
    <n v="720.24800000000005"/>
    <n v="107.82155688622754"/>
    <x v="6"/>
    <x v="32"/>
  </r>
  <r>
    <n v="2271"/>
    <x v="2271"/>
    <x v="2269"/>
    <n v="20000"/>
    <n v="56618"/>
    <x v="0"/>
    <x v="0"/>
    <x v="0"/>
    <n v="1481328004"/>
    <n v="1478736004"/>
    <b v="0"/>
    <n v="1328"/>
    <b v="1"/>
    <x v="32"/>
    <n v="283.09000000000003"/>
    <n v="42.63403614457831"/>
    <x v="6"/>
    <x v="32"/>
  </r>
  <r>
    <n v="2272"/>
    <x v="2272"/>
    <x v="2270"/>
    <n v="1000"/>
    <n v="13566"/>
    <x v="0"/>
    <x v="0"/>
    <x v="0"/>
    <n v="1449506836"/>
    <n v="1446914836"/>
    <b v="0"/>
    <n v="944"/>
    <b v="1"/>
    <x v="32"/>
    <n v="1356.6000000000001"/>
    <n v="14.370762711864407"/>
    <x v="6"/>
    <x v="32"/>
  </r>
  <r>
    <n v="2273"/>
    <x v="2273"/>
    <x v="2271"/>
    <n v="2500"/>
    <n v="5509"/>
    <x v="0"/>
    <x v="5"/>
    <x v="5"/>
    <n v="1489320642"/>
    <n v="1487164242"/>
    <b v="0"/>
    <n v="147"/>
    <b v="1"/>
    <x v="32"/>
    <n v="220.35999999999999"/>
    <n v="37.476190476190474"/>
    <x v="6"/>
    <x v="32"/>
  </r>
  <r>
    <n v="2274"/>
    <x v="2274"/>
    <x v="2272"/>
    <n v="2500"/>
    <n v="2990"/>
    <x v="0"/>
    <x v="0"/>
    <x v="0"/>
    <n v="1393156857"/>
    <n v="1390564857"/>
    <b v="0"/>
    <n v="99"/>
    <b v="1"/>
    <x v="32"/>
    <n v="119.6"/>
    <n v="30.202020202020201"/>
    <x v="6"/>
    <x v="32"/>
  </r>
  <r>
    <n v="2275"/>
    <x v="2275"/>
    <x v="2273"/>
    <n v="650"/>
    <n v="2650.5"/>
    <x v="0"/>
    <x v="1"/>
    <x v="1"/>
    <n v="1419259679"/>
    <n v="1416667679"/>
    <b v="0"/>
    <n v="79"/>
    <b v="1"/>
    <x v="32"/>
    <n v="407.76923076923077"/>
    <n v="33.550632911392405"/>
    <x v="6"/>
    <x v="32"/>
  </r>
  <r>
    <n v="2276"/>
    <x v="2276"/>
    <x v="2274"/>
    <n v="4589"/>
    <n v="4856"/>
    <x v="0"/>
    <x v="0"/>
    <x v="0"/>
    <n v="1388936289"/>
    <n v="1386344289"/>
    <b v="0"/>
    <n v="75"/>
    <b v="1"/>
    <x v="32"/>
    <n v="105.81826105905425"/>
    <n v="64.74666666666667"/>
    <x v="6"/>
    <x v="32"/>
  </r>
  <r>
    <n v="2277"/>
    <x v="2277"/>
    <x v="2275"/>
    <n v="8500"/>
    <n v="11992"/>
    <x v="0"/>
    <x v="0"/>
    <x v="0"/>
    <n v="1330359423"/>
    <n v="1327767423"/>
    <b v="0"/>
    <n v="207"/>
    <b v="1"/>
    <x v="32"/>
    <n v="141.08235294117648"/>
    <n v="57.932367149758456"/>
    <x v="6"/>
    <x v="32"/>
  </r>
  <r>
    <n v="2278"/>
    <x v="2278"/>
    <x v="2276"/>
    <n v="2000"/>
    <n v="5414"/>
    <x v="0"/>
    <x v="13"/>
    <x v="3"/>
    <n v="1451861940"/>
    <n v="1448902867"/>
    <b v="0"/>
    <n v="102"/>
    <b v="1"/>
    <x v="32"/>
    <n v="270.7"/>
    <n v="53.078431372549019"/>
    <x v="6"/>
    <x v="32"/>
  </r>
  <r>
    <n v="2279"/>
    <x v="2279"/>
    <x v="2277"/>
    <n v="1000"/>
    <n v="1538"/>
    <x v="0"/>
    <x v="0"/>
    <x v="0"/>
    <n v="1423022400"/>
    <n v="1421436099"/>
    <b v="0"/>
    <n v="32"/>
    <b v="1"/>
    <x v="32"/>
    <n v="153.80000000000001"/>
    <n v="48.0625"/>
    <x v="6"/>
    <x v="32"/>
  </r>
  <r>
    <n v="2280"/>
    <x v="2280"/>
    <x v="2278"/>
    <n v="9800"/>
    <n v="39550.5"/>
    <x v="0"/>
    <x v="0"/>
    <x v="0"/>
    <n v="1442501991"/>
    <n v="1439909991"/>
    <b v="0"/>
    <n v="480"/>
    <b v="1"/>
    <x v="32"/>
    <n v="403.57653061224488"/>
    <n v="82.396874999999994"/>
    <x v="6"/>
    <x v="32"/>
  </r>
  <r>
    <n v="2281"/>
    <x v="2281"/>
    <x v="2279"/>
    <n v="300"/>
    <n v="555"/>
    <x v="0"/>
    <x v="0"/>
    <x v="0"/>
    <n v="1311576600"/>
    <n v="1306219897"/>
    <b v="0"/>
    <n v="11"/>
    <b v="1"/>
    <x v="11"/>
    <n v="185"/>
    <n v="50.454545454545453"/>
    <x v="4"/>
    <x v="11"/>
  </r>
  <r>
    <n v="2282"/>
    <x v="2282"/>
    <x v="2280"/>
    <n v="750"/>
    <n v="1390"/>
    <x v="0"/>
    <x v="0"/>
    <x v="0"/>
    <n v="1452744686"/>
    <n v="1447560686"/>
    <b v="0"/>
    <n v="12"/>
    <b v="1"/>
    <x v="11"/>
    <n v="185.33333333333331"/>
    <n v="115.83333333333333"/>
    <x v="4"/>
    <x v="11"/>
  </r>
  <r>
    <n v="2283"/>
    <x v="2283"/>
    <x v="2281"/>
    <n v="3000"/>
    <n v="3025.66"/>
    <x v="0"/>
    <x v="0"/>
    <x v="0"/>
    <n v="1336528804"/>
    <n v="1331348404"/>
    <b v="0"/>
    <n v="48"/>
    <b v="1"/>
    <x v="11"/>
    <n v="100.85533333333332"/>
    <n v="63.03458333333333"/>
    <x v="4"/>
    <x v="11"/>
  </r>
  <r>
    <n v="2284"/>
    <x v="2284"/>
    <x v="2282"/>
    <n v="6000"/>
    <n v="6373.27"/>
    <x v="0"/>
    <x v="0"/>
    <x v="0"/>
    <n v="1299902400"/>
    <n v="1297451245"/>
    <b v="0"/>
    <n v="59"/>
    <b v="1"/>
    <x v="11"/>
    <n v="106.22116666666668"/>
    <n v="108.02152542372882"/>
    <x v="4"/>
    <x v="11"/>
  </r>
  <r>
    <n v="2285"/>
    <x v="2285"/>
    <x v="2283"/>
    <n v="3000"/>
    <n v="3641"/>
    <x v="0"/>
    <x v="0"/>
    <x v="0"/>
    <n v="1340944043"/>
    <n v="1338352043"/>
    <b v="0"/>
    <n v="79"/>
    <b v="1"/>
    <x v="11"/>
    <n v="121.36666666666667"/>
    <n v="46.088607594936711"/>
    <x v="4"/>
    <x v="11"/>
  </r>
  <r>
    <n v="2286"/>
    <x v="2286"/>
    <x v="2284"/>
    <n v="1500"/>
    <n v="1501"/>
    <x v="0"/>
    <x v="0"/>
    <x v="0"/>
    <n v="1378439940"/>
    <n v="1376003254"/>
    <b v="0"/>
    <n v="14"/>
    <b v="1"/>
    <x v="11"/>
    <n v="100.06666666666666"/>
    <n v="107.21428571428571"/>
    <x v="4"/>
    <x v="11"/>
  </r>
  <r>
    <n v="2287"/>
    <x v="2287"/>
    <x v="2285"/>
    <n v="4500"/>
    <n v="5398.99"/>
    <x v="0"/>
    <x v="0"/>
    <x v="0"/>
    <n v="1403539260"/>
    <n v="1401724860"/>
    <b v="0"/>
    <n v="106"/>
    <b v="1"/>
    <x v="11"/>
    <n v="119.97755555555555"/>
    <n v="50.9338679245283"/>
    <x v="4"/>
    <x v="11"/>
  </r>
  <r>
    <n v="2288"/>
    <x v="2288"/>
    <x v="2286"/>
    <n v="1000"/>
    <n v="1001"/>
    <x v="0"/>
    <x v="0"/>
    <x v="0"/>
    <n v="1340733600"/>
    <n v="1339098689"/>
    <b v="0"/>
    <n v="25"/>
    <b v="1"/>
    <x v="11"/>
    <n v="100.1"/>
    <n v="40.04"/>
    <x v="4"/>
    <x v="11"/>
  </r>
  <r>
    <n v="2289"/>
    <x v="2289"/>
    <x v="2287"/>
    <n v="1500"/>
    <n v="1611"/>
    <x v="0"/>
    <x v="0"/>
    <x v="0"/>
    <n v="1386372120"/>
    <n v="1382659060"/>
    <b v="0"/>
    <n v="25"/>
    <b v="1"/>
    <x v="11"/>
    <n v="107.4"/>
    <n v="64.44"/>
    <x v="4"/>
    <x v="11"/>
  </r>
  <r>
    <n v="2290"/>
    <x v="2290"/>
    <x v="2288"/>
    <n v="1500"/>
    <n v="1561"/>
    <x v="0"/>
    <x v="0"/>
    <x v="0"/>
    <n v="1259686800"/>
    <n v="1252908330"/>
    <b v="0"/>
    <n v="29"/>
    <b v="1"/>
    <x v="11"/>
    <n v="104.06666666666666"/>
    <n v="53.827586206896555"/>
    <x v="4"/>
    <x v="11"/>
  </r>
  <r>
    <n v="2291"/>
    <x v="2291"/>
    <x v="2289"/>
    <n v="2500"/>
    <n v="4320"/>
    <x v="0"/>
    <x v="0"/>
    <x v="0"/>
    <n v="1335153600"/>
    <n v="1332199618"/>
    <b v="0"/>
    <n v="43"/>
    <b v="1"/>
    <x v="11"/>
    <n v="172.8"/>
    <n v="100.46511627906976"/>
    <x v="4"/>
    <x v="11"/>
  </r>
  <r>
    <n v="2292"/>
    <x v="2292"/>
    <x v="2290"/>
    <n v="2000"/>
    <n v="2145.0100000000002"/>
    <x v="0"/>
    <x v="0"/>
    <x v="0"/>
    <n v="1334767476"/>
    <n v="1332175476"/>
    <b v="0"/>
    <n v="46"/>
    <b v="1"/>
    <x v="11"/>
    <n v="107.2505"/>
    <n v="46.630652173913049"/>
    <x v="4"/>
    <x v="11"/>
  </r>
  <r>
    <n v="2293"/>
    <x v="2293"/>
    <x v="2291"/>
    <n v="850"/>
    <n v="920"/>
    <x v="0"/>
    <x v="0"/>
    <x v="0"/>
    <n v="1348545540"/>
    <n v="1346345999"/>
    <b v="0"/>
    <n v="27"/>
    <b v="1"/>
    <x v="11"/>
    <n v="108.23529411764706"/>
    <n v="34.074074074074076"/>
    <x v="4"/>
    <x v="11"/>
  </r>
  <r>
    <n v="2294"/>
    <x v="2294"/>
    <x v="2292"/>
    <n v="5000"/>
    <n v="7304.04"/>
    <x v="0"/>
    <x v="0"/>
    <x v="0"/>
    <n v="1358702480"/>
    <n v="1356110480"/>
    <b v="0"/>
    <n v="112"/>
    <b v="1"/>
    <x v="11"/>
    <n v="146.08079999999998"/>
    <n v="65.214642857142863"/>
    <x v="4"/>
    <x v="11"/>
  </r>
  <r>
    <n v="2295"/>
    <x v="2295"/>
    <x v="2293"/>
    <n v="1200"/>
    <n v="1503"/>
    <x v="0"/>
    <x v="0"/>
    <x v="0"/>
    <n v="1359240856"/>
    <n v="1356648856"/>
    <b v="0"/>
    <n v="34"/>
    <b v="1"/>
    <x v="11"/>
    <n v="125.25"/>
    <n v="44.205882352941174"/>
    <x v="4"/>
    <x v="11"/>
  </r>
  <r>
    <n v="2296"/>
    <x v="2296"/>
    <x v="2294"/>
    <n v="7000"/>
    <n v="10435"/>
    <x v="0"/>
    <x v="0"/>
    <x v="0"/>
    <n v="1330018426"/>
    <n v="1326994426"/>
    <b v="0"/>
    <n v="145"/>
    <b v="1"/>
    <x v="11"/>
    <n v="149.07142857142856"/>
    <n v="71.965517241379317"/>
    <x v="4"/>
    <x v="11"/>
  </r>
  <r>
    <n v="2297"/>
    <x v="2297"/>
    <x v="2295"/>
    <n v="1000"/>
    <n v="1006"/>
    <x v="0"/>
    <x v="0"/>
    <x v="0"/>
    <n v="1331697540"/>
    <n v="1328749249"/>
    <b v="0"/>
    <n v="19"/>
    <b v="1"/>
    <x v="11"/>
    <n v="100.6"/>
    <n v="52.94736842105263"/>
    <x v="4"/>
    <x v="11"/>
  </r>
  <r>
    <n v="2298"/>
    <x v="2298"/>
    <x v="2296"/>
    <n v="30000"/>
    <n v="31522"/>
    <x v="0"/>
    <x v="0"/>
    <x v="0"/>
    <n v="1395861033"/>
    <n v="1393272633"/>
    <b v="0"/>
    <n v="288"/>
    <b v="1"/>
    <x v="11"/>
    <n v="105.07333333333332"/>
    <n v="109.45138888888889"/>
    <x v="4"/>
    <x v="11"/>
  </r>
  <r>
    <n v="2299"/>
    <x v="2299"/>
    <x v="2297"/>
    <n v="300"/>
    <n v="1050.5"/>
    <x v="0"/>
    <x v="0"/>
    <x v="0"/>
    <n v="1296953209"/>
    <n v="1295657209"/>
    <b v="0"/>
    <n v="14"/>
    <b v="1"/>
    <x v="11"/>
    <n v="350.16666666666663"/>
    <n v="75.035714285714292"/>
    <x v="4"/>
    <x v="11"/>
  </r>
  <r>
    <n v="2300"/>
    <x v="2300"/>
    <x v="2298"/>
    <n v="800"/>
    <n v="810"/>
    <x v="0"/>
    <x v="0"/>
    <x v="0"/>
    <n v="1340904416"/>
    <n v="1339694816"/>
    <b v="0"/>
    <n v="7"/>
    <b v="1"/>
    <x v="11"/>
    <n v="101.25"/>
    <n v="115.71428571428571"/>
    <x v="4"/>
    <x v="11"/>
  </r>
  <r>
    <n v="2301"/>
    <x v="2301"/>
    <x v="2299"/>
    <n v="5000"/>
    <n v="6680.22"/>
    <x v="0"/>
    <x v="0"/>
    <x v="0"/>
    <n v="1371785496"/>
    <n v="1369193496"/>
    <b v="1"/>
    <n v="211"/>
    <b v="1"/>
    <x v="14"/>
    <n v="133.6044"/>
    <n v="31.659810426540286"/>
    <x v="4"/>
    <x v="14"/>
  </r>
  <r>
    <n v="2302"/>
    <x v="2302"/>
    <x v="2300"/>
    <n v="2300"/>
    <n v="3925"/>
    <x v="0"/>
    <x v="0"/>
    <x v="0"/>
    <n v="1388473200"/>
    <n v="1385585434"/>
    <b v="1"/>
    <n v="85"/>
    <b v="1"/>
    <x v="14"/>
    <n v="170.65217391304347"/>
    <n v="46.176470588235297"/>
    <x v="4"/>
    <x v="14"/>
  </r>
  <r>
    <n v="2303"/>
    <x v="2303"/>
    <x v="2301"/>
    <n v="6450"/>
    <n v="7053.61"/>
    <x v="0"/>
    <x v="0"/>
    <x v="0"/>
    <n v="1323747596"/>
    <n v="1320287996"/>
    <b v="1"/>
    <n v="103"/>
    <b v="1"/>
    <x v="14"/>
    <n v="109.35829457364341"/>
    <n v="68.481650485436887"/>
    <x v="4"/>
    <x v="14"/>
  </r>
  <r>
    <n v="2304"/>
    <x v="2304"/>
    <x v="2302"/>
    <n v="6000"/>
    <n v="6042.02"/>
    <x v="0"/>
    <x v="0"/>
    <x v="0"/>
    <n v="1293857940"/>
    <n v="1290281691"/>
    <b v="1"/>
    <n v="113"/>
    <b v="1"/>
    <x v="14"/>
    <n v="100.70033333333335"/>
    <n v="53.469203539823013"/>
    <x v="4"/>
    <x v="14"/>
  </r>
  <r>
    <n v="2305"/>
    <x v="2305"/>
    <x v="2303"/>
    <n v="18000"/>
    <n v="18221"/>
    <x v="0"/>
    <x v="0"/>
    <x v="0"/>
    <n v="1407520800"/>
    <n v="1405356072"/>
    <b v="1"/>
    <n v="167"/>
    <b v="1"/>
    <x v="14"/>
    <n v="101.22777777777779"/>
    <n v="109.10778443113773"/>
    <x v="4"/>
    <x v="14"/>
  </r>
  <r>
    <n v="2306"/>
    <x v="2306"/>
    <x v="2304"/>
    <n v="3500"/>
    <n v="3736.55"/>
    <x v="0"/>
    <x v="0"/>
    <x v="0"/>
    <n v="1331352129"/>
    <n v="1328760129"/>
    <b v="1"/>
    <n v="73"/>
    <b v="1"/>
    <x v="14"/>
    <n v="106.75857142857143"/>
    <n v="51.185616438356163"/>
    <x v="4"/>
    <x v="14"/>
  </r>
  <r>
    <n v="2307"/>
    <x v="2307"/>
    <x v="2305"/>
    <n v="1964.47"/>
    <n v="2095.2600000000002"/>
    <x v="0"/>
    <x v="0"/>
    <x v="0"/>
    <n v="1336245328"/>
    <n v="1333653333"/>
    <b v="1"/>
    <n v="75"/>
    <b v="1"/>
    <x v="14"/>
    <n v="106.65777537961894"/>
    <n v="27.936800000000002"/>
    <x v="4"/>
    <x v="14"/>
  </r>
  <r>
    <n v="2308"/>
    <x v="2308"/>
    <x v="2306"/>
    <n v="50000"/>
    <n v="50653.11"/>
    <x v="0"/>
    <x v="0"/>
    <x v="0"/>
    <n v="1409274000"/>
    <n v="1406847996"/>
    <b v="1"/>
    <n v="614"/>
    <b v="1"/>
    <x v="14"/>
    <n v="101.30622"/>
    <n v="82.496921824104234"/>
    <x v="4"/>
    <x v="14"/>
  </r>
  <r>
    <n v="2309"/>
    <x v="2309"/>
    <x v="2307"/>
    <n v="6000"/>
    <n v="6400.47"/>
    <x v="0"/>
    <x v="0"/>
    <x v="0"/>
    <n v="1362872537"/>
    <n v="1359848537"/>
    <b v="1"/>
    <n v="107"/>
    <b v="1"/>
    <x v="14"/>
    <n v="106.67450000000001"/>
    <n v="59.817476635514019"/>
    <x v="4"/>
    <x v="14"/>
  </r>
  <r>
    <n v="2310"/>
    <x v="2310"/>
    <x v="2308"/>
    <n v="18500"/>
    <n v="79335.360000000001"/>
    <x v="0"/>
    <x v="0"/>
    <x v="0"/>
    <n v="1363889015"/>
    <n v="1361300615"/>
    <b v="1"/>
    <n v="1224"/>
    <b v="1"/>
    <x v="14"/>
    <n v="428.83978378378379"/>
    <n v="64.816470588235291"/>
    <x v="4"/>
    <x v="14"/>
  </r>
  <r>
    <n v="2311"/>
    <x v="2311"/>
    <x v="2309"/>
    <n v="9000"/>
    <n v="9370"/>
    <x v="0"/>
    <x v="0"/>
    <x v="0"/>
    <n v="1399421189"/>
    <n v="1396829189"/>
    <b v="1"/>
    <n v="104"/>
    <b v="1"/>
    <x v="14"/>
    <n v="104.11111111111111"/>
    <n v="90.09615384615384"/>
    <x v="4"/>
    <x v="14"/>
  </r>
  <r>
    <n v="2312"/>
    <x v="2312"/>
    <x v="2310"/>
    <n v="3000"/>
    <n v="3236"/>
    <x v="0"/>
    <x v="0"/>
    <x v="0"/>
    <n v="1397862000"/>
    <n v="1395155478"/>
    <b v="1"/>
    <n v="79"/>
    <b v="1"/>
    <x v="14"/>
    <n v="107.86666666666666"/>
    <n v="40.962025316455694"/>
    <x v="4"/>
    <x v="14"/>
  </r>
  <r>
    <n v="2313"/>
    <x v="2313"/>
    <x v="2311"/>
    <n v="5000"/>
    <n v="8792.02"/>
    <x v="0"/>
    <x v="0"/>
    <x v="0"/>
    <n v="1336086026"/>
    <n v="1333494026"/>
    <b v="1"/>
    <n v="157"/>
    <b v="1"/>
    <x v="14"/>
    <n v="175.84040000000002"/>
    <n v="56.000127388535034"/>
    <x v="4"/>
    <x v="14"/>
  </r>
  <r>
    <n v="2314"/>
    <x v="2314"/>
    <x v="2312"/>
    <n v="1200"/>
    <n v="1883.64"/>
    <x v="0"/>
    <x v="0"/>
    <x v="0"/>
    <n v="1339074857"/>
    <n v="1336482857"/>
    <b v="1"/>
    <n v="50"/>
    <b v="1"/>
    <x v="14"/>
    <n v="156.97"/>
    <n v="37.672800000000002"/>
    <x v="4"/>
    <x v="14"/>
  </r>
  <r>
    <n v="2315"/>
    <x v="2315"/>
    <x v="2313"/>
    <n v="2500"/>
    <n v="2565"/>
    <x v="0"/>
    <x v="0"/>
    <x v="0"/>
    <n v="1336238743"/>
    <n v="1333646743"/>
    <b v="1"/>
    <n v="64"/>
    <b v="1"/>
    <x v="14"/>
    <n v="102.60000000000001"/>
    <n v="40.078125"/>
    <x v="4"/>
    <x v="14"/>
  </r>
  <r>
    <n v="2316"/>
    <x v="2316"/>
    <x v="2314"/>
    <n v="15000"/>
    <n v="15606.4"/>
    <x v="0"/>
    <x v="0"/>
    <x v="0"/>
    <n v="1260383040"/>
    <n v="1253726650"/>
    <b v="1"/>
    <n v="200"/>
    <b v="1"/>
    <x v="14"/>
    <n v="104.04266666666666"/>
    <n v="78.031999999999996"/>
    <x v="4"/>
    <x v="14"/>
  </r>
  <r>
    <n v="2317"/>
    <x v="2317"/>
    <x v="2315"/>
    <n v="400"/>
    <n v="416"/>
    <x v="0"/>
    <x v="0"/>
    <x v="0"/>
    <n v="1266210000"/>
    <n v="1263474049"/>
    <b v="1"/>
    <n v="22"/>
    <b v="1"/>
    <x v="14"/>
    <n v="104"/>
    <n v="18.90909090909091"/>
    <x v="4"/>
    <x v="14"/>
  </r>
  <r>
    <n v="2318"/>
    <x v="2318"/>
    <x v="2316"/>
    <n v="5000"/>
    <n v="6053"/>
    <x v="0"/>
    <x v="0"/>
    <x v="0"/>
    <n v="1253937540"/>
    <n v="1251214014"/>
    <b v="1"/>
    <n v="163"/>
    <b v="1"/>
    <x v="14"/>
    <n v="121.05999999999999"/>
    <n v="37.134969325153371"/>
    <x v="4"/>
    <x v="14"/>
  </r>
  <r>
    <n v="2319"/>
    <x v="2319"/>
    <x v="2317"/>
    <n v="3000"/>
    <n v="3231"/>
    <x v="0"/>
    <x v="0"/>
    <x v="0"/>
    <n v="1387072685"/>
    <n v="1384480685"/>
    <b v="1"/>
    <n v="77"/>
    <b v="1"/>
    <x v="14"/>
    <n v="107.69999999999999"/>
    <n v="41.961038961038959"/>
    <x v="4"/>
    <x v="14"/>
  </r>
  <r>
    <n v="2320"/>
    <x v="2320"/>
    <x v="2318"/>
    <n v="5000"/>
    <n v="5433"/>
    <x v="0"/>
    <x v="0"/>
    <x v="0"/>
    <n v="1396463800"/>
    <n v="1393443400"/>
    <b v="1"/>
    <n v="89"/>
    <b v="1"/>
    <x v="14"/>
    <n v="108.66"/>
    <n v="61.044943820224717"/>
    <x v="4"/>
    <x v="14"/>
  </r>
  <r>
    <n v="2321"/>
    <x v="2321"/>
    <x v="2319"/>
    <n v="10557"/>
    <n v="4130"/>
    <x v="3"/>
    <x v="15"/>
    <x v="3"/>
    <n v="1491282901"/>
    <n v="1488694501"/>
    <b v="0"/>
    <n v="64"/>
    <b v="0"/>
    <x v="33"/>
    <n v="39.120962394619681"/>
    <n v="64.53125"/>
    <x v="7"/>
    <x v="33"/>
  </r>
  <r>
    <n v="2322"/>
    <x v="2322"/>
    <x v="2320"/>
    <n v="2700"/>
    <n v="85"/>
    <x v="3"/>
    <x v="0"/>
    <x v="0"/>
    <n v="1491769769"/>
    <n v="1489181369"/>
    <b v="0"/>
    <n v="4"/>
    <b v="0"/>
    <x v="33"/>
    <n v="3.1481481481481479"/>
    <n v="21.25"/>
    <x v="7"/>
    <x v="33"/>
  </r>
  <r>
    <n v="2323"/>
    <x v="2323"/>
    <x v="2321"/>
    <n v="250"/>
    <n v="120"/>
    <x v="3"/>
    <x v="0"/>
    <x v="0"/>
    <n v="1490033247"/>
    <n v="1489428447"/>
    <b v="0"/>
    <n v="4"/>
    <b v="0"/>
    <x v="33"/>
    <n v="48"/>
    <n v="30"/>
    <x v="7"/>
    <x v="33"/>
  </r>
  <r>
    <n v="2324"/>
    <x v="2324"/>
    <x v="2322"/>
    <n v="7500"/>
    <n v="1555"/>
    <x v="3"/>
    <x v="1"/>
    <x v="1"/>
    <n v="1490559285"/>
    <n v="1487970885"/>
    <b v="0"/>
    <n v="61"/>
    <b v="0"/>
    <x v="33"/>
    <n v="20.733333333333334"/>
    <n v="25.491803278688526"/>
    <x v="7"/>
    <x v="33"/>
  </r>
  <r>
    <n v="2325"/>
    <x v="2325"/>
    <x v="2323"/>
    <n v="1000"/>
    <n v="80"/>
    <x v="3"/>
    <x v="0"/>
    <x v="0"/>
    <n v="1490830331"/>
    <n v="1488241931"/>
    <b v="0"/>
    <n v="7"/>
    <b v="0"/>
    <x v="33"/>
    <n v="8"/>
    <n v="11.428571428571429"/>
    <x v="7"/>
    <x v="33"/>
  </r>
  <r>
    <n v="2326"/>
    <x v="2326"/>
    <x v="2324"/>
    <n v="15000"/>
    <n v="108"/>
    <x v="3"/>
    <x v="0"/>
    <x v="0"/>
    <n v="1493571600"/>
    <n v="1489106948"/>
    <b v="0"/>
    <n v="1"/>
    <b v="0"/>
    <x v="33"/>
    <n v="0.72"/>
    <n v="108"/>
    <x v="7"/>
    <x v="33"/>
  </r>
  <r>
    <n v="2327"/>
    <x v="2327"/>
    <x v="2325"/>
    <n v="35000"/>
    <n v="184133.01"/>
    <x v="0"/>
    <x v="0"/>
    <x v="0"/>
    <n v="1409090440"/>
    <n v="1406066440"/>
    <b v="1"/>
    <n v="3355"/>
    <b v="1"/>
    <x v="33"/>
    <n v="526.09431428571429"/>
    <n v="54.883162444113267"/>
    <x v="7"/>
    <x v="33"/>
  </r>
  <r>
    <n v="2328"/>
    <x v="2328"/>
    <x v="2326"/>
    <n v="10000"/>
    <n v="25445"/>
    <x v="0"/>
    <x v="0"/>
    <x v="0"/>
    <n v="1434307537"/>
    <n v="1431715537"/>
    <b v="1"/>
    <n v="537"/>
    <b v="1"/>
    <x v="33"/>
    <n v="254.45000000000002"/>
    <n v="47.383612662942269"/>
    <x v="7"/>
    <x v="33"/>
  </r>
  <r>
    <n v="2329"/>
    <x v="2329"/>
    <x v="2327"/>
    <n v="25000"/>
    <n v="26480"/>
    <x v="0"/>
    <x v="0"/>
    <x v="0"/>
    <n v="1405609146"/>
    <n v="1403017146"/>
    <b v="1"/>
    <n v="125"/>
    <b v="1"/>
    <x v="33"/>
    <n v="105.91999999999999"/>
    <n v="211.84"/>
    <x v="7"/>
    <x v="33"/>
  </r>
  <r>
    <n v="2330"/>
    <x v="2330"/>
    <x v="2328"/>
    <n v="35000"/>
    <n v="35848"/>
    <x v="0"/>
    <x v="0"/>
    <x v="0"/>
    <n v="1451001600"/>
    <n v="1448400943"/>
    <b v="1"/>
    <n v="163"/>
    <b v="1"/>
    <x v="33"/>
    <n v="102.42285714285715"/>
    <n v="219.92638036809817"/>
    <x v="7"/>
    <x v="33"/>
  </r>
  <r>
    <n v="2331"/>
    <x v="2331"/>
    <x v="2329"/>
    <n v="8000"/>
    <n v="11545.1"/>
    <x v="0"/>
    <x v="0"/>
    <x v="0"/>
    <n v="1408320490"/>
    <n v="1405728490"/>
    <b v="1"/>
    <n v="283"/>
    <b v="1"/>
    <x v="33"/>
    <n v="144.31375"/>
    <n v="40.795406360424032"/>
    <x v="7"/>
    <x v="33"/>
  </r>
  <r>
    <n v="2332"/>
    <x v="2332"/>
    <x v="2330"/>
    <n v="25000"/>
    <n v="26577"/>
    <x v="0"/>
    <x v="0"/>
    <x v="0"/>
    <n v="1423235071"/>
    <n v="1420643071"/>
    <b v="1"/>
    <n v="352"/>
    <b v="1"/>
    <x v="33"/>
    <n v="106.30800000000001"/>
    <n v="75.502840909090907"/>
    <x v="7"/>
    <x v="33"/>
  </r>
  <r>
    <n v="2333"/>
    <x v="2333"/>
    <x v="2331"/>
    <n v="600"/>
    <n v="1273"/>
    <x v="0"/>
    <x v="0"/>
    <x v="0"/>
    <n v="1401385800"/>
    <n v="1399563390"/>
    <b v="1"/>
    <n v="94"/>
    <b v="1"/>
    <x v="33"/>
    <n v="212.16666666666666"/>
    <n v="13.542553191489361"/>
    <x v="7"/>
    <x v="33"/>
  </r>
  <r>
    <n v="2334"/>
    <x v="2334"/>
    <x v="2332"/>
    <n v="4000"/>
    <n v="4078"/>
    <x v="0"/>
    <x v="0"/>
    <x v="0"/>
    <n v="1415208840"/>
    <n v="1412611498"/>
    <b v="1"/>
    <n v="67"/>
    <b v="1"/>
    <x v="33"/>
    <n v="101.95"/>
    <n v="60.865671641791046"/>
    <x v="7"/>
    <x v="33"/>
  </r>
  <r>
    <n v="2335"/>
    <x v="2335"/>
    <x v="2333"/>
    <n v="25000"/>
    <n v="25568"/>
    <x v="0"/>
    <x v="0"/>
    <x v="0"/>
    <n v="1402494243"/>
    <n v="1399902243"/>
    <b v="1"/>
    <n v="221"/>
    <b v="1"/>
    <x v="33"/>
    <n v="102.27200000000001"/>
    <n v="115.69230769230769"/>
    <x v="7"/>
    <x v="33"/>
  </r>
  <r>
    <n v="2336"/>
    <x v="2336"/>
    <x v="2334"/>
    <n v="20000"/>
    <n v="104146.51"/>
    <x v="0"/>
    <x v="0"/>
    <x v="0"/>
    <n v="1394316695"/>
    <n v="1390860695"/>
    <b v="1"/>
    <n v="2165"/>
    <b v="1"/>
    <x v="33"/>
    <n v="520.73254999999995"/>
    <n v="48.104623556581984"/>
    <x v="7"/>
    <x v="33"/>
  </r>
  <r>
    <n v="2337"/>
    <x v="2337"/>
    <x v="2335"/>
    <n v="12000"/>
    <n v="13279"/>
    <x v="0"/>
    <x v="0"/>
    <x v="0"/>
    <n v="1403796143"/>
    <n v="1401204143"/>
    <b v="1"/>
    <n v="179"/>
    <b v="1"/>
    <x v="33"/>
    <n v="110.65833333333333"/>
    <n v="74.184357541899445"/>
    <x v="7"/>
    <x v="33"/>
  </r>
  <r>
    <n v="2338"/>
    <x v="2338"/>
    <x v="2336"/>
    <n v="15000"/>
    <n v="15171.5"/>
    <x v="0"/>
    <x v="0"/>
    <x v="0"/>
    <n v="1404077484"/>
    <n v="1401485484"/>
    <b v="1"/>
    <n v="123"/>
    <b v="1"/>
    <x v="33"/>
    <n v="101.14333333333335"/>
    <n v="123.34552845528455"/>
    <x v="7"/>
    <x v="33"/>
  </r>
  <r>
    <n v="2339"/>
    <x v="2339"/>
    <x v="2337"/>
    <n v="25000"/>
    <n v="73552"/>
    <x v="0"/>
    <x v="0"/>
    <x v="0"/>
    <n v="1482134340"/>
    <n v="1479496309"/>
    <b v="1"/>
    <n v="1104"/>
    <b v="1"/>
    <x v="33"/>
    <n v="294.20799999999997"/>
    <n v="66.623188405797094"/>
    <x v="7"/>
    <x v="33"/>
  </r>
  <r>
    <n v="2340"/>
    <x v="2340"/>
    <x v="2338"/>
    <n v="40000"/>
    <n v="42311"/>
    <x v="0"/>
    <x v="0"/>
    <x v="0"/>
    <n v="1477841138"/>
    <n v="1475249138"/>
    <b v="1"/>
    <n v="403"/>
    <b v="1"/>
    <x v="33"/>
    <n v="105.77749999999999"/>
    <n v="104.99007444168734"/>
    <x v="7"/>
    <x v="33"/>
  </r>
  <r>
    <n v="2341"/>
    <x v="2341"/>
    <x v="2339"/>
    <n v="5000"/>
    <n v="0"/>
    <x v="1"/>
    <x v="0"/>
    <x v="0"/>
    <n v="1436729504"/>
    <n v="1434137504"/>
    <b v="0"/>
    <n v="0"/>
    <b v="0"/>
    <x v="7"/>
    <n v="0"/>
    <e v="#DIV/0!"/>
    <x v="2"/>
    <x v="7"/>
  </r>
  <r>
    <n v="2342"/>
    <x v="2342"/>
    <x v="2340"/>
    <n v="5500"/>
    <n v="0"/>
    <x v="1"/>
    <x v="0"/>
    <x v="0"/>
    <n v="1412571600"/>
    <n v="1410799870"/>
    <b v="0"/>
    <n v="0"/>
    <b v="0"/>
    <x v="7"/>
    <n v="0"/>
    <e v="#DIV/0!"/>
    <x v="2"/>
    <x v="7"/>
  </r>
  <r>
    <n v="2343"/>
    <x v="2343"/>
    <x v="2341"/>
    <n v="10000"/>
    <n v="300"/>
    <x v="1"/>
    <x v="0"/>
    <x v="0"/>
    <n v="1452282420"/>
    <n v="1447962505"/>
    <b v="0"/>
    <n v="1"/>
    <b v="0"/>
    <x v="7"/>
    <n v="3"/>
    <n v="300"/>
    <x v="2"/>
    <x v="7"/>
  </r>
  <r>
    <n v="2344"/>
    <x v="2344"/>
    <x v="2342"/>
    <n v="1000"/>
    <n v="1"/>
    <x v="1"/>
    <x v="5"/>
    <x v="5"/>
    <n v="1466789269"/>
    <n v="1464197269"/>
    <b v="0"/>
    <n v="1"/>
    <b v="0"/>
    <x v="7"/>
    <n v="0.1"/>
    <n v="1"/>
    <x v="2"/>
    <x v="7"/>
  </r>
  <r>
    <n v="2345"/>
    <x v="2345"/>
    <x v="2343"/>
    <n v="3000"/>
    <n v="0"/>
    <x v="1"/>
    <x v="0"/>
    <x v="0"/>
    <n v="1427845140"/>
    <n v="1424822556"/>
    <b v="0"/>
    <n v="0"/>
    <b v="0"/>
    <x v="7"/>
    <n v="0"/>
    <e v="#DIV/0!"/>
    <x v="2"/>
    <x v="7"/>
  </r>
  <r>
    <n v="2346"/>
    <x v="2346"/>
    <x v="2344"/>
    <n v="60000"/>
    <n v="39"/>
    <x v="1"/>
    <x v="0"/>
    <x v="0"/>
    <n v="1476731431"/>
    <n v="1472843431"/>
    <b v="0"/>
    <n v="3"/>
    <b v="0"/>
    <x v="7"/>
    <n v="6.5000000000000002E-2"/>
    <n v="13"/>
    <x v="2"/>
    <x v="7"/>
  </r>
  <r>
    <n v="2347"/>
    <x v="2347"/>
    <x v="2345"/>
    <n v="1000"/>
    <n v="15"/>
    <x v="1"/>
    <x v="0"/>
    <x v="0"/>
    <n v="1472135676"/>
    <n v="1469543676"/>
    <b v="0"/>
    <n v="1"/>
    <b v="0"/>
    <x v="7"/>
    <n v="1.5"/>
    <n v="15"/>
    <x v="2"/>
    <x v="7"/>
  </r>
  <r>
    <n v="2348"/>
    <x v="2348"/>
    <x v="2346"/>
    <n v="70000"/>
    <n v="270"/>
    <x v="1"/>
    <x v="0"/>
    <x v="0"/>
    <n v="1456006938"/>
    <n v="1450822938"/>
    <b v="0"/>
    <n v="5"/>
    <b v="0"/>
    <x v="7"/>
    <n v="0.38571428571428573"/>
    <n v="54"/>
    <x v="2"/>
    <x v="7"/>
  </r>
  <r>
    <n v="2349"/>
    <x v="2349"/>
    <x v="2347"/>
    <n v="474900"/>
    <n v="0"/>
    <x v="1"/>
    <x v="11"/>
    <x v="9"/>
    <n v="1439318228"/>
    <n v="1436812628"/>
    <b v="0"/>
    <n v="0"/>
    <b v="0"/>
    <x v="7"/>
    <n v="0"/>
    <e v="#DIV/0!"/>
    <x v="2"/>
    <x v="7"/>
  </r>
  <r>
    <n v="2350"/>
    <x v="2350"/>
    <x v="2348"/>
    <n v="50000"/>
    <n v="0"/>
    <x v="1"/>
    <x v="17"/>
    <x v="3"/>
    <n v="1483474370"/>
    <n v="1480882370"/>
    <b v="0"/>
    <n v="0"/>
    <b v="0"/>
    <x v="7"/>
    <n v="0"/>
    <e v="#DIV/0!"/>
    <x v="2"/>
    <x v="7"/>
  </r>
  <r>
    <n v="2351"/>
    <x v="2351"/>
    <x v="2349"/>
    <n v="18900"/>
    <n v="108"/>
    <x v="1"/>
    <x v="4"/>
    <x v="4"/>
    <n v="1430360739"/>
    <n v="1427768739"/>
    <b v="0"/>
    <n v="7"/>
    <b v="0"/>
    <x v="7"/>
    <n v="0.5714285714285714"/>
    <n v="15.428571428571429"/>
    <x v="2"/>
    <x v="7"/>
  </r>
  <r>
    <n v="2352"/>
    <x v="2352"/>
    <x v="2350"/>
    <n v="2000"/>
    <n v="0"/>
    <x v="1"/>
    <x v="0"/>
    <x v="0"/>
    <n v="1433603552"/>
    <n v="1428419552"/>
    <b v="0"/>
    <n v="0"/>
    <b v="0"/>
    <x v="7"/>
    <n v="0"/>
    <e v="#DIV/0!"/>
    <x v="2"/>
    <x v="7"/>
  </r>
  <r>
    <n v="2353"/>
    <x v="2353"/>
    <x v="2351"/>
    <n v="1000"/>
    <n v="0"/>
    <x v="1"/>
    <x v="0"/>
    <x v="0"/>
    <n v="1429632822"/>
    <n v="1428596022"/>
    <b v="0"/>
    <n v="0"/>
    <b v="0"/>
    <x v="7"/>
    <n v="0"/>
    <e v="#DIV/0!"/>
    <x v="2"/>
    <x v="7"/>
  </r>
  <r>
    <n v="2354"/>
    <x v="2354"/>
    <x v="2352"/>
    <n v="35000"/>
    <n v="25"/>
    <x v="1"/>
    <x v="0"/>
    <x v="0"/>
    <n v="1420910460"/>
    <n v="1415726460"/>
    <b v="0"/>
    <n v="1"/>
    <b v="0"/>
    <x v="7"/>
    <n v="7.1428571428571425E-2"/>
    <n v="25"/>
    <x v="2"/>
    <x v="7"/>
  </r>
  <r>
    <n v="2355"/>
    <x v="2355"/>
    <x v="2353"/>
    <n v="8000"/>
    <n v="55"/>
    <x v="1"/>
    <x v="2"/>
    <x v="2"/>
    <n v="1430604136"/>
    <n v="1428012136"/>
    <b v="0"/>
    <n v="2"/>
    <b v="0"/>
    <x v="7"/>
    <n v="0.6875"/>
    <n v="27.5"/>
    <x v="2"/>
    <x v="7"/>
  </r>
  <r>
    <n v="2356"/>
    <x v="2356"/>
    <x v="2354"/>
    <n v="10000"/>
    <n v="0"/>
    <x v="1"/>
    <x v="9"/>
    <x v="3"/>
    <n v="1433530104"/>
    <n v="1430938104"/>
    <b v="0"/>
    <n v="0"/>
    <b v="0"/>
    <x v="7"/>
    <n v="0"/>
    <e v="#DIV/0!"/>
    <x v="2"/>
    <x v="7"/>
  </r>
  <r>
    <n v="2357"/>
    <x v="2357"/>
    <x v="2355"/>
    <n v="27000"/>
    <n v="0"/>
    <x v="1"/>
    <x v="1"/>
    <x v="1"/>
    <n v="1445093578"/>
    <n v="1442501578"/>
    <b v="0"/>
    <n v="0"/>
    <b v="0"/>
    <x v="7"/>
    <n v="0"/>
    <e v="#DIV/0!"/>
    <x v="2"/>
    <x v="7"/>
  </r>
  <r>
    <n v="2358"/>
    <x v="2358"/>
    <x v="2356"/>
    <n v="1500"/>
    <n v="0"/>
    <x v="1"/>
    <x v="1"/>
    <x v="1"/>
    <n v="1422664740"/>
    <n v="1417818036"/>
    <b v="0"/>
    <n v="0"/>
    <b v="0"/>
    <x v="7"/>
    <n v="0"/>
    <e v="#DIV/0!"/>
    <x v="2"/>
    <x v="7"/>
  </r>
  <r>
    <n v="2359"/>
    <x v="2359"/>
    <x v="2357"/>
    <n v="7500"/>
    <n v="1101"/>
    <x v="1"/>
    <x v="0"/>
    <x v="0"/>
    <n v="1438616124"/>
    <n v="1433432124"/>
    <b v="0"/>
    <n v="3"/>
    <b v="0"/>
    <x v="7"/>
    <n v="14.680000000000001"/>
    <n v="367"/>
    <x v="2"/>
    <x v="7"/>
  </r>
  <r>
    <n v="2360"/>
    <x v="2360"/>
    <x v="2358"/>
    <n v="5000"/>
    <n v="2"/>
    <x v="1"/>
    <x v="5"/>
    <x v="5"/>
    <n v="1454864280"/>
    <n v="1452272280"/>
    <b v="0"/>
    <n v="1"/>
    <b v="0"/>
    <x v="7"/>
    <n v="0.04"/>
    <n v="2"/>
    <x v="2"/>
    <x v="7"/>
  </r>
  <r>
    <n v="2361"/>
    <x v="2361"/>
    <x v="2359"/>
    <n v="200"/>
    <n v="0"/>
    <x v="1"/>
    <x v="5"/>
    <x v="5"/>
    <n v="1462053600"/>
    <n v="1459975008"/>
    <b v="0"/>
    <n v="0"/>
    <b v="0"/>
    <x v="7"/>
    <n v="0"/>
    <e v="#DIV/0!"/>
    <x v="2"/>
    <x v="7"/>
  </r>
  <r>
    <n v="2362"/>
    <x v="2362"/>
    <x v="2360"/>
    <n v="420"/>
    <n v="120"/>
    <x v="1"/>
    <x v="0"/>
    <x v="0"/>
    <n v="1418315470"/>
    <n v="1415723470"/>
    <b v="0"/>
    <n v="2"/>
    <b v="0"/>
    <x v="7"/>
    <n v="28.571428571428569"/>
    <n v="60"/>
    <x v="2"/>
    <x v="7"/>
  </r>
  <r>
    <n v="2363"/>
    <x v="2363"/>
    <x v="2361"/>
    <n v="175000"/>
    <n v="0"/>
    <x v="1"/>
    <x v="0"/>
    <x v="0"/>
    <n v="1451348200"/>
    <n v="1447460200"/>
    <b v="0"/>
    <n v="0"/>
    <b v="0"/>
    <x v="7"/>
    <n v="0"/>
    <e v="#DIV/0!"/>
    <x v="2"/>
    <x v="7"/>
  </r>
  <r>
    <n v="2364"/>
    <x v="2364"/>
    <x v="2362"/>
    <n v="128"/>
    <n v="0"/>
    <x v="1"/>
    <x v="0"/>
    <x v="0"/>
    <n v="1445898356"/>
    <n v="1441146356"/>
    <b v="0"/>
    <n v="0"/>
    <b v="0"/>
    <x v="7"/>
    <n v="0"/>
    <e v="#DIV/0!"/>
    <x v="2"/>
    <x v="7"/>
  </r>
  <r>
    <n v="2365"/>
    <x v="2365"/>
    <x v="2363"/>
    <n v="1000"/>
    <n v="0"/>
    <x v="1"/>
    <x v="13"/>
    <x v="3"/>
    <n v="1453071600"/>
    <n v="1449596425"/>
    <b v="0"/>
    <n v="0"/>
    <b v="0"/>
    <x v="7"/>
    <n v="0"/>
    <e v="#DIV/0!"/>
    <x v="2"/>
    <x v="7"/>
  </r>
  <r>
    <n v="2366"/>
    <x v="2366"/>
    <x v="2364"/>
    <n v="25000"/>
    <n v="2630"/>
    <x v="1"/>
    <x v="1"/>
    <x v="1"/>
    <n v="1445431533"/>
    <n v="1442839533"/>
    <b v="0"/>
    <n v="27"/>
    <b v="0"/>
    <x v="7"/>
    <n v="10.52"/>
    <n v="97.407407407407405"/>
    <x v="2"/>
    <x v="7"/>
  </r>
  <r>
    <n v="2367"/>
    <x v="2367"/>
    <x v="2365"/>
    <n v="50000"/>
    <n v="670"/>
    <x v="1"/>
    <x v="0"/>
    <x v="0"/>
    <n v="1461622616"/>
    <n v="1456442216"/>
    <b v="0"/>
    <n v="14"/>
    <b v="0"/>
    <x v="7"/>
    <n v="1.34"/>
    <n v="47.857142857142854"/>
    <x v="2"/>
    <x v="7"/>
  </r>
  <r>
    <n v="2368"/>
    <x v="2368"/>
    <x v="2366"/>
    <n v="40000"/>
    <n v="100"/>
    <x v="1"/>
    <x v="0"/>
    <x v="0"/>
    <n v="1429028365"/>
    <n v="1425143965"/>
    <b v="0"/>
    <n v="2"/>
    <b v="0"/>
    <x v="7"/>
    <n v="0.25"/>
    <n v="50"/>
    <x v="2"/>
    <x v="7"/>
  </r>
  <r>
    <n v="2369"/>
    <x v="2369"/>
    <x v="2367"/>
    <n v="25000"/>
    <n v="0"/>
    <x v="1"/>
    <x v="0"/>
    <x v="0"/>
    <n v="1455132611"/>
    <n v="1452540611"/>
    <b v="0"/>
    <n v="0"/>
    <b v="0"/>
    <x v="7"/>
    <n v="0"/>
    <e v="#DIV/0!"/>
    <x v="2"/>
    <x v="7"/>
  </r>
  <r>
    <n v="2370"/>
    <x v="2370"/>
    <x v="2368"/>
    <n v="25000"/>
    <n v="82"/>
    <x v="1"/>
    <x v="0"/>
    <x v="0"/>
    <n v="1418877141"/>
    <n v="1416285141"/>
    <b v="0"/>
    <n v="4"/>
    <b v="0"/>
    <x v="7"/>
    <n v="0.32800000000000001"/>
    <n v="20.5"/>
    <x v="2"/>
    <x v="7"/>
  </r>
  <r>
    <n v="2371"/>
    <x v="2371"/>
    <x v="2369"/>
    <n v="2000"/>
    <n v="0"/>
    <x v="1"/>
    <x v="0"/>
    <x v="0"/>
    <n v="1435257596"/>
    <n v="1432665596"/>
    <b v="0"/>
    <n v="0"/>
    <b v="0"/>
    <x v="7"/>
    <n v="0"/>
    <e v="#DIV/0!"/>
    <x v="2"/>
    <x v="7"/>
  </r>
  <r>
    <n v="2372"/>
    <x v="2372"/>
    <x v="2370"/>
    <n v="5500"/>
    <n v="180"/>
    <x v="1"/>
    <x v="2"/>
    <x v="2"/>
    <n v="1429839571"/>
    <n v="1427247571"/>
    <b v="0"/>
    <n v="6"/>
    <b v="0"/>
    <x v="7"/>
    <n v="3.2727272727272729"/>
    <n v="30"/>
    <x v="2"/>
    <x v="7"/>
  </r>
  <r>
    <n v="2373"/>
    <x v="2373"/>
    <x v="2371"/>
    <n v="850000"/>
    <n v="50"/>
    <x v="1"/>
    <x v="11"/>
    <x v="9"/>
    <n v="1440863624"/>
    <n v="1438271624"/>
    <b v="0"/>
    <n v="1"/>
    <b v="0"/>
    <x v="7"/>
    <n v="5.8823529411764705E-3"/>
    <n v="50"/>
    <x v="2"/>
    <x v="7"/>
  </r>
  <r>
    <n v="2374"/>
    <x v="2374"/>
    <x v="2372"/>
    <n v="22000"/>
    <n v="10"/>
    <x v="1"/>
    <x v="0"/>
    <x v="0"/>
    <n v="1423772060"/>
    <n v="1421180060"/>
    <b v="0"/>
    <n v="1"/>
    <b v="0"/>
    <x v="7"/>
    <n v="4.5454545454545456E-2"/>
    <n v="10"/>
    <x v="2"/>
    <x v="7"/>
  </r>
  <r>
    <n v="2375"/>
    <x v="2375"/>
    <x v="2373"/>
    <n v="10000"/>
    <n v="0"/>
    <x v="1"/>
    <x v="0"/>
    <x v="0"/>
    <n v="1473451437"/>
    <n v="1470859437"/>
    <b v="0"/>
    <n v="0"/>
    <b v="0"/>
    <x v="7"/>
    <n v="0"/>
    <e v="#DIV/0!"/>
    <x v="2"/>
    <x v="7"/>
  </r>
  <r>
    <n v="2376"/>
    <x v="2376"/>
    <x v="2374"/>
    <n v="3000"/>
    <n v="326.33"/>
    <x v="1"/>
    <x v="0"/>
    <x v="0"/>
    <n v="1449785566"/>
    <n v="1447193566"/>
    <b v="0"/>
    <n v="4"/>
    <b v="0"/>
    <x v="7"/>
    <n v="10.877666666666666"/>
    <n v="81.582499999999996"/>
    <x v="2"/>
    <x v="7"/>
  </r>
  <r>
    <n v="2377"/>
    <x v="2377"/>
    <x v="2375"/>
    <n v="2500"/>
    <n v="0"/>
    <x v="1"/>
    <x v="5"/>
    <x v="5"/>
    <n v="1480110783"/>
    <n v="1477515183"/>
    <b v="0"/>
    <n v="0"/>
    <b v="0"/>
    <x v="7"/>
    <n v="0"/>
    <e v="#DIV/0!"/>
    <x v="2"/>
    <x v="7"/>
  </r>
  <r>
    <n v="2378"/>
    <x v="2378"/>
    <x v="2376"/>
    <n v="110000"/>
    <n v="0"/>
    <x v="1"/>
    <x v="0"/>
    <x v="0"/>
    <n v="1440548330"/>
    <n v="1438042730"/>
    <b v="0"/>
    <n v="0"/>
    <b v="0"/>
    <x v="7"/>
    <n v="0"/>
    <e v="#DIV/0!"/>
    <x v="2"/>
    <x v="7"/>
  </r>
  <r>
    <n v="2379"/>
    <x v="2379"/>
    <x v="2377"/>
    <n v="30000"/>
    <n v="0"/>
    <x v="1"/>
    <x v="0"/>
    <x v="0"/>
    <n v="1444004616"/>
    <n v="1440116616"/>
    <b v="0"/>
    <n v="0"/>
    <b v="0"/>
    <x v="7"/>
    <n v="0"/>
    <e v="#DIV/0!"/>
    <x v="2"/>
    <x v="7"/>
  </r>
  <r>
    <n v="2380"/>
    <x v="2380"/>
    <x v="2378"/>
    <n v="15000"/>
    <n v="55"/>
    <x v="1"/>
    <x v="0"/>
    <x v="0"/>
    <n v="1443726142"/>
    <n v="1441134142"/>
    <b v="0"/>
    <n v="3"/>
    <b v="0"/>
    <x v="7"/>
    <n v="0.36666666666666664"/>
    <n v="18.333333333333332"/>
    <x v="2"/>
    <x v="7"/>
  </r>
  <r>
    <n v="2381"/>
    <x v="2381"/>
    <x v="2379"/>
    <n v="86350"/>
    <n v="1571"/>
    <x v="1"/>
    <x v="0"/>
    <x v="0"/>
    <n v="1428704848"/>
    <n v="1426112848"/>
    <b v="0"/>
    <n v="7"/>
    <b v="0"/>
    <x v="7"/>
    <n v="1.8193398957730169"/>
    <n v="224.42857142857142"/>
    <x v="2"/>
    <x v="7"/>
  </r>
  <r>
    <n v="2382"/>
    <x v="2382"/>
    <x v="2380"/>
    <n v="3000"/>
    <n v="75"/>
    <x v="1"/>
    <x v="0"/>
    <x v="0"/>
    <n v="1438662603"/>
    <n v="1436502603"/>
    <b v="0"/>
    <n v="2"/>
    <b v="0"/>
    <x v="7"/>
    <n v="2.5"/>
    <n v="37.5"/>
    <x v="2"/>
    <x v="7"/>
  </r>
  <r>
    <n v="2383"/>
    <x v="2383"/>
    <x v="2381"/>
    <n v="10000"/>
    <n v="435"/>
    <x v="1"/>
    <x v="4"/>
    <x v="4"/>
    <n v="1424568107"/>
    <n v="1421976107"/>
    <b v="0"/>
    <n v="3"/>
    <b v="0"/>
    <x v="7"/>
    <n v="4.3499999999999996"/>
    <n v="145"/>
    <x v="2"/>
    <x v="7"/>
  </r>
  <r>
    <n v="2384"/>
    <x v="2384"/>
    <x v="2382"/>
    <n v="1000"/>
    <n v="8"/>
    <x v="1"/>
    <x v="0"/>
    <x v="0"/>
    <n v="1415932643"/>
    <n v="1413337043"/>
    <b v="0"/>
    <n v="8"/>
    <b v="0"/>
    <x v="7"/>
    <n v="0.8"/>
    <n v="1"/>
    <x v="2"/>
    <x v="7"/>
  </r>
  <r>
    <n v="2385"/>
    <x v="2385"/>
    <x v="2383"/>
    <n v="65000"/>
    <n v="788"/>
    <x v="1"/>
    <x v="0"/>
    <x v="0"/>
    <n v="1438793432"/>
    <n v="1436201432"/>
    <b v="0"/>
    <n v="7"/>
    <b v="0"/>
    <x v="7"/>
    <n v="1.2123076923076923"/>
    <n v="112.57142857142857"/>
    <x v="2"/>
    <x v="7"/>
  </r>
  <r>
    <n v="2386"/>
    <x v="2386"/>
    <x v="2384"/>
    <n v="30000"/>
    <n v="0"/>
    <x v="1"/>
    <x v="5"/>
    <x v="5"/>
    <n v="1420920424"/>
    <n v="1415736424"/>
    <b v="0"/>
    <n v="0"/>
    <b v="0"/>
    <x v="7"/>
    <n v="0"/>
    <e v="#DIV/0!"/>
    <x v="2"/>
    <x v="7"/>
  </r>
  <r>
    <n v="2387"/>
    <x v="2387"/>
    <x v="2385"/>
    <n v="150000"/>
    <n v="1026"/>
    <x v="1"/>
    <x v="0"/>
    <x v="0"/>
    <n v="1469199740"/>
    <n v="1465311740"/>
    <b v="0"/>
    <n v="3"/>
    <b v="0"/>
    <x v="7"/>
    <n v="0.68399999999999994"/>
    <n v="342"/>
    <x v="2"/>
    <x v="7"/>
  </r>
  <r>
    <n v="2388"/>
    <x v="2388"/>
    <x v="2386"/>
    <n v="37000"/>
    <n v="463"/>
    <x v="1"/>
    <x v="0"/>
    <x v="0"/>
    <n v="1421350140"/>
    <n v="1418761759"/>
    <b v="0"/>
    <n v="8"/>
    <b v="0"/>
    <x v="7"/>
    <n v="1.2513513513513512"/>
    <n v="57.875"/>
    <x v="2"/>
    <x v="7"/>
  </r>
  <r>
    <n v="2389"/>
    <x v="2389"/>
    <x v="2387"/>
    <n v="16000"/>
    <n v="30"/>
    <x v="1"/>
    <x v="6"/>
    <x v="3"/>
    <n v="1437861540"/>
    <n v="1435160452"/>
    <b v="0"/>
    <n v="1"/>
    <b v="0"/>
    <x v="7"/>
    <n v="0.1875"/>
    <n v="30"/>
    <x v="2"/>
    <x v="7"/>
  </r>
  <r>
    <n v="2390"/>
    <x v="2390"/>
    <x v="2388"/>
    <n v="510000"/>
    <n v="0"/>
    <x v="1"/>
    <x v="2"/>
    <x v="2"/>
    <n v="1420352264"/>
    <n v="1416896264"/>
    <b v="0"/>
    <n v="0"/>
    <b v="0"/>
    <x v="7"/>
    <n v="0"/>
    <e v="#DIV/0!"/>
    <x v="2"/>
    <x v="7"/>
  </r>
  <r>
    <n v="2391"/>
    <x v="2391"/>
    <x v="2389"/>
    <n v="20000"/>
    <n v="25"/>
    <x v="1"/>
    <x v="0"/>
    <x v="0"/>
    <n v="1427825044"/>
    <n v="1425236644"/>
    <b v="0"/>
    <n v="1"/>
    <b v="0"/>
    <x v="7"/>
    <n v="0.125"/>
    <n v="25"/>
    <x v="2"/>
    <x v="7"/>
  </r>
  <r>
    <n v="2392"/>
    <x v="2392"/>
    <x v="2390"/>
    <n v="4200"/>
    <n v="0"/>
    <x v="1"/>
    <x v="0"/>
    <x v="0"/>
    <n v="1446087223"/>
    <n v="1443495223"/>
    <b v="0"/>
    <n v="0"/>
    <b v="0"/>
    <x v="7"/>
    <n v="0"/>
    <e v="#DIV/0!"/>
    <x v="2"/>
    <x v="7"/>
  </r>
  <r>
    <n v="2393"/>
    <x v="2393"/>
    <x v="2391"/>
    <n v="100000"/>
    <n v="50"/>
    <x v="1"/>
    <x v="0"/>
    <x v="0"/>
    <n v="1439048017"/>
    <n v="1436456017"/>
    <b v="0"/>
    <n v="1"/>
    <b v="0"/>
    <x v="7"/>
    <n v="0.05"/>
    <n v="50"/>
    <x v="2"/>
    <x v="7"/>
  </r>
  <r>
    <n v="2394"/>
    <x v="2394"/>
    <x v="2392"/>
    <n v="5000"/>
    <n v="3"/>
    <x v="1"/>
    <x v="17"/>
    <x v="3"/>
    <n v="1424940093"/>
    <n v="1422348093"/>
    <b v="0"/>
    <n v="2"/>
    <b v="0"/>
    <x v="7"/>
    <n v="0.06"/>
    <n v="1.5"/>
    <x v="2"/>
    <x v="7"/>
  </r>
  <r>
    <n v="2395"/>
    <x v="2395"/>
    <x v="2393"/>
    <n v="33000"/>
    <n v="0"/>
    <x v="1"/>
    <x v="0"/>
    <x v="0"/>
    <n v="1484038620"/>
    <n v="1481597687"/>
    <b v="0"/>
    <n v="0"/>
    <b v="0"/>
    <x v="7"/>
    <n v="0"/>
    <e v="#DIV/0!"/>
    <x v="2"/>
    <x v="7"/>
  </r>
  <r>
    <n v="2396"/>
    <x v="2396"/>
    <x v="2394"/>
    <n v="5000"/>
    <n v="10"/>
    <x v="1"/>
    <x v="16"/>
    <x v="11"/>
    <n v="1444940558"/>
    <n v="1442348558"/>
    <b v="0"/>
    <n v="1"/>
    <b v="0"/>
    <x v="7"/>
    <n v="0.2"/>
    <n v="10"/>
    <x v="2"/>
    <x v="7"/>
  </r>
  <r>
    <n v="2397"/>
    <x v="2397"/>
    <x v="2395"/>
    <n v="124000"/>
    <n v="0"/>
    <x v="1"/>
    <x v="0"/>
    <x v="0"/>
    <n v="1420233256"/>
    <n v="1417641256"/>
    <b v="0"/>
    <n v="0"/>
    <b v="0"/>
    <x v="7"/>
    <n v="0"/>
    <e v="#DIV/0!"/>
    <x v="2"/>
    <x v="7"/>
  </r>
  <r>
    <n v="2398"/>
    <x v="2398"/>
    <x v="2396"/>
    <n v="4000"/>
    <n v="0"/>
    <x v="1"/>
    <x v="0"/>
    <x v="0"/>
    <n v="1435874384"/>
    <n v="1433282384"/>
    <b v="0"/>
    <n v="0"/>
    <b v="0"/>
    <x v="7"/>
    <n v="0"/>
    <e v="#DIV/0!"/>
    <x v="2"/>
    <x v="7"/>
  </r>
  <r>
    <n v="2399"/>
    <x v="2399"/>
    <x v="2397"/>
    <n v="13000"/>
    <n v="0"/>
    <x v="1"/>
    <x v="11"/>
    <x v="9"/>
    <n v="1418934506"/>
    <n v="1415910506"/>
    <b v="0"/>
    <n v="0"/>
    <b v="0"/>
    <x v="7"/>
    <n v="0"/>
    <e v="#DIV/0!"/>
    <x v="2"/>
    <x v="7"/>
  </r>
  <r>
    <n v="2400"/>
    <x v="2400"/>
    <x v="2398"/>
    <n v="50000"/>
    <n v="0"/>
    <x v="1"/>
    <x v="2"/>
    <x v="2"/>
    <n v="1460615164"/>
    <n v="1458023164"/>
    <b v="0"/>
    <n v="0"/>
    <b v="0"/>
    <x v="7"/>
    <n v="0"/>
    <e v="#DIV/0!"/>
    <x v="2"/>
    <x v="7"/>
  </r>
  <r>
    <n v="2401"/>
    <x v="2401"/>
    <x v="2399"/>
    <n v="28000"/>
    <n v="201"/>
    <x v="2"/>
    <x v="0"/>
    <x v="0"/>
    <n v="1457207096"/>
    <n v="1452023096"/>
    <b v="0"/>
    <n v="9"/>
    <b v="0"/>
    <x v="19"/>
    <n v="0.71785714285714286"/>
    <n v="22.333333333333332"/>
    <x v="7"/>
    <x v="19"/>
  </r>
  <r>
    <n v="2402"/>
    <x v="2402"/>
    <x v="2400"/>
    <n v="12000"/>
    <n v="52"/>
    <x v="2"/>
    <x v="0"/>
    <x v="0"/>
    <n v="1431533931"/>
    <n v="1428941931"/>
    <b v="0"/>
    <n v="1"/>
    <b v="0"/>
    <x v="19"/>
    <n v="0.43333333333333329"/>
    <n v="52"/>
    <x v="7"/>
    <x v="19"/>
  </r>
  <r>
    <n v="2403"/>
    <x v="2403"/>
    <x v="2401"/>
    <n v="1200"/>
    <n v="202"/>
    <x v="2"/>
    <x v="1"/>
    <x v="1"/>
    <n v="1459368658"/>
    <n v="1454188258"/>
    <b v="0"/>
    <n v="12"/>
    <b v="0"/>
    <x v="19"/>
    <n v="16.833333333333332"/>
    <n v="16.833333333333332"/>
    <x v="7"/>
    <x v="19"/>
  </r>
  <r>
    <n v="2404"/>
    <x v="2404"/>
    <x v="2402"/>
    <n v="15000"/>
    <n v="0"/>
    <x v="2"/>
    <x v="0"/>
    <x v="0"/>
    <n v="1451782607"/>
    <n v="1449190607"/>
    <b v="0"/>
    <n v="0"/>
    <b v="0"/>
    <x v="19"/>
    <n v="0"/>
    <e v="#DIV/0!"/>
    <x v="7"/>
    <x v="19"/>
  </r>
  <r>
    <n v="2405"/>
    <x v="2405"/>
    <x v="2403"/>
    <n v="5000"/>
    <n v="1126"/>
    <x v="2"/>
    <x v="0"/>
    <x v="0"/>
    <n v="1472911375"/>
    <n v="1471096975"/>
    <b v="0"/>
    <n v="20"/>
    <b v="0"/>
    <x v="19"/>
    <n v="22.52"/>
    <n v="56.3"/>
    <x v="7"/>
    <x v="19"/>
  </r>
  <r>
    <n v="2406"/>
    <x v="2406"/>
    <x v="2404"/>
    <n v="3250"/>
    <n v="1345"/>
    <x v="2"/>
    <x v="0"/>
    <x v="0"/>
    <n v="1421635190"/>
    <n v="1418179190"/>
    <b v="0"/>
    <n v="16"/>
    <b v="0"/>
    <x v="19"/>
    <n v="41.384615384615387"/>
    <n v="84.0625"/>
    <x v="7"/>
    <x v="19"/>
  </r>
  <r>
    <n v="2407"/>
    <x v="2407"/>
    <x v="2405"/>
    <n v="22000"/>
    <n v="5557"/>
    <x v="2"/>
    <x v="0"/>
    <x v="0"/>
    <n v="1428732000"/>
    <n v="1426772928"/>
    <b v="0"/>
    <n v="33"/>
    <b v="0"/>
    <x v="19"/>
    <n v="25.259090909090908"/>
    <n v="168.39393939393941"/>
    <x v="7"/>
    <x v="19"/>
  </r>
  <r>
    <n v="2408"/>
    <x v="2408"/>
    <x v="2406"/>
    <n v="15000"/>
    <n v="30"/>
    <x v="2"/>
    <x v="0"/>
    <x v="0"/>
    <n v="1415247757"/>
    <n v="1412652157"/>
    <b v="0"/>
    <n v="2"/>
    <b v="0"/>
    <x v="19"/>
    <n v="0.2"/>
    <n v="15"/>
    <x v="7"/>
    <x v="19"/>
  </r>
  <r>
    <n v="2409"/>
    <x v="2409"/>
    <x v="2407"/>
    <n v="25000"/>
    <n v="460"/>
    <x v="2"/>
    <x v="0"/>
    <x v="0"/>
    <n v="1439931675"/>
    <n v="1437339675"/>
    <b v="0"/>
    <n v="6"/>
    <b v="0"/>
    <x v="19"/>
    <n v="1.8399999999999999"/>
    <n v="76.666666666666671"/>
    <x v="7"/>
    <x v="19"/>
  </r>
  <r>
    <n v="2410"/>
    <x v="2410"/>
    <x v="2408"/>
    <n v="15000"/>
    <n v="0"/>
    <x v="2"/>
    <x v="2"/>
    <x v="2"/>
    <n v="1441619275"/>
    <n v="1439027275"/>
    <b v="0"/>
    <n v="0"/>
    <b v="0"/>
    <x v="19"/>
    <n v="0"/>
    <e v="#DIV/0!"/>
    <x v="7"/>
    <x v="19"/>
  </r>
  <r>
    <n v="2411"/>
    <x v="2411"/>
    <x v="2409"/>
    <n v="25000"/>
    <n v="151"/>
    <x v="2"/>
    <x v="0"/>
    <x v="0"/>
    <n v="1440524082"/>
    <n v="1437932082"/>
    <b v="0"/>
    <n v="3"/>
    <b v="0"/>
    <x v="19"/>
    <n v="0.60399999999999998"/>
    <n v="50.333333333333336"/>
    <x v="7"/>
    <x v="19"/>
  </r>
  <r>
    <n v="2412"/>
    <x v="2412"/>
    <x v="2410"/>
    <n v="8000"/>
    <n v="0"/>
    <x v="2"/>
    <x v="6"/>
    <x v="3"/>
    <n v="1480185673"/>
    <n v="1476294073"/>
    <b v="0"/>
    <n v="0"/>
    <b v="0"/>
    <x v="19"/>
    <n v="0"/>
    <e v="#DIV/0!"/>
    <x v="7"/>
    <x v="19"/>
  </r>
  <r>
    <n v="2413"/>
    <x v="2413"/>
    <x v="2411"/>
    <n v="3000"/>
    <n v="25"/>
    <x v="2"/>
    <x v="0"/>
    <x v="0"/>
    <n v="1401579000"/>
    <n v="1398911882"/>
    <b v="0"/>
    <n v="3"/>
    <b v="0"/>
    <x v="19"/>
    <n v="0.83333333333333337"/>
    <n v="8.3333333333333339"/>
    <x v="7"/>
    <x v="19"/>
  </r>
  <r>
    <n v="2414"/>
    <x v="2414"/>
    <x v="2412"/>
    <n v="15000"/>
    <n v="460"/>
    <x v="2"/>
    <x v="0"/>
    <x v="0"/>
    <n v="1440215940"/>
    <n v="1436805660"/>
    <b v="0"/>
    <n v="13"/>
    <b v="0"/>
    <x v="19"/>
    <n v="3.0666666666666664"/>
    <n v="35.384615384615387"/>
    <x v="7"/>
    <x v="19"/>
  </r>
  <r>
    <n v="2415"/>
    <x v="2415"/>
    <x v="2413"/>
    <n v="60000"/>
    <n v="335"/>
    <x v="2"/>
    <x v="0"/>
    <x v="0"/>
    <n v="1468615346"/>
    <n v="1466023346"/>
    <b v="0"/>
    <n v="6"/>
    <b v="0"/>
    <x v="19"/>
    <n v="0.55833333333333335"/>
    <n v="55.833333333333336"/>
    <x v="7"/>
    <x v="19"/>
  </r>
  <r>
    <n v="2416"/>
    <x v="2416"/>
    <x v="2414"/>
    <n v="20000"/>
    <n v="5"/>
    <x v="2"/>
    <x v="0"/>
    <x v="0"/>
    <n v="1426345200"/>
    <n v="1421343743"/>
    <b v="0"/>
    <n v="1"/>
    <b v="0"/>
    <x v="19"/>
    <n v="2.5000000000000001E-2"/>
    <n v="5"/>
    <x v="7"/>
    <x v="19"/>
  </r>
  <r>
    <n v="2417"/>
    <x v="2417"/>
    <x v="2415"/>
    <n v="1000"/>
    <n v="0"/>
    <x v="2"/>
    <x v="0"/>
    <x v="0"/>
    <n v="1407705187"/>
    <n v="1405113187"/>
    <b v="0"/>
    <n v="0"/>
    <b v="0"/>
    <x v="19"/>
    <n v="0"/>
    <e v="#DIV/0!"/>
    <x v="7"/>
    <x v="19"/>
  </r>
  <r>
    <n v="2418"/>
    <x v="2418"/>
    <x v="2416"/>
    <n v="25000"/>
    <n v="5"/>
    <x v="2"/>
    <x v="0"/>
    <x v="0"/>
    <n v="1427225644"/>
    <n v="1422045244"/>
    <b v="0"/>
    <n v="5"/>
    <b v="0"/>
    <x v="19"/>
    <n v="0.02"/>
    <n v="1"/>
    <x v="7"/>
    <x v="19"/>
  </r>
  <r>
    <n v="2419"/>
    <x v="2419"/>
    <x v="2417"/>
    <n v="3000"/>
    <n v="0"/>
    <x v="2"/>
    <x v="0"/>
    <x v="0"/>
    <n v="1424281389"/>
    <n v="1419097389"/>
    <b v="0"/>
    <n v="0"/>
    <b v="0"/>
    <x v="19"/>
    <n v="0"/>
    <e v="#DIV/0!"/>
    <x v="7"/>
    <x v="19"/>
  </r>
  <r>
    <n v="2420"/>
    <x v="2420"/>
    <x v="2418"/>
    <n v="16870"/>
    <n v="2501"/>
    <x v="2"/>
    <x v="0"/>
    <x v="0"/>
    <n v="1415583695"/>
    <n v="1410396095"/>
    <b v="0"/>
    <n v="36"/>
    <b v="0"/>
    <x v="19"/>
    <n v="14.825133372851216"/>
    <n v="69.472222222222229"/>
    <x v="7"/>
    <x v="19"/>
  </r>
  <r>
    <n v="2421"/>
    <x v="2421"/>
    <x v="2419"/>
    <n v="6000"/>
    <n v="1"/>
    <x v="2"/>
    <x v="0"/>
    <x v="0"/>
    <n v="1424536196"/>
    <n v="1421944196"/>
    <b v="0"/>
    <n v="1"/>
    <b v="0"/>
    <x v="19"/>
    <n v="1.6666666666666666E-2"/>
    <n v="1"/>
    <x v="7"/>
    <x v="19"/>
  </r>
  <r>
    <n v="2422"/>
    <x v="2422"/>
    <x v="2420"/>
    <n v="500"/>
    <n v="1"/>
    <x v="2"/>
    <x v="0"/>
    <x v="0"/>
    <n v="1426091036"/>
    <n v="1423502636"/>
    <b v="0"/>
    <n v="1"/>
    <b v="0"/>
    <x v="19"/>
    <n v="0.2"/>
    <n v="1"/>
    <x v="7"/>
    <x v="19"/>
  </r>
  <r>
    <n v="2423"/>
    <x v="2423"/>
    <x v="2421"/>
    <n v="60000"/>
    <n v="8"/>
    <x v="2"/>
    <x v="0"/>
    <x v="0"/>
    <n v="1420044890"/>
    <n v="1417452890"/>
    <b v="0"/>
    <n v="1"/>
    <b v="0"/>
    <x v="19"/>
    <n v="1.3333333333333334E-2"/>
    <n v="8"/>
    <x v="7"/>
    <x v="19"/>
  </r>
  <r>
    <n v="2424"/>
    <x v="2424"/>
    <x v="2422"/>
    <n v="25000"/>
    <n v="310"/>
    <x v="2"/>
    <x v="0"/>
    <x v="0"/>
    <n v="1414445108"/>
    <n v="1411853108"/>
    <b v="0"/>
    <n v="9"/>
    <b v="0"/>
    <x v="19"/>
    <n v="1.24"/>
    <n v="34.444444444444443"/>
    <x v="7"/>
    <x v="19"/>
  </r>
  <r>
    <n v="2425"/>
    <x v="2425"/>
    <x v="2423"/>
    <n v="3500"/>
    <n v="1"/>
    <x v="2"/>
    <x v="0"/>
    <x v="0"/>
    <n v="1464386640"/>
    <n v="1463090149"/>
    <b v="0"/>
    <n v="1"/>
    <b v="0"/>
    <x v="19"/>
    <n v="2.8571428571428574E-2"/>
    <n v="1"/>
    <x v="7"/>
    <x v="19"/>
  </r>
  <r>
    <n v="2426"/>
    <x v="2426"/>
    <x v="2424"/>
    <n v="20000"/>
    <n v="0"/>
    <x v="2"/>
    <x v="0"/>
    <x v="0"/>
    <n v="1439006692"/>
    <n v="1433822692"/>
    <b v="0"/>
    <n v="0"/>
    <b v="0"/>
    <x v="19"/>
    <n v="0"/>
    <e v="#DIV/0!"/>
    <x v="7"/>
    <x v="19"/>
  </r>
  <r>
    <n v="2427"/>
    <x v="2427"/>
    <x v="2425"/>
    <n v="50000"/>
    <n v="1"/>
    <x v="2"/>
    <x v="0"/>
    <x v="0"/>
    <n v="1458715133"/>
    <n v="1455262733"/>
    <b v="0"/>
    <n v="1"/>
    <b v="0"/>
    <x v="19"/>
    <n v="2E-3"/>
    <n v="1"/>
    <x v="7"/>
    <x v="19"/>
  </r>
  <r>
    <n v="2428"/>
    <x v="2428"/>
    <x v="2426"/>
    <n v="35000"/>
    <n v="1"/>
    <x v="2"/>
    <x v="0"/>
    <x v="0"/>
    <n v="1426182551"/>
    <n v="1423594151"/>
    <b v="0"/>
    <n v="1"/>
    <b v="0"/>
    <x v="19"/>
    <n v="2.8571428571428571E-3"/>
    <n v="1"/>
    <x v="7"/>
    <x v="19"/>
  </r>
  <r>
    <n v="2429"/>
    <x v="2429"/>
    <x v="2427"/>
    <n v="140000"/>
    <n v="2005"/>
    <x v="2"/>
    <x v="10"/>
    <x v="8"/>
    <n v="1486313040"/>
    <n v="1483131966"/>
    <b v="0"/>
    <n v="4"/>
    <b v="0"/>
    <x v="19"/>
    <n v="1.4321428571428572"/>
    <n v="501.25"/>
    <x v="7"/>
    <x v="19"/>
  </r>
  <r>
    <n v="2430"/>
    <x v="2430"/>
    <x v="2428"/>
    <n v="3000"/>
    <n v="21"/>
    <x v="2"/>
    <x v="0"/>
    <x v="0"/>
    <n v="1455246504"/>
    <n v="1452654504"/>
    <b v="0"/>
    <n v="2"/>
    <b v="0"/>
    <x v="19"/>
    <n v="0.70000000000000007"/>
    <n v="10.5"/>
    <x v="7"/>
    <x v="19"/>
  </r>
  <r>
    <n v="2431"/>
    <x v="2431"/>
    <x v="2429"/>
    <n v="100000"/>
    <n v="2"/>
    <x v="2"/>
    <x v="0"/>
    <x v="0"/>
    <n v="1467080613"/>
    <n v="1461896613"/>
    <b v="0"/>
    <n v="2"/>
    <b v="0"/>
    <x v="19"/>
    <n v="2E-3"/>
    <n v="1"/>
    <x v="7"/>
    <x v="19"/>
  </r>
  <r>
    <n v="2432"/>
    <x v="2432"/>
    <x v="2430"/>
    <n v="14000"/>
    <n v="2"/>
    <x v="2"/>
    <x v="0"/>
    <x v="0"/>
    <n v="1425791697"/>
    <n v="1423199697"/>
    <b v="0"/>
    <n v="2"/>
    <b v="0"/>
    <x v="19"/>
    <n v="1.4285714285714287E-2"/>
    <n v="1"/>
    <x v="7"/>
    <x v="19"/>
  </r>
  <r>
    <n v="2433"/>
    <x v="2433"/>
    <x v="2431"/>
    <n v="10000"/>
    <n v="0"/>
    <x v="2"/>
    <x v="0"/>
    <x v="0"/>
    <n v="1456608943"/>
    <n v="1454016943"/>
    <b v="0"/>
    <n v="0"/>
    <b v="0"/>
    <x v="19"/>
    <n v="0"/>
    <e v="#DIV/0!"/>
    <x v="7"/>
    <x v="19"/>
  </r>
  <r>
    <n v="2434"/>
    <x v="2434"/>
    <x v="2432"/>
    <n v="20000"/>
    <n v="26"/>
    <x v="2"/>
    <x v="0"/>
    <x v="0"/>
    <n v="1438662474"/>
    <n v="1435206474"/>
    <b v="0"/>
    <n v="2"/>
    <b v="0"/>
    <x v="19"/>
    <n v="0.13"/>
    <n v="13"/>
    <x v="7"/>
    <x v="19"/>
  </r>
  <r>
    <n v="2435"/>
    <x v="2435"/>
    <x v="2433"/>
    <n v="250000"/>
    <n v="1224"/>
    <x v="2"/>
    <x v="11"/>
    <x v="9"/>
    <n v="1444027186"/>
    <n v="1441435186"/>
    <b v="0"/>
    <n v="4"/>
    <b v="0"/>
    <x v="19"/>
    <n v="0.48960000000000004"/>
    <n v="306"/>
    <x v="7"/>
    <x v="19"/>
  </r>
  <r>
    <n v="2436"/>
    <x v="2436"/>
    <x v="2434"/>
    <n v="117000"/>
    <n v="45"/>
    <x v="2"/>
    <x v="5"/>
    <x v="5"/>
    <n v="1454078770"/>
    <n v="1448894770"/>
    <b v="0"/>
    <n v="2"/>
    <b v="0"/>
    <x v="19"/>
    <n v="3.8461538461538464E-2"/>
    <n v="22.5"/>
    <x v="7"/>
    <x v="19"/>
  </r>
  <r>
    <n v="2437"/>
    <x v="2437"/>
    <x v="2435"/>
    <n v="8000"/>
    <n v="0"/>
    <x v="2"/>
    <x v="0"/>
    <x v="0"/>
    <n v="1426615200"/>
    <n v="1422400188"/>
    <b v="0"/>
    <n v="0"/>
    <b v="0"/>
    <x v="19"/>
    <n v="0"/>
    <e v="#DIV/0!"/>
    <x v="7"/>
    <x v="19"/>
  </r>
  <r>
    <n v="2438"/>
    <x v="2438"/>
    <x v="2436"/>
    <n v="15000"/>
    <n v="50"/>
    <x v="2"/>
    <x v="0"/>
    <x v="0"/>
    <n v="1449529062"/>
    <n v="1444341462"/>
    <b v="0"/>
    <n v="1"/>
    <b v="0"/>
    <x v="19"/>
    <n v="0.33333333333333337"/>
    <n v="50"/>
    <x v="7"/>
    <x v="19"/>
  </r>
  <r>
    <n v="2439"/>
    <x v="2439"/>
    <x v="2437"/>
    <n v="10000"/>
    <n v="0"/>
    <x v="2"/>
    <x v="0"/>
    <x v="0"/>
    <n v="1445197129"/>
    <n v="1442605129"/>
    <b v="0"/>
    <n v="0"/>
    <b v="0"/>
    <x v="19"/>
    <n v="0"/>
    <e v="#DIV/0!"/>
    <x v="7"/>
    <x v="19"/>
  </r>
  <r>
    <n v="2440"/>
    <x v="2440"/>
    <x v="2438"/>
    <n v="5000"/>
    <n v="10"/>
    <x v="2"/>
    <x v="18"/>
    <x v="3"/>
    <n v="1455399313"/>
    <n v="1452807313"/>
    <b v="0"/>
    <n v="2"/>
    <b v="0"/>
    <x v="19"/>
    <n v="0.2"/>
    <n v="5"/>
    <x v="7"/>
    <x v="19"/>
  </r>
  <r>
    <n v="2441"/>
    <x v="2441"/>
    <x v="2439"/>
    <n v="7500"/>
    <n v="8091"/>
    <x v="0"/>
    <x v="0"/>
    <x v="0"/>
    <n v="1437627540"/>
    <n v="1435806054"/>
    <b v="0"/>
    <n v="109"/>
    <b v="1"/>
    <x v="33"/>
    <n v="107.88"/>
    <n v="74.22935779816514"/>
    <x v="7"/>
    <x v="33"/>
  </r>
  <r>
    <n v="2442"/>
    <x v="2442"/>
    <x v="2440"/>
    <n v="24000"/>
    <n v="30226"/>
    <x v="0"/>
    <x v="0"/>
    <x v="0"/>
    <n v="1426777228"/>
    <n v="1424188828"/>
    <b v="0"/>
    <n v="372"/>
    <b v="1"/>
    <x v="33"/>
    <n v="125.94166666666666"/>
    <n v="81.252688172043008"/>
    <x v="7"/>
    <x v="33"/>
  </r>
  <r>
    <n v="2443"/>
    <x v="2443"/>
    <x v="2441"/>
    <n v="20000"/>
    <n v="40502.99"/>
    <x v="0"/>
    <x v="0"/>
    <x v="0"/>
    <n v="1408114822"/>
    <n v="1405522822"/>
    <b v="0"/>
    <n v="311"/>
    <b v="1"/>
    <x v="33"/>
    <n v="202.51495"/>
    <n v="130.23469453376205"/>
    <x v="7"/>
    <x v="33"/>
  </r>
  <r>
    <n v="2444"/>
    <x v="2444"/>
    <x v="2442"/>
    <n v="3000"/>
    <n v="3258"/>
    <x v="0"/>
    <x v="0"/>
    <x v="0"/>
    <n v="1464199591"/>
    <n v="1461607591"/>
    <b v="0"/>
    <n v="61"/>
    <b v="1"/>
    <x v="33"/>
    <n v="108.60000000000001"/>
    <n v="53.409836065573771"/>
    <x v="7"/>
    <x v="33"/>
  </r>
  <r>
    <n v="2445"/>
    <x v="2445"/>
    <x v="2443"/>
    <n v="5000"/>
    <n v="8640"/>
    <x v="0"/>
    <x v="0"/>
    <x v="0"/>
    <n v="1443242021"/>
    <n v="1440650021"/>
    <b v="0"/>
    <n v="115"/>
    <b v="1"/>
    <x v="33"/>
    <n v="172.8"/>
    <n v="75.130434782608702"/>
    <x v="7"/>
    <x v="33"/>
  </r>
  <r>
    <n v="2446"/>
    <x v="2446"/>
    <x v="2444"/>
    <n v="5000"/>
    <n v="8399"/>
    <x v="0"/>
    <x v="0"/>
    <x v="0"/>
    <n v="1480174071"/>
    <n v="1477578471"/>
    <b v="0"/>
    <n v="111"/>
    <b v="1"/>
    <x v="33"/>
    <n v="167.98"/>
    <n v="75.666666666666671"/>
    <x v="7"/>
    <x v="33"/>
  </r>
  <r>
    <n v="2447"/>
    <x v="2447"/>
    <x v="2445"/>
    <n v="2500"/>
    <n v="10680"/>
    <x v="0"/>
    <x v="0"/>
    <x v="0"/>
    <n v="1478923200"/>
    <n v="1476184593"/>
    <b v="0"/>
    <n v="337"/>
    <b v="1"/>
    <x v="33"/>
    <n v="427.20000000000005"/>
    <n v="31.691394658753708"/>
    <x v="7"/>
    <x v="33"/>
  </r>
  <r>
    <n v="2448"/>
    <x v="2448"/>
    <x v="2446"/>
    <n v="400"/>
    <n v="430"/>
    <x v="0"/>
    <x v="0"/>
    <x v="0"/>
    <n v="1472621760"/>
    <n v="1472110513"/>
    <b v="0"/>
    <n v="9"/>
    <b v="1"/>
    <x v="33"/>
    <n v="107.5"/>
    <n v="47.777777777777779"/>
    <x v="7"/>
    <x v="33"/>
  </r>
  <r>
    <n v="2449"/>
    <x v="2449"/>
    <x v="2447"/>
    <n v="10000"/>
    <n v="10800"/>
    <x v="0"/>
    <x v="0"/>
    <x v="0"/>
    <n v="1417321515"/>
    <n v="1414725915"/>
    <b v="0"/>
    <n v="120"/>
    <b v="1"/>
    <x v="33"/>
    <n v="108"/>
    <n v="90"/>
    <x v="7"/>
    <x v="33"/>
  </r>
  <r>
    <n v="2450"/>
    <x v="2450"/>
    <x v="2448"/>
    <n v="15000"/>
    <n v="15230.03"/>
    <x v="0"/>
    <x v="0"/>
    <x v="0"/>
    <n v="1414465860"/>
    <n v="1411177456"/>
    <b v="0"/>
    <n v="102"/>
    <b v="1"/>
    <x v="33"/>
    <n v="101.53353333333335"/>
    <n v="149.31401960784314"/>
    <x v="7"/>
    <x v="33"/>
  </r>
  <r>
    <n v="2451"/>
    <x v="2451"/>
    <x v="2449"/>
    <n v="10000"/>
    <n v="11545"/>
    <x v="0"/>
    <x v="0"/>
    <x v="0"/>
    <n v="1488750490"/>
    <n v="1487022490"/>
    <b v="0"/>
    <n v="186"/>
    <b v="1"/>
    <x v="33"/>
    <n v="115.45"/>
    <n v="62.06989247311828"/>
    <x v="7"/>
    <x v="33"/>
  </r>
  <r>
    <n v="2452"/>
    <x v="2452"/>
    <x v="2450"/>
    <n v="600"/>
    <n v="801"/>
    <x v="0"/>
    <x v="0"/>
    <x v="0"/>
    <n v="1451430000"/>
    <n v="1448914500"/>
    <b v="0"/>
    <n v="15"/>
    <b v="1"/>
    <x v="33"/>
    <n v="133.5"/>
    <n v="53.4"/>
    <x v="7"/>
    <x v="33"/>
  </r>
  <r>
    <n v="2453"/>
    <x v="2453"/>
    <x v="2451"/>
    <n v="3000"/>
    <n v="4641"/>
    <x v="0"/>
    <x v="0"/>
    <x v="0"/>
    <n v="1486053409"/>
    <n v="1483461409"/>
    <b v="0"/>
    <n v="67"/>
    <b v="1"/>
    <x v="33"/>
    <n v="154.69999999999999"/>
    <n v="69.268656716417908"/>
    <x v="7"/>
    <x v="33"/>
  </r>
  <r>
    <n v="2454"/>
    <x v="2454"/>
    <x v="2452"/>
    <n v="35000"/>
    <n v="35296"/>
    <x v="0"/>
    <x v="0"/>
    <x v="0"/>
    <n v="1489207808"/>
    <n v="1486183808"/>
    <b v="0"/>
    <n v="130"/>
    <b v="1"/>
    <x v="33"/>
    <n v="100.84571428571429"/>
    <n v="271.50769230769231"/>
    <x v="7"/>
    <x v="33"/>
  </r>
  <r>
    <n v="2455"/>
    <x v="2455"/>
    <x v="2453"/>
    <n v="300"/>
    <n v="546"/>
    <x v="0"/>
    <x v="0"/>
    <x v="0"/>
    <n v="1461177950"/>
    <n v="1458758750"/>
    <b v="0"/>
    <n v="16"/>
    <b v="1"/>
    <x v="33"/>
    <n v="182"/>
    <n v="34.125"/>
    <x v="7"/>
    <x v="33"/>
  </r>
  <r>
    <n v="2456"/>
    <x v="2456"/>
    <x v="2454"/>
    <n v="1500"/>
    <n v="2713"/>
    <x v="0"/>
    <x v="0"/>
    <x v="0"/>
    <n v="1488063839"/>
    <n v="1485471839"/>
    <b v="0"/>
    <n v="67"/>
    <b v="1"/>
    <x v="33"/>
    <n v="180.86666666666667"/>
    <n v="40.492537313432834"/>
    <x v="7"/>
    <x v="33"/>
  </r>
  <r>
    <n v="2457"/>
    <x v="2457"/>
    <x v="2455"/>
    <n v="23000"/>
    <n v="23530"/>
    <x v="0"/>
    <x v="0"/>
    <x v="0"/>
    <n v="1458826056"/>
    <n v="1456237656"/>
    <b v="0"/>
    <n v="124"/>
    <b v="1"/>
    <x v="33"/>
    <n v="102.30434782608695"/>
    <n v="189.75806451612902"/>
    <x v="7"/>
    <x v="33"/>
  </r>
  <r>
    <n v="2458"/>
    <x v="2458"/>
    <x v="2456"/>
    <n v="5000"/>
    <n v="5509"/>
    <x v="0"/>
    <x v="0"/>
    <x v="0"/>
    <n v="1465498800"/>
    <n v="1462481718"/>
    <b v="0"/>
    <n v="80"/>
    <b v="1"/>
    <x v="33"/>
    <n v="110.17999999999999"/>
    <n v="68.862499999999997"/>
    <x v="7"/>
    <x v="33"/>
  </r>
  <r>
    <n v="2459"/>
    <x v="2459"/>
    <x v="2457"/>
    <n v="30000"/>
    <n v="30675"/>
    <x v="0"/>
    <x v="0"/>
    <x v="0"/>
    <n v="1458742685"/>
    <n v="1454858285"/>
    <b v="0"/>
    <n v="282"/>
    <b v="1"/>
    <x v="33"/>
    <n v="102.25"/>
    <n v="108.77659574468085"/>
    <x v="7"/>
    <x v="33"/>
  </r>
  <r>
    <n v="2460"/>
    <x v="2460"/>
    <x v="2458"/>
    <n v="8500"/>
    <n v="8567"/>
    <x v="0"/>
    <x v="0"/>
    <x v="0"/>
    <n v="1483417020"/>
    <n v="1480480167"/>
    <b v="0"/>
    <n v="68"/>
    <b v="1"/>
    <x v="33"/>
    <n v="100.78823529411764"/>
    <n v="125.98529411764706"/>
    <x v="7"/>
    <x v="33"/>
  </r>
  <r>
    <n v="2461"/>
    <x v="2461"/>
    <x v="2459"/>
    <n v="7500"/>
    <n v="7785"/>
    <x v="0"/>
    <x v="0"/>
    <x v="0"/>
    <n v="1317438000"/>
    <n v="1314577097"/>
    <b v="0"/>
    <n v="86"/>
    <b v="1"/>
    <x v="14"/>
    <n v="103.8"/>
    <n v="90.523255813953483"/>
    <x v="4"/>
    <x v="14"/>
  </r>
  <r>
    <n v="2462"/>
    <x v="2462"/>
    <x v="2460"/>
    <n v="3000"/>
    <n v="3321.25"/>
    <x v="0"/>
    <x v="0"/>
    <x v="0"/>
    <n v="1342672096"/>
    <n v="1340944096"/>
    <b v="0"/>
    <n v="115"/>
    <b v="1"/>
    <x v="14"/>
    <n v="110.70833333333334"/>
    <n v="28.880434782608695"/>
    <x v="4"/>
    <x v="14"/>
  </r>
  <r>
    <n v="2463"/>
    <x v="2463"/>
    <x v="2461"/>
    <n v="2000"/>
    <n v="2325"/>
    <x v="0"/>
    <x v="0"/>
    <x v="0"/>
    <n v="1366138800"/>
    <n v="1362710425"/>
    <b v="0"/>
    <n v="75"/>
    <b v="1"/>
    <x v="14"/>
    <n v="116.25000000000001"/>
    <n v="31"/>
    <x v="4"/>
    <x v="14"/>
  </r>
  <r>
    <n v="2464"/>
    <x v="2464"/>
    <x v="2462"/>
    <n v="2000"/>
    <n v="2222"/>
    <x v="0"/>
    <x v="5"/>
    <x v="5"/>
    <n v="1443641340"/>
    <n v="1441143397"/>
    <b v="0"/>
    <n v="43"/>
    <b v="1"/>
    <x v="14"/>
    <n v="111.1"/>
    <n v="51.674418604651166"/>
    <x v="4"/>
    <x v="14"/>
  </r>
  <r>
    <n v="2465"/>
    <x v="2465"/>
    <x v="2463"/>
    <n v="700"/>
    <n v="1261"/>
    <x v="0"/>
    <x v="0"/>
    <x v="0"/>
    <n v="1348420548"/>
    <n v="1345828548"/>
    <b v="0"/>
    <n v="48"/>
    <b v="1"/>
    <x v="14"/>
    <n v="180.14285714285714"/>
    <n v="26.270833333333332"/>
    <x v="4"/>
    <x v="14"/>
  </r>
  <r>
    <n v="2466"/>
    <x v="2466"/>
    <x v="2464"/>
    <n v="2500"/>
    <n v="2500"/>
    <x v="0"/>
    <x v="0"/>
    <x v="0"/>
    <n v="1368066453"/>
    <n v="1365474453"/>
    <b v="0"/>
    <n v="52"/>
    <b v="1"/>
    <x v="14"/>
    <n v="100"/>
    <n v="48.07692307692308"/>
    <x v="4"/>
    <x v="14"/>
  </r>
  <r>
    <n v="2467"/>
    <x v="2467"/>
    <x v="2465"/>
    <n v="1000"/>
    <n v="1185"/>
    <x v="0"/>
    <x v="0"/>
    <x v="0"/>
    <n v="1336669200"/>
    <n v="1335473931"/>
    <b v="0"/>
    <n v="43"/>
    <b v="1"/>
    <x v="14"/>
    <n v="118.5"/>
    <n v="27.558139534883722"/>
    <x v="4"/>
    <x v="14"/>
  </r>
  <r>
    <n v="2468"/>
    <x v="2468"/>
    <x v="2466"/>
    <n v="2000"/>
    <n v="2144.34"/>
    <x v="0"/>
    <x v="0"/>
    <x v="0"/>
    <n v="1351400400"/>
    <n v="1348285321"/>
    <b v="0"/>
    <n v="58"/>
    <b v="1"/>
    <x v="14"/>
    <n v="107.21700000000001"/>
    <n v="36.97137931034483"/>
    <x v="4"/>
    <x v="14"/>
  </r>
  <r>
    <n v="2469"/>
    <x v="2469"/>
    <x v="2467"/>
    <n v="1200"/>
    <n v="1364"/>
    <x v="0"/>
    <x v="0"/>
    <x v="0"/>
    <n v="1297160329"/>
    <n v="1295000329"/>
    <b v="0"/>
    <n v="47"/>
    <b v="1"/>
    <x v="14"/>
    <n v="113.66666666666667"/>
    <n v="29.021276595744681"/>
    <x v="4"/>
    <x v="14"/>
  </r>
  <r>
    <n v="2470"/>
    <x v="2470"/>
    <x v="2468"/>
    <n v="1000"/>
    <n v="1031.6400000000001"/>
    <x v="0"/>
    <x v="0"/>
    <x v="0"/>
    <n v="1337824055"/>
    <n v="1335232055"/>
    <b v="0"/>
    <n v="36"/>
    <b v="1"/>
    <x v="14"/>
    <n v="103.16400000000002"/>
    <n v="28.65666666666667"/>
    <x v="4"/>
    <x v="14"/>
  </r>
  <r>
    <n v="2471"/>
    <x v="2471"/>
    <x v="2469"/>
    <n v="500"/>
    <n v="640"/>
    <x v="0"/>
    <x v="0"/>
    <x v="0"/>
    <n v="1327535392"/>
    <n v="1324079392"/>
    <b v="0"/>
    <n v="17"/>
    <b v="1"/>
    <x v="14"/>
    <n v="128"/>
    <n v="37.647058823529413"/>
    <x v="4"/>
    <x v="14"/>
  </r>
  <r>
    <n v="2472"/>
    <x v="2472"/>
    <x v="2470"/>
    <n v="7500"/>
    <n v="10182.02"/>
    <x v="0"/>
    <x v="0"/>
    <x v="0"/>
    <n v="1283562180"/>
    <n v="1277433980"/>
    <b v="0"/>
    <n v="104"/>
    <b v="1"/>
    <x v="14"/>
    <n v="135.76026666666667"/>
    <n v="97.904038461538462"/>
    <x v="4"/>
    <x v="14"/>
  </r>
  <r>
    <n v="2473"/>
    <x v="2473"/>
    <x v="2471"/>
    <n v="2000"/>
    <n v="2000"/>
    <x v="0"/>
    <x v="0"/>
    <x v="0"/>
    <n v="1352573869"/>
    <n v="1349978269"/>
    <b v="0"/>
    <n v="47"/>
    <b v="1"/>
    <x v="14"/>
    <n v="100"/>
    <n v="42.553191489361701"/>
    <x v="4"/>
    <x v="14"/>
  </r>
  <r>
    <n v="2474"/>
    <x v="2474"/>
    <x v="2472"/>
    <n v="5000"/>
    <n v="5000.18"/>
    <x v="0"/>
    <x v="0"/>
    <x v="0"/>
    <n v="1286756176"/>
    <n v="1282868176"/>
    <b v="0"/>
    <n v="38"/>
    <b v="1"/>
    <x v="14"/>
    <n v="100.00360000000002"/>
    <n v="131.58368421052631"/>
    <x v="4"/>
    <x v="14"/>
  </r>
  <r>
    <n v="2475"/>
    <x v="2475"/>
    <x v="2473"/>
    <n v="2500"/>
    <n v="2618"/>
    <x v="0"/>
    <x v="0"/>
    <x v="0"/>
    <n v="1278799200"/>
    <n v="1273647255"/>
    <b v="0"/>
    <n v="81"/>
    <b v="1"/>
    <x v="14"/>
    <n v="104.71999999999998"/>
    <n v="32.320987654320987"/>
    <x v="4"/>
    <x v="14"/>
  </r>
  <r>
    <n v="2476"/>
    <x v="2476"/>
    <x v="2474"/>
    <n v="3200"/>
    <n v="3360.72"/>
    <x v="0"/>
    <x v="0"/>
    <x v="0"/>
    <n v="1415004770"/>
    <n v="1412149970"/>
    <b v="0"/>
    <n v="55"/>
    <b v="1"/>
    <x v="14"/>
    <n v="105.02249999999999"/>
    <n v="61.103999999999999"/>
    <x v="4"/>
    <x v="14"/>
  </r>
  <r>
    <n v="2477"/>
    <x v="823"/>
    <x v="2475"/>
    <n v="750"/>
    <n v="1285"/>
    <x v="0"/>
    <x v="0"/>
    <x v="0"/>
    <n v="1344789345"/>
    <n v="1340901345"/>
    <b v="0"/>
    <n v="41"/>
    <b v="1"/>
    <x v="14"/>
    <n v="171.33333333333334"/>
    <n v="31.341463414634145"/>
    <x v="4"/>
    <x v="14"/>
  </r>
  <r>
    <n v="2478"/>
    <x v="2477"/>
    <x v="2476"/>
    <n v="8000"/>
    <n v="10200"/>
    <x v="0"/>
    <x v="0"/>
    <x v="0"/>
    <n v="1358117313"/>
    <n v="1355525313"/>
    <b v="0"/>
    <n v="79"/>
    <b v="1"/>
    <x v="14"/>
    <n v="127.49999999999999"/>
    <n v="129.1139240506329"/>
    <x v="4"/>
    <x v="14"/>
  </r>
  <r>
    <n v="2479"/>
    <x v="2478"/>
    <x v="2477"/>
    <n v="300"/>
    <n v="400.33"/>
    <x v="0"/>
    <x v="0"/>
    <x v="0"/>
    <n v="1343440800"/>
    <n v="1342545994"/>
    <b v="0"/>
    <n v="16"/>
    <b v="1"/>
    <x v="14"/>
    <n v="133.44333333333333"/>
    <n v="25.020624999999999"/>
    <x v="4"/>
    <x v="14"/>
  </r>
  <r>
    <n v="2480"/>
    <x v="2479"/>
    <x v="2478"/>
    <n v="2000"/>
    <n v="2000"/>
    <x v="0"/>
    <x v="0"/>
    <x v="0"/>
    <n v="1444516084"/>
    <n v="1439332084"/>
    <b v="0"/>
    <n v="8"/>
    <b v="1"/>
    <x v="14"/>
    <n v="100"/>
    <n v="250"/>
    <x v="4"/>
    <x v="14"/>
  </r>
  <r>
    <n v="2481"/>
    <x v="2480"/>
    <x v="2479"/>
    <n v="4000"/>
    <n v="4516.4399999999996"/>
    <x v="0"/>
    <x v="0"/>
    <x v="0"/>
    <n v="1335799808"/>
    <n v="1333207808"/>
    <b v="0"/>
    <n v="95"/>
    <b v="1"/>
    <x v="14"/>
    <n v="112.91099999999999"/>
    <n v="47.541473684210523"/>
    <x v="4"/>
    <x v="14"/>
  </r>
  <r>
    <n v="2482"/>
    <x v="2481"/>
    <x v="2480"/>
    <n v="1000"/>
    <n v="1001"/>
    <x v="0"/>
    <x v="0"/>
    <x v="0"/>
    <n v="1312224383"/>
    <n v="1308336383"/>
    <b v="0"/>
    <n v="25"/>
    <b v="1"/>
    <x v="14"/>
    <n v="100.1"/>
    <n v="40.04"/>
    <x v="4"/>
    <x v="14"/>
  </r>
  <r>
    <n v="2483"/>
    <x v="2482"/>
    <x v="2481"/>
    <n v="1100"/>
    <n v="1251"/>
    <x v="0"/>
    <x v="0"/>
    <x v="0"/>
    <n v="1335891603"/>
    <n v="1330711203"/>
    <b v="0"/>
    <n v="19"/>
    <b v="1"/>
    <x v="14"/>
    <n v="113.72727272727272"/>
    <n v="65.84210526315789"/>
    <x v="4"/>
    <x v="14"/>
  </r>
  <r>
    <n v="2484"/>
    <x v="2483"/>
    <x v="2482"/>
    <n v="3500"/>
    <n v="4176.1099999999997"/>
    <x v="0"/>
    <x v="0"/>
    <x v="0"/>
    <n v="1316124003"/>
    <n v="1313532003"/>
    <b v="0"/>
    <n v="90"/>
    <b v="1"/>
    <x v="14"/>
    <n v="119.31742857142855"/>
    <n v="46.401222222222216"/>
    <x v="4"/>
    <x v="14"/>
  </r>
  <r>
    <n v="2485"/>
    <x v="2484"/>
    <x v="2483"/>
    <n v="2000"/>
    <n v="2065"/>
    <x v="0"/>
    <x v="0"/>
    <x v="0"/>
    <n v="1318463879"/>
    <n v="1315439879"/>
    <b v="0"/>
    <n v="41"/>
    <b v="1"/>
    <x v="14"/>
    <n v="103.25"/>
    <n v="50.365853658536587"/>
    <x v="4"/>
    <x v="14"/>
  </r>
  <r>
    <n v="2486"/>
    <x v="2485"/>
    <x v="2484"/>
    <n v="300"/>
    <n v="797"/>
    <x v="0"/>
    <x v="0"/>
    <x v="0"/>
    <n v="1335113976"/>
    <n v="1332521976"/>
    <b v="0"/>
    <n v="30"/>
    <b v="1"/>
    <x v="14"/>
    <n v="265.66666666666669"/>
    <n v="26.566666666666666"/>
    <x v="4"/>
    <x v="14"/>
  </r>
  <r>
    <n v="2487"/>
    <x v="2486"/>
    <x v="2485"/>
    <n v="1500"/>
    <n v="1500.76"/>
    <x v="0"/>
    <x v="0"/>
    <x v="0"/>
    <n v="1338083997"/>
    <n v="1335491997"/>
    <b v="0"/>
    <n v="38"/>
    <b v="1"/>
    <x v="14"/>
    <n v="100.05066666666667"/>
    <n v="39.493684210526318"/>
    <x v="4"/>
    <x v="14"/>
  </r>
  <r>
    <n v="2488"/>
    <x v="2487"/>
    <x v="2486"/>
    <n v="3000"/>
    <n v="3201"/>
    <x v="0"/>
    <x v="0"/>
    <x v="0"/>
    <n v="1321459908"/>
    <n v="1318864308"/>
    <b v="0"/>
    <n v="65"/>
    <b v="1"/>
    <x v="14"/>
    <n v="106.69999999999999"/>
    <n v="49.246153846153845"/>
    <x v="4"/>
    <x v="14"/>
  </r>
  <r>
    <n v="2489"/>
    <x v="2488"/>
    <x v="2487"/>
    <n v="3500"/>
    <n v="4678.5"/>
    <x v="0"/>
    <x v="0"/>
    <x v="0"/>
    <n v="1368117239"/>
    <n v="1365525239"/>
    <b v="0"/>
    <n v="75"/>
    <b v="1"/>
    <x v="14"/>
    <n v="133.67142857142858"/>
    <n v="62.38"/>
    <x v="4"/>
    <x v="14"/>
  </r>
  <r>
    <n v="2490"/>
    <x v="2489"/>
    <x v="2488"/>
    <n v="500"/>
    <n v="607"/>
    <x v="0"/>
    <x v="0"/>
    <x v="0"/>
    <n v="1340429276"/>
    <n v="1335245276"/>
    <b v="0"/>
    <n v="16"/>
    <b v="1"/>
    <x v="14"/>
    <n v="121.39999999999999"/>
    <n v="37.9375"/>
    <x v="4"/>
    <x v="14"/>
  </r>
  <r>
    <n v="2491"/>
    <x v="2490"/>
    <x v="2489"/>
    <n v="500"/>
    <n v="516"/>
    <x v="0"/>
    <x v="0"/>
    <x v="0"/>
    <n v="1295142660"/>
    <n v="1293739714"/>
    <b v="0"/>
    <n v="10"/>
    <b v="1"/>
    <x v="14"/>
    <n v="103.2"/>
    <n v="51.6"/>
    <x v="4"/>
    <x v="14"/>
  </r>
  <r>
    <n v="2492"/>
    <x v="2491"/>
    <x v="2490"/>
    <n v="600"/>
    <n v="750"/>
    <x v="0"/>
    <x v="0"/>
    <x v="0"/>
    <n v="1339840740"/>
    <n v="1335397188"/>
    <b v="0"/>
    <n v="27"/>
    <b v="1"/>
    <x v="14"/>
    <n v="125"/>
    <n v="27.777777777777779"/>
    <x v="4"/>
    <x v="14"/>
  </r>
  <r>
    <n v="2493"/>
    <x v="2492"/>
    <x v="2491"/>
    <n v="20000"/>
    <n v="25740"/>
    <x v="0"/>
    <x v="0"/>
    <x v="0"/>
    <n v="1367208140"/>
    <n v="1363320140"/>
    <b v="0"/>
    <n v="259"/>
    <b v="1"/>
    <x v="14"/>
    <n v="128.69999999999999"/>
    <n v="99.382239382239376"/>
    <x v="4"/>
    <x v="14"/>
  </r>
  <r>
    <n v="2494"/>
    <x v="2493"/>
    <x v="2492"/>
    <n v="1500"/>
    <n v="1515.08"/>
    <x v="0"/>
    <x v="0"/>
    <x v="0"/>
    <n v="1337786944"/>
    <n v="1335194944"/>
    <b v="0"/>
    <n v="39"/>
    <b v="1"/>
    <x v="14"/>
    <n v="101.00533333333333"/>
    <n v="38.848205128205123"/>
    <x v="4"/>
    <x v="14"/>
  </r>
  <r>
    <n v="2495"/>
    <x v="2494"/>
    <x v="2493"/>
    <n v="1500"/>
    <n v="1913.05"/>
    <x v="0"/>
    <x v="0"/>
    <x v="0"/>
    <n v="1339022575"/>
    <n v="1336430575"/>
    <b v="0"/>
    <n v="42"/>
    <b v="1"/>
    <x v="14"/>
    <n v="127.53666666666665"/>
    <n v="45.548809523809524"/>
    <x v="4"/>
    <x v="14"/>
  </r>
  <r>
    <n v="2496"/>
    <x v="2495"/>
    <x v="2494"/>
    <n v="6000"/>
    <n v="6000"/>
    <x v="0"/>
    <x v="0"/>
    <x v="0"/>
    <n v="1364597692"/>
    <n v="1361577292"/>
    <b v="0"/>
    <n v="10"/>
    <b v="1"/>
    <x v="14"/>
    <n v="100"/>
    <n v="600"/>
    <x v="4"/>
    <x v="14"/>
  </r>
  <r>
    <n v="2497"/>
    <x v="2496"/>
    <x v="2495"/>
    <n v="4000"/>
    <n v="4510.8599999999997"/>
    <x v="0"/>
    <x v="0"/>
    <x v="0"/>
    <n v="1312578338"/>
    <n v="1309986338"/>
    <b v="0"/>
    <n v="56"/>
    <b v="1"/>
    <x v="14"/>
    <n v="112.7715"/>
    <n v="80.551071428571419"/>
    <x v="4"/>
    <x v="14"/>
  </r>
  <r>
    <n v="2498"/>
    <x v="2497"/>
    <x v="2496"/>
    <n v="1000"/>
    <n v="1056"/>
    <x v="0"/>
    <x v="0"/>
    <x v="0"/>
    <n v="1422400387"/>
    <n v="1421190787"/>
    <b v="0"/>
    <n v="20"/>
    <b v="1"/>
    <x v="14"/>
    <n v="105.60000000000001"/>
    <n v="52.8"/>
    <x v="4"/>
    <x v="14"/>
  </r>
  <r>
    <n v="2499"/>
    <x v="2498"/>
    <x v="2497"/>
    <n v="4000"/>
    <n v="8105"/>
    <x v="0"/>
    <x v="0"/>
    <x v="0"/>
    <n v="1356976800"/>
    <n v="1352820837"/>
    <b v="0"/>
    <n v="170"/>
    <b v="1"/>
    <x v="14"/>
    <n v="202.625"/>
    <n v="47.676470588235297"/>
    <x v="4"/>
    <x v="14"/>
  </r>
  <r>
    <n v="2500"/>
    <x v="2499"/>
    <x v="2498"/>
    <n v="600"/>
    <n v="680"/>
    <x v="0"/>
    <x v="0"/>
    <x v="0"/>
    <n v="1340476375"/>
    <n v="1337884375"/>
    <b v="0"/>
    <n v="29"/>
    <b v="1"/>
    <x v="14"/>
    <n v="113.33333333333333"/>
    <n v="23.448275862068964"/>
    <x v="4"/>
    <x v="14"/>
  </r>
  <r>
    <n v="2501"/>
    <x v="2500"/>
    <x v="2499"/>
    <n v="11000"/>
    <n v="281"/>
    <x v="2"/>
    <x v="5"/>
    <x v="5"/>
    <n v="1443379104"/>
    <n v="1440787104"/>
    <b v="0"/>
    <n v="7"/>
    <b v="0"/>
    <x v="34"/>
    <n v="2.5545454545454547"/>
    <n v="40.142857142857146"/>
    <x v="7"/>
    <x v="34"/>
  </r>
  <r>
    <n v="2502"/>
    <x v="2501"/>
    <x v="2500"/>
    <n v="110000"/>
    <n v="86"/>
    <x v="2"/>
    <x v="0"/>
    <x v="0"/>
    <n v="1411328918"/>
    <n v="1407440918"/>
    <b v="0"/>
    <n v="5"/>
    <b v="0"/>
    <x v="34"/>
    <n v="7.8181818181818186E-2"/>
    <n v="17.2"/>
    <x v="7"/>
    <x v="34"/>
  </r>
  <r>
    <n v="2503"/>
    <x v="2502"/>
    <x v="2501"/>
    <n v="10000"/>
    <n v="0"/>
    <x v="2"/>
    <x v="0"/>
    <x v="0"/>
    <n v="1465333560"/>
    <n v="1462743308"/>
    <b v="0"/>
    <n v="0"/>
    <b v="0"/>
    <x v="34"/>
    <n v="0"/>
    <e v="#DIV/0!"/>
    <x v="7"/>
    <x v="34"/>
  </r>
  <r>
    <n v="2504"/>
    <x v="2503"/>
    <x v="2502"/>
    <n v="35000"/>
    <n v="0"/>
    <x v="2"/>
    <x v="0"/>
    <x v="0"/>
    <n v="1416014534"/>
    <n v="1413418934"/>
    <b v="0"/>
    <n v="0"/>
    <b v="0"/>
    <x v="34"/>
    <n v="0"/>
    <e v="#DIV/0!"/>
    <x v="7"/>
    <x v="34"/>
  </r>
  <r>
    <n v="2505"/>
    <x v="2504"/>
    <x v="2503"/>
    <n v="7000"/>
    <n v="0"/>
    <x v="2"/>
    <x v="0"/>
    <x v="0"/>
    <n v="1426292416"/>
    <n v="1423704016"/>
    <b v="0"/>
    <n v="0"/>
    <b v="0"/>
    <x v="34"/>
    <n v="0"/>
    <e v="#DIV/0!"/>
    <x v="7"/>
    <x v="34"/>
  </r>
  <r>
    <n v="2506"/>
    <x v="2505"/>
    <x v="2504"/>
    <n v="5000"/>
    <n v="30"/>
    <x v="2"/>
    <x v="1"/>
    <x v="1"/>
    <n v="1443906000"/>
    <n v="1441955269"/>
    <b v="0"/>
    <n v="2"/>
    <b v="0"/>
    <x v="34"/>
    <n v="0.6"/>
    <n v="15"/>
    <x v="7"/>
    <x v="34"/>
  </r>
  <r>
    <n v="2507"/>
    <x v="2506"/>
    <x v="2505"/>
    <n v="42850"/>
    <n v="0"/>
    <x v="2"/>
    <x v="0"/>
    <x v="0"/>
    <n v="1431308704"/>
    <n v="1428716704"/>
    <b v="0"/>
    <n v="0"/>
    <b v="0"/>
    <x v="34"/>
    <n v="0"/>
    <e v="#DIV/0!"/>
    <x v="7"/>
    <x v="34"/>
  </r>
  <r>
    <n v="2508"/>
    <x v="2507"/>
    <x v="2506"/>
    <n v="20000"/>
    <n v="0"/>
    <x v="2"/>
    <x v="0"/>
    <x v="0"/>
    <n v="1408056634"/>
    <n v="1405464634"/>
    <b v="0"/>
    <n v="0"/>
    <b v="0"/>
    <x v="34"/>
    <n v="0"/>
    <e v="#DIV/0!"/>
    <x v="7"/>
    <x v="34"/>
  </r>
  <r>
    <n v="2509"/>
    <x v="2508"/>
    <x v="2507"/>
    <n v="95000"/>
    <n v="1000"/>
    <x v="2"/>
    <x v="1"/>
    <x v="1"/>
    <n v="1429554349"/>
    <n v="1424719549"/>
    <b v="0"/>
    <n v="28"/>
    <b v="0"/>
    <x v="34"/>
    <n v="1.0526315789473684"/>
    <n v="35.714285714285715"/>
    <x v="7"/>
    <x v="34"/>
  </r>
  <r>
    <n v="2510"/>
    <x v="2509"/>
    <x v="2508"/>
    <n v="50000"/>
    <n v="75"/>
    <x v="2"/>
    <x v="0"/>
    <x v="0"/>
    <n v="1431647772"/>
    <n v="1426463772"/>
    <b v="0"/>
    <n v="2"/>
    <b v="0"/>
    <x v="34"/>
    <n v="0.15"/>
    <n v="37.5"/>
    <x v="7"/>
    <x v="34"/>
  </r>
  <r>
    <n v="2511"/>
    <x v="2510"/>
    <x v="2509"/>
    <n v="100000"/>
    <n v="0"/>
    <x v="2"/>
    <x v="1"/>
    <x v="1"/>
    <n v="1454323413"/>
    <n v="1451731413"/>
    <b v="0"/>
    <n v="0"/>
    <b v="0"/>
    <x v="34"/>
    <n v="0"/>
    <e v="#DIV/0!"/>
    <x v="7"/>
    <x v="34"/>
  </r>
  <r>
    <n v="2512"/>
    <x v="2511"/>
    <x v="2510"/>
    <n v="1150"/>
    <n v="0"/>
    <x v="2"/>
    <x v="0"/>
    <x v="0"/>
    <n v="1418504561"/>
    <n v="1417208561"/>
    <b v="0"/>
    <n v="0"/>
    <b v="0"/>
    <x v="34"/>
    <n v="0"/>
    <e v="#DIV/0!"/>
    <x v="7"/>
    <x v="34"/>
  </r>
  <r>
    <n v="2513"/>
    <x v="2512"/>
    <x v="2511"/>
    <n v="180000"/>
    <n v="0"/>
    <x v="2"/>
    <x v="12"/>
    <x v="3"/>
    <n v="1488067789"/>
    <n v="1482883789"/>
    <b v="0"/>
    <n v="0"/>
    <b v="0"/>
    <x v="34"/>
    <n v="0"/>
    <e v="#DIV/0!"/>
    <x v="7"/>
    <x v="34"/>
  </r>
  <r>
    <n v="2514"/>
    <x v="2513"/>
    <x v="2512"/>
    <n v="12000"/>
    <n v="210"/>
    <x v="2"/>
    <x v="0"/>
    <x v="0"/>
    <n v="1408526477"/>
    <n v="1407057677"/>
    <b v="0"/>
    <n v="4"/>
    <b v="0"/>
    <x v="34"/>
    <n v="1.7500000000000002"/>
    <n v="52.5"/>
    <x v="7"/>
    <x v="34"/>
  </r>
  <r>
    <n v="2515"/>
    <x v="2514"/>
    <x v="2513"/>
    <n v="5000"/>
    <n v="930"/>
    <x v="2"/>
    <x v="0"/>
    <x v="0"/>
    <n v="1424635753"/>
    <n v="1422043753"/>
    <b v="0"/>
    <n v="12"/>
    <b v="0"/>
    <x v="34"/>
    <n v="18.600000000000001"/>
    <n v="77.5"/>
    <x v="7"/>
    <x v="34"/>
  </r>
  <r>
    <n v="2516"/>
    <x v="2515"/>
    <x v="2514"/>
    <n v="22000"/>
    <n v="0"/>
    <x v="2"/>
    <x v="0"/>
    <x v="0"/>
    <n v="1417279252"/>
    <n v="1414683652"/>
    <b v="0"/>
    <n v="0"/>
    <b v="0"/>
    <x v="34"/>
    <n v="0"/>
    <e v="#DIV/0!"/>
    <x v="7"/>
    <x v="34"/>
  </r>
  <r>
    <n v="2517"/>
    <x v="2516"/>
    <x v="2515"/>
    <n v="18000"/>
    <n v="1767"/>
    <x v="2"/>
    <x v="5"/>
    <x v="5"/>
    <n v="1426788930"/>
    <n v="1424200530"/>
    <b v="0"/>
    <n v="33"/>
    <b v="0"/>
    <x v="34"/>
    <n v="9.8166666666666664"/>
    <n v="53.545454545454547"/>
    <x v="7"/>
    <x v="34"/>
  </r>
  <r>
    <n v="2518"/>
    <x v="2517"/>
    <x v="2516"/>
    <n v="5000"/>
    <n v="0"/>
    <x v="2"/>
    <x v="0"/>
    <x v="0"/>
    <n v="1415899228"/>
    <n v="1413303628"/>
    <b v="0"/>
    <n v="0"/>
    <b v="0"/>
    <x v="34"/>
    <n v="0"/>
    <e v="#DIV/0!"/>
    <x v="7"/>
    <x v="34"/>
  </r>
  <r>
    <n v="2519"/>
    <x v="2518"/>
    <x v="2517"/>
    <n v="150000"/>
    <n v="65"/>
    <x v="2"/>
    <x v="0"/>
    <x v="0"/>
    <n v="1405741404"/>
    <n v="1403149404"/>
    <b v="0"/>
    <n v="4"/>
    <b v="0"/>
    <x v="34"/>
    <n v="4.3333333333333335E-2"/>
    <n v="16.25"/>
    <x v="7"/>
    <x v="34"/>
  </r>
  <r>
    <n v="2520"/>
    <x v="2519"/>
    <x v="2518"/>
    <n v="100000"/>
    <n v="0"/>
    <x v="2"/>
    <x v="0"/>
    <x v="0"/>
    <n v="1476559260"/>
    <n v="1472567085"/>
    <b v="0"/>
    <n v="0"/>
    <b v="0"/>
    <x v="34"/>
    <n v="0"/>
    <e v="#DIV/0!"/>
    <x v="7"/>
    <x v="34"/>
  </r>
  <r>
    <n v="2521"/>
    <x v="2520"/>
    <x v="2519"/>
    <n v="12500"/>
    <n v="13685.99"/>
    <x v="0"/>
    <x v="0"/>
    <x v="0"/>
    <n v="1444778021"/>
    <n v="1442963621"/>
    <b v="0"/>
    <n v="132"/>
    <b v="1"/>
    <x v="35"/>
    <n v="109.48792"/>
    <n v="103.68174242424243"/>
    <x v="4"/>
    <x v="35"/>
  </r>
  <r>
    <n v="2522"/>
    <x v="2521"/>
    <x v="2520"/>
    <n v="5000"/>
    <n v="5000"/>
    <x v="0"/>
    <x v="0"/>
    <x v="0"/>
    <n v="1461336720"/>
    <n v="1459431960"/>
    <b v="0"/>
    <n v="27"/>
    <b v="1"/>
    <x v="35"/>
    <n v="100"/>
    <n v="185.18518518518519"/>
    <x v="4"/>
    <x v="35"/>
  </r>
  <r>
    <n v="2523"/>
    <x v="2522"/>
    <x v="2521"/>
    <n v="900"/>
    <n v="1408"/>
    <x v="0"/>
    <x v="0"/>
    <x v="0"/>
    <n v="1416270292"/>
    <n v="1413674692"/>
    <b v="0"/>
    <n v="26"/>
    <b v="1"/>
    <x v="35"/>
    <n v="156.44444444444446"/>
    <n v="54.153846153846153"/>
    <x v="4"/>
    <x v="35"/>
  </r>
  <r>
    <n v="2524"/>
    <x v="2523"/>
    <x v="2522"/>
    <n v="7500"/>
    <n v="7620"/>
    <x v="0"/>
    <x v="0"/>
    <x v="0"/>
    <n v="1419136200"/>
    <n v="1416338557"/>
    <b v="0"/>
    <n v="43"/>
    <b v="1"/>
    <x v="35"/>
    <n v="101.6"/>
    <n v="177.2093023255814"/>
    <x v="4"/>
    <x v="35"/>
  </r>
  <r>
    <n v="2525"/>
    <x v="2524"/>
    <x v="2523"/>
    <n v="8000"/>
    <n v="8026"/>
    <x v="0"/>
    <x v="0"/>
    <x v="0"/>
    <n v="1340914571"/>
    <n v="1338322571"/>
    <b v="0"/>
    <n v="80"/>
    <b v="1"/>
    <x v="35"/>
    <n v="100.325"/>
    <n v="100.325"/>
    <x v="4"/>
    <x v="35"/>
  </r>
  <r>
    <n v="2526"/>
    <x v="2525"/>
    <x v="2524"/>
    <n v="4000"/>
    <n v="4518"/>
    <x v="0"/>
    <x v="0"/>
    <x v="0"/>
    <n v="1418014740"/>
    <n v="1415585474"/>
    <b v="0"/>
    <n v="33"/>
    <b v="1"/>
    <x v="35"/>
    <n v="112.94999999999999"/>
    <n v="136.90909090909091"/>
    <x v="4"/>
    <x v="35"/>
  </r>
  <r>
    <n v="2527"/>
    <x v="2526"/>
    <x v="2525"/>
    <n v="4000"/>
    <n v="4085"/>
    <x v="0"/>
    <x v="0"/>
    <x v="0"/>
    <n v="1382068740"/>
    <n v="1380477691"/>
    <b v="0"/>
    <n v="71"/>
    <b v="1"/>
    <x v="35"/>
    <n v="102.125"/>
    <n v="57.535211267605632"/>
    <x v="4"/>
    <x v="35"/>
  </r>
  <r>
    <n v="2528"/>
    <x v="2527"/>
    <x v="2526"/>
    <n v="4000"/>
    <n v="4289.99"/>
    <x v="0"/>
    <x v="1"/>
    <x v="1"/>
    <n v="1440068400"/>
    <n v="1438459303"/>
    <b v="0"/>
    <n v="81"/>
    <b v="1"/>
    <x v="35"/>
    <n v="107.24974999999999"/>
    <n v="52.962839506172834"/>
    <x v="4"/>
    <x v="35"/>
  </r>
  <r>
    <n v="2529"/>
    <x v="2528"/>
    <x v="2527"/>
    <n v="6000"/>
    <n v="6257"/>
    <x v="0"/>
    <x v="0"/>
    <x v="0"/>
    <n v="1332636975"/>
    <n v="1328752575"/>
    <b v="0"/>
    <n v="76"/>
    <b v="1"/>
    <x v="35"/>
    <n v="104.28333333333333"/>
    <n v="82.328947368421055"/>
    <x v="4"/>
    <x v="35"/>
  </r>
  <r>
    <n v="2530"/>
    <x v="2529"/>
    <x v="2528"/>
    <n v="6500"/>
    <n v="6500"/>
    <x v="0"/>
    <x v="0"/>
    <x v="0"/>
    <n v="1429505400"/>
    <n v="1426711505"/>
    <b v="0"/>
    <n v="48"/>
    <b v="1"/>
    <x v="35"/>
    <n v="100"/>
    <n v="135.41666666666666"/>
    <x v="4"/>
    <x v="35"/>
  </r>
  <r>
    <n v="2531"/>
    <x v="2530"/>
    <x v="2529"/>
    <n v="4500"/>
    <n v="4518"/>
    <x v="0"/>
    <x v="0"/>
    <x v="0"/>
    <n v="1439611140"/>
    <n v="1437668354"/>
    <b v="0"/>
    <n v="61"/>
    <b v="1"/>
    <x v="35"/>
    <n v="100.4"/>
    <n v="74.06557377049181"/>
    <x v="4"/>
    <x v="35"/>
  </r>
  <r>
    <n v="2532"/>
    <x v="2531"/>
    <x v="2530"/>
    <n v="4000"/>
    <n v="5045"/>
    <x v="0"/>
    <x v="0"/>
    <x v="0"/>
    <n v="1345148566"/>
    <n v="1342556566"/>
    <b v="0"/>
    <n v="60"/>
    <b v="1"/>
    <x v="35"/>
    <n v="126.125"/>
    <n v="84.083333333333329"/>
    <x v="4"/>
    <x v="35"/>
  </r>
  <r>
    <n v="2533"/>
    <x v="2532"/>
    <x v="2531"/>
    <n v="7500"/>
    <n v="8300"/>
    <x v="0"/>
    <x v="0"/>
    <x v="0"/>
    <n v="1362160868"/>
    <n v="1359568911"/>
    <b v="0"/>
    <n v="136"/>
    <b v="1"/>
    <x v="35"/>
    <n v="110.66666666666667"/>
    <n v="61.029411764705884"/>
    <x v="4"/>
    <x v="35"/>
  </r>
  <r>
    <n v="2534"/>
    <x v="2533"/>
    <x v="2532"/>
    <n v="2000"/>
    <n v="2100"/>
    <x v="0"/>
    <x v="0"/>
    <x v="0"/>
    <n v="1262325600"/>
    <n v="1257871712"/>
    <b v="0"/>
    <n v="14"/>
    <b v="1"/>
    <x v="35"/>
    <n v="105"/>
    <n v="150"/>
    <x v="4"/>
    <x v="35"/>
  </r>
  <r>
    <n v="2535"/>
    <x v="2534"/>
    <x v="2533"/>
    <n v="20000"/>
    <n v="20755"/>
    <x v="0"/>
    <x v="0"/>
    <x v="0"/>
    <n v="1417463945"/>
    <n v="1414781945"/>
    <b v="0"/>
    <n v="78"/>
    <b v="1"/>
    <x v="35"/>
    <n v="103.77499999999999"/>
    <n v="266.08974358974359"/>
    <x v="4"/>
    <x v="35"/>
  </r>
  <r>
    <n v="2536"/>
    <x v="2535"/>
    <x v="2534"/>
    <n v="25"/>
    <n v="29"/>
    <x v="0"/>
    <x v="0"/>
    <x v="0"/>
    <n v="1375151566"/>
    <n v="1373337166"/>
    <b v="0"/>
    <n v="4"/>
    <b v="1"/>
    <x v="35"/>
    <n v="115.99999999999999"/>
    <n v="7.25"/>
    <x v="4"/>
    <x v="35"/>
  </r>
  <r>
    <n v="2537"/>
    <x v="2536"/>
    <x v="2535"/>
    <n v="1000"/>
    <n v="1100"/>
    <x v="0"/>
    <x v="0"/>
    <x v="0"/>
    <n v="1312212855"/>
    <n v="1307028855"/>
    <b v="0"/>
    <n v="11"/>
    <b v="1"/>
    <x v="35"/>
    <n v="110.00000000000001"/>
    <n v="100"/>
    <x v="4"/>
    <x v="35"/>
  </r>
  <r>
    <n v="2538"/>
    <x v="2537"/>
    <x v="2536"/>
    <n v="18000"/>
    <n v="20343.169999999998"/>
    <x v="0"/>
    <x v="0"/>
    <x v="0"/>
    <n v="1361681940"/>
    <n v="1359029661"/>
    <b v="0"/>
    <n v="185"/>
    <b v="1"/>
    <x v="35"/>
    <n v="113.01761111111111"/>
    <n v="109.96308108108107"/>
    <x v="4"/>
    <x v="35"/>
  </r>
  <r>
    <n v="2539"/>
    <x v="2538"/>
    <x v="2537"/>
    <n v="10000"/>
    <n v="10025"/>
    <x v="0"/>
    <x v="0"/>
    <x v="0"/>
    <n v="1422913152"/>
    <n v="1417729152"/>
    <b v="0"/>
    <n v="59"/>
    <b v="1"/>
    <x v="35"/>
    <n v="100.25"/>
    <n v="169.91525423728814"/>
    <x v="4"/>
    <x v="35"/>
  </r>
  <r>
    <n v="2540"/>
    <x v="2539"/>
    <x v="2538"/>
    <n v="2500"/>
    <n v="2585"/>
    <x v="0"/>
    <x v="0"/>
    <x v="0"/>
    <n v="1319904721"/>
    <n v="1314720721"/>
    <b v="0"/>
    <n v="27"/>
    <b v="1"/>
    <x v="35"/>
    <n v="103.4"/>
    <n v="95.740740740740748"/>
    <x v="4"/>
    <x v="35"/>
  </r>
  <r>
    <n v="2541"/>
    <x v="2540"/>
    <x v="2539"/>
    <n v="3500"/>
    <n v="3746"/>
    <x v="0"/>
    <x v="1"/>
    <x v="1"/>
    <n v="1380192418"/>
    <n v="1375008418"/>
    <b v="0"/>
    <n v="63"/>
    <b v="1"/>
    <x v="35"/>
    <n v="107.02857142857142"/>
    <n v="59.460317460317462"/>
    <x v="4"/>
    <x v="35"/>
  </r>
  <r>
    <n v="2542"/>
    <x v="2541"/>
    <x v="2540"/>
    <n v="700"/>
    <n v="725"/>
    <x v="0"/>
    <x v="0"/>
    <x v="0"/>
    <n v="1380599940"/>
    <n v="1377252857"/>
    <b v="0"/>
    <n v="13"/>
    <b v="1"/>
    <x v="35"/>
    <n v="103.57142857142858"/>
    <n v="55.769230769230766"/>
    <x v="4"/>
    <x v="35"/>
  </r>
  <r>
    <n v="2543"/>
    <x v="2542"/>
    <x v="2541"/>
    <n v="250"/>
    <n v="391"/>
    <x v="0"/>
    <x v="0"/>
    <x v="0"/>
    <n v="1293937200"/>
    <n v="1291257298"/>
    <b v="0"/>
    <n v="13"/>
    <b v="1"/>
    <x v="35"/>
    <n v="156.4"/>
    <n v="30.076923076923077"/>
    <x v="4"/>
    <x v="35"/>
  </r>
  <r>
    <n v="2544"/>
    <x v="2543"/>
    <x v="2542"/>
    <n v="5000"/>
    <n v="5041"/>
    <x v="0"/>
    <x v="0"/>
    <x v="0"/>
    <n v="1341750569"/>
    <n v="1339158569"/>
    <b v="0"/>
    <n v="57"/>
    <b v="1"/>
    <x v="35"/>
    <n v="100.82"/>
    <n v="88.438596491228068"/>
    <x v="4"/>
    <x v="35"/>
  </r>
  <r>
    <n v="2545"/>
    <x v="2544"/>
    <x v="2543"/>
    <n v="2000"/>
    <n v="3906"/>
    <x v="0"/>
    <x v="0"/>
    <x v="0"/>
    <n v="1424997000"/>
    <n v="1421983138"/>
    <b v="0"/>
    <n v="61"/>
    <b v="1"/>
    <x v="35"/>
    <n v="195.3"/>
    <n v="64.032786885245898"/>
    <x v="4"/>
    <x v="35"/>
  </r>
  <r>
    <n v="2546"/>
    <x v="2545"/>
    <x v="2544"/>
    <n v="3500"/>
    <n v="3910"/>
    <x v="0"/>
    <x v="0"/>
    <x v="0"/>
    <n v="1380949200"/>
    <n v="1378586179"/>
    <b v="0"/>
    <n v="65"/>
    <b v="1"/>
    <x v="35"/>
    <n v="111.71428571428572"/>
    <n v="60.153846153846153"/>
    <x v="4"/>
    <x v="35"/>
  </r>
  <r>
    <n v="2547"/>
    <x v="2546"/>
    <x v="2545"/>
    <n v="5500"/>
    <n v="6592"/>
    <x v="0"/>
    <x v="0"/>
    <x v="0"/>
    <n v="1333560803"/>
    <n v="1330972403"/>
    <b v="0"/>
    <n v="134"/>
    <b v="1"/>
    <x v="35"/>
    <n v="119.85454545454546"/>
    <n v="49.194029850746269"/>
    <x v="4"/>
    <x v="35"/>
  </r>
  <r>
    <n v="2548"/>
    <x v="2547"/>
    <x v="2546"/>
    <n v="6000"/>
    <n v="6111"/>
    <x v="0"/>
    <x v="6"/>
    <x v="3"/>
    <n v="1475209620"/>
    <n v="1473087637"/>
    <b v="0"/>
    <n v="37"/>
    <b v="1"/>
    <x v="35"/>
    <n v="101.85"/>
    <n v="165.16216216216216"/>
    <x v="4"/>
    <x v="35"/>
  </r>
  <r>
    <n v="2549"/>
    <x v="2548"/>
    <x v="2547"/>
    <n v="1570"/>
    <n v="1614"/>
    <x v="0"/>
    <x v="1"/>
    <x v="1"/>
    <n v="1370019600"/>
    <n v="1366999870"/>
    <b v="0"/>
    <n v="37"/>
    <b v="1"/>
    <x v="35"/>
    <n v="102.80254777070064"/>
    <n v="43.621621621621621"/>
    <x v="4"/>
    <x v="35"/>
  </r>
  <r>
    <n v="2550"/>
    <x v="2549"/>
    <x v="2548"/>
    <n v="6500"/>
    <n v="6555"/>
    <x v="0"/>
    <x v="0"/>
    <x v="0"/>
    <n v="1444276740"/>
    <n v="1439392406"/>
    <b v="0"/>
    <n v="150"/>
    <b v="1"/>
    <x v="35"/>
    <n v="100.84615384615385"/>
    <n v="43.7"/>
    <x v="4"/>
    <x v="35"/>
  </r>
  <r>
    <n v="2551"/>
    <x v="2550"/>
    <x v="2549"/>
    <n v="3675"/>
    <n v="3775.5"/>
    <x v="0"/>
    <x v="0"/>
    <x v="0"/>
    <n v="1332362880"/>
    <n v="1329890585"/>
    <b v="0"/>
    <n v="56"/>
    <b v="1"/>
    <x v="35"/>
    <n v="102.73469387755102"/>
    <n v="67.419642857142861"/>
    <x v="4"/>
    <x v="35"/>
  </r>
  <r>
    <n v="2552"/>
    <x v="2551"/>
    <x v="2550"/>
    <n v="3000"/>
    <n v="3195"/>
    <x v="0"/>
    <x v="0"/>
    <x v="0"/>
    <n v="1488741981"/>
    <n v="1486149981"/>
    <b v="0"/>
    <n v="18"/>
    <b v="1"/>
    <x v="35"/>
    <n v="106.5"/>
    <n v="177.5"/>
    <x v="4"/>
    <x v="35"/>
  </r>
  <r>
    <n v="2553"/>
    <x v="2552"/>
    <x v="2551"/>
    <n v="1500"/>
    <n v="2333"/>
    <x v="0"/>
    <x v="0"/>
    <x v="0"/>
    <n v="1348202807"/>
    <n v="1343018807"/>
    <b v="0"/>
    <n v="60"/>
    <b v="1"/>
    <x v="35"/>
    <n v="155.53333333333333"/>
    <n v="38.883333333333333"/>
    <x v="4"/>
    <x v="35"/>
  </r>
  <r>
    <n v="2554"/>
    <x v="2553"/>
    <x v="2552"/>
    <n v="3000"/>
    <n v="3684"/>
    <x v="0"/>
    <x v="0"/>
    <x v="0"/>
    <n v="1433131140"/>
    <n v="1430445163"/>
    <b v="0"/>
    <n v="67"/>
    <b v="1"/>
    <x v="35"/>
    <n v="122.8"/>
    <n v="54.985074626865675"/>
    <x v="4"/>
    <x v="35"/>
  </r>
  <r>
    <n v="2555"/>
    <x v="2554"/>
    <x v="2553"/>
    <n v="2000"/>
    <n v="2147"/>
    <x v="0"/>
    <x v="0"/>
    <x v="0"/>
    <n v="1338219793"/>
    <n v="1335541393"/>
    <b v="0"/>
    <n v="35"/>
    <b v="1"/>
    <x v="35"/>
    <n v="107.35"/>
    <n v="61.342857142857142"/>
    <x v="4"/>
    <x v="35"/>
  </r>
  <r>
    <n v="2556"/>
    <x v="2555"/>
    <x v="2554"/>
    <n v="745"/>
    <n v="786"/>
    <x v="0"/>
    <x v="0"/>
    <x v="0"/>
    <n v="1356392857"/>
    <n v="1352504857"/>
    <b v="0"/>
    <n v="34"/>
    <b v="1"/>
    <x v="35"/>
    <n v="105.50335570469798"/>
    <n v="23.117647058823529"/>
    <x v="4"/>
    <x v="35"/>
  </r>
  <r>
    <n v="2557"/>
    <x v="2556"/>
    <x v="2555"/>
    <n v="900"/>
    <n v="1066"/>
    <x v="0"/>
    <x v="1"/>
    <x v="1"/>
    <n v="1400176386"/>
    <n v="1397584386"/>
    <b v="0"/>
    <n v="36"/>
    <b v="1"/>
    <x v="35"/>
    <n v="118.44444444444444"/>
    <n v="29.611111111111111"/>
    <x v="4"/>
    <x v="35"/>
  </r>
  <r>
    <n v="2558"/>
    <x v="2557"/>
    <x v="2556"/>
    <n v="1250"/>
    <n v="1361"/>
    <x v="0"/>
    <x v="2"/>
    <x v="2"/>
    <n v="1430488740"/>
    <n v="1427747906"/>
    <b v="0"/>
    <n v="18"/>
    <b v="1"/>
    <x v="35"/>
    <n v="108.88"/>
    <n v="75.611111111111114"/>
    <x v="4"/>
    <x v="35"/>
  </r>
  <r>
    <n v="2559"/>
    <x v="2558"/>
    <x v="2557"/>
    <n v="800"/>
    <n v="890"/>
    <x v="0"/>
    <x v="0"/>
    <x v="0"/>
    <n v="1321385820"/>
    <n v="1318539484"/>
    <b v="0"/>
    <n v="25"/>
    <b v="1"/>
    <x v="35"/>
    <n v="111.25"/>
    <n v="35.6"/>
    <x v="4"/>
    <x v="35"/>
  </r>
  <r>
    <n v="2560"/>
    <x v="2559"/>
    <x v="2558"/>
    <n v="3000"/>
    <n v="3003"/>
    <x v="0"/>
    <x v="1"/>
    <x v="1"/>
    <n v="1425682174"/>
    <n v="1423090174"/>
    <b v="0"/>
    <n v="21"/>
    <b v="1"/>
    <x v="35"/>
    <n v="100.1"/>
    <n v="143"/>
    <x v="4"/>
    <x v="35"/>
  </r>
  <r>
    <n v="2561"/>
    <x v="2560"/>
    <x v="2559"/>
    <n v="100000"/>
    <n v="0"/>
    <x v="1"/>
    <x v="5"/>
    <x v="5"/>
    <n v="1444740089"/>
    <n v="1442148089"/>
    <b v="0"/>
    <n v="0"/>
    <b v="0"/>
    <x v="19"/>
    <n v="0"/>
    <e v="#DIV/0!"/>
    <x v="7"/>
    <x v="19"/>
  </r>
  <r>
    <n v="2562"/>
    <x v="2561"/>
    <x v="2560"/>
    <n v="10000"/>
    <n v="75"/>
    <x v="1"/>
    <x v="12"/>
    <x v="3"/>
    <n v="1476189339"/>
    <n v="1471005339"/>
    <b v="0"/>
    <n v="3"/>
    <b v="0"/>
    <x v="19"/>
    <n v="0.75"/>
    <n v="25"/>
    <x v="7"/>
    <x v="19"/>
  </r>
  <r>
    <n v="2563"/>
    <x v="2562"/>
    <x v="2561"/>
    <n v="20000"/>
    <n v="0"/>
    <x v="1"/>
    <x v="0"/>
    <x v="0"/>
    <n v="1438226451"/>
    <n v="1433042451"/>
    <b v="0"/>
    <n v="0"/>
    <b v="0"/>
    <x v="19"/>
    <n v="0"/>
    <e v="#DIV/0!"/>
    <x v="7"/>
    <x v="19"/>
  </r>
  <r>
    <n v="2564"/>
    <x v="2563"/>
    <x v="2562"/>
    <n v="40000"/>
    <n v="0"/>
    <x v="1"/>
    <x v="5"/>
    <x v="5"/>
    <n v="1406854699"/>
    <n v="1404262699"/>
    <b v="0"/>
    <n v="0"/>
    <b v="0"/>
    <x v="19"/>
    <n v="0"/>
    <e v="#DIV/0!"/>
    <x v="7"/>
    <x v="19"/>
  </r>
  <r>
    <n v="2565"/>
    <x v="2564"/>
    <x v="2563"/>
    <n v="10000"/>
    <n v="100"/>
    <x v="1"/>
    <x v="0"/>
    <x v="0"/>
    <n v="1462827000"/>
    <n v="1457710589"/>
    <b v="0"/>
    <n v="1"/>
    <b v="0"/>
    <x v="19"/>
    <n v="1"/>
    <n v="100"/>
    <x v="7"/>
    <x v="19"/>
  </r>
  <r>
    <n v="2566"/>
    <x v="2565"/>
    <x v="2564"/>
    <n v="35000"/>
    <n v="0"/>
    <x v="1"/>
    <x v="0"/>
    <x v="0"/>
    <n v="1408663948"/>
    <n v="1406071948"/>
    <b v="0"/>
    <n v="0"/>
    <b v="0"/>
    <x v="19"/>
    <n v="0"/>
    <e v="#DIV/0!"/>
    <x v="7"/>
    <x v="19"/>
  </r>
  <r>
    <n v="2567"/>
    <x v="2566"/>
    <x v="2565"/>
    <n v="45000"/>
    <n v="120"/>
    <x v="1"/>
    <x v="0"/>
    <x v="0"/>
    <n v="1429823138"/>
    <n v="1427231138"/>
    <b v="0"/>
    <n v="2"/>
    <b v="0"/>
    <x v="19"/>
    <n v="0.26666666666666666"/>
    <n v="60"/>
    <x v="7"/>
    <x v="19"/>
  </r>
  <r>
    <n v="2568"/>
    <x v="2567"/>
    <x v="2566"/>
    <n v="10000"/>
    <n v="50"/>
    <x v="1"/>
    <x v="1"/>
    <x v="1"/>
    <n v="1472745594"/>
    <n v="1470153594"/>
    <b v="0"/>
    <n v="1"/>
    <b v="0"/>
    <x v="19"/>
    <n v="0.5"/>
    <n v="50"/>
    <x v="7"/>
    <x v="19"/>
  </r>
  <r>
    <n v="2569"/>
    <x v="2568"/>
    <x v="2567"/>
    <n v="6500"/>
    <n v="145"/>
    <x v="1"/>
    <x v="0"/>
    <x v="0"/>
    <n v="1442457112"/>
    <n v="1439865112"/>
    <b v="0"/>
    <n v="2"/>
    <b v="0"/>
    <x v="19"/>
    <n v="2.2307692307692308"/>
    <n v="72.5"/>
    <x v="7"/>
    <x v="19"/>
  </r>
  <r>
    <n v="2570"/>
    <x v="2569"/>
    <x v="2568"/>
    <n v="7000"/>
    <n v="59"/>
    <x v="1"/>
    <x v="0"/>
    <x v="0"/>
    <n v="1486590035"/>
    <n v="1483998035"/>
    <b v="0"/>
    <n v="2"/>
    <b v="0"/>
    <x v="19"/>
    <n v="0.84285714285714297"/>
    <n v="29.5"/>
    <x v="7"/>
    <x v="19"/>
  </r>
  <r>
    <n v="2571"/>
    <x v="2570"/>
    <x v="2569"/>
    <n v="100000"/>
    <n v="250"/>
    <x v="1"/>
    <x v="2"/>
    <x v="2"/>
    <n v="1463645521"/>
    <n v="1458461521"/>
    <b v="0"/>
    <n v="4"/>
    <b v="0"/>
    <x v="19"/>
    <n v="0.25"/>
    <n v="62.5"/>
    <x v="7"/>
    <x v="19"/>
  </r>
  <r>
    <n v="2572"/>
    <x v="2571"/>
    <x v="2570"/>
    <n v="30000"/>
    <n v="0"/>
    <x v="1"/>
    <x v="0"/>
    <x v="0"/>
    <n v="1428893517"/>
    <n v="1426301517"/>
    <b v="0"/>
    <n v="0"/>
    <b v="0"/>
    <x v="19"/>
    <n v="0"/>
    <e v="#DIV/0!"/>
    <x v="7"/>
    <x v="19"/>
  </r>
  <r>
    <n v="2573"/>
    <x v="2572"/>
    <x v="2571"/>
    <n v="8000"/>
    <n v="0"/>
    <x v="1"/>
    <x v="0"/>
    <x v="0"/>
    <n v="1408803149"/>
    <n v="1404915149"/>
    <b v="0"/>
    <n v="0"/>
    <b v="0"/>
    <x v="19"/>
    <n v="0"/>
    <e v="#DIV/0!"/>
    <x v="7"/>
    <x v="19"/>
  </r>
  <r>
    <n v="2574"/>
    <x v="2573"/>
    <x v="2572"/>
    <n v="10000"/>
    <n v="0"/>
    <x v="1"/>
    <x v="0"/>
    <x v="0"/>
    <n v="1463600945"/>
    <n v="1461786545"/>
    <b v="0"/>
    <n v="0"/>
    <b v="0"/>
    <x v="19"/>
    <n v="0"/>
    <e v="#DIV/0!"/>
    <x v="7"/>
    <x v="19"/>
  </r>
  <r>
    <n v="2575"/>
    <x v="2574"/>
    <x v="2573"/>
    <n v="85000"/>
    <n v="0"/>
    <x v="1"/>
    <x v="0"/>
    <x v="0"/>
    <n v="1421030194"/>
    <n v="1418438194"/>
    <b v="0"/>
    <n v="0"/>
    <b v="0"/>
    <x v="19"/>
    <n v="0"/>
    <e v="#DIV/0!"/>
    <x v="7"/>
    <x v="19"/>
  </r>
  <r>
    <n v="2576"/>
    <x v="2575"/>
    <x v="2574"/>
    <n v="10000"/>
    <n v="0"/>
    <x v="1"/>
    <x v="0"/>
    <x v="0"/>
    <n v="1428707647"/>
    <n v="1424823247"/>
    <b v="0"/>
    <n v="0"/>
    <b v="0"/>
    <x v="19"/>
    <n v="0"/>
    <e v="#DIV/0!"/>
    <x v="7"/>
    <x v="19"/>
  </r>
  <r>
    <n v="2577"/>
    <x v="2576"/>
    <x v="2575"/>
    <n v="15000"/>
    <n v="0"/>
    <x v="1"/>
    <x v="0"/>
    <x v="0"/>
    <n v="1407181297"/>
    <n v="1405021297"/>
    <b v="0"/>
    <n v="0"/>
    <b v="0"/>
    <x v="19"/>
    <n v="0"/>
    <e v="#DIV/0!"/>
    <x v="7"/>
    <x v="19"/>
  </r>
  <r>
    <n v="2578"/>
    <x v="2577"/>
    <x v="2576"/>
    <n v="6000"/>
    <n v="0"/>
    <x v="1"/>
    <x v="0"/>
    <x v="0"/>
    <n v="1444410000"/>
    <n v="1440203579"/>
    <b v="0"/>
    <n v="0"/>
    <b v="0"/>
    <x v="19"/>
    <n v="0"/>
    <e v="#DIV/0!"/>
    <x v="7"/>
    <x v="19"/>
  </r>
  <r>
    <n v="2579"/>
    <x v="2578"/>
    <x v="2577"/>
    <n v="200000"/>
    <n v="277"/>
    <x v="1"/>
    <x v="0"/>
    <x v="0"/>
    <n v="1410810903"/>
    <n v="1405626903"/>
    <b v="0"/>
    <n v="12"/>
    <b v="0"/>
    <x v="19"/>
    <n v="0.13849999999999998"/>
    <n v="23.083333333333332"/>
    <x v="7"/>
    <x v="19"/>
  </r>
  <r>
    <n v="2580"/>
    <x v="2579"/>
    <x v="2578"/>
    <n v="8500"/>
    <n v="51"/>
    <x v="1"/>
    <x v="0"/>
    <x v="0"/>
    <n v="1431745200"/>
    <n v="1429170603"/>
    <b v="0"/>
    <n v="2"/>
    <b v="0"/>
    <x v="19"/>
    <n v="0.6"/>
    <n v="25.5"/>
    <x v="7"/>
    <x v="19"/>
  </r>
  <r>
    <n v="2581"/>
    <x v="2580"/>
    <x v="2579"/>
    <n v="5000"/>
    <n v="530"/>
    <x v="2"/>
    <x v="0"/>
    <x v="0"/>
    <n v="1447689898"/>
    <n v="1445094298"/>
    <b v="0"/>
    <n v="11"/>
    <b v="0"/>
    <x v="19"/>
    <n v="10.6"/>
    <n v="48.18181818181818"/>
    <x v="7"/>
    <x v="19"/>
  </r>
  <r>
    <n v="2582"/>
    <x v="2581"/>
    <x v="2580"/>
    <n v="90000"/>
    <n v="1"/>
    <x v="2"/>
    <x v="0"/>
    <x v="0"/>
    <n v="1477784634"/>
    <n v="1475192634"/>
    <b v="0"/>
    <n v="1"/>
    <b v="0"/>
    <x v="19"/>
    <n v="1.1111111111111111E-3"/>
    <n v="1"/>
    <x v="7"/>
    <x v="19"/>
  </r>
  <r>
    <n v="2583"/>
    <x v="2582"/>
    <x v="2581"/>
    <n v="1000"/>
    <n v="5"/>
    <x v="2"/>
    <x v="0"/>
    <x v="0"/>
    <n v="1426526880"/>
    <n v="1421346480"/>
    <b v="0"/>
    <n v="5"/>
    <b v="0"/>
    <x v="19"/>
    <n v="0.5"/>
    <n v="1"/>
    <x v="7"/>
    <x v="19"/>
  </r>
  <r>
    <n v="2584"/>
    <x v="2583"/>
    <x v="2582"/>
    <n v="10000"/>
    <n v="0"/>
    <x v="2"/>
    <x v="0"/>
    <x v="0"/>
    <n v="1434341369"/>
    <n v="1431749369"/>
    <b v="0"/>
    <n v="0"/>
    <b v="0"/>
    <x v="19"/>
    <n v="0"/>
    <e v="#DIV/0!"/>
    <x v="7"/>
    <x v="19"/>
  </r>
  <r>
    <n v="2585"/>
    <x v="2584"/>
    <x v="2583"/>
    <n v="30000"/>
    <n v="50"/>
    <x v="2"/>
    <x v="0"/>
    <x v="0"/>
    <n v="1404601632"/>
    <n v="1402009632"/>
    <b v="0"/>
    <n v="1"/>
    <b v="0"/>
    <x v="19"/>
    <n v="0.16666666666666669"/>
    <n v="50"/>
    <x v="7"/>
    <x v="19"/>
  </r>
  <r>
    <n v="2586"/>
    <x v="2585"/>
    <x v="2584"/>
    <n v="3000"/>
    <n v="5"/>
    <x v="2"/>
    <x v="1"/>
    <x v="1"/>
    <n v="1451030136"/>
    <n v="1448438136"/>
    <b v="0"/>
    <n v="1"/>
    <b v="0"/>
    <x v="19"/>
    <n v="0.16666666666666669"/>
    <n v="5"/>
    <x v="7"/>
    <x v="19"/>
  </r>
  <r>
    <n v="2587"/>
    <x v="2586"/>
    <x v="2585"/>
    <n v="50000"/>
    <n v="1217"/>
    <x v="2"/>
    <x v="0"/>
    <x v="0"/>
    <n v="1451491953"/>
    <n v="1448899953"/>
    <b v="0"/>
    <n v="6"/>
    <b v="0"/>
    <x v="19"/>
    <n v="2.4340000000000002"/>
    <n v="202.83333333333334"/>
    <x v="7"/>
    <x v="19"/>
  </r>
  <r>
    <n v="2588"/>
    <x v="2587"/>
    <x v="2586"/>
    <n v="6000"/>
    <n v="233"/>
    <x v="2"/>
    <x v="0"/>
    <x v="0"/>
    <n v="1427807640"/>
    <n v="1423325626"/>
    <b v="0"/>
    <n v="8"/>
    <b v="0"/>
    <x v="19"/>
    <n v="3.8833333333333329"/>
    <n v="29.125"/>
    <x v="7"/>
    <x v="19"/>
  </r>
  <r>
    <n v="2589"/>
    <x v="2588"/>
    <x v="2587"/>
    <n v="50000"/>
    <n v="5"/>
    <x v="2"/>
    <x v="8"/>
    <x v="7"/>
    <n v="1458733927"/>
    <n v="1456145527"/>
    <b v="0"/>
    <n v="1"/>
    <b v="0"/>
    <x v="19"/>
    <n v="0.01"/>
    <n v="5"/>
    <x v="7"/>
    <x v="19"/>
  </r>
  <r>
    <n v="2590"/>
    <x v="2589"/>
    <x v="2588"/>
    <n v="3000"/>
    <n v="0"/>
    <x v="2"/>
    <x v="2"/>
    <x v="2"/>
    <n v="1453817297"/>
    <n v="1453212497"/>
    <b v="0"/>
    <n v="0"/>
    <b v="0"/>
    <x v="19"/>
    <n v="0"/>
    <e v="#DIV/0!"/>
    <x v="7"/>
    <x v="19"/>
  </r>
  <r>
    <n v="2591"/>
    <x v="2590"/>
    <x v="2589"/>
    <n v="1500"/>
    <n v="26"/>
    <x v="2"/>
    <x v="0"/>
    <x v="0"/>
    <n v="1457901924"/>
    <n v="1452721524"/>
    <b v="0"/>
    <n v="2"/>
    <b v="0"/>
    <x v="19"/>
    <n v="1.7333333333333332"/>
    <n v="13"/>
    <x v="7"/>
    <x v="19"/>
  </r>
  <r>
    <n v="2592"/>
    <x v="2591"/>
    <x v="2590"/>
    <n v="30000"/>
    <n v="50"/>
    <x v="2"/>
    <x v="0"/>
    <x v="0"/>
    <n v="1412536421"/>
    <n v="1409944421"/>
    <b v="0"/>
    <n v="1"/>
    <b v="0"/>
    <x v="19"/>
    <n v="0.16666666666666669"/>
    <n v="50"/>
    <x v="7"/>
    <x v="19"/>
  </r>
  <r>
    <n v="2593"/>
    <x v="2592"/>
    <x v="2591"/>
    <n v="10000"/>
    <n v="0"/>
    <x v="2"/>
    <x v="0"/>
    <x v="0"/>
    <n v="1429993026"/>
    <n v="1427401026"/>
    <b v="0"/>
    <n v="0"/>
    <b v="0"/>
    <x v="19"/>
    <n v="0"/>
    <e v="#DIV/0!"/>
    <x v="7"/>
    <x v="19"/>
  </r>
  <r>
    <n v="2594"/>
    <x v="2593"/>
    <x v="2592"/>
    <n v="80000"/>
    <n v="1"/>
    <x v="2"/>
    <x v="0"/>
    <x v="0"/>
    <n v="1407453228"/>
    <n v="1404861228"/>
    <b v="0"/>
    <n v="1"/>
    <b v="0"/>
    <x v="19"/>
    <n v="1.25E-3"/>
    <n v="1"/>
    <x v="7"/>
    <x v="19"/>
  </r>
  <r>
    <n v="2595"/>
    <x v="2594"/>
    <x v="2593"/>
    <n v="15000"/>
    <n v="1825"/>
    <x v="2"/>
    <x v="0"/>
    <x v="0"/>
    <n v="1487915500"/>
    <n v="1485323500"/>
    <b v="0"/>
    <n v="19"/>
    <b v="0"/>
    <x v="19"/>
    <n v="12.166666666666668"/>
    <n v="96.05263157894737"/>
    <x v="7"/>
    <x v="19"/>
  </r>
  <r>
    <n v="2596"/>
    <x v="2595"/>
    <x v="2594"/>
    <n v="35000"/>
    <n v="8256"/>
    <x v="2"/>
    <x v="5"/>
    <x v="5"/>
    <n v="1407427009"/>
    <n v="1404835009"/>
    <b v="0"/>
    <n v="27"/>
    <b v="0"/>
    <x v="19"/>
    <n v="23.588571428571427"/>
    <n v="305.77777777777777"/>
    <x v="7"/>
    <x v="19"/>
  </r>
  <r>
    <n v="2597"/>
    <x v="2596"/>
    <x v="2595"/>
    <n v="1500"/>
    <n v="85"/>
    <x v="2"/>
    <x v="1"/>
    <x v="1"/>
    <n v="1466323917"/>
    <n v="1463731917"/>
    <b v="0"/>
    <n v="7"/>
    <b v="0"/>
    <x v="19"/>
    <n v="5.6666666666666661"/>
    <n v="12.142857142857142"/>
    <x v="7"/>
    <x v="19"/>
  </r>
  <r>
    <n v="2598"/>
    <x v="2597"/>
    <x v="2596"/>
    <n v="3000"/>
    <n v="1170"/>
    <x v="2"/>
    <x v="0"/>
    <x v="0"/>
    <n v="1443039001"/>
    <n v="1440447001"/>
    <b v="0"/>
    <n v="14"/>
    <b v="0"/>
    <x v="19"/>
    <n v="39"/>
    <n v="83.571428571428569"/>
    <x v="7"/>
    <x v="19"/>
  </r>
  <r>
    <n v="2599"/>
    <x v="2598"/>
    <x v="2597"/>
    <n v="9041"/>
    <n v="90"/>
    <x v="2"/>
    <x v="0"/>
    <x v="0"/>
    <n v="1407089147"/>
    <n v="1403201147"/>
    <b v="0"/>
    <n v="5"/>
    <b v="0"/>
    <x v="19"/>
    <n v="0.99546510341776351"/>
    <n v="18"/>
    <x v="7"/>
    <x v="19"/>
  </r>
  <r>
    <n v="2600"/>
    <x v="2599"/>
    <x v="2598"/>
    <n v="50000"/>
    <n v="3466"/>
    <x v="2"/>
    <x v="0"/>
    <x v="0"/>
    <n v="1458938200"/>
    <n v="1453757800"/>
    <b v="0"/>
    <n v="30"/>
    <b v="0"/>
    <x v="19"/>
    <n v="6.9320000000000004"/>
    <n v="115.53333333333333"/>
    <x v="7"/>
    <x v="19"/>
  </r>
  <r>
    <n v="2601"/>
    <x v="2600"/>
    <x v="2599"/>
    <n v="500"/>
    <n v="3307"/>
    <x v="0"/>
    <x v="0"/>
    <x v="0"/>
    <n v="1347508740"/>
    <n v="1346276349"/>
    <b v="1"/>
    <n v="151"/>
    <b v="1"/>
    <x v="36"/>
    <n v="661.4"/>
    <n v="21.900662251655628"/>
    <x v="2"/>
    <x v="36"/>
  </r>
  <r>
    <n v="2602"/>
    <x v="2601"/>
    <x v="2600"/>
    <n v="12000"/>
    <n v="39131"/>
    <x v="0"/>
    <x v="0"/>
    <x v="0"/>
    <n v="1415827200"/>
    <n v="1412358968"/>
    <b v="1"/>
    <n v="489"/>
    <b v="1"/>
    <x v="36"/>
    <n v="326.0916666666667"/>
    <n v="80.022494887525568"/>
    <x v="2"/>
    <x v="36"/>
  </r>
  <r>
    <n v="2603"/>
    <x v="2602"/>
    <x v="2601"/>
    <n v="1750"/>
    <n v="1776"/>
    <x v="0"/>
    <x v="0"/>
    <x v="0"/>
    <n v="1387835654"/>
    <n v="1386626054"/>
    <b v="1"/>
    <n v="50"/>
    <b v="1"/>
    <x v="36"/>
    <n v="101.48571428571429"/>
    <n v="35.520000000000003"/>
    <x v="2"/>
    <x v="36"/>
  </r>
  <r>
    <n v="2604"/>
    <x v="2603"/>
    <x v="2602"/>
    <n v="20000"/>
    <n v="20843.599999999999"/>
    <x v="0"/>
    <x v="0"/>
    <x v="0"/>
    <n v="1335662023"/>
    <n v="1333070023"/>
    <b v="1"/>
    <n v="321"/>
    <b v="1"/>
    <x v="36"/>
    <n v="104.21799999999999"/>
    <n v="64.933333333333323"/>
    <x v="2"/>
    <x v="36"/>
  </r>
  <r>
    <n v="2605"/>
    <x v="2604"/>
    <x v="2603"/>
    <n v="100000"/>
    <n v="107421.57"/>
    <x v="0"/>
    <x v="0"/>
    <x v="0"/>
    <n v="1466168390"/>
    <n v="1463576390"/>
    <b v="1"/>
    <n v="1762"/>
    <b v="1"/>
    <x v="36"/>
    <n v="107.42157000000002"/>
    <n v="60.965703745743475"/>
    <x v="2"/>
    <x v="36"/>
  </r>
  <r>
    <n v="2606"/>
    <x v="2605"/>
    <x v="2604"/>
    <n v="11000"/>
    <n v="12106"/>
    <x v="0"/>
    <x v="0"/>
    <x v="0"/>
    <n v="1398791182"/>
    <n v="1396026382"/>
    <b v="1"/>
    <n v="385"/>
    <b v="1"/>
    <x v="36"/>
    <n v="110.05454545454545"/>
    <n v="31.444155844155844"/>
    <x v="2"/>
    <x v="36"/>
  </r>
  <r>
    <n v="2607"/>
    <x v="2606"/>
    <x v="2605"/>
    <n v="8000"/>
    <n v="32616"/>
    <x v="0"/>
    <x v="0"/>
    <x v="0"/>
    <n v="1439344800"/>
    <n v="1435611572"/>
    <b v="1"/>
    <n v="398"/>
    <b v="1"/>
    <x v="36"/>
    <n v="407.7"/>
    <n v="81.949748743718587"/>
    <x v="2"/>
    <x v="36"/>
  </r>
  <r>
    <n v="2608"/>
    <x v="2607"/>
    <x v="2606"/>
    <n v="8000"/>
    <n v="17914"/>
    <x v="0"/>
    <x v="0"/>
    <x v="0"/>
    <n v="1489536000"/>
    <n v="1485976468"/>
    <b v="1"/>
    <n v="304"/>
    <b v="1"/>
    <x v="36"/>
    <n v="223.92500000000001"/>
    <n v="58.92763157894737"/>
    <x v="2"/>
    <x v="36"/>
  </r>
  <r>
    <n v="2609"/>
    <x v="2608"/>
    <x v="2607"/>
    <n v="35000"/>
    <n v="106330.39"/>
    <x v="0"/>
    <x v="0"/>
    <x v="0"/>
    <n v="1342330951"/>
    <n v="1339738951"/>
    <b v="1"/>
    <n v="676"/>
    <b v="1"/>
    <x v="36"/>
    <n v="303.80111428571428"/>
    <n v="157.29347633136095"/>
    <x v="2"/>
    <x v="36"/>
  </r>
  <r>
    <n v="2610"/>
    <x v="2609"/>
    <x v="2608"/>
    <n v="22765"/>
    <n v="32172.66"/>
    <x v="0"/>
    <x v="0"/>
    <x v="0"/>
    <n v="1471849140"/>
    <n v="1468444125"/>
    <b v="1"/>
    <n v="577"/>
    <b v="1"/>
    <x v="36"/>
    <n v="141.3251043268175"/>
    <n v="55.758509532062391"/>
    <x v="2"/>
    <x v="36"/>
  </r>
  <r>
    <n v="2611"/>
    <x v="2610"/>
    <x v="2609"/>
    <n v="11000"/>
    <n v="306970"/>
    <x v="0"/>
    <x v="12"/>
    <x v="3"/>
    <n v="1483397940"/>
    <n v="1480493014"/>
    <b v="1"/>
    <n v="3663"/>
    <b v="1"/>
    <x v="36"/>
    <n v="2790.6363636363635"/>
    <n v="83.802893802893806"/>
    <x v="2"/>
    <x v="36"/>
  </r>
  <r>
    <n v="2612"/>
    <x v="2611"/>
    <x v="2610"/>
    <n v="10000"/>
    <n v="17176.13"/>
    <x v="0"/>
    <x v="0"/>
    <x v="0"/>
    <n v="1420773970"/>
    <n v="1418095570"/>
    <b v="1"/>
    <n v="294"/>
    <b v="1"/>
    <x v="36"/>
    <n v="171.76130000000001"/>
    <n v="58.422210884353746"/>
    <x v="2"/>
    <x v="36"/>
  </r>
  <r>
    <n v="2613"/>
    <x v="2612"/>
    <x v="2611"/>
    <n v="7500"/>
    <n v="7576"/>
    <x v="0"/>
    <x v="0"/>
    <x v="0"/>
    <n v="1348256294"/>
    <n v="1345664294"/>
    <b v="1"/>
    <n v="28"/>
    <b v="1"/>
    <x v="36"/>
    <n v="101.01333333333334"/>
    <n v="270.57142857142856"/>
    <x v="2"/>
    <x v="36"/>
  </r>
  <r>
    <n v="2614"/>
    <x v="2613"/>
    <x v="2612"/>
    <n v="10500"/>
    <n v="10710"/>
    <x v="0"/>
    <x v="0"/>
    <x v="0"/>
    <n v="1398834000"/>
    <n v="1396371612"/>
    <b v="1"/>
    <n v="100"/>
    <b v="1"/>
    <x v="36"/>
    <n v="102"/>
    <n v="107.1"/>
    <x v="2"/>
    <x v="36"/>
  </r>
  <r>
    <n v="2615"/>
    <x v="2614"/>
    <x v="2613"/>
    <n v="2001"/>
    <n v="3397"/>
    <x v="0"/>
    <x v="1"/>
    <x v="1"/>
    <n v="1462017600"/>
    <n v="1458820564"/>
    <b v="0"/>
    <n v="72"/>
    <b v="1"/>
    <x v="36"/>
    <n v="169.76511744127936"/>
    <n v="47.180555555555557"/>
    <x v="2"/>
    <x v="36"/>
  </r>
  <r>
    <n v="2616"/>
    <x v="2615"/>
    <x v="2614"/>
    <n v="25000"/>
    <n v="28633.5"/>
    <x v="0"/>
    <x v="0"/>
    <x v="0"/>
    <n v="1440546729"/>
    <n v="1437954729"/>
    <b v="1"/>
    <n v="238"/>
    <b v="1"/>
    <x v="36"/>
    <n v="114.53400000000001"/>
    <n v="120.30882352941177"/>
    <x v="2"/>
    <x v="36"/>
  </r>
  <r>
    <n v="2617"/>
    <x v="2616"/>
    <x v="2615"/>
    <n v="500"/>
    <n v="4388"/>
    <x v="0"/>
    <x v="0"/>
    <x v="0"/>
    <n v="1413838751"/>
    <n v="1411246751"/>
    <b v="1"/>
    <n v="159"/>
    <b v="1"/>
    <x v="36"/>
    <n v="877.6"/>
    <n v="27.59748427672956"/>
    <x v="2"/>
    <x v="36"/>
  </r>
  <r>
    <n v="2618"/>
    <x v="2617"/>
    <x v="2616"/>
    <n v="15000"/>
    <n v="15808"/>
    <x v="0"/>
    <x v="0"/>
    <x v="0"/>
    <n v="1449000061"/>
    <n v="1443812461"/>
    <b v="1"/>
    <n v="77"/>
    <b v="1"/>
    <x v="36"/>
    <n v="105.38666666666667"/>
    <n v="205.2987012987013"/>
    <x v="2"/>
    <x v="36"/>
  </r>
  <r>
    <n v="2619"/>
    <x v="2618"/>
    <x v="2617"/>
    <n v="1000"/>
    <n v="1884"/>
    <x v="0"/>
    <x v="0"/>
    <x v="0"/>
    <n v="1445598000"/>
    <n v="1443302004"/>
    <b v="1"/>
    <n v="53"/>
    <b v="1"/>
    <x v="36"/>
    <n v="188.39999999999998"/>
    <n v="35.547169811320757"/>
    <x v="2"/>
    <x v="36"/>
  </r>
  <r>
    <n v="2620"/>
    <x v="2619"/>
    <x v="2618"/>
    <n v="65000"/>
    <n v="93374"/>
    <x v="0"/>
    <x v="2"/>
    <x v="2"/>
    <n v="1444525200"/>
    <n v="1441339242"/>
    <b v="1"/>
    <n v="1251"/>
    <b v="1"/>
    <x v="36"/>
    <n v="143.65230769230772"/>
    <n v="74.639488409272587"/>
    <x v="2"/>
    <x v="36"/>
  </r>
  <r>
    <n v="2621"/>
    <x v="2620"/>
    <x v="2619"/>
    <n v="15000"/>
    <n v="21882"/>
    <x v="0"/>
    <x v="0"/>
    <x v="0"/>
    <n v="1432230988"/>
    <n v="1429638988"/>
    <b v="1"/>
    <n v="465"/>
    <b v="1"/>
    <x v="36"/>
    <n v="145.88"/>
    <n v="47.058064516129029"/>
    <x v="2"/>
    <x v="36"/>
  </r>
  <r>
    <n v="2622"/>
    <x v="2621"/>
    <x v="2620"/>
    <n v="1500"/>
    <n v="1967.76"/>
    <x v="0"/>
    <x v="13"/>
    <x v="3"/>
    <n v="1483120216"/>
    <n v="1479232216"/>
    <b v="0"/>
    <n v="74"/>
    <b v="1"/>
    <x v="36"/>
    <n v="131.184"/>
    <n v="26.591351351351353"/>
    <x v="2"/>
    <x v="36"/>
  </r>
  <r>
    <n v="2623"/>
    <x v="2622"/>
    <x v="2621"/>
    <n v="2000"/>
    <n v="2280"/>
    <x v="0"/>
    <x v="0"/>
    <x v="0"/>
    <n v="1480658966"/>
    <n v="1479449366"/>
    <b v="0"/>
    <n v="62"/>
    <b v="1"/>
    <x v="36"/>
    <n v="113.99999999999999"/>
    <n v="36.774193548387096"/>
    <x v="2"/>
    <x v="36"/>
  </r>
  <r>
    <n v="2624"/>
    <x v="2623"/>
    <x v="2622"/>
    <n v="8000"/>
    <n v="110353.65"/>
    <x v="0"/>
    <x v="0"/>
    <x v="0"/>
    <n v="1347530822"/>
    <n v="1345716422"/>
    <b v="0"/>
    <n v="3468"/>
    <b v="1"/>
    <x v="36"/>
    <n v="1379.4206249999997"/>
    <n v="31.820544982698959"/>
    <x v="2"/>
    <x v="36"/>
  </r>
  <r>
    <n v="2625"/>
    <x v="2624"/>
    <x v="2623"/>
    <n v="150"/>
    <n v="1434"/>
    <x v="0"/>
    <x v="12"/>
    <x v="3"/>
    <n v="1478723208"/>
    <n v="1476559608"/>
    <b v="0"/>
    <n v="52"/>
    <b v="1"/>
    <x v="36"/>
    <n v="956"/>
    <n v="27.576923076923077"/>
    <x v="2"/>
    <x v="36"/>
  </r>
  <r>
    <n v="2626"/>
    <x v="2625"/>
    <x v="2624"/>
    <n v="2500"/>
    <n v="2800"/>
    <x v="0"/>
    <x v="0"/>
    <x v="0"/>
    <n v="1433343869"/>
    <n v="1430751869"/>
    <b v="0"/>
    <n v="50"/>
    <b v="1"/>
    <x v="36"/>
    <n v="112.00000000000001"/>
    <n v="56"/>
    <x v="2"/>
    <x v="36"/>
  </r>
  <r>
    <n v="2627"/>
    <x v="2626"/>
    <x v="2625"/>
    <n v="150"/>
    <n v="970"/>
    <x v="0"/>
    <x v="0"/>
    <x v="0"/>
    <n v="1448571261"/>
    <n v="1445975661"/>
    <b v="0"/>
    <n v="45"/>
    <b v="1"/>
    <x v="36"/>
    <n v="646.66666666666663"/>
    <n v="21.555555555555557"/>
    <x v="2"/>
    <x v="36"/>
  </r>
  <r>
    <n v="2628"/>
    <x v="2627"/>
    <x v="2626"/>
    <n v="839"/>
    <n v="926"/>
    <x v="0"/>
    <x v="0"/>
    <x v="0"/>
    <n v="1417389067"/>
    <n v="1415661067"/>
    <b v="0"/>
    <n v="21"/>
    <b v="1"/>
    <x v="36"/>
    <n v="110.36948748510132"/>
    <n v="44.095238095238095"/>
    <x v="2"/>
    <x v="36"/>
  </r>
  <r>
    <n v="2629"/>
    <x v="2628"/>
    <x v="2627"/>
    <n v="5000"/>
    <n v="6387"/>
    <x v="0"/>
    <x v="1"/>
    <x v="1"/>
    <n v="1431608122"/>
    <n v="1429016122"/>
    <b v="0"/>
    <n v="100"/>
    <b v="1"/>
    <x v="36"/>
    <n v="127.74000000000001"/>
    <n v="63.87"/>
    <x v="2"/>
    <x v="36"/>
  </r>
  <r>
    <n v="2630"/>
    <x v="2629"/>
    <x v="2628"/>
    <n v="2000"/>
    <n v="3158"/>
    <x v="0"/>
    <x v="2"/>
    <x v="2"/>
    <n v="1467280800"/>
    <n v="1464921112"/>
    <b v="0"/>
    <n v="81"/>
    <b v="1"/>
    <x v="36"/>
    <n v="157.9"/>
    <n v="38.987654320987652"/>
    <x v="2"/>
    <x v="36"/>
  </r>
  <r>
    <n v="2631"/>
    <x v="2630"/>
    <x v="2629"/>
    <n v="20000"/>
    <n v="22933.05"/>
    <x v="0"/>
    <x v="0"/>
    <x v="0"/>
    <n v="1440907427"/>
    <n v="1438488227"/>
    <b v="0"/>
    <n v="286"/>
    <b v="1"/>
    <x v="36"/>
    <n v="114.66525000000001"/>
    <n v="80.185489510489504"/>
    <x v="2"/>
    <x v="36"/>
  </r>
  <r>
    <n v="2632"/>
    <x v="2631"/>
    <x v="2630"/>
    <n v="1070"/>
    <n v="1466"/>
    <x v="0"/>
    <x v="0"/>
    <x v="0"/>
    <n v="1464485339"/>
    <n v="1462325339"/>
    <b v="0"/>
    <n v="42"/>
    <b v="1"/>
    <x v="36"/>
    <n v="137.00934579439252"/>
    <n v="34.904761904761905"/>
    <x v="2"/>
    <x v="36"/>
  </r>
  <r>
    <n v="2633"/>
    <x v="2632"/>
    <x v="2631"/>
    <n v="5000"/>
    <n v="17731"/>
    <x v="0"/>
    <x v="0"/>
    <x v="0"/>
    <n v="1393542000"/>
    <n v="1390938332"/>
    <b v="0"/>
    <n v="199"/>
    <b v="1"/>
    <x v="36"/>
    <n v="354.62"/>
    <n v="89.100502512562812"/>
    <x v="2"/>
    <x v="36"/>
  </r>
  <r>
    <n v="2634"/>
    <x v="2633"/>
    <x v="2632"/>
    <n v="930"/>
    <n v="986"/>
    <x v="0"/>
    <x v="0"/>
    <x v="0"/>
    <n v="1475163921"/>
    <n v="1472571921"/>
    <b v="0"/>
    <n v="25"/>
    <b v="1"/>
    <x v="36"/>
    <n v="106.02150537634409"/>
    <n v="39.44"/>
    <x v="2"/>
    <x v="36"/>
  </r>
  <r>
    <n v="2635"/>
    <x v="2634"/>
    <x v="2633"/>
    <n v="11500"/>
    <n v="11500"/>
    <x v="0"/>
    <x v="5"/>
    <x v="5"/>
    <n v="1425937761"/>
    <n v="1422917361"/>
    <b v="0"/>
    <n v="84"/>
    <b v="1"/>
    <x v="36"/>
    <n v="100"/>
    <n v="136.9047619047619"/>
    <x v="2"/>
    <x v="36"/>
  </r>
  <r>
    <n v="2636"/>
    <x v="2635"/>
    <x v="2634"/>
    <n v="1000"/>
    <n v="1873"/>
    <x v="0"/>
    <x v="0"/>
    <x v="0"/>
    <n v="1476579600"/>
    <n v="1474641914"/>
    <b v="0"/>
    <n v="50"/>
    <b v="1"/>
    <x v="36"/>
    <n v="187.3"/>
    <n v="37.46"/>
    <x v="2"/>
    <x v="36"/>
  </r>
  <r>
    <n v="2637"/>
    <x v="2636"/>
    <x v="2635"/>
    <n v="500"/>
    <n v="831"/>
    <x v="0"/>
    <x v="0"/>
    <x v="0"/>
    <n v="1476277875"/>
    <n v="1474895475"/>
    <b v="0"/>
    <n v="26"/>
    <b v="1"/>
    <x v="36"/>
    <n v="166.2"/>
    <n v="31.96153846153846"/>
    <x v="2"/>
    <x v="36"/>
  </r>
  <r>
    <n v="2638"/>
    <x v="2637"/>
    <x v="2636"/>
    <n v="347"/>
    <n v="353"/>
    <x v="0"/>
    <x v="0"/>
    <x v="0"/>
    <n v="1421358895"/>
    <n v="1418766895"/>
    <b v="0"/>
    <n v="14"/>
    <b v="1"/>
    <x v="36"/>
    <n v="101.72910662824208"/>
    <n v="25.214285714285715"/>
    <x v="2"/>
    <x v="36"/>
  </r>
  <r>
    <n v="2639"/>
    <x v="2638"/>
    <x v="2637"/>
    <n v="300"/>
    <n v="492"/>
    <x v="0"/>
    <x v="1"/>
    <x v="1"/>
    <n v="1424378748"/>
    <n v="1421786748"/>
    <b v="0"/>
    <n v="49"/>
    <b v="1"/>
    <x v="36"/>
    <n v="164"/>
    <n v="10.040816326530612"/>
    <x v="2"/>
    <x v="36"/>
  </r>
  <r>
    <n v="2640"/>
    <x v="2639"/>
    <x v="2638"/>
    <n v="3000"/>
    <n v="3170"/>
    <x v="0"/>
    <x v="0"/>
    <x v="0"/>
    <n v="1433735474"/>
    <n v="1428551474"/>
    <b v="0"/>
    <n v="69"/>
    <b v="1"/>
    <x v="36"/>
    <n v="105.66666666666666"/>
    <n v="45.94202898550725"/>
    <x v="2"/>
    <x v="36"/>
  </r>
  <r>
    <n v="2641"/>
    <x v="2640"/>
    <x v="2639"/>
    <n v="1500"/>
    <n v="15"/>
    <x v="2"/>
    <x v="0"/>
    <x v="0"/>
    <n v="1410811740"/>
    <n v="1409341863"/>
    <b v="0"/>
    <n v="1"/>
    <b v="0"/>
    <x v="36"/>
    <n v="1"/>
    <n v="15"/>
    <x v="2"/>
    <x v="36"/>
  </r>
  <r>
    <n v="2642"/>
    <x v="2641"/>
    <x v="2640"/>
    <n v="500000"/>
    <n v="0"/>
    <x v="2"/>
    <x v="12"/>
    <x v="3"/>
    <n v="1468565820"/>
    <n v="1465970108"/>
    <b v="0"/>
    <n v="0"/>
    <b v="0"/>
    <x v="36"/>
    <n v="0"/>
    <e v="#DIV/0!"/>
    <x v="2"/>
    <x v="36"/>
  </r>
  <r>
    <n v="2643"/>
    <x v="2642"/>
    <x v="2641"/>
    <n v="1000000"/>
    <n v="335597.31"/>
    <x v="1"/>
    <x v="0"/>
    <x v="0"/>
    <n v="1482307140"/>
    <n v="1479218315"/>
    <b v="1"/>
    <n v="1501"/>
    <b v="0"/>
    <x v="36"/>
    <n v="33.559730999999999"/>
    <n v="223.58248500999335"/>
    <x v="2"/>
    <x v="36"/>
  </r>
  <r>
    <n v="2644"/>
    <x v="2643"/>
    <x v="2642"/>
    <n v="100000"/>
    <n v="2053"/>
    <x v="1"/>
    <x v="0"/>
    <x v="0"/>
    <n v="1489172435"/>
    <n v="1486580435"/>
    <b v="1"/>
    <n v="52"/>
    <b v="0"/>
    <x v="36"/>
    <n v="2.0529999999999999"/>
    <n v="39.480769230769234"/>
    <x v="2"/>
    <x v="36"/>
  </r>
  <r>
    <n v="2645"/>
    <x v="2644"/>
    <x v="2643"/>
    <n v="20000"/>
    <n v="2100"/>
    <x v="1"/>
    <x v="2"/>
    <x v="2"/>
    <n v="1415481203"/>
    <n v="1412885603"/>
    <b v="1"/>
    <n v="23"/>
    <b v="0"/>
    <x v="36"/>
    <n v="10.5"/>
    <n v="91.304347826086953"/>
    <x v="2"/>
    <x v="36"/>
  </r>
  <r>
    <n v="2646"/>
    <x v="2645"/>
    <x v="2644"/>
    <n v="500000"/>
    <n v="42086.42"/>
    <x v="1"/>
    <x v="0"/>
    <x v="0"/>
    <n v="1441783869"/>
    <n v="1439191869"/>
    <b v="1"/>
    <n v="535"/>
    <b v="0"/>
    <x v="36"/>
    <n v="8.4172840000000004"/>
    <n v="78.666205607476627"/>
    <x v="2"/>
    <x v="36"/>
  </r>
  <r>
    <n v="2647"/>
    <x v="2646"/>
    <x v="2645"/>
    <n v="2500"/>
    <n v="36"/>
    <x v="1"/>
    <x v="5"/>
    <x v="5"/>
    <n v="1439533019"/>
    <n v="1436941019"/>
    <b v="0"/>
    <n v="3"/>
    <b v="0"/>
    <x v="36"/>
    <n v="1.44"/>
    <n v="12"/>
    <x v="2"/>
    <x v="36"/>
  </r>
  <r>
    <n v="2648"/>
    <x v="2647"/>
    <x v="2646"/>
    <n v="12000"/>
    <n v="106"/>
    <x v="1"/>
    <x v="0"/>
    <x v="0"/>
    <n v="1457543360"/>
    <n v="1454951360"/>
    <b v="0"/>
    <n v="6"/>
    <b v="0"/>
    <x v="36"/>
    <n v="0.88333333333333341"/>
    <n v="17.666666666666668"/>
    <x v="2"/>
    <x v="36"/>
  </r>
  <r>
    <n v="2649"/>
    <x v="2648"/>
    <x v="2647"/>
    <n v="125000"/>
    <n v="124"/>
    <x v="1"/>
    <x v="0"/>
    <x v="0"/>
    <n v="1454370941"/>
    <n v="1449186941"/>
    <b v="0"/>
    <n v="3"/>
    <b v="0"/>
    <x v="36"/>
    <n v="9.920000000000001E-2"/>
    <n v="41.333333333333336"/>
    <x v="2"/>
    <x v="36"/>
  </r>
  <r>
    <n v="2650"/>
    <x v="2649"/>
    <x v="2648"/>
    <n v="60000"/>
    <n v="358"/>
    <x v="1"/>
    <x v="0"/>
    <x v="0"/>
    <n v="1482332343"/>
    <n v="1479740343"/>
    <b v="0"/>
    <n v="5"/>
    <b v="0"/>
    <x v="36"/>
    <n v="0.59666666666666668"/>
    <n v="71.599999999999994"/>
    <x v="2"/>
    <x v="36"/>
  </r>
  <r>
    <n v="2651"/>
    <x v="2650"/>
    <x v="2649"/>
    <n v="280000"/>
    <n v="5233"/>
    <x v="1"/>
    <x v="0"/>
    <x v="0"/>
    <n v="1450380009"/>
    <n v="1447960809"/>
    <b v="0"/>
    <n v="17"/>
    <b v="0"/>
    <x v="36"/>
    <n v="1.8689285714285715"/>
    <n v="307.8235294117647"/>
    <x v="2"/>
    <x v="36"/>
  </r>
  <r>
    <n v="2652"/>
    <x v="2651"/>
    <x v="2650"/>
    <n v="100000"/>
    <n v="885"/>
    <x v="1"/>
    <x v="2"/>
    <x v="2"/>
    <n v="1418183325"/>
    <n v="1415591325"/>
    <b v="0"/>
    <n v="11"/>
    <b v="0"/>
    <x v="36"/>
    <n v="0.88500000000000001"/>
    <n v="80.454545454545453"/>
    <x v="2"/>
    <x v="36"/>
  </r>
  <r>
    <n v="2653"/>
    <x v="2652"/>
    <x v="2651"/>
    <n v="51000"/>
    <n v="5876"/>
    <x v="1"/>
    <x v="0"/>
    <x v="0"/>
    <n v="1402632000"/>
    <n v="1399909127"/>
    <b v="0"/>
    <n v="70"/>
    <b v="0"/>
    <x v="36"/>
    <n v="11.52156862745098"/>
    <n v="83.942857142857136"/>
    <x v="2"/>
    <x v="36"/>
  </r>
  <r>
    <n v="2654"/>
    <x v="2653"/>
    <x v="2652"/>
    <n v="100000"/>
    <n v="51"/>
    <x v="1"/>
    <x v="0"/>
    <x v="0"/>
    <n v="1429622726"/>
    <n v="1424442326"/>
    <b v="0"/>
    <n v="6"/>
    <b v="0"/>
    <x v="36"/>
    <n v="5.1000000000000004E-2"/>
    <n v="8.5"/>
    <x v="2"/>
    <x v="36"/>
  </r>
  <r>
    <n v="2655"/>
    <x v="2654"/>
    <x v="2653"/>
    <n v="15000"/>
    <n v="3155"/>
    <x v="1"/>
    <x v="0"/>
    <x v="0"/>
    <n v="1455048000"/>
    <n v="1452631647"/>
    <b v="0"/>
    <n v="43"/>
    <b v="0"/>
    <x v="36"/>
    <n v="21.033333333333335"/>
    <n v="73.372093023255815"/>
    <x v="2"/>
    <x v="36"/>
  </r>
  <r>
    <n v="2656"/>
    <x v="2655"/>
    <x v="2654"/>
    <n v="150000"/>
    <n v="17155"/>
    <x v="1"/>
    <x v="0"/>
    <x v="0"/>
    <n v="1489345200"/>
    <n v="1485966688"/>
    <b v="0"/>
    <n v="152"/>
    <b v="0"/>
    <x v="36"/>
    <n v="11.436666666666667"/>
    <n v="112.86184210526316"/>
    <x v="2"/>
    <x v="36"/>
  </r>
  <r>
    <n v="2657"/>
    <x v="2656"/>
    <x v="2655"/>
    <n v="30000"/>
    <n v="5621.38"/>
    <x v="1"/>
    <x v="0"/>
    <x v="0"/>
    <n v="1470187800"/>
    <n v="1467325053"/>
    <b v="0"/>
    <n v="59"/>
    <b v="0"/>
    <x v="36"/>
    <n v="18.737933333333334"/>
    <n v="95.277627118644077"/>
    <x v="2"/>
    <x v="36"/>
  </r>
  <r>
    <n v="2658"/>
    <x v="2657"/>
    <x v="2656"/>
    <n v="98000"/>
    <n v="91"/>
    <x v="1"/>
    <x v="0"/>
    <x v="0"/>
    <n v="1469913194"/>
    <n v="1467321194"/>
    <b v="0"/>
    <n v="4"/>
    <b v="0"/>
    <x v="36"/>
    <n v="9.285714285714286E-2"/>
    <n v="22.75"/>
    <x v="2"/>
    <x v="36"/>
  </r>
  <r>
    <n v="2659"/>
    <x v="2658"/>
    <x v="2657"/>
    <n v="49000"/>
    <n v="1333"/>
    <x v="1"/>
    <x v="0"/>
    <x v="0"/>
    <n v="1429321210"/>
    <n v="1426729210"/>
    <b v="0"/>
    <n v="10"/>
    <b v="0"/>
    <x v="36"/>
    <n v="2.7204081632653061"/>
    <n v="133.30000000000001"/>
    <x v="2"/>
    <x v="36"/>
  </r>
  <r>
    <n v="2660"/>
    <x v="2659"/>
    <x v="2658"/>
    <n v="20000"/>
    <n v="19"/>
    <x v="1"/>
    <x v="0"/>
    <x v="0"/>
    <n v="1448388418"/>
    <n v="1443200818"/>
    <b v="0"/>
    <n v="5"/>
    <b v="0"/>
    <x v="36"/>
    <n v="9.5000000000000001E-2"/>
    <n v="3.8"/>
    <x v="2"/>
    <x v="36"/>
  </r>
  <r>
    <n v="2661"/>
    <x v="2660"/>
    <x v="2659"/>
    <n v="5000"/>
    <n v="5145"/>
    <x v="0"/>
    <x v="0"/>
    <x v="0"/>
    <n v="1382742010"/>
    <n v="1380150010"/>
    <b v="0"/>
    <n v="60"/>
    <b v="1"/>
    <x v="37"/>
    <n v="102.89999999999999"/>
    <n v="85.75"/>
    <x v="2"/>
    <x v="37"/>
  </r>
  <r>
    <n v="2662"/>
    <x v="2661"/>
    <x v="2660"/>
    <n v="20000"/>
    <n v="21360"/>
    <x v="0"/>
    <x v="0"/>
    <x v="0"/>
    <n v="1440179713"/>
    <n v="1437587713"/>
    <b v="0"/>
    <n v="80"/>
    <b v="1"/>
    <x v="37"/>
    <n v="106.80000000000001"/>
    <n v="267"/>
    <x v="2"/>
    <x v="37"/>
  </r>
  <r>
    <n v="2663"/>
    <x v="2662"/>
    <x v="2661"/>
    <n v="20000"/>
    <n v="20919.25"/>
    <x v="0"/>
    <x v="5"/>
    <x v="5"/>
    <n v="1441378800"/>
    <n v="1438873007"/>
    <b v="0"/>
    <n v="56"/>
    <b v="1"/>
    <x v="37"/>
    <n v="104.59625"/>
    <n v="373.55803571428572"/>
    <x v="2"/>
    <x v="37"/>
  </r>
  <r>
    <n v="2664"/>
    <x v="2663"/>
    <x v="2662"/>
    <n v="17500"/>
    <n v="18100"/>
    <x v="0"/>
    <x v="0"/>
    <x v="0"/>
    <n v="1449644340"/>
    <n v="1446683797"/>
    <b v="0"/>
    <n v="104"/>
    <b v="1"/>
    <x v="37"/>
    <n v="103.42857142857143"/>
    <n v="174.03846153846155"/>
    <x v="2"/>
    <x v="37"/>
  </r>
  <r>
    <n v="2665"/>
    <x v="2664"/>
    <x v="2663"/>
    <n v="3500"/>
    <n v="4310"/>
    <x v="0"/>
    <x v="0"/>
    <x v="0"/>
    <n v="1430774974"/>
    <n v="1426886974"/>
    <b v="0"/>
    <n v="46"/>
    <b v="1"/>
    <x v="37"/>
    <n v="123.14285714285715"/>
    <n v="93.695652173913047"/>
    <x v="2"/>
    <x v="37"/>
  </r>
  <r>
    <n v="2666"/>
    <x v="2665"/>
    <x v="2664"/>
    <n v="10000"/>
    <n v="15929.51"/>
    <x v="0"/>
    <x v="0"/>
    <x v="0"/>
    <n v="1443214800"/>
    <n v="1440008439"/>
    <b v="0"/>
    <n v="206"/>
    <b v="1"/>
    <x v="37"/>
    <n v="159.29509999999999"/>
    <n v="77.327718446601949"/>
    <x v="2"/>
    <x v="37"/>
  </r>
  <r>
    <n v="2667"/>
    <x v="2666"/>
    <x v="2665"/>
    <n v="1500"/>
    <n v="1660"/>
    <x v="0"/>
    <x v="0"/>
    <x v="0"/>
    <n v="1455142416"/>
    <n v="1452550416"/>
    <b v="0"/>
    <n v="18"/>
    <b v="1"/>
    <x v="37"/>
    <n v="110.66666666666667"/>
    <n v="92.222222222222229"/>
    <x v="2"/>
    <x v="37"/>
  </r>
  <r>
    <n v="2668"/>
    <x v="2667"/>
    <x v="2666"/>
    <n v="1000"/>
    <n v="1707"/>
    <x v="0"/>
    <x v="5"/>
    <x v="5"/>
    <n v="1447079520"/>
    <n v="1443449265"/>
    <b v="0"/>
    <n v="28"/>
    <b v="1"/>
    <x v="37"/>
    <n v="170.70000000000002"/>
    <n v="60.964285714285715"/>
    <x v="2"/>
    <x v="37"/>
  </r>
  <r>
    <n v="2669"/>
    <x v="2668"/>
    <x v="2667"/>
    <n v="800"/>
    <n v="1001"/>
    <x v="0"/>
    <x v="0"/>
    <x v="0"/>
    <n v="1452387096"/>
    <n v="1447203096"/>
    <b v="0"/>
    <n v="11"/>
    <b v="1"/>
    <x v="37"/>
    <n v="125.125"/>
    <n v="91"/>
    <x v="2"/>
    <x v="37"/>
  </r>
  <r>
    <n v="2670"/>
    <x v="2669"/>
    <x v="2668"/>
    <n v="38888"/>
    <n v="2495"/>
    <x v="2"/>
    <x v="2"/>
    <x v="2"/>
    <n v="1406593780"/>
    <n v="1404174580"/>
    <b v="1"/>
    <n v="60"/>
    <b v="0"/>
    <x v="37"/>
    <n v="6.4158609339642041"/>
    <n v="41.583333333333336"/>
    <x v="2"/>
    <x v="37"/>
  </r>
  <r>
    <n v="2671"/>
    <x v="2670"/>
    <x v="2669"/>
    <n v="25000"/>
    <n v="2836"/>
    <x v="2"/>
    <x v="0"/>
    <x v="0"/>
    <n v="1419017880"/>
    <n v="1416419916"/>
    <b v="1"/>
    <n v="84"/>
    <b v="0"/>
    <x v="37"/>
    <n v="11.343999999999999"/>
    <n v="33.761904761904759"/>
    <x v="2"/>
    <x v="37"/>
  </r>
  <r>
    <n v="2672"/>
    <x v="2671"/>
    <x v="2670"/>
    <n v="10000"/>
    <n v="3319"/>
    <x v="2"/>
    <x v="0"/>
    <x v="0"/>
    <n v="1451282400"/>
    <n v="1449436390"/>
    <b v="1"/>
    <n v="47"/>
    <b v="0"/>
    <x v="37"/>
    <n v="33.19"/>
    <n v="70.61702127659575"/>
    <x v="2"/>
    <x v="37"/>
  </r>
  <r>
    <n v="2673"/>
    <x v="2672"/>
    <x v="2671"/>
    <n v="40000"/>
    <n v="11032"/>
    <x v="2"/>
    <x v="0"/>
    <x v="0"/>
    <n v="1414622700"/>
    <n v="1412081999"/>
    <b v="1"/>
    <n v="66"/>
    <b v="0"/>
    <x v="37"/>
    <n v="27.58"/>
    <n v="167.15151515151516"/>
    <x v="2"/>
    <x v="37"/>
  </r>
  <r>
    <n v="2674"/>
    <x v="2673"/>
    <x v="2672"/>
    <n v="35000"/>
    <n v="21994"/>
    <x v="2"/>
    <x v="0"/>
    <x v="0"/>
    <n v="1467694740"/>
    <n v="1465398670"/>
    <b v="1"/>
    <n v="171"/>
    <b v="0"/>
    <x v="37"/>
    <n v="62.839999999999996"/>
    <n v="128.61988304093566"/>
    <x v="2"/>
    <x v="37"/>
  </r>
  <r>
    <n v="2675"/>
    <x v="2674"/>
    <x v="2673"/>
    <n v="25000"/>
    <n v="1897"/>
    <x v="2"/>
    <x v="0"/>
    <x v="0"/>
    <n v="1415655289"/>
    <n v="1413059689"/>
    <b v="1"/>
    <n v="29"/>
    <b v="0"/>
    <x v="37"/>
    <n v="7.5880000000000001"/>
    <n v="65.41379310344827"/>
    <x v="2"/>
    <x v="37"/>
  </r>
  <r>
    <n v="2676"/>
    <x v="2675"/>
    <x v="2674"/>
    <n v="2100"/>
    <n v="1058"/>
    <x v="2"/>
    <x v="5"/>
    <x v="5"/>
    <n v="1463929174"/>
    <n v="1461337174"/>
    <b v="0"/>
    <n v="9"/>
    <b v="0"/>
    <x v="37"/>
    <n v="50.38095238095238"/>
    <n v="117.55555555555556"/>
    <x v="2"/>
    <x v="37"/>
  </r>
  <r>
    <n v="2677"/>
    <x v="2676"/>
    <x v="2675"/>
    <n v="19500"/>
    <n v="3415"/>
    <x v="2"/>
    <x v="0"/>
    <x v="0"/>
    <n v="1404348143"/>
    <n v="1401756143"/>
    <b v="0"/>
    <n v="27"/>
    <b v="0"/>
    <x v="37"/>
    <n v="17.512820512820511"/>
    <n v="126.48148148148148"/>
    <x v="2"/>
    <x v="37"/>
  </r>
  <r>
    <n v="2678"/>
    <x v="2677"/>
    <x v="2676"/>
    <n v="8000000"/>
    <n v="1100"/>
    <x v="2"/>
    <x v="3"/>
    <x v="3"/>
    <n v="1443121765"/>
    <n v="1440529765"/>
    <b v="0"/>
    <n v="2"/>
    <b v="0"/>
    <x v="37"/>
    <n v="1.375E-2"/>
    <n v="550"/>
    <x v="2"/>
    <x v="37"/>
  </r>
  <r>
    <n v="2679"/>
    <x v="2678"/>
    <x v="2677"/>
    <n v="40000"/>
    <n v="132"/>
    <x v="2"/>
    <x v="0"/>
    <x v="0"/>
    <n v="1425081694"/>
    <n v="1422489694"/>
    <b v="0"/>
    <n v="3"/>
    <b v="0"/>
    <x v="37"/>
    <n v="0.33"/>
    <n v="44"/>
    <x v="2"/>
    <x v="37"/>
  </r>
  <r>
    <n v="2680"/>
    <x v="2679"/>
    <x v="2678"/>
    <n v="32000"/>
    <n v="276"/>
    <x v="2"/>
    <x v="3"/>
    <x v="3"/>
    <n v="1459915491"/>
    <n v="1457327091"/>
    <b v="0"/>
    <n v="4"/>
    <b v="0"/>
    <x v="37"/>
    <n v="0.86250000000000004"/>
    <n v="69"/>
    <x v="2"/>
    <x v="37"/>
  </r>
  <r>
    <n v="2681"/>
    <x v="2680"/>
    <x v="2679"/>
    <n v="8000"/>
    <n v="55"/>
    <x v="2"/>
    <x v="0"/>
    <x v="0"/>
    <n v="1405027750"/>
    <n v="1402867750"/>
    <b v="0"/>
    <n v="2"/>
    <b v="0"/>
    <x v="19"/>
    <n v="0.6875"/>
    <n v="27.5"/>
    <x v="7"/>
    <x v="19"/>
  </r>
  <r>
    <n v="2682"/>
    <x v="2681"/>
    <x v="2680"/>
    <n v="6000"/>
    <n v="1698"/>
    <x v="2"/>
    <x v="0"/>
    <x v="0"/>
    <n v="1416635940"/>
    <n v="1413838540"/>
    <b v="0"/>
    <n v="20"/>
    <b v="0"/>
    <x v="19"/>
    <n v="28.299999999999997"/>
    <n v="84.9"/>
    <x v="7"/>
    <x v="19"/>
  </r>
  <r>
    <n v="2683"/>
    <x v="2682"/>
    <x v="2681"/>
    <n v="15000"/>
    <n v="36"/>
    <x v="2"/>
    <x v="0"/>
    <x v="0"/>
    <n v="1425233240"/>
    <n v="1422641240"/>
    <b v="0"/>
    <n v="3"/>
    <b v="0"/>
    <x v="19"/>
    <n v="0.24"/>
    <n v="12"/>
    <x v="7"/>
    <x v="19"/>
  </r>
  <r>
    <n v="2684"/>
    <x v="2683"/>
    <x v="2682"/>
    <n v="70000"/>
    <n v="800"/>
    <x v="2"/>
    <x v="0"/>
    <x v="0"/>
    <n v="1407621425"/>
    <n v="1404165425"/>
    <b v="0"/>
    <n v="4"/>
    <b v="0"/>
    <x v="19"/>
    <n v="1.1428571428571428"/>
    <n v="200"/>
    <x v="7"/>
    <x v="19"/>
  </r>
  <r>
    <n v="2685"/>
    <x v="2684"/>
    <x v="2683"/>
    <n v="50000"/>
    <n v="10"/>
    <x v="2"/>
    <x v="0"/>
    <x v="0"/>
    <n v="1430149330"/>
    <n v="1424968930"/>
    <b v="0"/>
    <n v="1"/>
    <b v="0"/>
    <x v="19"/>
    <n v="0.02"/>
    <n v="10"/>
    <x v="7"/>
    <x v="19"/>
  </r>
  <r>
    <n v="2686"/>
    <x v="2685"/>
    <x v="2684"/>
    <n v="30000"/>
    <n v="0"/>
    <x v="2"/>
    <x v="0"/>
    <x v="0"/>
    <n v="1412119423"/>
    <n v="1410391423"/>
    <b v="0"/>
    <n v="0"/>
    <b v="0"/>
    <x v="19"/>
    <n v="0"/>
    <e v="#DIV/0!"/>
    <x v="7"/>
    <x v="19"/>
  </r>
  <r>
    <n v="2687"/>
    <x v="2686"/>
    <x v="2685"/>
    <n v="15000"/>
    <n v="0"/>
    <x v="2"/>
    <x v="0"/>
    <x v="0"/>
    <n v="1435591318"/>
    <n v="1432999318"/>
    <b v="0"/>
    <n v="0"/>
    <b v="0"/>
    <x v="19"/>
    <n v="0"/>
    <e v="#DIV/0!"/>
    <x v="7"/>
    <x v="19"/>
  </r>
  <r>
    <n v="2688"/>
    <x v="2687"/>
    <x v="2686"/>
    <n v="50000"/>
    <n v="74"/>
    <x v="2"/>
    <x v="0"/>
    <x v="0"/>
    <n v="1424746800"/>
    <n v="1422067870"/>
    <b v="0"/>
    <n v="14"/>
    <b v="0"/>
    <x v="19"/>
    <n v="0.14799999999999999"/>
    <n v="5.2857142857142856"/>
    <x v="7"/>
    <x v="19"/>
  </r>
  <r>
    <n v="2689"/>
    <x v="2688"/>
    <x v="2687"/>
    <n v="35000"/>
    <n v="1"/>
    <x v="2"/>
    <x v="0"/>
    <x v="0"/>
    <n v="1469919890"/>
    <n v="1467327890"/>
    <b v="0"/>
    <n v="1"/>
    <b v="0"/>
    <x v="19"/>
    <n v="2.8571428571428571E-3"/>
    <n v="1"/>
    <x v="7"/>
    <x v="19"/>
  </r>
  <r>
    <n v="2690"/>
    <x v="2689"/>
    <x v="2688"/>
    <n v="80000"/>
    <n v="8586"/>
    <x v="2"/>
    <x v="0"/>
    <x v="0"/>
    <n v="1433298676"/>
    <n v="1429410676"/>
    <b v="0"/>
    <n v="118"/>
    <b v="0"/>
    <x v="19"/>
    <n v="10.7325"/>
    <n v="72.762711864406782"/>
    <x v="7"/>
    <x v="19"/>
  </r>
  <r>
    <n v="2691"/>
    <x v="2690"/>
    <x v="2689"/>
    <n v="65000"/>
    <n v="35"/>
    <x v="2"/>
    <x v="5"/>
    <x v="5"/>
    <n v="1431278557"/>
    <n v="1427390557"/>
    <b v="0"/>
    <n v="2"/>
    <b v="0"/>
    <x v="19"/>
    <n v="5.3846153846153842E-2"/>
    <n v="17.5"/>
    <x v="7"/>
    <x v="19"/>
  </r>
  <r>
    <n v="2692"/>
    <x v="2691"/>
    <x v="2690"/>
    <n v="3500"/>
    <n v="25"/>
    <x v="2"/>
    <x v="0"/>
    <x v="0"/>
    <n v="1427266860"/>
    <n v="1424678460"/>
    <b v="0"/>
    <n v="1"/>
    <b v="0"/>
    <x v="19"/>
    <n v="0.7142857142857143"/>
    <n v="25"/>
    <x v="7"/>
    <x v="19"/>
  </r>
  <r>
    <n v="2693"/>
    <x v="2692"/>
    <x v="2691"/>
    <n v="5000"/>
    <n v="40"/>
    <x v="2"/>
    <x v="0"/>
    <x v="0"/>
    <n v="1407899966"/>
    <n v="1405307966"/>
    <b v="0"/>
    <n v="3"/>
    <b v="0"/>
    <x v="19"/>
    <n v="0.8"/>
    <n v="13.333333333333334"/>
    <x v="7"/>
    <x v="19"/>
  </r>
  <r>
    <n v="2694"/>
    <x v="2693"/>
    <x v="2692"/>
    <n v="30000"/>
    <n v="1"/>
    <x v="2"/>
    <x v="0"/>
    <x v="0"/>
    <n v="1411701739"/>
    <n v="1409109739"/>
    <b v="0"/>
    <n v="1"/>
    <b v="0"/>
    <x v="19"/>
    <n v="3.3333333333333335E-3"/>
    <n v="1"/>
    <x v="7"/>
    <x v="19"/>
  </r>
  <r>
    <n v="2695"/>
    <x v="2694"/>
    <x v="2693"/>
    <n v="15000"/>
    <n v="71"/>
    <x v="2"/>
    <x v="0"/>
    <x v="0"/>
    <n v="1428981718"/>
    <n v="1423801318"/>
    <b v="0"/>
    <n v="3"/>
    <b v="0"/>
    <x v="19"/>
    <n v="0.47333333333333333"/>
    <n v="23.666666666666668"/>
    <x v="7"/>
    <x v="19"/>
  </r>
  <r>
    <n v="2696"/>
    <x v="2695"/>
    <x v="2694"/>
    <n v="60000"/>
    <n v="3390"/>
    <x v="2"/>
    <x v="0"/>
    <x v="0"/>
    <n v="1419538560"/>
    <n v="1416600960"/>
    <b v="0"/>
    <n v="38"/>
    <b v="0"/>
    <x v="19"/>
    <n v="5.65"/>
    <n v="89.21052631578948"/>
    <x v="7"/>
    <x v="19"/>
  </r>
  <r>
    <n v="2697"/>
    <x v="2696"/>
    <x v="2695"/>
    <n v="23000"/>
    <n v="6061"/>
    <x v="2"/>
    <x v="0"/>
    <x v="0"/>
    <n v="1438552800"/>
    <n v="1435876423"/>
    <b v="0"/>
    <n v="52"/>
    <b v="0"/>
    <x v="19"/>
    <n v="26.35217391304348"/>
    <n v="116.55769230769231"/>
    <x v="7"/>
    <x v="19"/>
  </r>
  <r>
    <n v="2698"/>
    <x v="2697"/>
    <x v="2696"/>
    <n v="8000"/>
    <n v="26.01"/>
    <x v="2"/>
    <x v="0"/>
    <x v="0"/>
    <n v="1403904808"/>
    <n v="1401312808"/>
    <b v="0"/>
    <n v="2"/>
    <b v="0"/>
    <x v="19"/>
    <n v="0.325125"/>
    <n v="13.005000000000001"/>
    <x v="7"/>
    <x v="19"/>
  </r>
  <r>
    <n v="2699"/>
    <x v="2698"/>
    <x v="2697"/>
    <n v="2"/>
    <n v="0"/>
    <x v="2"/>
    <x v="5"/>
    <x v="5"/>
    <n v="1407533463"/>
    <n v="1404941463"/>
    <b v="0"/>
    <n v="0"/>
    <b v="0"/>
    <x v="19"/>
    <n v="0"/>
    <e v="#DIV/0!"/>
    <x v="7"/>
    <x v="19"/>
  </r>
  <r>
    <n v="2700"/>
    <x v="2699"/>
    <x v="2698"/>
    <n v="9999"/>
    <n v="70"/>
    <x v="2"/>
    <x v="0"/>
    <x v="0"/>
    <n v="1411073972"/>
    <n v="1408481972"/>
    <b v="0"/>
    <n v="4"/>
    <b v="0"/>
    <x v="19"/>
    <n v="0.7000700070007001"/>
    <n v="17.5"/>
    <x v="7"/>
    <x v="19"/>
  </r>
  <r>
    <n v="2701"/>
    <x v="2700"/>
    <x v="2699"/>
    <n v="3400"/>
    <n v="1570"/>
    <x v="3"/>
    <x v="17"/>
    <x v="3"/>
    <n v="1491586534"/>
    <n v="1488911734"/>
    <b v="0"/>
    <n v="46"/>
    <b v="0"/>
    <x v="38"/>
    <n v="46.176470588235297"/>
    <n v="34.130434782608695"/>
    <x v="1"/>
    <x v="38"/>
  </r>
  <r>
    <n v="2702"/>
    <x v="2701"/>
    <x v="2700"/>
    <n v="10000"/>
    <n v="3441"/>
    <x v="3"/>
    <x v="0"/>
    <x v="0"/>
    <n v="1491416077"/>
    <n v="1488827677"/>
    <b v="1"/>
    <n v="26"/>
    <b v="0"/>
    <x v="38"/>
    <n v="34.410000000000004"/>
    <n v="132.34615384615384"/>
    <x v="1"/>
    <x v="38"/>
  </r>
  <r>
    <n v="2703"/>
    <x v="2702"/>
    <x v="2701"/>
    <n v="40000"/>
    <n v="41500"/>
    <x v="3"/>
    <x v="14"/>
    <x v="10"/>
    <n v="1490196830"/>
    <n v="1485016430"/>
    <b v="0"/>
    <n v="45"/>
    <b v="0"/>
    <x v="38"/>
    <n v="103.75000000000001"/>
    <n v="922.22222222222217"/>
    <x v="1"/>
    <x v="38"/>
  </r>
  <r>
    <n v="2704"/>
    <x v="2703"/>
    <x v="2702"/>
    <n v="19000"/>
    <n v="1145"/>
    <x v="3"/>
    <x v="0"/>
    <x v="0"/>
    <n v="1491421314"/>
    <n v="1487709714"/>
    <b v="0"/>
    <n v="7"/>
    <b v="0"/>
    <x v="38"/>
    <n v="6.0263157894736841"/>
    <n v="163.57142857142858"/>
    <x v="1"/>
    <x v="38"/>
  </r>
  <r>
    <n v="2705"/>
    <x v="2704"/>
    <x v="2703"/>
    <n v="16500"/>
    <n v="1739"/>
    <x v="3"/>
    <x v="0"/>
    <x v="0"/>
    <n v="1490389158"/>
    <n v="1486504758"/>
    <b v="0"/>
    <n v="8"/>
    <b v="0"/>
    <x v="38"/>
    <n v="10.539393939393939"/>
    <n v="217.375"/>
    <x v="1"/>
    <x v="38"/>
  </r>
  <r>
    <n v="2706"/>
    <x v="2705"/>
    <x v="2704"/>
    <n v="35000"/>
    <n v="39304"/>
    <x v="0"/>
    <x v="0"/>
    <x v="0"/>
    <n v="1413442740"/>
    <n v="1410937483"/>
    <b v="1"/>
    <n v="263"/>
    <b v="1"/>
    <x v="38"/>
    <n v="112.29714285714284"/>
    <n v="149.44486692015209"/>
    <x v="1"/>
    <x v="38"/>
  </r>
  <r>
    <n v="2707"/>
    <x v="2706"/>
    <x v="2705"/>
    <n v="8000"/>
    <n v="28067.57"/>
    <x v="0"/>
    <x v="0"/>
    <x v="0"/>
    <n v="1369637940"/>
    <n v="1367088443"/>
    <b v="1"/>
    <n v="394"/>
    <b v="1"/>
    <x v="38"/>
    <n v="350.84462500000001"/>
    <n v="71.237487309644663"/>
    <x v="1"/>
    <x v="38"/>
  </r>
  <r>
    <n v="2708"/>
    <x v="2707"/>
    <x v="2706"/>
    <n v="20000"/>
    <n v="46643.07"/>
    <x v="0"/>
    <x v="1"/>
    <x v="1"/>
    <n v="1469119526"/>
    <n v="1463935526"/>
    <b v="1"/>
    <n v="1049"/>
    <b v="1"/>
    <x v="38"/>
    <n v="233.21535"/>
    <n v="44.464318398474738"/>
    <x v="1"/>
    <x v="38"/>
  </r>
  <r>
    <n v="2709"/>
    <x v="2708"/>
    <x v="2707"/>
    <n v="50000"/>
    <n v="50803"/>
    <x v="0"/>
    <x v="0"/>
    <x v="0"/>
    <n v="1475553540"/>
    <n v="1472528141"/>
    <b v="1"/>
    <n v="308"/>
    <b v="1"/>
    <x v="38"/>
    <n v="101.60599999999999"/>
    <n v="164.94480519480518"/>
    <x v="1"/>
    <x v="38"/>
  </r>
  <r>
    <n v="2710"/>
    <x v="2709"/>
    <x v="2708"/>
    <n v="60000"/>
    <n v="92340.21"/>
    <x v="0"/>
    <x v="0"/>
    <x v="0"/>
    <n v="1407549600"/>
    <n v="1404797428"/>
    <b v="1"/>
    <n v="1088"/>
    <b v="1"/>
    <x v="38"/>
    <n v="153.90035000000003"/>
    <n v="84.871516544117654"/>
    <x v="1"/>
    <x v="38"/>
  </r>
  <r>
    <n v="2711"/>
    <x v="2710"/>
    <x v="2709"/>
    <n v="3910"/>
    <n v="3938"/>
    <x v="0"/>
    <x v="1"/>
    <x v="1"/>
    <n v="1403301660"/>
    <n v="1400694790"/>
    <b v="1"/>
    <n v="73"/>
    <b v="1"/>
    <x v="38"/>
    <n v="100.7161125319693"/>
    <n v="53.945205479452056"/>
    <x v="1"/>
    <x v="38"/>
  </r>
  <r>
    <n v="2712"/>
    <x v="2711"/>
    <x v="2710"/>
    <n v="5500"/>
    <n v="7226"/>
    <x v="0"/>
    <x v="0"/>
    <x v="0"/>
    <n v="1373738400"/>
    <n v="1370568560"/>
    <b v="1"/>
    <n v="143"/>
    <b v="1"/>
    <x v="38"/>
    <n v="131.38181818181818"/>
    <n v="50.531468531468533"/>
    <x v="1"/>
    <x v="38"/>
  </r>
  <r>
    <n v="2713"/>
    <x v="2712"/>
    <x v="2711"/>
    <n v="150000"/>
    <n v="153362"/>
    <x v="0"/>
    <x v="0"/>
    <x v="0"/>
    <n v="1450971684"/>
    <n v="1447515684"/>
    <b v="1"/>
    <n v="1420"/>
    <b v="1"/>
    <x v="38"/>
    <n v="102.24133333333334"/>
    <n v="108.00140845070422"/>
    <x v="1"/>
    <x v="38"/>
  </r>
  <r>
    <n v="2714"/>
    <x v="2713"/>
    <x v="2712"/>
    <n v="25000"/>
    <n v="29089"/>
    <x v="0"/>
    <x v="0"/>
    <x v="0"/>
    <n v="1476486000"/>
    <n v="1474040596"/>
    <b v="1"/>
    <n v="305"/>
    <b v="1"/>
    <x v="38"/>
    <n v="116.35599999999999"/>
    <n v="95.373770491803285"/>
    <x v="1"/>
    <x v="38"/>
  </r>
  <r>
    <n v="2715"/>
    <x v="2714"/>
    <x v="2713"/>
    <n v="12000"/>
    <n v="31754.69"/>
    <x v="0"/>
    <x v="0"/>
    <x v="0"/>
    <n v="1456047228"/>
    <n v="1453109628"/>
    <b v="1"/>
    <n v="551"/>
    <b v="1"/>
    <x v="38"/>
    <n v="264.62241666666665"/>
    <n v="57.631016333938291"/>
    <x v="1"/>
    <x v="38"/>
  </r>
  <r>
    <n v="2716"/>
    <x v="2715"/>
    <x v="2714"/>
    <n v="10000"/>
    <n v="11998.01"/>
    <x v="0"/>
    <x v="12"/>
    <x v="3"/>
    <n v="1444291193"/>
    <n v="1441699193"/>
    <b v="1"/>
    <n v="187"/>
    <b v="1"/>
    <x v="38"/>
    <n v="119.98010000000001"/>
    <n v="64.160481283422456"/>
    <x v="1"/>
    <x v="38"/>
  </r>
  <r>
    <n v="2717"/>
    <x v="2716"/>
    <x v="2715"/>
    <n v="25000"/>
    <n v="30026"/>
    <x v="0"/>
    <x v="0"/>
    <x v="0"/>
    <n v="1417906649"/>
    <n v="1414015049"/>
    <b v="1"/>
    <n v="325"/>
    <b v="1"/>
    <x v="38"/>
    <n v="120.10400000000001"/>
    <n v="92.387692307692305"/>
    <x v="1"/>
    <x v="38"/>
  </r>
  <r>
    <n v="2718"/>
    <x v="2717"/>
    <x v="2716"/>
    <n v="18000"/>
    <n v="18645"/>
    <x v="0"/>
    <x v="0"/>
    <x v="0"/>
    <n v="1462316400"/>
    <n v="1459865945"/>
    <b v="1"/>
    <n v="148"/>
    <b v="1"/>
    <x v="38"/>
    <n v="103.58333333333334"/>
    <n v="125.97972972972973"/>
    <x v="1"/>
    <x v="38"/>
  </r>
  <r>
    <n v="2719"/>
    <x v="2718"/>
    <x v="2717"/>
    <n v="6000"/>
    <n v="6530"/>
    <x v="0"/>
    <x v="0"/>
    <x v="0"/>
    <n v="1460936694"/>
    <n v="1455756294"/>
    <b v="0"/>
    <n v="69"/>
    <b v="1"/>
    <x v="38"/>
    <n v="108.83333333333334"/>
    <n v="94.637681159420296"/>
    <x v="1"/>
    <x v="38"/>
  </r>
  <r>
    <n v="2720"/>
    <x v="2719"/>
    <x v="2718"/>
    <n v="25000"/>
    <n v="29531"/>
    <x v="0"/>
    <x v="0"/>
    <x v="0"/>
    <n v="1478866253"/>
    <n v="1476270653"/>
    <b v="0"/>
    <n v="173"/>
    <b v="1"/>
    <x v="38"/>
    <n v="118.12400000000001"/>
    <n v="170.69942196531792"/>
    <x v="1"/>
    <x v="38"/>
  </r>
  <r>
    <n v="2721"/>
    <x v="2720"/>
    <x v="2719"/>
    <n v="750"/>
    <n v="10965"/>
    <x v="0"/>
    <x v="1"/>
    <x v="1"/>
    <n v="1378494000"/>
    <n v="1375880598"/>
    <b v="0"/>
    <n v="269"/>
    <b v="1"/>
    <x v="30"/>
    <n v="1462"/>
    <n v="40.762081784386616"/>
    <x v="2"/>
    <x v="30"/>
  </r>
  <r>
    <n v="2722"/>
    <x v="2721"/>
    <x v="2720"/>
    <n v="5000"/>
    <n v="12627"/>
    <x v="0"/>
    <x v="0"/>
    <x v="0"/>
    <n v="1485722053"/>
    <n v="1480538053"/>
    <b v="0"/>
    <n v="185"/>
    <b v="1"/>
    <x v="30"/>
    <n v="252.54"/>
    <n v="68.254054054054052"/>
    <x v="2"/>
    <x v="30"/>
  </r>
  <r>
    <n v="2723"/>
    <x v="2722"/>
    <x v="2721"/>
    <n v="12000"/>
    <n v="16806"/>
    <x v="0"/>
    <x v="0"/>
    <x v="0"/>
    <n v="1420060088"/>
    <n v="1414872488"/>
    <b v="0"/>
    <n v="176"/>
    <b v="1"/>
    <x v="30"/>
    <n v="140.05000000000001"/>
    <n v="95.48863636363636"/>
    <x v="2"/>
    <x v="30"/>
  </r>
  <r>
    <n v="2724"/>
    <x v="2723"/>
    <x v="2722"/>
    <n v="2468"/>
    <n v="7326.88"/>
    <x v="0"/>
    <x v="1"/>
    <x v="1"/>
    <n v="1439625059"/>
    <n v="1436860259"/>
    <b v="0"/>
    <n v="1019"/>
    <b v="1"/>
    <x v="30"/>
    <n v="296.87520259319291"/>
    <n v="7.1902649656526005"/>
    <x v="2"/>
    <x v="30"/>
  </r>
  <r>
    <n v="2725"/>
    <x v="2724"/>
    <x v="2723"/>
    <n v="40000"/>
    <n v="57817"/>
    <x v="0"/>
    <x v="5"/>
    <x v="5"/>
    <n v="1488390735"/>
    <n v="1484070735"/>
    <b v="0"/>
    <n v="113"/>
    <b v="1"/>
    <x v="30"/>
    <n v="144.54249999999999"/>
    <n v="511.65486725663715"/>
    <x v="2"/>
    <x v="30"/>
  </r>
  <r>
    <n v="2726"/>
    <x v="2725"/>
    <x v="2724"/>
    <n v="100000"/>
    <n v="105745"/>
    <x v="0"/>
    <x v="0"/>
    <x v="0"/>
    <n v="1461333311"/>
    <n v="1458741311"/>
    <b v="0"/>
    <n v="404"/>
    <b v="1"/>
    <x v="30"/>
    <n v="105.745"/>
    <n v="261.74504950495049"/>
    <x v="2"/>
    <x v="30"/>
  </r>
  <r>
    <n v="2727"/>
    <x v="2726"/>
    <x v="2725"/>
    <n v="10000"/>
    <n v="49321"/>
    <x v="0"/>
    <x v="0"/>
    <x v="0"/>
    <n v="1438964063"/>
    <n v="1436804063"/>
    <b v="0"/>
    <n v="707"/>
    <b v="1"/>
    <x v="30"/>
    <n v="493.21000000000004"/>
    <n v="69.760961810466767"/>
    <x v="2"/>
    <x v="30"/>
  </r>
  <r>
    <n v="2728"/>
    <x v="2727"/>
    <x v="2726"/>
    <n v="15000"/>
    <n v="30274"/>
    <x v="0"/>
    <x v="0"/>
    <x v="0"/>
    <n v="1451485434"/>
    <n v="1448461434"/>
    <b v="0"/>
    <n v="392"/>
    <b v="1"/>
    <x v="30"/>
    <n v="201.82666666666668"/>
    <n v="77.229591836734699"/>
    <x v="2"/>
    <x v="30"/>
  </r>
  <r>
    <n v="2729"/>
    <x v="2728"/>
    <x v="2727"/>
    <n v="7500"/>
    <n v="7833"/>
    <x v="0"/>
    <x v="0"/>
    <x v="0"/>
    <n v="1430459197"/>
    <n v="1427867197"/>
    <b v="0"/>
    <n v="23"/>
    <b v="1"/>
    <x v="30"/>
    <n v="104.44"/>
    <n v="340.56521739130437"/>
    <x v="2"/>
    <x v="30"/>
  </r>
  <r>
    <n v="2730"/>
    <x v="2729"/>
    <x v="2728"/>
    <n v="27000"/>
    <n v="45979.01"/>
    <x v="0"/>
    <x v="0"/>
    <x v="0"/>
    <n v="1366635575"/>
    <n v="1363611575"/>
    <b v="0"/>
    <n v="682"/>
    <b v="1"/>
    <x v="30"/>
    <n v="170.29262962962963"/>
    <n v="67.417903225806455"/>
    <x v="2"/>
    <x v="30"/>
  </r>
  <r>
    <n v="2731"/>
    <x v="2730"/>
    <x v="2729"/>
    <n v="30000"/>
    <n v="31291"/>
    <x v="0"/>
    <x v="0"/>
    <x v="0"/>
    <n v="1413604800"/>
    <n v="1408624622"/>
    <b v="0"/>
    <n v="37"/>
    <b v="1"/>
    <x v="30"/>
    <n v="104.30333333333333"/>
    <n v="845.70270270270271"/>
    <x v="2"/>
    <x v="30"/>
  </r>
  <r>
    <n v="2732"/>
    <x v="2731"/>
    <x v="2730"/>
    <n v="12000"/>
    <n v="14190"/>
    <x v="0"/>
    <x v="0"/>
    <x v="0"/>
    <n v="1369699200"/>
    <n v="1366917828"/>
    <b v="0"/>
    <n v="146"/>
    <b v="1"/>
    <x v="30"/>
    <n v="118.25000000000001"/>
    <n v="97.191780821917803"/>
    <x v="2"/>
    <x v="30"/>
  </r>
  <r>
    <n v="2733"/>
    <x v="2732"/>
    <x v="2731"/>
    <n v="50000"/>
    <n v="53769"/>
    <x v="0"/>
    <x v="0"/>
    <x v="0"/>
    <n v="1428643974"/>
    <n v="1423463574"/>
    <b v="0"/>
    <n v="119"/>
    <b v="1"/>
    <x v="30"/>
    <n v="107.538"/>
    <n v="451.84033613445376"/>
    <x v="2"/>
    <x v="30"/>
  </r>
  <r>
    <n v="2734"/>
    <x v="2733"/>
    <x v="2732"/>
    <n v="1"/>
    <n v="22603"/>
    <x v="0"/>
    <x v="0"/>
    <x v="0"/>
    <n v="1476395940"/>
    <n v="1473782592"/>
    <b v="0"/>
    <n v="163"/>
    <b v="1"/>
    <x v="30"/>
    <n v="2260300"/>
    <n v="138.66871165644173"/>
    <x v="2"/>
    <x v="30"/>
  </r>
  <r>
    <n v="2735"/>
    <x v="2734"/>
    <x v="2733"/>
    <n v="750"/>
    <n v="7336.01"/>
    <x v="0"/>
    <x v="1"/>
    <x v="1"/>
    <n v="1363204800"/>
    <n v="1360551250"/>
    <b v="0"/>
    <n v="339"/>
    <b v="1"/>
    <x v="30"/>
    <n v="978.13466666666682"/>
    <n v="21.640147492625371"/>
    <x v="2"/>
    <x v="30"/>
  </r>
  <r>
    <n v="2736"/>
    <x v="2735"/>
    <x v="2734"/>
    <n v="8000"/>
    <n v="9832"/>
    <x v="0"/>
    <x v="5"/>
    <x v="5"/>
    <n v="1398268773"/>
    <n v="1395676773"/>
    <b v="0"/>
    <n v="58"/>
    <b v="1"/>
    <x v="30"/>
    <n v="122.9"/>
    <n v="169.51724137931035"/>
    <x v="2"/>
    <x v="30"/>
  </r>
  <r>
    <n v="2737"/>
    <x v="2736"/>
    <x v="2735"/>
    <n v="30000"/>
    <n v="73818.240000000005"/>
    <x v="0"/>
    <x v="0"/>
    <x v="0"/>
    <n v="1389812400"/>
    <n v="1386108087"/>
    <b v="0"/>
    <n v="456"/>
    <b v="1"/>
    <x v="30"/>
    <n v="246.0608"/>
    <n v="161.88210526315791"/>
    <x v="2"/>
    <x v="30"/>
  </r>
  <r>
    <n v="2738"/>
    <x v="2737"/>
    <x v="2736"/>
    <n v="5000"/>
    <n v="7397"/>
    <x v="0"/>
    <x v="0"/>
    <x v="0"/>
    <n v="1478402804"/>
    <n v="1473218804"/>
    <b v="0"/>
    <n v="15"/>
    <b v="1"/>
    <x v="30"/>
    <n v="147.94"/>
    <n v="493.13333333333333"/>
    <x v="2"/>
    <x v="30"/>
  </r>
  <r>
    <n v="2739"/>
    <x v="2738"/>
    <x v="2737"/>
    <n v="1100"/>
    <n v="4225"/>
    <x v="0"/>
    <x v="1"/>
    <x v="1"/>
    <n v="1399324717"/>
    <n v="1395436717"/>
    <b v="0"/>
    <n v="191"/>
    <b v="1"/>
    <x v="30"/>
    <n v="384.09090909090907"/>
    <n v="22.120418848167539"/>
    <x v="2"/>
    <x v="30"/>
  </r>
  <r>
    <n v="2740"/>
    <x v="2739"/>
    <x v="2738"/>
    <n v="300"/>
    <n v="310"/>
    <x v="0"/>
    <x v="0"/>
    <x v="0"/>
    <n v="1426117552"/>
    <n v="1423529152"/>
    <b v="0"/>
    <n v="17"/>
    <b v="1"/>
    <x v="30"/>
    <n v="103.33333333333334"/>
    <n v="18.235294117647058"/>
    <x v="2"/>
    <x v="30"/>
  </r>
  <r>
    <n v="2741"/>
    <x v="2740"/>
    <x v="2739"/>
    <n v="8000"/>
    <n v="35"/>
    <x v="2"/>
    <x v="0"/>
    <x v="0"/>
    <n v="1413770820"/>
    <n v="1412005602"/>
    <b v="0"/>
    <n v="4"/>
    <b v="0"/>
    <x v="39"/>
    <n v="0.43750000000000006"/>
    <n v="8.75"/>
    <x v="3"/>
    <x v="39"/>
  </r>
  <r>
    <n v="2742"/>
    <x v="2741"/>
    <x v="2740"/>
    <n v="2500"/>
    <n v="731"/>
    <x v="2"/>
    <x v="0"/>
    <x v="0"/>
    <n v="1337102187"/>
    <n v="1335892587"/>
    <b v="0"/>
    <n v="18"/>
    <b v="0"/>
    <x v="39"/>
    <n v="29.24"/>
    <n v="40.611111111111114"/>
    <x v="3"/>
    <x v="39"/>
  </r>
  <r>
    <n v="2743"/>
    <x v="2742"/>
    <x v="2741"/>
    <n v="5999"/>
    <n v="0"/>
    <x v="2"/>
    <x v="0"/>
    <x v="0"/>
    <n v="1476863607"/>
    <n v="1474271607"/>
    <b v="0"/>
    <n v="0"/>
    <b v="0"/>
    <x v="39"/>
    <n v="0"/>
    <e v="#DIV/0!"/>
    <x v="3"/>
    <x v="39"/>
  </r>
  <r>
    <n v="2744"/>
    <x v="2743"/>
    <x v="2742"/>
    <n v="16000"/>
    <n v="835"/>
    <x v="2"/>
    <x v="0"/>
    <x v="0"/>
    <n v="1330478998"/>
    <n v="1327886998"/>
    <b v="0"/>
    <n v="22"/>
    <b v="0"/>
    <x v="39"/>
    <n v="5.21875"/>
    <n v="37.954545454545453"/>
    <x v="3"/>
    <x v="39"/>
  </r>
  <r>
    <n v="2745"/>
    <x v="2744"/>
    <x v="2743"/>
    <n v="8000"/>
    <n v="1751"/>
    <x v="2"/>
    <x v="0"/>
    <x v="0"/>
    <n v="1342309368"/>
    <n v="1337125368"/>
    <b v="0"/>
    <n v="49"/>
    <b v="0"/>
    <x v="39"/>
    <n v="21.887499999999999"/>
    <n v="35.734693877551024"/>
    <x v="3"/>
    <x v="39"/>
  </r>
  <r>
    <n v="2746"/>
    <x v="2745"/>
    <x v="2744"/>
    <n v="3000"/>
    <n v="801"/>
    <x v="2"/>
    <x v="0"/>
    <x v="0"/>
    <n v="1409337911"/>
    <n v="1406745911"/>
    <b v="0"/>
    <n v="19"/>
    <b v="0"/>
    <x v="39"/>
    <n v="26.700000000000003"/>
    <n v="42.157894736842103"/>
    <x v="3"/>
    <x v="39"/>
  </r>
  <r>
    <n v="2747"/>
    <x v="2746"/>
    <x v="2745"/>
    <n v="500"/>
    <n v="140"/>
    <x v="2"/>
    <x v="0"/>
    <x v="0"/>
    <n v="1339816200"/>
    <n v="1337095997"/>
    <b v="0"/>
    <n v="4"/>
    <b v="0"/>
    <x v="39"/>
    <n v="28.000000000000004"/>
    <n v="35"/>
    <x v="3"/>
    <x v="39"/>
  </r>
  <r>
    <n v="2748"/>
    <x v="2747"/>
    <x v="2746"/>
    <n v="5000"/>
    <n v="53"/>
    <x v="2"/>
    <x v="0"/>
    <x v="0"/>
    <n v="1472835802"/>
    <n v="1470243802"/>
    <b v="0"/>
    <n v="4"/>
    <b v="0"/>
    <x v="39"/>
    <n v="1.06"/>
    <n v="13.25"/>
    <x v="3"/>
    <x v="39"/>
  </r>
  <r>
    <n v="2749"/>
    <x v="2748"/>
    <x v="2747"/>
    <n v="10000"/>
    <n v="110"/>
    <x v="2"/>
    <x v="0"/>
    <x v="0"/>
    <n v="1428171037"/>
    <n v="1425582637"/>
    <b v="0"/>
    <n v="2"/>
    <b v="0"/>
    <x v="39"/>
    <n v="1.0999999999999999"/>
    <n v="55"/>
    <x v="3"/>
    <x v="39"/>
  </r>
  <r>
    <n v="2750"/>
    <x v="2749"/>
    <x v="2748"/>
    <n v="1999"/>
    <n v="0"/>
    <x v="2"/>
    <x v="0"/>
    <x v="0"/>
    <n v="1341086400"/>
    <n v="1340055345"/>
    <b v="0"/>
    <n v="0"/>
    <b v="0"/>
    <x v="39"/>
    <n v="0"/>
    <e v="#DIV/0!"/>
    <x v="3"/>
    <x v="39"/>
  </r>
  <r>
    <n v="2751"/>
    <x v="2750"/>
    <x v="2749"/>
    <n v="3274"/>
    <n v="0"/>
    <x v="2"/>
    <x v="0"/>
    <x v="0"/>
    <n v="1403039842"/>
    <n v="1397855842"/>
    <b v="0"/>
    <n v="0"/>
    <b v="0"/>
    <x v="39"/>
    <n v="0"/>
    <e v="#DIV/0!"/>
    <x v="3"/>
    <x v="39"/>
  </r>
  <r>
    <n v="2752"/>
    <x v="2751"/>
    <x v="2750"/>
    <n v="4800"/>
    <n v="550"/>
    <x v="2"/>
    <x v="0"/>
    <x v="0"/>
    <n v="1324232504"/>
    <n v="1320776504"/>
    <b v="0"/>
    <n v="14"/>
    <b v="0"/>
    <x v="39"/>
    <n v="11.458333333333332"/>
    <n v="39.285714285714285"/>
    <x v="3"/>
    <x v="39"/>
  </r>
  <r>
    <n v="2753"/>
    <x v="2752"/>
    <x v="2751"/>
    <n v="2000"/>
    <n v="380"/>
    <x v="2"/>
    <x v="0"/>
    <x v="0"/>
    <n v="1346017023"/>
    <n v="1343425023"/>
    <b v="0"/>
    <n v="8"/>
    <b v="0"/>
    <x v="39"/>
    <n v="19"/>
    <n v="47.5"/>
    <x v="3"/>
    <x v="39"/>
  </r>
  <r>
    <n v="2754"/>
    <x v="2753"/>
    <x v="2752"/>
    <n v="10000"/>
    <n v="0"/>
    <x v="2"/>
    <x v="0"/>
    <x v="0"/>
    <n v="1410448551"/>
    <n v="1407856551"/>
    <b v="0"/>
    <n v="0"/>
    <b v="0"/>
    <x v="39"/>
    <n v="0"/>
    <e v="#DIV/0!"/>
    <x v="3"/>
    <x v="39"/>
  </r>
  <r>
    <n v="2755"/>
    <x v="2754"/>
    <x v="2753"/>
    <n v="500"/>
    <n v="260"/>
    <x v="2"/>
    <x v="17"/>
    <x v="3"/>
    <n v="1428519527"/>
    <n v="1425927527"/>
    <b v="0"/>
    <n v="15"/>
    <b v="0"/>
    <x v="39"/>
    <n v="52"/>
    <n v="17.333333333333332"/>
    <x v="3"/>
    <x v="39"/>
  </r>
  <r>
    <n v="2756"/>
    <x v="2755"/>
    <x v="2754"/>
    <n v="10000"/>
    <n v="1048"/>
    <x v="2"/>
    <x v="0"/>
    <x v="0"/>
    <n v="1389476201"/>
    <n v="1386884201"/>
    <b v="0"/>
    <n v="33"/>
    <b v="0"/>
    <x v="39"/>
    <n v="10.48"/>
    <n v="31.757575757575758"/>
    <x v="3"/>
    <x v="39"/>
  </r>
  <r>
    <n v="2757"/>
    <x v="2756"/>
    <x v="2755"/>
    <n v="1500"/>
    <n v="10"/>
    <x v="2"/>
    <x v="0"/>
    <x v="0"/>
    <n v="1470498332"/>
    <n v="1469202332"/>
    <b v="0"/>
    <n v="2"/>
    <b v="0"/>
    <x v="39"/>
    <n v="0.66666666666666674"/>
    <n v="5"/>
    <x v="3"/>
    <x v="39"/>
  </r>
  <r>
    <n v="2758"/>
    <x v="2757"/>
    <x v="2756"/>
    <n v="2000"/>
    <n v="234"/>
    <x v="2"/>
    <x v="2"/>
    <x v="2"/>
    <n v="1476095783"/>
    <n v="1474886183"/>
    <b v="0"/>
    <n v="6"/>
    <b v="0"/>
    <x v="39"/>
    <n v="11.700000000000001"/>
    <n v="39"/>
    <x v="3"/>
    <x v="39"/>
  </r>
  <r>
    <n v="2759"/>
    <x v="2758"/>
    <x v="2757"/>
    <n v="1000"/>
    <n v="105"/>
    <x v="2"/>
    <x v="2"/>
    <x v="2"/>
    <n v="1468658866"/>
    <n v="1464943666"/>
    <b v="0"/>
    <n v="2"/>
    <b v="0"/>
    <x v="39"/>
    <n v="10.5"/>
    <n v="52.5"/>
    <x v="3"/>
    <x v="39"/>
  </r>
  <r>
    <n v="2760"/>
    <x v="2759"/>
    <x v="2758"/>
    <n v="5000"/>
    <n v="0"/>
    <x v="2"/>
    <x v="1"/>
    <x v="1"/>
    <n v="1371726258"/>
    <n v="1369134258"/>
    <b v="0"/>
    <n v="0"/>
    <b v="0"/>
    <x v="39"/>
    <n v="0"/>
    <e v="#DIV/0!"/>
    <x v="3"/>
    <x v="39"/>
  </r>
  <r>
    <n v="2761"/>
    <x v="2760"/>
    <x v="2759"/>
    <n v="5000"/>
    <n v="36"/>
    <x v="2"/>
    <x v="0"/>
    <x v="0"/>
    <n v="1357176693"/>
    <n v="1354584693"/>
    <b v="0"/>
    <n v="4"/>
    <b v="0"/>
    <x v="39"/>
    <n v="0.72"/>
    <n v="9"/>
    <x v="3"/>
    <x v="39"/>
  </r>
  <r>
    <n v="2762"/>
    <x v="2761"/>
    <x v="2760"/>
    <n v="3250"/>
    <n v="25"/>
    <x v="2"/>
    <x v="0"/>
    <x v="0"/>
    <n v="1332114795"/>
    <n v="1326934395"/>
    <b v="0"/>
    <n v="1"/>
    <b v="0"/>
    <x v="39"/>
    <n v="0.76923076923076927"/>
    <n v="25"/>
    <x v="3"/>
    <x v="39"/>
  </r>
  <r>
    <n v="2763"/>
    <x v="2762"/>
    <x v="2761"/>
    <n v="39400"/>
    <n v="90"/>
    <x v="2"/>
    <x v="0"/>
    <x v="0"/>
    <n v="1369403684"/>
    <n v="1365515684"/>
    <b v="0"/>
    <n v="3"/>
    <b v="0"/>
    <x v="39"/>
    <n v="0.22842639593908631"/>
    <n v="30"/>
    <x v="3"/>
    <x v="39"/>
  </r>
  <r>
    <n v="2764"/>
    <x v="2763"/>
    <x v="2762"/>
    <n v="4000"/>
    <n v="45"/>
    <x v="2"/>
    <x v="0"/>
    <x v="0"/>
    <n v="1338404400"/>
    <n v="1335855631"/>
    <b v="0"/>
    <n v="4"/>
    <b v="0"/>
    <x v="39"/>
    <n v="1.125"/>
    <n v="11.25"/>
    <x v="3"/>
    <x v="39"/>
  </r>
  <r>
    <n v="2765"/>
    <x v="2764"/>
    <x v="2763"/>
    <n v="4000"/>
    <n v="0"/>
    <x v="2"/>
    <x v="0"/>
    <x v="0"/>
    <n v="1351432428"/>
    <n v="1350050028"/>
    <b v="0"/>
    <n v="0"/>
    <b v="0"/>
    <x v="39"/>
    <n v="0"/>
    <e v="#DIV/0!"/>
    <x v="3"/>
    <x v="39"/>
  </r>
  <r>
    <n v="2766"/>
    <x v="2765"/>
    <x v="2764"/>
    <n v="5000"/>
    <n v="100"/>
    <x v="2"/>
    <x v="0"/>
    <x v="0"/>
    <n v="1313078518"/>
    <n v="1310486518"/>
    <b v="0"/>
    <n v="4"/>
    <b v="0"/>
    <x v="39"/>
    <n v="2"/>
    <n v="25"/>
    <x v="3"/>
    <x v="39"/>
  </r>
  <r>
    <n v="2767"/>
    <x v="2766"/>
    <x v="2765"/>
    <n v="4000"/>
    <n v="34"/>
    <x v="2"/>
    <x v="5"/>
    <x v="5"/>
    <n v="1439766050"/>
    <n v="1434582050"/>
    <b v="0"/>
    <n v="3"/>
    <b v="0"/>
    <x v="39"/>
    <n v="0.85000000000000009"/>
    <n v="11.333333333333334"/>
    <x v="3"/>
    <x v="39"/>
  </r>
  <r>
    <n v="2768"/>
    <x v="2767"/>
    <x v="2766"/>
    <n v="7000"/>
    <n v="1002"/>
    <x v="2"/>
    <x v="0"/>
    <x v="0"/>
    <n v="1333028723"/>
    <n v="1330440323"/>
    <b v="0"/>
    <n v="34"/>
    <b v="0"/>
    <x v="39"/>
    <n v="14.314285714285715"/>
    <n v="29.470588235294116"/>
    <x v="3"/>
    <x v="39"/>
  </r>
  <r>
    <n v="2769"/>
    <x v="2768"/>
    <x v="2767"/>
    <n v="800"/>
    <n v="2"/>
    <x v="2"/>
    <x v="1"/>
    <x v="1"/>
    <n v="1401997790"/>
    <n v="1397677790"/>
    <b v="0"/>
    <n v="2"/>
    <b v="0"/>
    <x v="39"/>
    <n v="0.25"/>
    <n v="1"/>
    <x v="3"/>
    <x v="39"/>
  </r>
  <r>
    <n v="2770"/>
    <x v="2769"/>
    <x v="2768"/>
    <n v="20000"/>
    <n v="2082.25"/>
    <x v="2"/>
    <x v="0"/>
    <x v="0"/>
    <n v="1395158130"/>
    <n v="1392569730"/>
    <b v="0"/>
    <n v="33"/>
    <b v="0"/>
    <x v="39"/>
    <n v="10.411249999999999"/>
    <n v="63.098484848484851"/>
    <x v="3"/>
    <x v="39"/>
  </r>
  <r>
    <n v="2771"/>
    <x v="2770"/>
    <x v="2769"/>
    <n v="19980"/>
    <n v="0"/>
    <x v="2"/>
    <x v="0"/>
    <x v="0"/>
    <n v="1359738000"/>
    <n v="1355489140"/>
    <b v="0"/>
    <n v="0"/>
    <b v="0"/>
    <x v="39"/>
    <n v="0"/>
    <e v="#DIV/0!"/>
    <x v="3"/>
    <x v="39"/>
  </r>
  <r>
    <n v="2772"/>
    <x v="2771"/>
    <x v="2770"/>
    <n v="8000"/>
    <n v="0"/>
    <x v="2"/>
    <x v="0"/>
    <x v="0"/>
    <n v="1381006294"/>
    <n v="1379710294"/>
    <b v="0"/>
    <n v="0"/>
    <b v="0"/>
    <x v="39"/>
    <n v="0"/>
    <e v="#DIV/0!"/>
    <x v="3"/>
    <x v="39"/>
  </r>
  <r>
    <n v="2773"/>
    <x v="2772"/>
    <x v="2771"/>
    <n v="530"/>
    <n v="1"/>
    <x v="2"/>
    <x v="5"/>
    <x v="5"/>
    <n v="1461530721"/>
    <n v="1460666721"/>
    <b v="0"/>
    <n v="1"/>
    <b v="0"/>
    <x v="39"/>
    <n v="0.18867924528301888"/>
    <n v="1"/>
    <x v="3"/>
    <x v="39"/>
  </r>
  <r>
    <n v="2774"/>
    <x v="2773"/>
    <x v="2772"/>
    <n v="4000"/>
    <n v="570"/>
    <x v="2"/>
    <x v="0"/>
    <x v="0"/>
    <n v="1362711728"/>
    <n v="1360119728"/>
    <b v="0"/>
    <n v="13"/>
    <b v="0"/>
    <x v="39"/>
    <n v="14.249999999999998"/>
    <n v="43.846153846153847"/>
    <x v="3"/>
    <x v="39"/>
  </r>
  <r>
    <n v="2775"/>
    <x v="2774"/>
    <x v="2773"/>
    <n v="5000"/>
    <n v="150"/>
    <x v="2"/>
    <x v="0"/>
    <x v="0"/>
    <n v="1323994754"/>
    <n v="1321402754"/>
    <b v="0"/>
    <n v="2"/>
    <b v="0"/>
    <x v="39"/>
    <n v="3"/>
    <n v="75"/>
    <x v="3"/>
    <x v="39"/>
  </r>
  <r>
    <n v="2776"/>
    <x v="2775"/>
    <x v="2774"/>
    <n v="21000"/>
    <n v="1655"/>
    <x v="2"/>
    <x v="0"/>
    <x v="0"/>
    <n v="1434092876"/>
    <n v="1431414476"/>
    <b v="0"/>
    <n v="36"/>
    <b v="0"/>
    <x v="39"/>
    <n v="7.8809523809523814"/>
    <n v="45.972222222222221"/>
    <x v="3"/>
    <x v="39"/>
  </r>
  <r>
    <n v="2777"/>
    <x v="2776"/>
    <x v="2775"/>
    <n v="3000"/>
    <n v="10"/>
    <x v="2"/>
    <x v="0"/>
    <x v="0"/>
    <n v="1437149004"/>
    <n v="1434557004"/>
    <b v="0"/>
    <n v="1"/>
    <b v="0"/>
    <x v="39"/>
    <n v="0.33333333333333337"/>
    <n v="10"/>
    <x v="3"/>
    <x v="39"/>
  </r>
  <r>
    <n v="2778"/>
    <x v="2777"/>
    <x v="2776"/>
    <n v="5500"/>
    <n v="1405"/>
    <x v="2"/>
    <x v="0"/>
    <x v="0"/>
    <n v="1409009306"/>
    <n v="1406417306"/>
    <b v="0"/>
    <n v="15"/>
    <b v="0"/>
    <x v="39"/>
    <n v="25.545454545454543"/>
    <n v="93.666666666666671"/>
    <x v="3"/>
    <x v="39"/>
  </r>
  <r>
    <n v="2779"/>
    <x v="2778"/>
    <x v="2777"/>
    <n v="2500"/>
    <n v="53"/>
    <x v="2"/>
    <x v="0"/>
    <x v="0"/>
    <n v="1448204621"/>
    <n v="1445609021"/>
    <b v="0"/>
    <n v="1"/>
    <b v="0"/>
    <x v="39"/>
    <n v="2.12"/>
    <n v="53"/>
    <x v="3"/>
    <x v="39"/>
  </r>
  <r>
    <n v="2780"/>
    <x v="2779"/>
    <x v="2778"/>
    <n v="100000"/>
    <n v="0"/>
    <x v="2"/>
    <x v="13"/>
    <x v="3"/>
    <n v="1489142688"/>
    <n v="1486550688"/>
    <b v="0"/>
    <n v="0"/>
    <b v="0"/>
    <x v="39"/>
    <n v="0"/>
    <e v="#DIV/0!"/>
    <x v="3"/>
    <x v="39"/>
  </r>
  <r>
    <n v="2781"/>
    <x v="2780"/>
    <x v="2779"/>
    <n v="1250"/>
    <n v="1316"/>
    <x v="0"/>
    <x v="0"/>
    <x v="0"/>
    <n v="1423724400"/>
    <n v="1421274954"/>
    <b v="0"/>
    <n v="28"/>
    <b v="1"/>
    <x v="6"/>
    <n v="105.28"/>
    <n v="47"/>
    <x v="1"/>
    <x v="6"/>
  </r>
  <r>
    <n v="2782"/>
    <x v="2781"/>
    <x v="2780"/>
    <n v="1000"/>
    <n v="1200"/>
    <x v="0"/>
    <x v="0"/>
    <x v="0"/>
    <n v="1424149140"/>
    <n v="1421964718"/>
    <b v="0"/>
    <n v="18"/>
    <b v="1"/>
    <x v="6"/>
    <n v="120"/>
    <n v="66.666666666666671"/>
    <x v="1"/>
    <x v="6"/>
  </r>
  <r>
    <n v="2783"/>
    <x v="2782"/>
    <x v="2781"/>
    <n v="1000"/>
    <n v="1145"/>
    <x v="0"/>
    <x v="1"/>
    <x v="1"/>
    <n v="1429793446"/>
    <n v="1428583846"/>
    <b v="0"/>
    <n v="61"/>
    <b v="1"/>
    <x v="6"/>
    <n v="114.5"/>
    <n v="18.770491803278688"/>
    <x v="1"/>
    <x v="6"/>
  </r>
  <r>
    <n v="2784"/>
    <x v="2783"/>
    <x v="2782"/>
    <n v="6000"/>
    <n v="7140"/>
    <x v="0"/>
    <x v="0"/>
    <x v="0"/>
    <n v="1414608843"/>
    <n v="1412794443"/>
    <b v="0"/>
    <n v="108"/>
    <b v="1"/>
    <x v="6"/>
    <n v="119"/>
    <n v="66.111111111111114"/>
    <x v="1"/>
    <x v="6"/>
  </r>
  <r>
    <n v="2785"/>
    <x v="2784"/>
    <x v="2783"/>
    <n v="5000"/>
    <n v="5234"/>
    <x v="0"/>
    <x v="0"/>
    <x v="0"/>
    <n v="1470430800"/>
    <n v="1467865967"/>
    <b v="0"/>
    <n v="142"/>
    <b v="1"/>
    <x v="6"/>
    <n v="104.67999999999999"/>
    <n v="36.859154929577464"/>
    <x v="1"/>
    <x v="6"/>
  </r>
  <r>
    <n v="2786"/>
    <x v="2785"/>
    <x v="2784"/>
    <n v="2500"/>
    <n v="2946"/>
    <x v="0"/>
    <x v="1"/>
    <x v="1"/>
    <n v="1404913180"/>
    <n v="1403703580"/>
    <b v="0"/>
    <n v="74"/>
    <b v="1"/>
    <x v="6"/>
    <n v="117.83999999999999"/>
    <n v="39.810810810810814"/>
    <x v="1"/>
    <x v="6"/>
  </r>
  <r>
    <n v="2787"/>
    <x v="2786"/>
    <x v="2785"/>
    <n v="1000"/>
    <n v="1197"/>
    <x v="0"/>
    <x v="0"/>
    <x v="0"/>
    <n v="1405658752"/>
    <n v="1403066752"/>
    <b v="0"/>
    <n v="38"/>
    <b v="1"/>
    <x v="6"/>
    <n v="119.7"/>
    <n v="31.5"/>
    <x v="1"/>
    <x v="6"/>
  </r>
  <r>
    <n v="2788"/>
    <x v="2787"/>
    <x v="2786"/>
    <n v="2000"/>
    <n v="2050"/>
    <x v="0"/>
    <x v="0"/>
    <x v="0"/>
    <n v="1469811043"/>
    <n v="1467219043"/>
    <b v="0"/>
    <n v="20"/>
    <b v="1"/>
    <x v="6"/>
    <n v="102.49999999999999"/>
    <n v="102.5"/>
    <x v="1"/>
    <x v="6"/>
  </r>
  <r>
    <n v="2789"/>
    <x v="2788"/>
    <x v="2787"/>
    <n v="3000"/>
    <n v="3035"/>
    <x v="0"/>
    <x v="0"/>
    <x v="0"/>
    <n v="1426132800"/>
    <n v="1424477934"/>
    <b v="0"/>
    <n v="24"/>
    <b v="1"/>
    <x v="6"/>
    <n v="101.16666666666667"/>
    <n v="126.45833333333333"/>
    <x v="1"/>
    <x v="6"/>
  </r>
  <r>
    <n v="2790"/>
    <x v="2789"/>
    <x v="2788"/>
    <n v="3000"/>
    <n v="3160"/>
    <x v="0"/>
    <x v="0"/>
    <x v="0"/>
    <n v="1423693903"/>
    <n v="1421101903"/>
    <b v="0"/>
    <n v="66"/>
    <b v="1"/>
    <x v="6"/>
    <n v="105.33333333333333"/>
    <n v="47.878787878787875"/>
    <x v="1"/>
    <x v="6"/>
  </r>
  <r>
    <n v="2791"/>
    <x v="2790"/>
    <x v="2789"/>
    <n v="2000"/>
    <n v="2050"/>
    <x v="0"/>
    <x v="0"/>
    <x v="0"/>
    <n v="1473393600"/>
    <n v="1470778559"/>
    <b v="0"/>
    <n v="28"/>
    <b v="1"/>
    <x v="6"/>
    <n v="102.49999999999999"/>
    <n v="73.214285714285708"/>
    <x v="1"/>
    <x v="6"/>
  </r>
  <r>
    <n v="2792"/>
    <x v="2791"/>
    <x v="2790"/>
    <n v="2000"/>
    <n v="2152"/>
    <x v="0"/>
    <x v="0"/>
    <x v="0"/>
    <n v="1439357559"/>
    <n v="1435469559"/>
    <b v="0"/>
    <n v="24"/>
    <b v="1"/>
    <x v="6"/>
    <n v="107.60000000000001"/>
    <n v="89.666666666666671"/>
    <x v="1"/>
    <x v="6"/>
  </r>
  <r>
    <n v="2793"/>
    <x v="2792"/>
    <x v="2791"/>
    <n v="10000"/>
    <n v="11056.75"/>
    <x v="0"/>
    <x v="2"/>
    <x v="2"/>
    <n v="1437473005"/>
    <n v="1434881005"/>
    <b v="0"/>
    <n v="73"/>
    <b v="1"/>
    <x v="6"/>
    <n v="110.5675"/>
    <n v="151.4623287671233"/>
    <x v="1"/>
    <x v="6"/>
  </r>
  <r>
    <n v="2794"/>
    <x v="2793"/>
    <x v="2792"/>
    <n v="50"/>
    <n v="75"/>
    <x v="0"/>
    <x v="1"/>
    <x v="1"/>
    <n v="1457031600"/>
    <n v="1455640559"/>
    <b v="0"/>
    <n v="3"/>
    <b v="1"/>
    <x v="6"/>
    <n v="150"/>
    <n v="25"/>
    <x v="1"/>
    <x v="6"/>
  </r>
  <r>
    <n v="2795"/>
    <x v="2794"/>
    <x v="2793"/>
    <n v="700"/>
    <n v="730"/>
    <x v="0"/>
    <x v="0"/>
    <x v="0"/>
    <n v="1402095600"/>
    <n v="1400675841"/>
    <b v="0"/>
    <n v="20"/>
    <b v="1"/>
    <x v="6"/>
    <n v="104.28571428571429"/>
    <n v="36.5"/>
    <x v="1"/>
    <x v="6"/>
  </r>
  <r>
    <n v="2796"/>
    <x v="2795"/>
    <x v="2794"/>
    <n v="800"/>
    <n v="924"/>
    <x v="0"/>
    <x v="1"/>
    <x v="1"/>
    <n v="1404564028"/>
    <n v="1401972028"/>
    <b v="0"/>
    <n v="21"/>
    <b v="1"/>
    <x v="6"/>
    <n v="115.5"/>
    <n v="44"/>
    <x v="1"/>
    <x v="6"/>
  </r>
  <r>
    <n v="2797"/>
    <x v="2796"/>
    <x v="2795"/>
    <n v="8000"/>
    <n v="8211.61"/>
    <x v="0"/>
    <x v="1"/>
    <x v="1"/>
    <n v="1404858840"/>
    <n v="1402266840"/>
    <b v="0"/>
    <n v="94"/>
    <b v="1"/>
    <x v="6"/>
    <n v="102.64512500000001"/>
    <n v="87.357553191489373"/>
    <x v="1"/>
    <x v="6"/>
  </r>
  <r>
    <n v="2798"/>
    <x v="2797"/>
    <x v="2796"/>
    <n v="5000"/>
    <n v="5070"/>
    <x v="0"/>
    <x v="1"/>
    <x v="1"/>
    <n v="1438358400"/>
    <n v="1437063121"/>
    <b v="0"/>
    <n v="139"/>
    <b v="1"/>
    <x v="6"/>
    <n v="101.4"/>
    <n v="36.474820143884891"/>
    <x v="1"/>
    <x v="6"/>
  </r>
  <r>
    <n v="2799"/>
    <x v="2798"/>
    <x v="2797"/>
    <n v="5000"/>
    <n v="5831.74"/>
    <x v="0"/>
    <x v="1"/>
    <x v="1"/>
    <n v="1466179200"/>
    <n v="1463466070"/>
    <b v="0"/>
    <n v="130"/>
    <b v="1"/>
    <x v="6"/>
    <n v="116.6348"/>
    <n v="44.859538461538463"/>
    <x v="1"/>
    <x v="6"/>
  </r>
  <r>
    <n v="2800"/>
    <x v="2799"/>
    <x v="2798"/>
    <n v="1000"/>
    <n v="1330"/>
    <x v="0"/>
    <x v="1"/>
    <x v="1"/>
    <n v="1420377366"/>
    <n v="1415193366"/>
    <b v="0"/>
    <n v="31"/>
    <b v="1"/>
    <x v="6"/>
    <n v="133"/>
    <n v="42.903225806451616"/>
    <x v="1"/>
    <x v="6"/>
  </r>
  <r>
    <n v="2801"/>
    <x v="2800"/>
    <x v="2799"/>
    <n v="500"/>
    <n v="666"/>
    <x v="0"/>
    <x v="2"/>
    <x v="2"/>
    <n v="1412938800"/>
    <n v="1411019409"/>
    <b v="0"/>
    <n v="13"/>
    <b v="1"/>
    <x v="6"/>
    <n v="133.20000000000002"/>
    <n v="51.230769230769234"/>
    <x v="1"/>
    <x v="6"/>
  </r>
  <r>
    <n v="2802"/>
    <x v="2801"/>
    <x v="2800"/>
    <n v="3000"/>
    <n v="3055"/>
    <x v="0"/>
    <x v="1"/>
    <x v="1"/>
    <n v="1438875107"/>
    <n v="1436283107"/>
    <b v="0"/>
    <n v="90"/>
    <b v="1"/>
    <x v="6"/>
    <n v="101.83333333333333"/>
    <n v="33.944444444444443"/>
    <x v="1"/>
    <x v="6"/>
  </r>
  <r>
    <n v="2803"/>
    <x v="2802"/>
    <x v="2801"/>
    <n v="10000"/>
    <n v="12795"/>
    <x v="0"/>
    <x v="0"/>
    <x v="0"/>
    <n v="1437004800"/>
    <n v="1433295276"/>
    <b v="0"/>
    <n v="141"/>
    <b v="1"/>
    <x v="6"/>
    <n v="127.95"/>
    <n v="90.744680851063833"/>
    <x v="1"/>
    <x v="6"/>
  </r>
  <r>
    <n v="2804"/>
    <x v="2803"/>
    <x v="2802"/>
    <n v="1000"/>
    <n v="1150"/>
    <x v="0"/>
    <x v="1"/>
    <x v="1"/>
    <n v="1411987990"/>
    <n v="1409395990"/>
    <b v="0"/>
    <n v="23"/>
    <b v="1"/>
    <x v="6"/>
    <n v="114.99999999999999"/>
    <n v="50"/>
    <x v="1"/>
    <x v="6"/>
  </r>
  <r>
    <n v="2805"/>
    <x v="2804"/>
    <x v="2803"/>
    <n v="400"/>
    <n v="440"/>
    <x v="0"/>
    <x v="1"/>
    <x v="1"/>
    <n v="1440245273"/>
    <n v="1438085273"/>
    <b v="0"/>
    <n v="18"/>
    <b v="1"/>
    <x v="6"/>
    <n v="110.00000000000001"/>
    <n v="24.444444444444443"/>
    <x v="1"/>
    <x v="6"/>
  </r>
  <r>
    <n v="2806"/>
    <x v="2805"/>
    <x v="2804"/>
    <n v="3000"/>
    <n v="3363"/>
    <x v="0"/>
    <x v="1"/>
    <x v="1"/>
    <n v="1438772400"/>
    <n v="1435645490"/>
    <b v="0"/>
    <n v="76"/>
    <b v="1"/>
    <x v="6"/>
    <n v="112.1"/>
    <n v="44.25"/>
    <x v="1"/>
    <x v="6"/>
  </r>
  <r>
    <n v="2807"/>
    <x v="2806"/>
    <x v="2805"/>
    <n v="5000"/>
    <n v="6300"/>
    <x v="0"/>
    <x v="0"/>
    <x v="0"/>
    <n v="1435611438"/>
    <n v="1433019438"/>
    <b v="0"/>
    <n v="93"/>
    <b v="1"/>
    <x v="6"/>
    <n v="126"/>
    <n v="67.741935483870961"/>
    <x v="1"/>
    <x v="6"/>
  </r>
  <r>
    <n v="2808"/>
    <x v="2807"/>
    <x v="2806"/>
    <n v="4500"/>
    <n v="4511"/>
    <x v="0"/>
    <x v="0"/>
    <x v="0"/>
    <n v="1440274735"/>
    <n v="1437682735"/>
    <b v="0"/>
    <n v="69"/>
    <b v="1"/>
    <x v="6"/>
    <n v="100.24444444444444"/>
    <n v="65.376811594202906"/>
    <x v="1"/>
    <x v="6"/>
  </r>
  <r>
    <n v="2809"/>
    <x v="2808"/>
    <x v="2807"/>
    <n v="2500"/>
    <n v="2560"/>
    <x v="0"/>
    <x v="0"/>
    <x v="0"/>
    <n v="1459348740"/>
    <n v="1458647725"/>
    <b v="0"/>
    <n v="21"/>
    <b v="1"/>
    <x v="6"/>
    <n v="102.4"/>
    <n v="121.9047619047619"/>
    <x v="1"/>
    <x v="6"/>
  </r>
  <r>
    <n v="2810"/>
    <x v="2809"/>
    <x v="2808"/>
    <n v="2500"/>
    <n v="2705"/>
    <x v="0"/>
    <x v="0"/>
    <x v="0"/>
    <n v="1401595140"/>
    <n v="1398828064"/>
    <b v="0"/>
    <n v="57"/>
    <b v="1"/>
    <x v="6"/>
    <n v="108.2"/>
    <n v="47.456140350877192"/>
    <x v="1"/>
    <x v="6"/>
  </r>
  <r>
    <n v="2811"/>
    <x v="2810"/>
    <x v="2809"/>
    <n v="10000"/>
    <n v="10027"/>
    <x v="0"/>
    <x v="1"/>
    <x v="1"/>
    <n v="1424692503"/>
    <n v="1422100503"/>
    <b v="0"/>
    <n v="108"/>
    <b v="1"/>
    <x v="6"/>
    <n v="100.27"/>
    <n v="92.842592592592595"/>
    <x v="1"/>
    <x v="6"/>
  </r>
  <r>
    <n v="2812"/>
    <x v="2811"/>
    <x v="2810"/>
    <n v="5000"/>
    <n v="5665"/>
    <x v="0"/>
    <x v="5"/>
    <x v="5"/>
    <n v="1428292800"/>
    <n v="1424368298"/>
    <b v="0"/>
    <n v="83"/>
    <b v="1"/>
    <x v="6"/>
    <n v="113.3"/>
    <n v="68.253012048192772"/>
    <x v="1"/>
    <x v="6"/>
  </r>
  <r>
    <n v="2813"/>
    <x v="2812"/>
    <x v="2811"/>
    <n v="2800"/>
    <n v="3572.12"/>
    <x v="0"/>
    <x v="0"/>
    <x v="0"/>
    <n v="1481737761"/>
    <n v="1479577761"/>
    <b v="0"/>
    <n v="96"/>
    <b v="1"/>
    <x v="6"/>
    <n v="127.57571428571428"/>
    <n v="37.209583333333335"/>
    <x v="1"/>
    <x v="6"/>
  </r>
  <r>
    <n v="2814"/>
    <x v="2813"/>
    <x v="2812"/>
    <n v="1500"/>
    <n v="1616"/>
    <x v="0"/>
    <x v="1"/>
    <x v="1"/>
    <n v="1431164115"/>
    <n v="1428572115"/>
    <b v="0"/>
    <n v="64"/>
    <b v="1"/>
    <x v="6"/>
    <n v="107.73333333333332"/>
    <n v="25.25"/>
    <x v="1"/>
    <x v="6"/>
  </r>
  <r>
    <n v="2815"/>
    <x v="2814"/>
    <x v="2813"/>
    <n v="250"/>
    <n v="605"/>
    <x v="0"/>
    <x v="5"/>
    <x v="5"/>
    <n v="1470595109"/>
    <n v="1468003109"/>
    <b v="0"/>
    <n v="14"/>
    <b v="1"/>
    <x v="6"/>
    <n v="242"/>
    <n v="43.214285714285715"/>
    <x v="1"/>
    <x v="6"/>
  </r>
  <r>
    <n v="2816"/>
    <x v="2815"/>
    <x v="2814"/>
    <n v="3000"/>
    <n v="4247"/>
    <x v="0"/>
    <x v="1"/>
    <x v="1"/>
    <n v="1438531200"/>
    <n v="1435921992"/>
    <b v="0"/>
    <n v="169"/>
    <b v="1"/>
    <x v="6"/>
    <n v="141.56666666666666"/>
    <n v="25.130177514792898"/>
    <x v="1"/>
    <x v="6"/>
  </r>
  <r>
    <n v="2817"/>
    <x v="2816"/>
    <x v="2815"/>
    <n v="600"/>
    <n v="780"/>
    <x v="0"/>
    <x v="1"/>
    <x v="1"/>
    <n v="1425136462"/>
    <n v="1421680462"/>
    <b v="0"/>
    <n v="33"/>
    <b v="1"/>
    <x v="6"/>
    <n v="130"/>
    <n v="23.636363636363637"/>
    <x v="1"/>
    <x v="6"/>
  </r>
  <r>
    <n v="2818"/>
    <x v="2817"/>
    <x v="2816"/>
    <n v="10000"/>
    <n v="10603"/>
    <x v="0"/>
    <x v="0"/>
    <x v="0"/>
    <n v="1443018086"/>
    <n v="1441290086"/>
    <b v="0"/>
    <n v="102"/>
    <b v="1"/>
    <x v="6"/>
    <n v="106.03"/>
    <n v="103.95098039215686"/>
    <x v="1"/>
    <x v="6"/>
  </r>
  <r>
    <n v="2819"/>
    <x v="2818"/>
    <x v="2817"/>
    <n v="5000"/>
    <n v="5240"/>
    <x v="0"/>
    <x v="1"/>
    <x v="1"/>
    <n v="1434285409"/>
    <n v="1431693409"/>
    <b v="0"/>
    <n v="104"/>
    <b v="1"/>
    <x v="6"/>
    <n v="104.80000000000001"/>
    <n v="50.384615384615387"/>
    <x v="1"/>
    <x v="6"/>
  </r>
  <r>
    <n v="2820"/>
    <x v="2819"/>
    <x v="2818"/>
    <n v="200"/>
    <n v="272"/>
    <x v="0"/>
    <x v="1"/>
    <x v="1"/>
    <n v="1456444800"/>
    <n v="1454337589"/>
    <b v="0"/>
    <n v="20"/>
    <b v="1"/>
    <x v="6"/>
    <n v="136"/>
    <n v="13.6"/>
    <x v="1"/>
    <x v="6"/>
  </r>
  <r>
    <n v="2821"/>
    <x v="2820"/>
    <x v="2819"/>
    <n v="1000"/>
    <n v="1000"/>
    <x v="0"/>
    <x v="1"/>
    <x v="1"/>
    <n v="1411510135"/>
    <n v="1408918135"/>
    <b v="0"/>
    <n v="35"/>
    <b v="1"/>
    <x v="6"/>
    <n v="100"/>
    <n v="28.571428571428573"/>
    <x v="1"/>
    <x v="6"/>
  </r>
  <r>
    <n v="2822"/>
    <x v="2821"/>
    <x v="2820"/>
    <n v="6000"/>
    <n v="6000"/>
    <x v="0"/>
    <x v="0"/>
    <x v="0"/>
    <n v="1427469892"/>
    <n v="1424881492"/>
    <b v="0"/>
    <n v="94"/>
    <b v="1"/>
    <x v="6"/>
    <n v="100"/>
    <n v="63.829787234042556"/>
    <x v="1"/>
    <x v="6"/>
  </r>
  <r>
    <n v="2823"/>
    <x v="2822"/>
    <x v="2821"/>
    <n v="100"/>
    <n v="124"/>
    <x v="0"/>
    <x v="1"/>
    <x v="1"/>
    <n v="1427842740"/>
    <n v="1425428206"/>
    <b v="0"/>
    <n v="14"/>
    <b v="1"/>
    <x v="6"/>
    <n v="124"/>
    <n v="8.8571428571428577"/>
    <x v="1"/>
    <x v="6"/>
  </r>
  <r>
    <n v="2824"/>
    <x v="2823"/>
    <x v="2822"/>
    <n v="650"/>
    <n v="760"/>
    <x v="0"/>
    <x v="0"/>
    <x v="0"/>
    <n v="1434159780"/>
    <n v="1431412196"/>
    <b v="0"/>
    <n v="15"/>
    <b v="1"/>
    <x v="6"/>
    <n v="116.92307692307693"/>
    <n v="50.666666666666664"/>
    <x v="1"/>
    <x v="6"/>
  </r>
  <r>
    <n v="2825"/>
    <x v="2824"/>
    <x v="2823"/>
    <n v="3000"/>
    <n v="3100"/>
    <x v="0"/>
    <x v="1"/>
    <x v="1"/>
    <n v="1449255686"/>
    <n v="1446663686"/>
    <b v="0"/>
    <n v="51"/>
    <b v="1"/>
    <x v="6"/>
    <n v="103.33333333333334"/>
    <n v="60.784313725490193"/>
    <x v="1"/>
    <x v="6"/>
  </r>
  <r>
    <n v="2826"/>
    <x v="2825"/>
    <x v="2824"/>
    <n v="2000"/>
    <n v="2155"/>
    <x v="0"/>
    <x v="0"/>
    <x v="0"/>
    <n v="1436511600"/>
    <n v="1434415812"/>
    <b v="0"/>
    <n v="19"/>
    <b v="1"/>
    <x v="6"/>
    <n v="107.74999999999999"/>
    <n v="113.42105263157895"/>
    <x v="1"/>
    <x v="6"/>
  </r>
  <r>
    <n v="2827"/>
    <x v="2826"/>
    <x v="2825"/>
    <n v="2000"/>
    <n v="2405"/>
    <x v="0"/>
    <x v="0"/>
    <x v="0"/>
    <n v="1464971400"/>
    <n v="1462379066"/>
    <b v="0"/>
    <n v="23"/>
    <b v="1"/>
    <x v="6"/>
    <n v="120.24999999999999"/>
    <n v="104.56521739130434"/>
    <x v="1"/>
    <x v="6"/>
  </r>
  <r>
    <n v="2828"/>
    <x v="2827"/>
    <x v="2826"/>
    <n v="9500"/>
    <n v="9536"/>
    <x v="0"/>
    <x v="1"/>
    <x v="1"/>
    <n v="1443826800"/>
    <n v="1441606869"/>
    <b v="0"/>
    <n v="97"/>
    <b v="1"/>
    <x v="6"/>
    <n v="100.37894736842105"/>
    <n v="98.30927835051547"/>
    <x v="1"/>
    <x v="6"/>
  </r>
  <r>
    <n v="2829"/>
    <x v="2828"/>
    <x v="2827"/>
    <n v="2500"/>
    <n v="2663"/>
    <x v="0"/>
    <x v="1"/>
    <x v="1"/>
    <n v="1464863118"/>
    <n v="1462443918"/>
    <b v="0"/>
    <n v="76"/>
    <b v="1"/>
    <x v="6"/>
    <n v="106.52"/>
    <n v="35.039473684210527"/>
    <x v="1"/>
    <x v="6"/>
  </r>
  <r>
    <n v="2830"/>
    <x v="2829"/>
    <x v="2828"/>
    <n v="3000"/>
    <n v="3000"/>
    <x v="0"/>
    <x v="0"/>
    <x v="0"/>
    <n v="1399867140"/>
    <n v="1398802148"/>
    <b v="0"/>
    <n v="11"/>
    <b v="1"/>
    <x v="6"/>
    <n v="100"/>
    <n v="272.72727272727275"/>
    <x v="1"/>
    <x v="6"/>
  </r>
  <r>
    <n v="2831"/>
    <x v="2830"/>
    <x v="2829"/>
    <n v="3000"/>
    <n v="3320"/>
    <x v="0"/>
    <x v="0"/>
    <x v="0"/>
    <n v="1437076070"/>
    <n v="1434484070"/>
    <b v="0"/>
    <n v="52"/>
    <b v="1"/>
    <x v="6"/>
    <n v="110.66666666666667"/>
    <n v="63.846153846153847"/>
    <x v="1"/>
    <x v="6"/>
  </r>
  <r>
    <n v="2832"/>
    <x v="2831"/>
    <x v="2830"/>
    <n v="2500"/>
    <n v="2867.99"/>
    <x v="0"/>
    <x v="1"/>
    <x v="1"/>
    <n v="1416780000"/>
    <n v="1414342894"/>
    <b v="0"/>
    <n v="95"/>
    <b v="1"/>
    <x v="6"/>
    <n v="114.71959999999999"/>
    <n v="30.189368421052631"/>
    <x v="1"/>
    <x v="6"/>
  </r>
  <r>
    <n v="2833"/>
    <x v="2832"/>
    <x v="2831"/>
    <n v="2700"/>
    <n v="2923"/>
    <x v="0"/>
    <x v="0"/>
    <x v="0"/>
    <n v="1444528800"/>
    <n v="1442804633"/>
    <b v="0"/>
    <n v="35"/>
    <b v="1"/>
    <x v="6"/>
    <n v="108.25925925925925"/>
    <n v="83.51428571428572"/>
    <x v="1"/>
    <x v="6"/>
  </r>
  <r>
    <n v="2834"/>
    <x v="2833"/>
    <x v="2832"/>
    <n v="800"/>
    <n v="1360"/>
    <x v="0"/>
    <x v="1"/>
    <x v="1"/>
    <n v="1422658930"/>
    <n v="1421362930"/>
    <b v="0"/>
    <n v="21"/>
    <b v="1"/>
    <x v="6"/>
    <n v="170"/>
    <n v="64.761904761904759"/>
    <x v="1"/>
    <x v="6"/>
  </r>
  <r>
    <n v="2835"/>
    <x v="2834"/>
    <x v="2833"/>
    <n v="1000"/>
    <n v="1870.99"/>
    <x v="0"/>
    <x v="1"/>
    <x v="1"/>
    <n v="1449273600"/>
    <n v="1446742417"/>
    <b v="0"/>
    <n v="93"/>
    <b v="1"/>
    <x v="6"/>
    <n v="187.09899999999999"/>
    <n v="20.118172043010752"/>
    <x v="1"/>
    <x v="6"/>
  </r>
  <r>
    <n v="2836"/>
    <x v="2835"/>
    <x v="2834"/>
    <n v="450"/>
    <n v="485"/>
    <x v="0"/>
    <x v="0"/>
    <x v="0"/>
    <n v="1487393940"/>
    <n v="1484115418"/>
    <b v="0"/>
    <n v="11"/>
    <b v="1"/>
    <x v="6"/>
    <n v="107.77777777777777"/>
    <n v="44.090909090909093"/>
    <x v="1"/>
    <x v="6"/>
  </r>
  <r>
    <n v="2837"/>
    <x v="2836"/>
    <x v="2835"/>
    <n v="850"/>
    <n v="850"/>
    <x v="0"/>
    <x v="5"/>
    <x v="5"/>
    <n v="1449701284"/>
    <n v="1446241684"/>
    <b v="0"/>
    <n v="21"/>
    <b v="1"/>
    <x v="6"/>
    <n v="100"/>
    <n v="40.476190476190474"/>
    <x v="1"/>
    <x v="6"/>
  </r>
  <r>
    <n v="2838"/>
    <x v="2837"/>
    <x v="2836"/>
    <n v="2000"/>
    <n v="2405"/>
    <x v="0"/>
    <x v="0"/>
    <x v="0"/>
    <n v="1407967200"/>
    <n v="1406039696"/>
    <b v="0"/>
    <n v="54"/>
    <b v="1"/>
    <x v="6"/>
    <n v="120.24999999999999"/>
    <n v="44.537037037037038"/>
    <x v="1"/>
    <x v="6"/>
  </r>
  <r>
    <n v="2839"/>
    <x v="2838"/>
    <x v="2837"/>
    <n v="3500"/>
    <n v="3900"/>
    <x v="0"/>
    <x v="0"/>
    <x v="0"/>
    <n v="1408942740"/>
    <n v="1406958354"/>
    <b v="0"/>
    <n v="31"/>
    <b v="1"/>
    <x v="6"/>
    <n v="111.42857142857143"/>
    <n v="125.80645161290323"/>
    <x v="1"/>
    <x v="6"/>
  </r>
  <r>
    <n v="2840"/>
    <x v="2839"/>
    <x v="2838"/>
    <n v="2500"/>
    <n v="2600"/>
    <x v="0"/>
    <x v="1"/>
    <x v="1"/>
    <n v="1426698000"/>
    <n v="1424825479"/>
    <b v="0"/>
    <n v="132"/>
    <b v="1"/>
    <x v="6"/>
    <n v="104"/>
    <n v="19.696969696969695"/>
    <x v="1"/>
    <x v="6"/>
  </r>
  <r>
    <n v="2841"/>
    <x v="2840"/>
    <x v="2839"/>
    <n v="1000"/>
    <n v="10"/>
    <x v="2"/>
    <x v="1"/>
    <x v="1"/>
    <n v="1450032297"/>
    <n v="1444844697"/>
    <b v="0"/>
    <n v="1"/>
    <b v="0"/>
    <x v="6"/>
    <n v="1"/>
    <n v="10"/>
    <x v="1"/>
    <x v="6"/>
  </r>
  <r>
    <n v="2842"/>
    <x v="2841"/>
    <x v="2840"/>
    <n v="1500"/>
    <n v="0"/>
    <x v="2"/>
    <x v="1"/>
    <x v="1"/>
    <n v="1403348400"/>
    <n v="1401058295"/>
    <b v="0"/>
    <n v="0"/>
    <b v="0"/>
    <x v="6"/>
    <n v="0"/>
    <e v="#DIV/0!"/>
    <x v="1"/>
    <x v="6"/>
  </r>
  <r>
    <n v="2843"/>
    <x v="2842"/>
    <x v="2841"/>
    <n v="1200"/>
    <n v="0"/>
    <x v="2"/>
    <x v="0"/>
    <x v="0"/>
    <n v="1465790400"/>
    <n v="1462210950"/>
    <b v="0"/>
    <n v="0"/>
    <b v="0"/>
    <x v="6"/>
    <n v="0"/>
    <e v="#DIV/0!"/>
    <x v="1"/>
    <x v="6"/>
  </r>
  <r>
    <n v="2844"/>
    <x v="2843"/>
    <x v="2842"/>
    <n v="550"/>
    <n v="30"/>
    <x v="2"/>
    <x v="15"/>
    <x v="3"/>
    <n v="1483535180"/>
    <n v="1480943180"/>
    <b v="0"/>
    <n v="1"/>
    <b v="0"/>
    <x v="6"/>
    <n v="5.4545454545454541"/>
    <n v="30"/>
    <x v="1"/>
    <x v="6"/>
  </r>
  <r>
    <n v="2845"/>
    <x v="2844"/>
    <x v="2843"/>
    <n v="7500"/>
    <n v="2366"/>
    <x v="2"/>
    <x v="0"/>
    <x v="0"/>
    <n v="1433723033"/>
    <n v="1428539033"/>
    <b v="0"/>
    <n v="39"/>
    <b v="0"/>
    <x v="6"/>
    <n v="31.546666666666667"/>
    <n v="60.666666666666664"/>
    <x v="1"/>
    <x v="6"/>
  </r>
  <r>
    <n v="2846"/>
    <x v="2845"/>
    <x v="2844"/>
    <n v="8000"/>
    <n v="0"/>
    <x v="2"/>
    <x v="0"/>
    <x v="0"/>
    <n v="1432917394"/>
    <n v="1429029394"/>
    <b v="0"/>
    <n v="0"/>
    <b v="0"/>
    <x v="6"/>
    <n v="0"/>
    <e v="#DIV/0!"/>
    <x v="1"/>
    <x v="6"/>
  </r>
  <r>
    <n v="2847"/>
    <x v="2846"/>
    <x v="2845"/>
    <n v="2000"/>
    <n v="0"/>
    <x v="2"/>
    <x v="0"/>
    <x v="0"/>
    <n v="1464031265"/>
    <n v="1458847265"/>
    <b v="0"/>
    <n v="0"/>
    <b v="0"/>
    <x v="6"/>
    <n v="0"/>
    <e v="#DIV/0!"/>
    <x v="1"/>
    <x v="6"/>
  </r>
  <r>
    <n v="2848"/>
    <x v="2847"/>
    <x v="2846"/>
    <n v="35000"/>
    <n v="70"/>
    <x v="2"/>
    <x v="0"/>
    <x v="0"/>
    <n v="1432913659"/>
    <n v="1430321659"/>
    <b v="0"/>
    <n v="3"/>
    <b v="0"/>
    <x v="6"/>
    <n v="0.2"/>
    <n v="23.333333333333332"/>
    <x v="1"/>
    <x v="6"/>
  </r>
  <r>
    <n v="2849"/>
    <x v="2848"/>
    <x v="2847"/>
    <n v="500"/>
    <n v="5"/>
    <x v="2"/>
    <x v="1"/>
    <x v="1"/>
    <n v="1461406600"/>
    <n v="1458814600"/>
    <b v="0"/>
    <n v="1"/>
    <b v="0"/>
    <x v="6"/>
    <n v="1"/>
    <n v="5"/>
    <x v="1"/>
    <x v="6"/>
  </r>
  <r>
    <n v="2850"/>
    <x v="2849"/>
    <x v="2848"/>
    <n v="8000"/>
    <n v="311"/>
    <x v="2"/>
    <x v="0"/>
    <x v="0"/>
    <n v="1409962211"/>
    <n v="1407370211"/>
    <b v="0"/>
    <n v="13"/>
    <b v="0"/>
    <x v="6"/>
    <n v="3.8875000000000002"/>
    <n v="23.923076923076923"/>
    <x v="1"/>
    <x v="6"/>
  </r>
  <r>
    <n v="2851"/>
    <x v="2850"/>
    <x v="2849"/>
    <n v="4500"/>
    <n v="0"/>
    <x v="2"/>
    <x v="17"/>
    <x v="3"/>
    <n v="1454109420"/>
    <n v="1453334629"/>
    <b v="0"/>
    <n v="0"/>
    <b v="0"/>
    <x v="6"/>
    <n v="0"/>
    <e v="#DIV/0!"/>
    <x v="1"/>
    <x v="6"/>
  </r>
  <r>
    <n v="2852"/>
    <x v="2851"/>
    <x v="2850"/>
    <n v="5000"/>
    <n v="95"/>
    <x v="2"/>
    <x v="0"/>
    <x v="0"/>
    <n v="1403312703"/>
    <n v="1400720703"/>
    <b v="0"/>
    <n v="6"/>
    <b v="0"/>
    <x v="6"/>
    <n v="1.9"/>
    <n v="15.833333333333334"/>
    <x v="1"/>
    <x v="6"/>
  </r>
  <r>
    <n v="2853"/>
    <x v="2852"/>
    <x v="2851"/>
    <n v="9500"/>
    <n v="0"/>
    <x v="2"/>
    <x v="5"/>
    <x v="5"/>
    <n v="1410669297"/>
    <n v="1405485297"/>
    <b v="0"/>
    <n v="0"/>
    <b v="0"/>
    <x v="6"/>
    <n v="0"/>
    <e v="#DIV/0!"/>
    <x v="1"/>
    <x v="6"/>
  </r>
  <r>
    <n v="2854"/>
    <x v="2853"/>
    <x v="2852"/>
    <n v="1000"/>
    <n v="417"/>
    <x v="2"/>
    <x v="1"/>
    <x v="1"/>
    <n v="1431018719"/>
    <n v="1429290719"/>
    <b v="0"/>
    <n v="14"/>
    <b v="0"/>
    <x v="6"/>
    <n v="41.699999999999996"/>
    <n v="29.785714285714285"/>
    <x v="1"/>
    <x v="6"/>
  </r>
  <r>
    <n v="2855"/>
    <x v="2854"/>
    <x v="2853"/>
    <n v="600"/>
    <n v="300"/>
    <x v="2"/>
    <x v="0"/>
    <x v="0"/>
    <n v="1454110440"/>
    <n v="1451607071"/>
    <b v="0"/>
    <n v="5"/>
    <b v="0"/>
    <x v="6"/>
    <n v="50"/>
    <n v="60"/>
    <x v="1"/>
    <x v="6"/>
  </r>
  <r>
    <n v="2856"/>
    <x v="2855"/>
    <x v="2854"/>
    <n v="3000"/>
    <n v="146"/>
    <x v="2"/>
    <x v="0"/>
    <x v="0"/>
    <n v="1439069640"/>
    <n v="1433897647"/>
    <b v="0"/>
    <n v="6"/>
    <b v="0"/>
    <x v="6"/>
    <n v="4.8666666666666663"/>
    <n v="24.333333333333332"/>
    <x v="1"/>
    <x v="6"/>
  </r>
  <r>
    <n v="2857"/>
    <x v="2856"/>
    <x v="2855"/>
    <n v="38000"/>
    <n v="7500"/>
    <x v="2"/>
    <x v="14"/>
    <x v="10"/>
    <n v="1487613600"/>
    <n v="1482444295"/>
    <b v="0"/>
    <n v="15"/>
    <b v="0"/>
    <x v="6"/>
    <n v="19.736842105263158"/>
    <n v="500"/>
    <x v="1"/>
    <x v="6"/>
  </r>
  <r>
    <n v="2858"/>
    <x v="2857"/>
    <x v="2856"/>
    <n v="1000"/>
    <n v="0"/>
    <x v="2"/>
    <x v="9"/>
    <x v="3"/>
    <n v="1417778880"/>
    <n v="1415711095"/>
    <b v="0"/>
    <n v="0"/>
    <b v="0"/>
    <x v="6"/>
    <n v="0"/>
    <e v="#DIV/0!"/>
    <x v="1"/>
    <x v="6"/>
  </r>
  <r>
    <n v="2859"/>
    <x v="2858"/>
    <x v="2857"/>
    <n v="2000"/>
    <n v="35"/>
    <x v="2"/>
    <x v="2"/>
    <x v="2"/>
    <n v="1444984904"/>
    <n v="1439800904"/>
    <b v="0"/>
    <n v="1"/>
    <b v="0"/>
    <x v="6"/>
    <n v="1.7500000000000002"/>
    <n v="35"/>
    <x v="1"/>
    <x v="6"/>
  </r>
  <r>
    <n v="2860"/>
    <x v="2859"/>
    <x v="2858"/>
    <n v="4000"/>
    <n v="266"/>
    <x v="2"/>
    <x v="0"/>
    <x v="0"/>
    <n v="1466363576"/>
    <n v="1461179576"/>
    <b v="0"/>
    <n v="9"/>
    <b v="0"/>
    <x v="6"/>
    <n v="6.65"/>
    <n v="29.555555555555557"/>
    <x v="1"/>
    <x v="6"/>
  </r>
  <r>
    <n v="2861"/>
    <x v="2860"/>
    <x v="2859"/>
    <n v="250"/>
    <n v="80"/>
    <x v="2"/>
    <x v="2"/>
    <x v="2"/>
    <n v="1443103848"/>
    <n v="1441894248"/>
    <b v="0"/>
    <n v="3"/>
    <b v="0"/>
    <x v="6"/>
    <n v="32"/>
    <n v="26.666666666666668"/>
    <x v="1"/>
    <x v="6"/>
  </r>
  <r>
    <n v="2862"/>
    <x v="2861"/>
    <x v="2860"/>
    <n v="12700"/>
    <n v="55"/>
    <x v="2"/>
    <x v="0"/>
    <x v="0"/>
    <n v="1403636229"/>
    <n v="1401044229"/>
    <b v="0"/>
    <n v="3"/>
    <b v="0"/>
    <x v="6"/>
    <n v="0.43307086614173229"/>
    <n v="18.333333333333332"/>
    <x v="1"/>
    <x v="6"/>
  </r>
  <r>
    <n v="2863"/>
    <x v="2862"/>
    <x v="2861"/>
    <n v="50000"/>
    <n v="20"/>
    <x v="2"/>
    <x v="0"/>
    <x v="0"/>
    <n v="1410279123"/>
    <n v="1405095123"/>
    <b v="0"/>
    <n v="1"/>
    <b v="0"/>
    <x v="6"/>
    <n v="0.04"/>
    <n v="20"/>
    <x v="1"/>
    <x v="6"/>
  </r>
  <r>
    <n v="2864"/>
    <x v="2863"/>
    <x v="2862"/>
    <n v="2500"/>
    <n v="40"/>
    <x v="2"/>
    <x v="1"/>
    <x v="1"/>
    <n v="1437139080"/>
    <n v="1434552207"/>
    <b v="0"/>
    <n v="3"/>
    <b v="0"/>
    <x v="6"/>
    <n v="1.6"/>
    <n v="13.333333333333334"/>
    <x v="1"/>
    <x v="6"/>
  </r>
  <r>
    <n v="2865"/>
    <x v="2864"/>
    <x v="2863"/>
    <n v="2888"/>
    <n v="0"/>
    <x v="2"/>
    <x v="0"/>
    <x v="0"/>
    <n v="1420512259"/>
    <n v="1415328259"/>
    <b v="0"/>
    <n v="0"/>
    <b v="0"/>
    <x v="6"/>
    <n v="0"/>
    <e v="#DIV/0!"/>
    <x v="1"/>
    <x v="6"/>
  </r>
  <r>
    <n v="2866"/>
    <x v="2865"/>
    <x v="2864"/>
    <n v="5000"/>
    <n v="45"/>
    <x v="2"/>
    <x v="0"/>
    <x v="0"/>
    <n v="1476482400"/>
    <n v="1473893721"/>
    <b v="0"/>
    <n v="2"/>
    <b v="0"/>
    <x v="6"/>
    <n v="0.89999999999999991"/>
    <n v="22.5"/>
    <x v="1"/>
    <x v="6"/>
  </r>
  <r>
    <n v="2867"/>
    <x v="2866"/>
    <x v="2865"/>
    <n v="2500"/>
    <n v="504"/>
    <x v="2"/>
    <x v="0"/>
    <x v="0"/>
    <n v="1467604800"/>
    <n v="1465533672"/>
    <b v="0"/>
    <n v="10"/>
    <b v="0"/>
    <x v="6"/>
    <n v="20.16"/>
    <n v="50.4"/>
    <x v="1"/>
    <x v="6"/>
  </r>
  <r>
    <n v="2868"/>
    <x v="2867"/>
    <x v="2866"/>
    <n v="15000"/>
    <n v="6301.76"/>
    <x v="2"/>
    <x v="0"/>
    <x v="0"/>
    <n v="1475697054"/>
    <n v="1473105054"/>
    <b v="0"/>
    <n v="60"/>
    <b v="0"/>
    <x v="6"/>
    <n v="42.011733333333332"/>
    <n v="105.02933333333334"/>
    <x v="1"/>
    <x v="6"/>
  </r>
  <r>
    <n v="2869"/>
    <x v="2868"/>
    <x v="2867"/>
    <n v="20000"/>
    <n v="177"/>
    <x v="2"/>
    <x v="0"/>
    <x v="0"/>
    <n v="1468937681"/>
    <n v="1466345681"/>
    <b v="0"/>
    <n v="5"/>
    <b v="0"/>
    <x v="6"/>
    <n v="0.88500000000000001"/>
    <n v="35.4"/>
    <x v="1"/>
    <x v="6"/>
  </r>
  <r>
    <n v="2870"/>
    <x v="2869"/>
    <x v="2868"/>
    <n v="5000"/>
    <n v="750"/>
    <x v="2"/>
    <x v="0"/>
    <x v="0"/>
    <n v="1400301165"/>
    <n v="1397709165"/>
    <b v="0"/>
    <n v="9"/>
    <b v="0"/>
    <x v="6"/>
    <n v="15"/>
    <n v="83.333333333333329"/>
    <x v="1"/>
    <x v="6"/>
  </r>
  <r>
    <n v="2871"/>
    <x v="2870"/>
    <x v="2869"/>
    <n v="10000"/>
    <n v="467"/>
    <x v="2"/>
    <x v="0"/>
    <x v="0"/>
    <n v="1419183813"/>
    <n v="1417455813"/>
    <b v="0"/>
    <n v="13"/>
    <b v="0"/>
    <x v="6"/>
    <n v="4.67"/>
    <n v="35.92307692307692"/>
    <x v="1"/>
    <x v="6"/>
  </r>
  <r>
    <n v="2872"/>
    <x v="2871"/>
    <x v="2870"/>
    <n v="3000"/>
    <n v="0"/>
    <x v="2"/>
    <x v="0"/>
    <x v="0"/>
    <n v="1434768438"/>
    <n v="1429584438"/>
    <b v="0"/>
    <n v="0"/>
    <b v="0"/>
    <x v="6"/>
    <n v="0"/>
    <e v="#DIV/0!"/>
    <x v="1"/>
    <x v="6"/>
  </r>
  <r>
    <n v="2873"/>
    <x v="2872"/>
    <x v="2871"/>
    <n v="2500"/>
    <n v="953"/>
    <x v="2"/>
    <x v="0"/>
    <x v="0"/>
    <n v="1422473831"/>
    <n v="1419881831"/>
    <b v="0"/>
    <n v="8"/>
    <b v="0"/>
    <x v="6"/>
    <n v="38.119999999999997"/>
    <n v="119.125"/>
    <x v="1"/>
    <x v="6"/>
  </r>
  <r>
    <n v="2874"/>
    <x v="2873"/>
    <x v="2872"/>
    <n v="5000"/>
    <n v="271"/>
    <x v="2"/>
    <x v="0"/>
    <x v="0"/>
    <n v="1484684186"/>
    <n v="1482092186"/>
    <b v="0"/>
    <n v="3"/>
    <b v="0"/>
    <x v="6"/>
    <n v="5.42"/>
    <n v="90.333333333333329"/>
    <x v="1"/>
    <x v="6"/>
  </r>
  <r>
    <n v="2875"/>
    <x v="2874"/>
    <x v="2873"/>
    <n v="20000"/>
    <n v="7"/>
    <x v="2"/>
    <x v="0"/>
    <x v="0"/>
    <n v="1462417493"/>
    <n v="1459825493"/>
    <b v="0"/>
    <n v="3"/>
    <b v="0"/>
    <x v="6"/>
    <n v="3.4999999999999996E-2"/>
    <n v="2.3333333333333335"/>
    <x v="1"/>
    <x v="6"/>
  </r>
  <r>
    <n v="2876"/>
    <x v="2875"/>
    <x v="2874"/>
    <n v="150000"/>
    <n v="0"/>
    <x v="2"/>
    <x v="0"/>
    <x v="0"/>
    <n v="1437069079"/>
    <n v="1434477079"/>
    <b v="0"/>
    <n v="0"/>
    <b v="0"/>
    <x v="6"/>
    <n v="0"/>
    <e v="#DIV/0!"/>
    <x v="1"/>
    <x v="6"/>
  </r>
  <r>
    <n v="2877"/>
    <x v="2876"/>
    <x v="2875"/>
    <n v="6000"/>
    <n v="650"/>
    <x v="2"/>
    <x v="0"/>
    <x v="0"/>
    <n v="1480525200"/>
    <n v="1477781724"/>
    <b v="0"/>
    <n v="6"/>
    <b v="0"/>
    <x v="6"/>
    <n v="10.833333333333334"/>
    <n v="108.33333333333333"/>
    <x v="1"/>
    <x v="6"/>
  </r>
  <r>
    <n v="2878"/>
    <x v="2877"/>
    <x v="2876"/>
    <n v="3000"/>
    <n v="63"/>
    <x v="2"/>
    <x v="1"/>
    <x v="1"/>
    <n v="1435934795"/>
    <n v="1430750795"/>
    <b v="0"/>
    <n v="4"/>
    <b v="0"/>
    <x v="6"/>
    <n v="2.1"/>
    <n v="15.75"/>
    <x v="1"/>
    <x v="6"/>
  </r>
  <r>
    <n v="2879"/>
    <x v="2878"/>
    <x v="2877"/>
    <n v="11200"/>
    <n v="29"/>
    <x v="2"/>
    <x v="0"/>
    <x v="0"/>
    <n v="1453310661"/>
    <n v="1450718661"/>
    <b v="0"/>
    <n v="1"/>
    <b v="0"/>
    <x v="6"/>
    <n v="0.2589285714285714"/>
    <n v="29"/>
    <x v="1"/>
    <x v="6"/>
  </r>
  <r>
    <n v="2880"/>
    <x v="2879"/>
    <x v="2878"/>
    <n v="12000"/>
    <n v="2800"/>
    <x v="2"/>
    <x v="0"/>
    <x v="0"/>
    <n v="1440090300"/>
    <n v="1436305452"/>
    <b v="0"/>
    <n v="29"/>
    <b v="0"/>
    <x v="6"/>
    <n v="23.333333333333332"/>
    <n v="96.551724137931032"/>
    <x v="1"/>
    <x v="6"/>
  </r>
  <r>
    <n v="2881"/>
    <x v="2880"/>
    <x v="2879"/>
    <n v="5500"/>
    <n v="0"/>
    <x v="2"/>
    <x v="0"/>
    <x v="0"/>
    <n v="1417620036"/>
    <n v="1412432436"/>
    <b v="0"/>
    <n v="0"/>
    <b v="0"/>
    <x v="6"/>
    <n v="0"/>
    <e v="#DIV/0!"/>
    <x v="1"/>
    <x v="6"/>
  </r>
  <r>
    <n v="2882"/>
    <x v="2881"/>
    <x v="2880"/>
    <n v="750"/>
    <n v="252"/>
    <x v="2"/>
    <x v="0"/>
    <x v="0"/>
    <n v="1462112318"/>
    <n v="1459520318"/>
    <b v="0"/>
    <n v="4"/>
    <b v="0"/>
    <x v="6"/>
    <n v="33.6"/>
    <n v="63"/>
    <x v="1"/>
    <x v="6"/>
  </r>
  <r>
    <n v="2883"/>
    <x v="2882"/>
    <x v="2881"/>
    <n v="10000"/>
    <n v="1908"/>
    <x v="2"/>
    <x v="0"/>
    <x v="0"/>
    <n v="1454734740"/>
    <n v="1451684437"/>
    <b v="0"/>
    <n v="5"/>
    <b v="0"/>
    <x v="6"/>
    <n v="19.079999999999998"/>
    <n v="381.6"/>
    <x v="1"/>
    <x v="6"/>
  </r>
  <r>
    <n v="2884"/>
    <x v="2883"/>
    <x v="2882"/>
    <n v="45000"/>
    <n v="185"/>
    <x v="2"/>
    <x v="0"/>
    <x v="0"/>
    <n v="1417800435"/>
    <n v="1415208435"/>
    <b v="0"/>
    <n v="4"/>
    <b v="0"/>
    <x v="6"/>
    <n v="0.41111111111111115"/>
    <n v="46.25"/>
    <x v="1"/>
    <x v="6"/>
  </r>
  <r>
    <n v="2885"/>
    <x v="2884"/>
    <x v="2883"/>
    <n v="400"/>
    <n v="130"/>
    <x v="2"/>
    <x v="0"/>
    <x v="0"/>
    <n v="1426294201"/>
    <n v="1423705801"/>
    <b v="0"/>
    <n v="5"/>
    <b v="0"/>
    <x v="6"/>
    <n v="32.5"/>
    <n v="26"/>
    <x v="1"/>
    <x v="6"/>
  </r>
  <r>
    <n v="2886"/>
    <x v="2885"/>
    <x v="2884"/>
    <n v="200"/>
    <n v="10"/>
    <x v="2"/>
    <x v="0"/>
    <x v="0"/>
    <n v="1442635140"/>
    <n v="1442243484"/>
    <b v="0"/>
    <n v="1"/>
    <b v="0"/>
    <x v="6"/>
    <n v="5"/>
    <n v="10"/>
    <x v="1"/>
    <x v="6"/>
  </r>
  <r>
    <n v="2887"/>
    <x v="2886"/>
    <x v="2885"/>
    <n v="3000"/>
    <n v="5"/>
    <x v="2"/>
    <x v="0"/>
    <x v="0"/>
    <n v="1420971324"/>
    <n v="1418379324"/>
    <b v="0"/>
    <n v="1"/>
    <b v="0"/>
    <x v="6"/>
    <n v="0.16666666666666669"/>
    <n v="5"/>
    <x v="1"/>
    <x v="6"/>
  </r>
  <r>
    <n v="2888"/>
    <x v="2887"/>
    <x v="2886"/>
    <n v="30000"/>
    <n v="0"/>
    <x v="2"/>
    <x v="0"/>
    <x v="0"/>
    <n v="1413608340"/>
    <n v="1412945440"/>
    <b v="0"/>
    <n v="0"/>
    <b v="0"/>
    <x v="6"/>
    <n v="0"/>
    <e v="#DIV/0!"/>
    <x v="1"/>
    <x v="6"/>
  </r>
  <r>
    <n v="2889"/>
    <x v="2888"/>
    <x v="2887"/>
    <n v="3000"/>
    <n v="1142"/>
    <x v="2"/>
    <x v="0"/>
    <x v="0"/>
    <n v="1409344985"/>
    <n v="1406752985"/>
    <b v="0"/>
    <n v="14"/>
    <b v="0"/>
    <x v="6"/>
    <n v="38.066666666666663"/>
    <n v="81.571428571428569"/>
    <x v="1"/>
    <x v="6"/>
  </r>
  <r>
    <n v="2890"/>
    <x v="2889"/>
    <x v="2888"/>
    <n v="2000"/>
    <n v="21"/>
    <x v="2"/>
    <x v="0"/>
    <x v="0"/>
    <n v="1407553200"/>
    <n v="1405100992"/>
    <b v="0"/>
    <n v="3"/>
    <b v="0"/>
    <x v="6"/>
    <n v="1.05"/>
    <n v="7"/>
    <x v="1"/>
    <x v="6"/>
  </r>
  <r>
    <n v="2891"/>
    <x v="2890"/>
    <x v="2889"/>
    <n v="10000"/>
    <n v="273"/>
    <x v="2"/>
    <x v="0"/>
    <x v="0"/>
    <n v="1460751128"/>
    <n v="1455570728"/>
    <b v="0"/>
    <n v="10"/>
    <b v="0"/>
    <x v="6"/>
    <n v="2.73"/>
    <n v="27.3"/>
    <x v="1"/>
    <x v="6"/>
  </r>
  <r>
    <n v="2892"/>
    <x v="2891"/>
    <x v="2890"/>
    <n v="5500"/>
    <n v="500"/>
    <x v="2"/>
    <x v="0"/>
    <x v="0"/>
    <n v="1409000400"/>
    <n v="1408381704"/>
    <b v="0"/>
    <n v="17"/>
    <b v="0"/>
    <x v="6"/>
    <n v="9.0909090909090917"/>
    <n v="29.411764705882351"/>
    <x v="1"/>
    <x v="6"/>
  </r>
  <r>
    <n v="2893"/>
    <x v="2892"/>
    <x v="2891"/>
    <n v="5000"/>
    <n v="25"/>
    <x v="2"/>
    <x v="0"/>
    <x v="0"/>
    <n v="1420768800"/>
    <n v="1415644395"/>
    <b v="0"/>
    <n v="2"/>
    <b v="0"/>
    <x v="6"/>
    <n v="0.5"/>
    <n v="12.5"/>
    <x v="1"/>
    <x v="6"/>
  </r>
  <r>
    <n v="2894"/>
    <x v="2893"/>
    <x v="2892"/>
    <n v="50000"/>
    <n v="0"/>
    <x v="2"/>
    <x v="0"/>
    <x v="0"/>
    <n v="1428100815"/>
    <n v="1422920415"/>
    <b v="0"/>
    <n v="0"/>
    <b v="0"/>
    <x v="6"/>
    <n v="0"/>
    <e v="#DIV/0!"/>
    <x v="1"/>
    <x v="6"/>
  </r>
  <r>
    <n v="2895"/>
    <x v="2894"/>
    <x v="2893"/>
    <n v="500"/>
    <n v="23"/>
    <x v="2"/>
    <x v="0"/>
    <x v="0"/>
    <n v="1403470800"/>
    <n v="1403356792"/>
    <b v="0"/>
    <n v="4"/>
    <b v="0"/>
    <x v="6"/>
    <n v="4.5999999999999996"/>
    <n v="5.75"/>
    <x v="1"/>
    <x v="6"/>
  </r>
  <r>
    <n v="2896"/>
    <x v="2895"/>
    <x v="2894"/>
    <n v="3000"/>
    <n v="625"/>
    <x v="2"/>
    <x v="0"/>
    <x v="0"/>
    <n v="1481522400"/>
    <n v="1480283321"/>
    <b v="0"/>
    <n v="12"/>
    <b v="0"/>
    <x v="6"/>
    <n v="20.833333333333336"/>
    <n v="52.083333333333336"/>
    <x v="1"/>
    <x v="6"/>
  </r>
  <r>
    <n v="2897"/>
    <x v="2896"/>
    <x v="2895"/>
    <n v="12000"/>
    <n v="550"/>
    <x v="2"/>
    <x v="0"/>
    <x v="0"/>
    <n v="1444577345"/>
    <n v="1441985458"/>
    <b v="0"/>
    <n v="3"/>
    <b v="0"/>
    <x v="6"/>
    <n v="4.583333333333333"/>
    <n v="183.33333333333334"/>
    <x v="1"/>
    <x v="6"/>
  </r>
  <r>
    <n v="2898"/>
    <x v="2897"/>
    <x v="2896"/>
    <n v="7500"/>
    <n v="316"/>
    <x v="2"/>
    <x v="0"/>
    <x v="0"/>
    <n v="1446307053"/>
    <n v="1443715053"/>
    <b v="0"/>
    <n v="12"/>
    <b v="0"/>
    <x v="6"/>
    <n v="4.2133333333333338"/>
    <n v="26.333333333333332"/>
    <x v="1"/>
    <x v="6"/>
  </r>
  <r>
    <n v="2899"/>
    <x v="2898"/>
    <x v="2897"/>
    <n v="10000"/>
    <n v="0"/>
    <x v="2"/>
    <x v="0"/>
    <x v="0"/>
    <n v="1469325158"/>
    <n v="1464141158"/>
    <b v="0"/>
    <n v="0"/>
    <b v="0"/>
    <x v="6"/>
    <n v="0"/>
    <e v="#DIV/0!"/>
    <x v="1"/>
    <x v="6"/>
  </r>
  <r>
    <n v="2900"/>
    <x v="2899"/>
    <x v="2898"/>
    <n v="5500"/>
    <n v="3405"/>
    <x v="2"/>
    <x v="0"/>
    <x v="0"/>
    <n v="1407562632"/>
    <n v="1404970632"/>
    <b v="0"/>
    <n v="7"/>
    <b v="0"/>
    <x v="6"/>
    <n v="61.909090909090914"/>
    <n v="486.42857142857144"/>
    <x v="1"/>
    <x v="6"/>
  </r>
  <r>
    <n v="2901"/>
    <x v="2900"/>
    <x v="2899"/>
    <n v="750"/>
    <n v="6"/>
    <x v="2"/>
    <x v="0"/>
    <x v="0"/>
    <n v="1423345339"/>
    <n v="1418161339"/>
    <b v="0"/>
    <n v="2"/>
    <b v="0"/>
    <x v="6"/>
    <n v="0.8"/>
    <n v="3"/>
    <x v="1"/>
    <x v="6"/>
  </r>
  <r>
    <n v="2902"/>
    <x v="2901"/>
    <x v="2900"/>
    <n v="150000"/>
    <n v="25"/>
    <x v="2"/>
    <x v="0"/>
    <x v="0"/>
    <n v="1440412396"/>
    <n v="1437820396"/>
    <b v="0"/>
    <n v="1"/>
    <b v="0"/>
    <x v="6"/>
    <n v="1.6666666666666666E-2"/>
    <n v="25"/>
    <x v="1"/>
    <x v="6"/>
  </r>
  <r>
    <n v="2903"/>
    <x v="2902"/>
    <x v="2901"/>
    <n v="5000"/>
    <n v="39"/>
    <x v="2"/>
    <x v="0"/>
    <x v="0"/>
    <n v="1441771218"/>
    <n v="1436587218"/>
    <b v="0"/>
    <n v="4"/>
    <b v="0"/>
    <x v="6"/>
    <n v="0.77999999999999992"/>
    <n v="9.75"/>
    <x v="1"/>
    <x v="6"/>
  </r>
  <r>
    <n v="2904"/>
    <x v="2903"/>
    <x v="2902"/>
    <n v="1500"/>
    <n v="75"/>
    <x v="2"/>
    <x v="1"/>
    <x v="1"/>
    <n v="1415534400"/>
    <n v="1414538031"/>
    <b v="0"/>
    <n v="4"/>
    <b v="0"/>
    <x v="6"/>
    <n v="5"/>
    <n v="18.75"/>
    <x v="1"/>
    <x v="6"/>
  </r>
  <r>
    <n v="2905"/>
    <x v="2904"/>
    <x v="2903"/>
    <n v="3500"/>
    <n v="622"/>
    <x v="2"/>
    <x v="0"/>
    <x v="0"/>
    <n v="1473211313"/>
    <n v="1472001713"/>
    <b v="0"/>
    <n v="17"/>
    <b v="0"/>
    <x v="6"/>
    <n v="17.771428571428572"/>
    <n v="36.588235294117645"/>
    <x v="1"/>
    <x v="6"/>
  </r>
  <r>
    <n v="2906"/>
    <x v="2905"/>
    <x v="2904"/>
    <n v="6000"/>
    <n v="565"/>
    <x v="2"/>
    <x v="0"/>
    <x v="0"/>
    <n v="1438390800"/>
    <n v="1436888066"/>
    <b v="0"/>
    <n v="7"/>
    <b v="0"/>
    <x v="6"/>
    <n v="9.4166666666666661"/>
    <n v="80.714285714285708"/>
    <x v="1"/>
    <x v="6"/>
  </r>
  <r>
    <n v="2907"/>
    <x v="2906"/>
    <x v="2905"/>
    <n v="2500"/>
    <n v="2"/>
    <x v="2"/>
    <x v="0"/>
    <x v="0"/>
    <n v="1463259837"/>
    <n v="1458075837"/>
    <b v="0"/>
    <n v="2"/>
    <b v="0"/>
    <x v="6"/>
    <n v="0.08"/>
    <n v="1"/>
    <x v="1"/>
    <x v="6"/>
  </r>
  <r>
    <n v="2908"/>
    <x v="2907"/>
    <x v="2906"/>
    <n v="9600"/>
    <n v="264"/>
    <x v="2"/>
    <x v="0"/>
    <x v="0"/>
    <n v="1465407219"/>
    <n v="1462815219"/>
    <b v="0"/>
    <n v="5"/>
    <b v="0"/>
    <x v="6"/>
    <n v="2.75"/>
    <n v="52.8"/>
    <x v="1"/>
    <x v="6"/>
  </r>
  <r>
    <n v="2909"/>
    <x v="2908"/>
    <x v="2907"/>
    <n v="180000"/>
    <n v="20"/>
    <x v="2"/>
    <x v="0"/>
    <x v="0"/>
    <n v="1416944760"/>
    <n v="1413527001"/>
    <b v="0"/>
    <n v="1"/>
    <b v="0"/>
    <x v="6"/>
    <n v="1.1111111111111112E-2"/>
    <n v="20"/>
    <x v="1"/>
    <x v="6"/>
  </r>
  <r>
    <n v="2910"/>
    <x v="2909"/>
    <x v="2908"/>
    <n v="30000"/>
    <n v="1"/>
    <x v="2"/>
    <x v="1"/>
    <x v="1"/>
    <n v="1434139887"/>
    <n v="1428955887"/>
    <b v="0"/>
    <n v="1"/>
    <b v="0"/>
    <x v="6"/>
    <n v="3.3333333333333335E-3"/>
    <n v="1"/>
    <x v="1"/>
    <x v="6"/>
  </r>
  <r>
    <n v="2911"/>
    <x v="2910"/>
    <x v="2909"/>
    <n v="1800"/>
    <n v="657"/>
    <x v="2"/>
    <x v="0"/>
    <x v="0"/>
    <n v="1435429626"/>
    <n v="1431973626"/>
    <b v="0"/>
    <n v="14"/>
    <b v="0"/>
    <x v="6"/>
    <n v="36.5"/>
    <n v="46.928571428571431"/>
    <x v="1"/>
    <x v="6"/>
  </r>
  <r>
    <n v="2912"/>
    <x v="2911"/>
    <x v="2910"/>
    <n v="14440"/>
    <n v="2030"/>
    <x v="2"/>
    <x v="0"/>
    <x v="0"/>
    <n v="1452827374"/>
    <n v="1450235374"/>
    <b v="0"/>
    <n v="26"/>
    <b v="0"/>
    <x v="6"/>
    <n v="14.058171745152354"/>
    <n v="78.07692307692308"/>
    <x v="1"/>
    <x v="6"/>
  </r>
  <r>
    <n v="2913"/>
    <x v="2912"/>
    <x v="2911"/>
    <n v="10000"/>
    <n v="2"/>
    <x v="2"/>
    <x v="0"/>
    <x v="0"/>
    <n v="1410041339"/>
    <n v="1404857339"/>
    <b v="0"/>
    <n v="2"/>
    <b v="0"/>
    <x v="6"/>
    <n v="0.02"/>
    <n v="1"/>
    <x v="1"/>
    <x v="6"/>
  </r>
  <r>
    <n v="2914"/>
    <x v="2913"/>
    <x v="2912"/>
    <n v="25000"/>
    <n v="1"/>
    <x v="2"/>
    <x v="1"/>
    <x v="1"/>
    <n v="1426365994"/>
    <n v="1421185594"/>
    <b v="0"/>
    <n v="1"/>
    <b v="0"/>
    <x v="6"/>
    <n v="4.0000000000000001E-3"/>
    <n v="1"/>
    <x v="1"/>
    <x v="6"/>
  </r>
  <r>
    <n v="2915"/>
    <x v="2914"/>
    <x v="2913"/>
    <n v="1000"/>
    <n v="611"/>
    <x v="2"/>
    <x v="1"/>
    <x v="1"/>
    <n v="1458117190"/>
    <n v="1455528790"/>
    <b v="0"/>
    <n v="3"/>
    <b v="0"/>
    <x v="6"/>
    <n v="61.1"/>
    <n v="203.66666666666666"/>
    <x v="1"/>
    <x v="6"/>
  </r>
  <r>
    <n v="2916"/>
    <x v="2915"/>
    <x v="2914"/>
    <n v="1850"/>
    <n v="145"/>
    <x v="2"/>
    <x v="1"/>
    <x v="1"/>
    <n v="1400498789"/>
    <n v="1398511589"/>
    <b v="0"/>
    <n v="7"/>
    <b v="0"/>
    <x v="6"/>
    <n v="7.8378378378378386"/>
    <n v="20.714285714285715"/>
    <x v="1"/>
    <x v="6"/>
  </r>
  <r>
    <n v="2917"/>
    <x v="2916"/>
    <x v="2915"/>
    <n v="2000"/>
    <n v="437"/>
    <x v="2"/>
    <x v="0"/>
    <x v="0"/>
    <n v="1442381847"/>
    <n v="1440826647"/>
    <b v="0"/>
    <n v="9"/>
    <b v="0"/>
    <x v="6"/>
    <n v="21.85"/>
    <n v="48.555555555555557"/>
    <x v="1"/>
    <x v="6"/>
  </r>
  <r>
    <n v="2918"/>
    <x v="2917"/>
    <x v="2916"/>
    <n v="5000"/>
    <n v="1362"/>
    <x v="2"/>
    <x v="0"/>
    <x v="0"/>
    <n v="1446131207"/>
    <n v="1443712007"/>
    <b v="0"/>
    <n v="20"/>
    <b v="0"/>
    <x v="6"/>
    <n v="27.24"/>
    <n v="68.099999999999994"/>
    <x v="1"/>
    <x v="6"/>
  </r>
  <r>
    <n v="2919"/>
    <x v="2918"/>
    <x v="2917"/>
    <n v="600"/>
    <n v="51"/>
    <x v="2"/>
    <x v="0"/>
    <x v="0"/>
    <n v="1407250329"/>
    <n v="1404658329"/>
    <b v="0"/>
    <n v="6"/>
    <b v="0"/>
    <x v="6"/>
    <n v="8.5"/>
    <n v="8.5"/>
    <x v="1"/>
    <x v="6"/>
  </r>
  <r>
    <n v="2920"/>
    <x v="2919"/>
    <x v="2918"/>
    <n v="2500"/>
    <n v="671"/>
    <x v="2"/>
    <x v="5"/>
    <x v="5"/>
    <n v="1427306470"/>
    <n v="1424718070"/>
    <b v="0"/>
    <n v="13"/>
    <b v="0"/>
    <x v="6"/>
    <n v="26.840000000000003"/>
    <n v="51.615384615384613"/>
    <x v="1"/>
    <x v="6"/>
  </r>
  <r>
    <n v="2921"/>
    <x v="2920"/>
    <x v="2919"/>
    <n v="100"/>
    <n v="129"/>
    <x v="0"/>
    <x v="0"/>
    <x v="0"/>
    <n v="1411679804"/>
    <n v="1409087804"/>
    <b v="0"/>
    <n v="3"/>
    <b v="1"/>
    <x v="40"/>
    <n v="129"/>
    <n v="43"/>
    <x v="1"/>
    <x v="40"/>
  </r>
  <r>
    <n v="2922"/>
    <x v="2921"/>
    <x v="2920"/>
    <n v="500"/>
    <n v="500"/>
    <x v="0"/>
    <x v="1"/>
    <x v="1"/>
    <n v="1431982727"/>
    <n v="1428094727"/>
    <b v="0"/>
    <n v="6"/>
    <b v="1"/>
    <x v="40"/>
    <n v="100"/>
    <n v="83.333333333333329"/>
    <x v="1"/>
    <x v="40"/>
  </r>
  <r>
    <n v="2923"/>
    <x v="2922"/>
    <x v="2921"/>
    <n v="300"/>
    <n v="300"/>
    <x v="0"/>
    <x v="0"/>
    <x v="0"/>
    <n v="1422068400"/>
    <n v="1420774779"/>
    <b v="0"/>
    <n v="10"/>
    <b v="1"/>
    <x v="40"/>
    <n v="100"/>
    <n v="30"/>
    <x v="1"/>
    <x v="40"/>
  </r>
  <r>
    <n v="2924"/>
    <x v="2923"/>
    <x v="2922"/>
    <n v="25000"/>
    <n v="25800"/>
    <x v="0"/>
    <x v="0"/>
    <x v="0"/>
    <n v="1431143940"/>
    <n v="1428585710"/>
    <b v="0"/>
    <n v="147"/>
    <b v="1"/>
    <x v="40"/>
    <n v="103.2"/>
    <n v="175.51020408163265"/>
    <x v="1"/>
    <x v="40"/>
  </r>
  <r>
    <n v="2925"/>
    <x v="2924"/>
    <x v="2923"/>
    <n v="45000"/>
    <n v="46100.69"/>
    <x v="0"/>
    <x v="0"/>
    <x v="0"/>
    <n v="1410444068"/>
    <n v="1407852068"/>
    <b v="0"/>
    <n v="199"/>
    <b v="1"/>
    <x v="40"/>
    <n v="102.44597777777777"/>
    <n v="231.66175879396985"/>
    <x v="1"/>
    <x v="40"/>
  </r>
  <r>
    <n v="2926"/>
    <x v="2925"/>
    <x v="2924"/>
    <n v="3000"/>
    <n v="3750"/>
    <x v="0"/>
    <x v="0"/>
    <x v="0"/>
    <n v="1424715779"/>
    <n v="1423506179"/>
    <b v="0"/>
    <n v="50"/>
    <b v="1"/>
    <x v="40"/>
    <n v="125"/>
    <n v="75"/>
    <x v="1"/>
    <x v="40"/>
  </r>
  <r>
    <n v="2927"/>
    <x v="2926"/>
    <x v="2925"/>
    <n v="1800"/>
    <n v="2355"/>
    <x v="0"/>
    <x v="0"/>
    <x v="0"/>
    <n v="1405400400"/>
    <n v="1402934629"/>
    <b v="0"/>
    <n v="21"/>
    <b v="1"/>
    <x v="40"/>
    <n v="130.83333333333334"/>
    <n v="112.14285714285714"/>
    <x v="1"/>
    <x v="40"/>
  </r>
  <r>
    <n v="2928"/>
    <x v="2927"/>
    <x v="2926"/>
    <n v="1000"/>
    <n v="1000"/>
    <x v="0"/>
    <x v="0"/>
    <x v="0"/>
    <n v="1457135846"/>
    <n v="1454543846"/>
    <b v="0"/>
    <n v="24"/>
    <b v="1"/>
    <x v="40"/>
    <n v="100"/>
    <n v="41.666666666666664"/>
    <x v="1"/>
    <x v="40"/>
  </r>
  <r>
    <n v="2929"/>
    <x v="2928"/>
    <x v="2927"/>
    <n v="8000"/>
    <n v="8165.55"/>
    <x v="0"/>
    <x v="0"/>
    <x v="0"/>
    <n v="1401024758"/>
    <n v="1398432758"/>
    <b v="0"/>
    <n v="32"/>
    <b v="1"/>
    <x v="40"/>
    <n v="102.06937499999999"/>
    <n v="255.17343750000001"/>
    <x v="1"/>
    <x v="40"/>
  </r>
  <r>
    <n v="2930"/>
    <x v="2929"/>
    <x v="2928"/>
    <n v="10000"/>
    <n v="10092"/>
    <x v="0"/>
    <x v="1"/>
    <x v="1"/>
    <n v="1431007264"/>
    <n v="1428415264"/>
    <b v="0"/>
    <n v="62"/>
    <b v="1"/>
    <x v="40"/>
    <n v="100.92000000000002"/>
    <n v="162.7741935483871"/>
    <x v="1"/>
    <x v="40"/>
  </r>
  <r>
    <n v="2931"/>
    <x v="2930"/>
    <x v="2929"/>
    <n v="750"/>
    <n v="795"/>
    <x v="0"/>
    <x v="5"/>
    <x v="5"/>
    <n v="1410761280"/>
    <n v="1408604363"/>
    <b v="0"/>
    <n v="9"/>
    <b v="1"/>
    <x v="40"/>
    <n v="106"/>
    <n v="88.333333333333329"/>
    <x v="1"/>
    <x v="40"/>
  </r>
  <r>
    <n v="2932"/>
    <x v="2931"/>
    <x v="2930"/>
    <n v="3100"/>
    <n v="3258"/>
    <x v="0"/>
    <x v="2"/>
    <x v="2"/>
    <n v="1424516400"/>
    <n v="1421812637"/>
    <b v="0"/>
    <n v="38"/>
    <b v="1"/>
    <x v="40"/>
    <n v="105.0967741935484"/>
    <n v="85.736842105263165"/>
    <x v="1"/>
    <x v="40"/>
  </r>
  <r>
    <n v="2933"/>
    <x v="2932"/>
    <x v="2931"/>
    <n v="2500"/>
    <n v="2569"/>
    <x v="0"/>
    <x v="0"/>
    <x v="0"/>
    <n v="1465081053"/>
    <n v="1462489053"/>
    <b v="0"/>
    <n v="54"/>
    <b v="1"/>
    <x v="40"/>
    <n v="102.76"/>
    <n v="47.574074074074076"/>
    <x v="1"/>
    <x v="40"/>
  </r>
  <r>
    <n v="2934"/>
    <x v="2933"/>
    <x v="2932"/>
    <n v="2500"/>
    <n v="2700"/>
    <x v="0"/>
    <x v="5"/>
    <x v="5"/>
    <n v="1402845364"/>
    <n v="1400253364"/>
    <b v="0"/>
    <n v="37"/>
    <b v="1"/>
    <x v="40"/>
    <n v="108"/>
    <n v="72.972972972972968"/>
    <x v="1"/>
    <x v="40"/>
  </r>
  <r>
    <n v="2935"/>
    <x v="2934"/>
    <x v="2933"/>
    <n v="3500"/>
    <n v="3531"/>
    <x v="0"/>
    <x v="0"/>
    <x v="0"/>
    <n v="1472490000"/>
    <n v="1467468008"/>
    <b v="0"/>
    <n v="39"/>
    <b v="1"/>
    <x v="40"/>
    <n v="100.88571428571429"/>
    <n v="90.538461538461533"/>
    <x v="1"/>
    <x v="40"/>
  </r>
  <r>
    <n v="2936"/>
    <x v="2935"/>
    <x v="2934"/>
    <n v="1000"/>
    <n v="1280"/>
    <x v="0"/>
    <x v="0"/>
    <x v="0"/>
    <n v="1413176340"/>
    <n v="1412091423"/>
    <b v="0"/>
    <n v="34"/>
    <b v="1"/>
    <x v="40"/>
    <n v="128"/>
    <n v="37.647058823529413"/>
    <x v="1"/>
    <x v="40"/>
  </r>
  <r>
    <n v="2937"/>
    <x v="2936"/>
    <x v="2935"/>
    <n v="1500"/>
    <n v="2000"/>
    <x v="0"/>
    <x v="1"/>
    <x v="1"/>
    <n v="1405249113"/>
    <n v="1402657113"/>
    <b v="0"/>
    <n v="55"/>
    <b v="1"/>
    <x v="40"/>
    <n v="133.33333333333331"/>
    <n v="36.363636363636367"/>
    <x v="1"/>
    <x v="40"/>
  </r>
  <r>
    <n v="2938"/>
    <x v="2937"/>
    <x v="2936"/>
    <n v="4000"/>
    <n v="4055"/>
    <x v="0"/>
    <x v="0"/>
    <x v="0"/>
    <n v="1422636814"/>
    <n v="1420044814"/>
    <b v="0"/>
    <n v="32"/>
    <b v="1"/>
    <x v="40"/>
    <n v="101.375"/>
    <n v="126.71875"/>
    <x v="1"/>
    <x v="40"/>
  </r>
  <r>
    <n v="2939"/>
    <x v="2938"/>
    <x v="2937"/>
    <n v="8000"/>
    <n v="8230"/>
    <x v="0"/>
    <x v="0"/>
    <x v="0"/>
    <n v="1409187600"/>
    <n v="1406316312"/>
    <b v="0"/>
    <n v="25"/>
    <b v="1"/>
    <x v="40"/>
    <n v="102.875"/>
    <n v="329.2"/>
    <x v="1"/>
    <x v="40"/>
  </r>
  <r>
    <n v="2940"/>
    <x v="2939"/>
    <x v="2938"/>
    <n v="2500"/>
    <n v="2681"/>
    <x v="0"/>
    <x v="0"/>
    <x v="0"/>
    <n v="1421606018"/>
    <n v="1418150018"/>
    <b v="0"/>
    <n v="33"/>
    <b v="1"/>
    <x v="40"/>
    <n v="107.24000000000001"/>
    <n v="81.242424242424249"/>
    <x v="1"/>
    <x v="40"/>
  </r>
  <r>
    <n v="2941"/>
    <x v="2940"/>
    <x v="2939"/>
    <n v="25000"/>
    <n v="1"/>
    <x v="2"/>
    <x v="0"/>
    <x v="0"/>
    <n v="1425250955"/>
    <n v="1422658955"/>
    <b v="0"/>
    <n v="1"/>
    <b v="0"/>
    <x v="38"/>
    <n v="4.0000000000000001E-3"/>
    <n v="1"/>
    <x v="1"/>
    <x v="38"/>
  </r>
  <r>
    <n v="2942"/>
    <x v="2941"/>
    <x v="2940"/>
    <n v="200000"/>
    <n v="40850"/>
    <x v="2"/>
    <x v="5"/>
    <x v="5"/>
    <n v="1450297080"/>
    <n v="1448565459"/>
    <b v="0"/>
    <n v="202"/>
    <b v="0"/>
    <x v="38"/>
    <n v="20.424999999999997"/>
    <n v="202.22772277227722"/>
    <x v="1"/>
    <x v="38"/>
  </r>
  <r>
    <n v="2943"/>
    <x v="2942"/>
    <x v="2941"/>
    <n v="3000"/>
    <n v="0"/>
    <x v="2"/>
    <x v="0"/>
    <x v="0"/>
    <n v="1428894380"/>
    <n v="1426302380"/>
    <b v="0"/>
    <n v="0"/>
    <b v="0"/>
    <x v="38"/>
    <n v="0"/>
    <e v="#DIV/0!"/>
    <x v="1"/>
    <x v="38"/>
  </r>
  <r>
    <n v="2944"/>
    <x v="2943"/>
    <x v="2942"/>
    <n v="10000"/>
    <n v="100"/>
    <x v="2"/>
    <x v="0"/>
    <x v="0"/>
    <n v="1433714198"/>
    <n v="1431122198"/>
    <b v="0"/>
    <n v="1"/>
    <b v="0"/>
    <x v="38"/>
    <n v="1"/>
    <n v="100"/>
    <x v="1"/>
    <x v="38"/>
  </r>
  <r>
    <n v="2945"/>
    <x v="2944"/>
    <x v="2943"/>
    <n v="50000"/>
    <n v="0"/>
    <x v="2"/>
    <x v="0"/>
    <x v="0"/>
    <n v="1432437660"/>
    <n v="1429845660"/>
    <b v="0"/>
    <n v="0"/>
    <b v="0"/>
    <x v="38"/>
    <n v="0"/>
    <e v="#DIV/0!"/>
    <x v="1"/>
    <x v="38"/>
  </r>
  <r>
    <n v="2946"/>
    <x v="2945"/>
    <x v="2944"/>
    <n v="2000"/>
    <n v="2"/>
    <x v="2"/>
    <x v="1"/>
    <x v="1"/>
    <n v="1471265092"/>
    <n v="1468673092"/>
    <b v="0"/>
    <n v="2"/>
    <b v="0"/>
    <x v="38"/>
    <n v="0.1"/>
    <n v="1"/>
    <x v="1"/>
    <x v="38"/>
  </r>
  <r>
    <n v="2947"/>
    <x v="2946"/>
    <x v="2945"/>
    <n v="25000"/>
    <n v="1072"/>
    <x v="2"/>
    <x v="0"/>
    <x v="0"/>
    <n v="1480007460"/>
    <n v="1475760567"/>
    <b v="0"/>
    <n v="13"/>
    <b v="0"/>
    <x v="38"/>
    <n v="4.2880000000000003"/>
    <n v="82.461538461538467"/>
    <x v="1"/>
    <x v="38"/>
  </r>
  <r>
    <n v="2948"/>
    <x v="2947"/>
    <x v="2946"/>
    <n v="500000"/>
    <n v="24"/>
    <x v="2"/>
    <x v="0"/>
    <x v="0"/>
    <n v="1433259293"/>
    <n v="1428075293"/>
    <b v="0"/>
    <n v="9"/>
    <b v="0"/>
    <x v="38"/>
    <n v="4.8000000000000004E-3"/>
    <n v="2.6666666666666665"/>
    <x v="1"/>
    <x v="38"/>
  </r>
  <r>
    <n v="2949"/>
    <x v="2948"/>
    <x v="2947"/>
    <n v="1000"/>
    <n v="25"/>
    <x v="2"/>
    <x v="0"/>
    <x v="0"/>
    <n v="1447965917"/>
    <n v="1445370317"/>
    <b v="0"/>
    <n v="2"/>
    <b v="0"/>
    <x v="38"/>
    <n v="2.5"/>
    <n v="12.5"/>
    <x v="1"/>
    <x v="38"/>
  </r>
  <r>
    <n v="2950"/>
    <x v="2949"/>
    <x v="2948"/>
    <n v="5000000"/>
    <n v="0"/>
    <x v="2"/>
    <x v="0"/>
    <x v="0"/>
    <n v="1453538752"/>
    <n v="1450946752"/>
    <b v="0"/>
    <n v="0"/>
    <b v="0"/>
    <x v="38"/>
    <n v="0"/>
    <e v="#DIV/0!"/>
    <x v="1"/>
    <x v="38"/>
  </r>
  <r>
    <n v="2951"/>
    <x v="2950"/>
    <x v="2949"/>
    <n v="50000"/>
    <n v="1096"/>
    <x v="1"/>
    <x v="0"/>
    <x v="0"/>
    <n v="1412536573"/>
    <n v="1408648573"/>
    <b v="0"/>
    <n v="58"/>
    <b v="0"/>
    <x v="38"/>
    <n v="2.1919999999999997"/>
    <n v="18.896551724137932"/>
    <x v="1"/>
    <x v="38"/>
  </r>
  <r>
    <n v="2952"/>
    <x v="2951"/>
    <x v="2950"/>
    <n v="20000"/>
    <n v="1605"/>
    <x v="1"/>
    <x v="0"/>
    <x v="0"/>
    <n v="1476676800"/>
    <n v="1473957239"/>
    <b v="0"/>
    <n v="8"/>
    <b v="0"/>
    <x v="38"/>
    <n v="8.0250000000000004"/>
    <n v="200.625"/>
    <x v="1"/>
    <x v="38"/>
  </r>
  <r>
    <n v="2953"/>
    <x v="2952"/>
    <x v="2951"/>
    <n v="400000"/>
    <n v="605"/>
    <x v="1"/>
    <x v="0"/>
    <x v="0"/>
    <n v="1444330821"/>
    <n v="1441738821"/>
    <b v="0"/>
    <n v="3"/>
    <b v="0"/>
    <x v="38"/>
    <n v="0.15125"/>
    <n v="201.66666666666666"/>
    <x v="1"/>
    <x v="38"/>
  </r>
  <r>
    <n v="2954"/>
    <x v="2953"/>
    <x v="2952"/>
    <n v="15000"/>
    <n v="0"/>
    <x v="1"/>
    <x v="0"/>
    <x v="0"/>
    <n v="1489669203"/>
    <n v="1487944803"/>
    <b v="0"/>
    <n v="0"/>
    <b v="0"/>
    <x v="38"/>
    <n v="0"/>
    <e v="#DIV/0!"/>
    <x v="1"/>
    <x v="38"/>
  </r>
  <r>
    <n v="2955"/>
    <x v="2954"/>
    <x v="2953"/>
    <n v="1200"/>
    <n v="715"/>
    <x v="1"/>
    <x v="0"/>
    <x v="0"/>
    <n v="1434476849"/>
    <n v="1431884849"/>
    <b v="0"/>
    <n v="11"/>
    <b v="0"/>
    <x v="38"/>
    <n v="59.583333333333336"/>
    <n v="65"/>
    <x v="1"/>
    <x v="38"/>
  </r>
  <r>
    <n v="2956"/>
    <x v="2955"/>
    <x v="2954"/>
    <n v="7900"/>
    <n v="1322"/>
    <x v="1"/>
    <x v="0"/>
    <x v="0"/>
    <n v="1462402850"/>
    <n v="1459810850"/>
    <b v="0"/>
    <n v="20"/>
    <b v="0"/>
    <x v="38"/>
    <n v="16.734177215189874"/>
    <n v="66.099999999999994"/>
    <x v="1"/>
    <x v="38"/>
  </r>
  <r>
    <n v="2957"/>
    <x v="2956"/>
    <x v="2955"/>
    <n v="15000"/>
    <n v="280"/>
    <x v="1"/>
    <x v="0"/>
    <x v="0"/>
    <n v="1427498172"/>
    <n v="1422317772"/>
    <b v="0"/>
    <n v="3"/>
    <b v="0"/>
    <x v="38"/>
    <n v="1.8666666666666669"/>
    <n v="93.333333333333329"/>
    <x v="1"/>
    <x v="38"/>
  </r>
  <r>
    <n v="2958"/>
    <x v="2957"/>
    <x v="2956"/>
    <n v="80000"/>
    <n v="0"/>
    <x v="1"/>
    <x v="0"/>
    <x v="0"/>
    <n v="1462729317"/>
    <n v="1457548917"/>
    <b v="0"/>
    <n v="0"/>
    <b v="0"/>
    <x v="38"/>
    <n v="0"/>
    <e v="#DIV/0!"/>
    <x v="1"/>
    <x v="38"/>
  </r>
  <r>
    <n v="2959"/>
    <x v="2958"/>
    <x v="2957"/>
    <n v="10000"/>
    <n v="0"/>
    <x v="1"/>
    <x v="1"/>
    <x v="1"/>
    <n v="1465258325"/>
    <n v="1462666325"/>
    <b v="0"/>
    <n v="0"/>
    <b v="0"/>
    <x v="38"/>
    <n v="0"/>
    <e v="#DIV/0!"/>
    <x v="1"/>
    <x v="38"/>
  </r>
  <r>
    <n v="2960"/>
    <x v="2959"/>
    <x v="2958"/>
    <n v="30000000"/>
    <n v="0"/>
    <x v="1"/>
    <x v="0"/>
    <x v="0"/>
    <n v="1410459023"/>
    <n v="1407867023"/>
    <b v="0"/>
    <n v="0"/>
    <b v="0"/>
    <x v="38"/>
    <n v="0"/>
    <e v="#DIV/0!"/>
    <x v="1"/>
    <x v="38"/>
  </r>
  <r>
    <n v="2961"/>
    <x v="2960"/>
    <x v="2959"/>
    <n v="5000"/>
    <n v="5481"/>
    <x v="0"/>
    <x v="0"/>
    <x v="0"/>
    <n v="1427342400"/>
    <n v="1424927159"/>
    <b v="0"/>
    <n v="108"/>
    <b v="1"/>
    <x v="6"/>
    <n v="109.62"/>
    <n v="50.75"/>
    <x v="1"/>
    <x v="6"/>
  </r>
  <r>
    <n v="2962"/>
    <x v="2961"/>
    <x v="2960"/>
    <n v="1000"/>
    <n v="1218"/>
    <x v="0"/>
    <x v="0"/>
    <x v="0"/>
    <n v="1425193140"/>
    <n v="1422769906"/>
    <b v="0"/>
    <n v="20"/>
    <b v="1"/>
    <x v="6"/>
    <n v="121.8"/>
    <n v="60.9"/>
    <x v="1"/>
    <x v="6"/>
  </r>
  <r>
    <n v="2963"/>
    <x v="2962"/>
    <x v="2961"/>
    <n v="10000"/>
    <n v="10685"/>
    <x v="0"/>
    <x v="0"/>
    <x v="0"/>
    <n v="1435835824"/>
    <n v="1433243824"/>
    <b v="0"/>
    <n v="98"/>
    <b v="1"/>
    <x v="6"/>
    <n v="106.85"/>
    <n v="109.03061224489795"/>
    <x v="1"/>
    <x v="6"/>
  </r>
  <r>
    <n v="2964"/>
    <x v="2963"/>
    <x v="2962"/>
    <n v="5000"/>
    <n v="5035.6899999999996"/>
    <x v="0"/>
    <x v="0"/>
    <x v="0"/>
    <n v="1407360720"/>
    <n v="1404769819"/>
    <b v="0"/>
    <n v="196"/>
    <b v="1"/>
    <x v="6"/>
    <n v="100.71379999999999"/>
    <n v="25.692295918367346"/>
    <x v="1"/>
    <x v="6"/>
  </r>
  <r>
    <n v="2965"/>
    <x v="2964"/>
    <x v="2963"/>
    <n v="1500"/>
    <n v="1635"/>
    <x v="0"/>
    <x v="0"/>
    <x v="0"/>
    <n v="1436290233"/>
    <n v="1433698233"/>
    <b v="0"/>
    <n v="39"/>
    <b v="1"/>
    <x v="6"/>
    <n v="109.00000000000001"/>
    <n v="41.92307692307692"/>
    <x v="1"/>
    <x v="6"/>
  </r>
  <r>
    <n v="2966"/>
    <x v="2965"/>
    <x v="2964"/>
    <n v="10000"/>
    <n v="11363"/>
    <x v="0"/>
    <x v="0"/>
    <x v="0"/>
    <n v="1442425412"/>
    <n v="1439833412"/>
    <b v="0"/>
    <n v="128"/>
    <b v="1"/>
    <x v="6"/>
    <n v="113.63000000000001"/>
    <n v="88.7734375"/>
    <x v="1"/>
    <x v="6"/>
  </r>
  <r>
    <n v="2967"/>
    <x v="2966"/>
    <x v="2965"/>
    <n v="5000"/>
    <n v="5696"/>
    <x v="0"/>
    <x v="0"/>
    <x v="0"/>
    <n v="1425872692"/>
    <n v="1423284292"/>
    <b v="0"/>
    <n v="71"/>
    <b v="1"/>
    <x v="6"/>
    <n v="113.92"/>
    <n v="80.225352112676063"/>
    <x v="1"/>
    <x v="6"/>
  </r>
  <r>
    <n v="2968"/>
    <x v="2967"/>
    <x v="2966"/>
    <n v="3500"/>
    <n v="3710"/>
    <x v="0"/>
    <x v="0"/>
    <x v="0"/>
    <n v="1471406340"/>
    <n v="1470227660"/>
    <b v="0"/>
    <n v="47"/>
    <b v="1"/>
    <x v="6"/>
    <n v="106"/>
    <n v="78.936170212765958"/>
    <x v="1"/>
    <x v="6"/>
  </r>
  <r>
    <n v="2969"/>
    <x v="2968"/>
    <x v="2967"/>
    <n v="1000"/>
    <n v="1625"/>
    <x v="0"/>
    <x v="5"/>
    <x v="5"/>
    <n v="1430693460"/>
    <n v="1428087153"/>
    <b v="0"/>
    <n v="17"/>
    <b v="1"/>
    <x v="6"/>
    <n v="162.5"/>
    <n v="95.588235294117652"/>
    <x v="1"/>
    <x v="6"/>
  </r>
  <r>
    <n v="2970"/>
    <x v="2969"/>
    <x v="2968"/>
    <n v="6000"/>
    <n v="6360"/>
    <x v="0"/>
    <x v="0"/>
    <x v="0"/>
    <n v="1405699451"/>
    <n v="1403107451"/>
    <b v="0"/>
    <n v="91"/>
    <b v="1"/>
    <x v="6"/>
    <n v="106"/>
    <n v="69.890109890109883"/>
    <x v="1"/>
    <x v="6"/>
  </r>
  <r>
    <n v="2971"/>
    <x v="2970"/>
    <x v="2969"/>
    <n v="3200"/>
    <n v="3205"/>
    <x v="0"/>
    <x v="0"/>
    <x v="0"/>
    <n v="1409500078"/>
    <n v="1406908078"/>
    <b v="0"/>
    <n v="43"/>
    <b v="1"/>
    <x v="6"/>
    <n v="100.15624999999999"/>
    <n v="74.534883720930239"/>
    <x v="1"/>
    <x v="6"/>
  </r>
  <r>
    <n v="2972"/>
    <x v="2971"/>
    <x v="2970"/>
    <n v="2000"/>
    <n v="2107"/>
    <x v="0"/>
    <x v="0"/>
    <x v="0"/>
    <n v="1480899600"/>
    <n v="1479609520"/>
    <b v="0"/>
    <n v="17"/>
    <b v="1"/>
    <x v="6"/>
    <n v="105.35000000000001"/>
    <n v="123.94117647058823"/>
    <x v="1"/>
    <x v="6"/>
  </r>
  <r>
    <n v="2973"/>
    <x v="2972"/>
    <x v="2971"/>
    <n v="5000"/>
    <n v="8740"/>
    <x v="0"/>
    <x v="0"/>
    <x v="0"/>
    <n v="1451620800"/>
    <n v="1449171508"/>
    <b v="0"/>
    <n v="33"/>
    <b v="1"/>
    <x v="6"/>
    <n v="174.8"/>
    <n v="264.84848484848487"/>
    <x v="1"/>
    <x v="6"/>
  </r>
  <r>
    <n v="2974"/>
    <x v="2973"/>
    <x v="2972"/>
    <n v="5000"/>
    <n v="5100"/>
    <x v="0"/>
    <x v="0"/>
    <x v="0"/>
    <n v="1411695300"/>
    <n v="1409275671"/>
    <b v="0"/>
    <n v="87"/>
    <b v="1"/>
    <x v="6"/>
    <n v="102"/>
    <n v="58.620689655172413"/>
    <x v="1"/>
    <x v="6"/>
  </r>
  <r>
    <n v="2975"/>
    <x v="2974"/>
    <x v="2973"/>
    <n v="8000"/>
    <n v="8010"/>
    <x v="0"/>
    <x v="0"/>
    <x v="0"/>
    <n v="1417057200"/>
    <n v="1414599886"/>
    <b v="0"/>
    <n v="113"/>
    <b v="1"/>
    <x v="6"/>
    <n v="100.125"/>
    <n v="70.884955752212392"/>
    <x v="1"/>
    <x v="6"/>
  </r>
  <r>
    <n v="2976"/>
    <x v="2975"/>
    <x v="2974"/>
    <n v="70"/>
    <n v="120"/>
    <x v="0"/>
    <x v="1"/>
    <x v="1"/>
    <n v="1457870400"/>
    <n v="1456421530"/>
    <b v="0"/>
    <n v="14"/>
    <b v="1"/>
    <x v="6"/>
    <n v="171.42857142857142"/>
    <n v="8.5714285714285712"/>
    <x v="1"/>
    <x v="6"/>
  </r>
  <r>
    <n v="2977"/>
    <x v="2976"/>
    <x v="2975"/>
    <n v="3000"/>
    <n v="3407"/>
    <x v="0"/>
    <x v="0"/>
    <x v="0"/>
    <n v="1427076840"/>
    <n v="1421960934"/>
    <b v="0"/>
    <n v="30"/>
    <b v="1"/>
    <x v="6"/>
    <n v="113.56666666666666"/>
    <n v="113.56666666666666"/>
    <x v="1"/>
    <x v="6"/>
  </r>
  <r>
    <n v="2978"/>
    <x v="2977"/>
    <x v="2976"/>
    <n v="750"/>
    <n v="971"/>
    <x v="0"/>
    <x v="0"/>
    <x v="0"/>
    <n v="1413784740"/>
    <n v="1412954547"/>
    <b v="0"/>
    <n v="16"/>
    <b v="1"/>
    <x v="6"/>
    <n v="129.46666666666667"/>
    <n v="60.6875"/>
    <x v="1"/>
    <x v="6"/>
  </r>
  <r>
    <n v="2979"/>
    <x v="2978"/>
    <x v="2977"/>
    <n v="5000"/>
    <n v="5070"/>
    <x v="0"/>
    <x v="0"/>
    <x v="0"/>
    <n v="1420524000"/>
    <n v="1419104823"/>
    <b v="0"/>
    <n v="46"/>
    <b v="1"/>
    <x v="6"/>
    <n v="101.4"/>
    <n v="110.21739130434783"/>
    <x v="1"/>
    <x v="6"/>
  </r>
  <r>
    <n v="2980"/>
    <x v="2979"/>
    <x v="2978"/>
    <n v="3000"/>
    <n v="3275"/>
    <x v="0"/>
    <x v="0"/>
    <x v="0"/>
    <n v="1440381600"/>
    <n v="1438639130"/>
    <b v="0"/>
    <n v="24"/>
    <b v="1"/>
    <x v="6"/>
    <n v="109.16666666666666"/>
    <n v="136.45833333333334"/>
    <x v="1"/>
    <x v="6"/>
  </r>
  <r>
    <n v="2981"/>
    <x v="2980"/>
    <x v="2979"/>
    <n v="4000"/>
    <n v="5157"/>
    <x v="0"/>
    <x v="17"/>
    <x v="3"/>
    <n v="1443014756"/>
    <n v="1439126756"/>
    <b v="1"/>
    <n v="97"/>
    <b v="1"/>
    <x v="38"/>
    <n v="128.92500000000001"/>
    <n v="53.164948453608247"/>
    <x v="1"/>
    <x v="38"/>
  </r>
  <r>
    <n v="2982"/>
    <x v="2981"/>
    <x v="2980"/>
    <n v="5000"/>
    <n v="5103"/>
    <x v="0"/>
    <x v="1"/>
    <x v="1"/>
    <n v="1455208143"/>
    <n v="1452616143"/>
    <b v="1"/>
    <n v="59"/>
    <b v="1"/>
    <x v="38"/>
    <n v="102.06"/>
    <n v="86.491525423728817"/>
    <x v="1"/>
    <x v="38"/>
  </r>
  <r>
    <n v="2983"/>
    <x v="2982"/>
    <x v="2981"/>
    <n v="116000"/>
    <n v="169985.91"/>
    <x v="0"/>
    <x v="0"/>
    <x v="0"/>
    <n v="1415722236"/>
    <n v="1410534636"/>
    <b v="1"/>
    <n v="1095"/>
    <b v="1"/>
    <x v="38"/>
    <n v="146.53957758620692"/>
    <n v="155.23827397260274"/>
    <x v="1"/>
    <x v="38"/>
  </r>
  <r>
    <n v="2984"/>
    <x v="2983"/>
    <x v="2982"/>
    <n v="25000"/>
    <n v="25088"/>
    <x v="0"/>
    <x v="0"/>
    <x v="0"/>
    <n v="1472020881"/>
    <n v="1469428881"/>
    <b v="1"/>
    <n v="218"/>
    <b v="1"/>
    <x v="38"/>
    <n v="100.352"/>
    <n v="115.08256880733946"/>
    <x v="1"/>
    <x v="38"/>
  </r>
  <r>
    <n v="2985"/>
    <x v="2984"/>
    <x v="2983"/>
    <n v="10000"/>
    <n v="12165"/>
    <x v="0"/>
    <x v="4"/>
    <x v="4"/>
    <n v="1477886400"/>
    <n v="1476228128"/>
    <b v="0"/>
    <n v="111"/>
    <b v="1"/>
    <x v="38"/>
    <n v="121.64999999999999"/>
    <n v="109.5945945945946"/>
    <x v="1"/>
    <x v="38"/>
  </r>
  <r>
    <n v="2986"/>
    <x v="2985"/>
    <x v="2984"/>
    <n v="2400"/>
    <n v="2532"/>
    <x v="0"/>
    <x v="1"/>
    <x v="1"/>
    <n v="1462100406"/>
    <n v="1456920006"/>
    <b v="0"/>
    <n v="56"/>
    <b v="1"/>
    <x v="38"/>
    <n v="105.5"/>
    <n v="45.214285714285715"/>
    <x v="1"/>
    <x v="38"/>
  </r>
  <r>
    <n v="2987"/>
    <x v="2986"/>
    <x v="2985"/>
    <n v="25000"/>
    <n v="27600.2"/>
    <x v="0"/>
    <x v="0"/>
    <x v="0"/>
    <n v="1476316800"/>
    <n v="1473837751"/>
    <b v="0"/>
    <n v="265"/>
    <b v="1"/>
    <x v="38"/>
    <n v="110.4008"/>
    <n v="104.15169811320754"/>
    <x v="1"/>
    <x v="38"/>
  </r>
  <r>
    <n v="2988"/>
    <x v="2987"/>
    <x v="2986"/>
    <n v="1000"/>
    <n v="1000"/>
    <x v="0"/>
    <x v="1"/>
    <x v="1"/>
    <n v="1466412081"/>
    <n v="1463820081"/>
    <b v="0"/>
    <n v="28"/>
    <b v="1"/>
    <x v="38"/>
    <n v="100"/>
    <n v="35.714285714285715"/>
    <x v="1"/>
    <x v="38"/>
  </r>
  <r>
    <n v="2989"/>
    <x v="2988"/>
    <x v="2987"/>
    <n v="20000"/>
    <n v="35307"/>
    <x v="0"/>
    <x v="0"/>
    <x v="0"/>
    <n v="1450673940"/>
    <n v="1448756962"/>
    <b v="0"/>
    <n v="364"/>
    <b v="1"/>
    <x v="38"/>
    <n v="176.535"/>
    <n v="96.997252747252745"/>
    <x v="1"/>
    <x v="38"/>
  </r>
  <r>
    <n v="2990"/>
    <x v="2989"/>
    <x v="2988"/>
    <n v="10000"/>
    <n v="10000"/>
    <x v="0"/>
    <x v="0"/>
    <x v="0"/>
    <n v="1452174420"/>
    <n v="1449150420"/>
    <b v="0"/>
    <n v="27"/>
    <b v="1"/>
    <x v="38"/>
    <n v="100"/>
    <n v="370.37037037037038"/>
    <x v="1"/>
    <x v="38"/>
  </r>
  <r>
    <n v="2991"/>
    <x v="2990"/>
    <x v="2989"/>
    <n v="8500"/>
    <n v="8780"/>
    <x v="0"/>
    <x v="0"/>
    <x v="0"/>
    <n v="1485547530"/>
    <n v="1483646730"/>
    <b v="0"/>
    <n v="93"/>
    <b v="1"/>
    <x v="38"/>
    <n v="103.29411764705883"/>
    <n v="94.408602150537632"/>
    <x v="1"/>
    <x v="38"/>
  </r>
  <r>
    <n v="2992"/>
    <x v="2991"/>
    <x v="2990"/>
    <n v="3000"/>
    <n v="3135"/>
    <x v="0"/>
    <x v="0"/>
    <x v="0"/>
    <n v="1476037510"/>
    <n v="1473445510"/>
    <b v="0"/>
    <n v="64"/>
    <b v="1"/>
    <x v="38"/>
    <n v="104.5"/>
    <n v="48.984375"/>
    <x v="1"/>
    <x v="38"/>
  </r>
  <r>
    <n v="2993"/>
    <x v="2992"/>
    <x v="2991"/>
    <n v="1000"/>
    <n v="1003"/>
    <x v="0"/>
    <x v="0"/>
    <x v="0"/>
    <n v="1455998867"/>
    <n v="1453406867"/>
    <b v="0"/>
    <n v="22"/>
    <b v="1"/>
    <x v="38"/>
    <n v="100.29999999999998"/>
    <n v="45.590909090909093"/>
    <x v="1"/>
    <x v="38"/>
  </r>
  <r>
    <n v="2994"/>
    <x v="2993"/>
    <x v="2992"/>
    <n v="300"/>
    <n v="1373.24"/>
    <x v="0"/>
    <x v="1"/>
    <x v="1"/>
    <n v="1412335772"/>
    <n v="1409743772"/>
    <b v="0"/>
    <n v="59"/>
    <b v="1"/>
    <x v="38"/>
    <n v="457.74666666666673"/>
    <n v="23.275254237288134"/>
    <x v="1"/>
    <x v="38"/>
  </r>
  <r>
    <n v="2995"/>
    <x v="2994"/>
    <x v="2993"/>
    <n v="15000"/>
    <n v="15744"/>
    <x v="0"/>
    <x v="0"/>
    <x v="0"/>
    <n v="1484841471"/>
    <n v="1482249471"/>
    <b v="0"/>
    <n v="249"/>
    <b v="1"/>
    <x v="38"/>
    <n v="104.96000000000001"/>
    <n v="63.2289156626506"/>
    <x v="1"/>
    <x v="38"/>
  </r>
  <r>
    <n v="2996"/>
    <x v="2995"/>
    <x v="2994"/>
    <n v="35000"/>
    <n v="60180"/>
    <x v="0"/>
    <x v="0"/>
    <x v="0"/>
    <n v="1432677240"/>
    <n v="1427493240"/>
    <b v="0"/>
    <n v="392"/>
    <b v="1"/>
    <x v="38"/>
    <n v="171.94285714285715"/>
    <n v="153.5204081632653"/>
    <x v="1"/>
    <x v="38"/>
  </r>
  <r>
    <n v="2997"/>
    <x v="2996"/>
    <x v="2995"/>
    <n v="10000"/>
    <n v="10373"/>
    <x v="0"/>
    <x v="0"/>
    <x v="0"/>
    <n v="1488171540"/>
    <n v="1486661793"/>
    <b v="0"/>
    <n v="115"/>
    <b v="1"/>
    <x v="38"/>
    <n v="103.73000000000002"/>
    <n v="90.2"/>
    <x v="1"/>
    <x v="38"/>
  </r>
  <r>
    <n v="2998"/>
    <x v="2997"/>
    <x v="2996"/>
    <n v="50000"/>
    <n v="51514.5"/>
    <x v="0"/>
    <x v="0"/>
    <x v="0"/>
    <n v="1402892700"/>
    <n v="1400474329"/>
    <b v="0"/>
    <n v="433"/>
    <b v="1"/>
    <x v="38"/>
    <n v="103.029"/>
    <n v="118.97113163972287"/>
    <x v="1"/>
    <x v="38"/>
  </r>
  <r>
    <n v="2999"/>
    <x v="2998"/>
    <x v="2997"/>
    <n v="1350"/>
    <n v="1605"/>
    <x v="0"/>
    <x v="0"/>
    <x v="0"/>
    <n v="1488333600"/>
    <n v="1487094360"/>
    <b v="0"/>
    <n v="20"/>
    <b v="1"/>
    <x v="38"/>
    <n v="118.88888888888889"/>
    <n v="80.25"/>
    <x v="1"/>
    <x v="38"/>
  </r>
  <r>
    <n v="3000"/>
    <x v="2999"/>
    <x v="2998"/>
    <n v="500"/>
    <n v="500"/>
    <x v="0"/>
    <x v="0"/>
    <x v="0"/>
    <n v="1485885600"/>
    <n v="1484682670"/>
    <b v="0"/>
    <n v="8"/>
    <b v="1"/>
    <x v="38"/>
    <n v="100"/>
    <n v="62.5"/>
    <x v="1"/>
    <x v="38"/>
  </r>
  <r>
    <n v="3001"/>
    <x v="3000"/>
    <x v="2999"/>
    <n v="7214"/>
    <n v="22991.01"/>
    <x v="0"/>
    <x v="0"/>
    <x v="0"/>
    <n v="1468445382"/>
    <n v="1465853382"/>
    <b v="0"/>
    <n v="175"/>
    <b v="1"/>
    <x v="38"/>
    <n v="318.69988910451895"/>
    <n v="131.37719999999999"/>
    <x v="1"/>
    <x v="38"/>
  </r>
  <r>
    <n v="3002"/>
    <x v="3001"/>
    <x v="3000"/>
    <n v="7000"/>
    <n v="7595.43"/>
    <x v="0"/>
    <x v="0"/>
    <x v="0"/>
    <n v="1356552252"/>
    <n v="1353960252"/>
    <b v="0"/>
    <n v="104"/>
    <b v="1"/>
    <x v="38"/>
    <n v="108.50614285714286"/>
    <n v="73.032980769230775"/>
    <x v="1"/>
    <x v="38"/>
  </r>
  <r>
    <n v="3003"/>
    <x v="3002"/>
    <x v="3001"/>
    <n v="3000"/>
    <n v="3035"/>
    <x v="0"/>
    <x v="0"/>
    <x v="0"/>
    <n v="1456811940"/>
    <n v="1454098976"/>
    <b v="0"/>
    <n v="17"/>
    <b v="1"/>
    <x v="38"/>
    <n v="101.16666666666667"/>
    <n v="178.52941176470588"/>
    <x v="1"/>
    <x v="38"/>
  </r>
  <r>
    <n v="3004"/>
    <x v="3003"/>
    <x v="3002"/>
    <n v="40000"/>
    <n v="45126"/>
    <x v="0"/>
    <x v="0"/>
    <x v="0"/>
    <n v="1416089324"/>
    <n v="1413493724"/>
    <b v="0"/>
    <n v="277"/>
    <b v="1"/>
    <x v="38"/>
    <n v="112.815"/>
    <n v="162.90974729241879"/>
    <x v="1"/>
    <x v="38"/>
  </r>
  <r>
    <n v="3005"/>
    <x v="3004"/>
    <x v="3003"/>
    <n v="10600"/>
    <n v="12772.6"/>
    <x v="0"/>
    <x v="0"/>
    <x v="0"/>
    <n v="1412611905"/>
    <n v="1410019905"/>
    <b v="0"/>
    <n v="118"/>
    <b v="1"/>
    <x v="38"/>
    <n v="120.49622641509434"/>
    <n v="108.24237288135593"/>
    <x v="1"/>
    <x v="38"/>
  </r>
  <r>
    <n v="3006"/>
    <x v="3005"/>
    <x v="3004"/>
    <n v="8000"/>
    <n v="8620"/>
    <x v="0"/>
    <x v="5"/>
    <x v="5"/>
    <n v="1418580591"/>
    <n v="1415988591"/>
    <b v="0"/>
    <n v="97"/>
    <b v="1"/>
    <x v="38"/>
    <n v="107.74999999999999"/>
    <n v="88.865979381443296"/>
    <x v="1"/>
    <x v="38"/>
  </r>
  <r>
    <n v="3007"/>
    <x v="3006"/>
    <x v="3005"/>
    <n v="600"/>
    <n v="1080"/>
    <x v="0"/>
    <x v="0"/>
    <x v="0"/>
    <n v="1429938683"/>
    <n v="1428124283"/>
    <b v="0"/>
    <n v="20"/>
    <b v="1"/>
    <x v="38"/>
    <n v="180"/>
    <n v="54"/>
    <x v="1"/>
    <x v="38"/>
  </r>
  <r>
    <n v="3008"/>
    <x v="3007"/>
    <x v="3006"/>
    <n v="3000"/>
    <n v="3035"/>
    <x v="0"/>
    <x v="0"/>
    <x v="0"/>
    <n v="1453352719"/>
    <n v="1450760719"/>
    <b v="0"/>
    <n v="26"/>
    <b v="1"/>
    <x v="38"/>
    <n v="101.16666666666667"/>
    <n v="116.73076923076923"/>
    <x v="1"/>
    <x v="38"/>
  </r>
  <r>
    <n v="3009"/>
    <x v="3008"/>
    <x v="3007"/>
    <n v="25000"/>
    <n v="29939"/>
    <x v="0"/>
    <x v="0"/>
    <x v="0"/>
    <n v="1417012840"/>
    <n v="1414417240"/>
    <b v="0"/>
    <n v="128"/>
    <b v="1"/>
    <x v="38"/>
    <n v="119.756"/>
    <n v="233.8984375"/>
    <x v="1"/>
    <x v="38"/>
  </r>
  <r>
    <n v="3010"/>
    <x v="3009"/>
    <x v="3008"/>
    <n v="1500"/>
    <n v="2370"/>
    <x v="0"/>
    <x v="0"/>
    <x v="0"/>
    <n v="1424548719"/>
    <n v="1419364719"/>
    <b v="0"/>
    <n v="15"/>
    <b v="1"/>
    <x v="38"/>
    <n v="158"/>
    <n v="158"/>
    <x v="1"/>
    <x v="38"/>
  </r>
  <r>
    <n v="3011"/>
    <x v="3010"/>
    <x v="3009"/>
    <n v="300"/>
    <n v="371"/>
    <x v="0"/>
    <x v="3"/>
    <x v="3"/>
    <n v="1450911540"/>
    <n v="1448536516"/>
    <b v="0"/>
    <n v="25"/>
    <b v="1"/>
    <x v="38"/>
    <n v="123.66666666666666"/>
    <n v="14.84"/>
    <x v="1"/>
    <x v="38"/>
  </r>
  <r>
    <n v="3012"/>
    <x v="3011"/>
    <x v="3010"/>
    <n v="4000"/>
    <n v="4685"/>
    <x v="0"/>
    <x v="0"/>
    <x v="0"/>
    <n v="1423587130"/>
    <n v="1421772730"/>
    <b v="0"/>
    <n v="55"/>
    <b v="1"/>
    <x v="38"/>
    <n v="117.12499999999999"/>
    <n v="85.181818181818187"/>
    <x v="1"/>
    <x v="38"/>
  </r>
  <r>
    <n v="3013"/>
    <x v="3012"/>
    <x v="3011"/>
    <n v="10000"/>
    <n v="15696"/>
    <x v="0"/>
    <x v="0"/>
    <x v="0"/>
    <n v="1434917049"/>
    <n v="1432325049"/>
    <b v="0"/>
    <n v="107"/>
    <b v="1"/>
    <x v="38"/>
    <n v="156.96"/>
    <n v="146.69158878504672"/>
    <x v="1"/>
    <x v="38"/>
  </r>
  <r>
    <n v="3014"/>
    <x v="3013"/>
    <x v="3012"/>
    <n v="25000"/>
    <n v="28276"/>
    <x v="0"/>
    <x v="0"/>
    <x v="0"/>
    <n v="1415163600"/>
    <n v="1412737080"/>
    <b v="0"/>
    <n v="557"/>
    <b v="1"/>
    <x v="38"/>
    <n v="113.104"/>
    <n v="50.764811490125673"/>
    <x v="1"/>
    <x v="38"/>
  </r>
  <r>
    <n v="3015"/>
    <x v="3014"/>
    <x v="3013"/>
    <n v="3400"/>
    <n v="3508"/>
    <x v="0"/>
    <x v="0"/>
    <x v="0"/>
    <n v="1402459200"/>
    <n v="1401125238"/>
    <b v="0"/>
    <n v="40"/>
    <b v="1"/>
    <x v="38"/>
    <n v="103.17647058823529"/>
    <n v="87.7"/>
    <x v="1"/>
    <x v="38"/>
  </r>
  <r>
    <n v="3016"/>
    <x v="3015"/>
    <x v="3014"/>
    <n v="8500"/>
    <n v="8722"/>
    <x v="0"/>
    <x v="0"/>
    <x v="0"/>
    <n v="1405688952"/>
    <n v="1400504952"/>
    <b v="0"/>
    <n v="36"/>
    <b v="1"/>
    <x v="38"/>
    <n v="102.61176470588236"/>
    <n v="242.27777777777777"/>
    <x v="1"/>
    <x v="38"/>
  </r>
  <r>
    <n v="3017"/>
    <x v="3016"/>
    <x v="3015"/>
    <n v="22000"/>
    <n v="23285"/>
    <x v="0"/>
    <x v="0"/>
    <x v="0"/>
    <n v="1408566243"/>
    <n v="1405974243"/>
    <b v="0"/>
    <n v="159"/>
    <b v="1"/>
    <x v="38"/>
    <n v="105.84090909090908"/>
    <n v="146.44654088050314"/>
    <x v="1"/>
    <x v="38"/>
  </r>
  <r>
    <n v="3018"/>
    <x v="3017"/>
    <x v="3016"/>
    <n v="4200"/>
    <n v="4230"/>
    <x v="0"/>
    <x v="6"/>
    <x v="3"/>
    <n v="1437429600"/>
    <n v="1433747376"/>
    <b v="0"/>
    <n v="41"/>
    <b v="1"/>
    <x v="38"/>
    <n v="100.71428571428571"/>
    <n v="103.17073170731707"/>
    <x v="1"/>
    <x v="38"/>
  </r>
  <r>
    <n v="3019"/>
    <x v="3018"/>
    <x v="3017"/>
    <n v="15000"/>
    <n v="18185"/>
    <x v="0"/>
    <x v="0"/>
    <x v="0"/>
    <n v="1401159600"/>
    <n v="1398801620"/>
    <b v="0"/>
    <n v="226"/>
    <b v="1"/>
    <x v="38"/>
    <n v="121.23333333333332"/>
    <n v="80.464601769911511"/>
    <x v="1"/>
    <x v="38"/>
  </r>
  <r>
    <n v="3020"/>
    <x v="3019"/>
    <x v="3018"/>
    <n v="7000"/>
    <n v="7040"/>
    <x v="0"/>
    <x v="0"/>
    <x v="0"/>
    <n v="1439583533"/>
    <n v="1434399533"/>
    <b v="0"/>
    <n v="30"/>
    <b v="1"/>
    <x v="38"/>
    <n v="100.57142857142858"/>
    <n v="234.66666666666666"/>
    <x v="1"/>
    <x v="38"/>
  </r>
  <r>
    <n v="3021"/>
    <x v="3020"/>
    <x v="3019"/>
    <n v="4500"/>
    <n v="5221"/>
    <x v="0"/>
    <x v="0"/>
    <x v="0"/>
    <n v="1479794340"/>
    <n v="1476715869"/>
    <b v="0"/>
    <n v="103"/>
    <b v="1"/>
    <x v="38"/>
    <n v="116.02222222222223"/>
    <n v="50.689320388349515"/>
    <x v="1"/>
    <x v="38"/>
  </r>
  <r>
    <n v="3022"/>
    <x v="3021"/>
    <x v="3020"/>
    <n v="10000"/>
    <n v="10088"/>
    <x v="0"/>
    <x v="0"/>
    <x v="0"/>
    <n v="1472338409"/>
    <n v="1468450409"/>
    <b v="0"/>
    <n v="62"/>
    <b v="1"/>
    <x v="38"/>
    <n v="100.88"/>
    <n v="162.70967741935485"/>
    <x v="1"/>
    <x v="38"/>
  </r>
  <r>
    <n v="3023"/>
    <x v="3022"/>
    <x v="3021"/>
    <n v="700"/>
    <n v="721"/>
    <x v="0"/>
    <x v="1"/>
    <x v="1"/>
    <n v="1434039186"/>
    <n v="1430151186"/>
    <b v="0"/>
    <n v="6"/>
    <b v="1"/>
    <x v="38"/>
    <n v="103"/>
    <n v="120.16666666666667"/>
    <x v="1"/>
    <x v="38"/>
  </r>
  <r>
    <n v="3024"/>
    <x v="3023"/>
    <x v="3022"/>
    <n v="5000"/>
    <n v="12321"/>
    <x v="0"/>
    <x v="0"/>
    <x v="0"/>
    <n v="1349567475"/>
    <n v="1346975475"/>
    <b v="0"/>
    <n v="182"/>
    <b v="1"/>
    <x v="38"/>
    <n v="246.42"/>
    <n v="67.697802197802204"/>
    <x v="1"/>
    <x v="38"/>
  </r>
  <r>
    <n v="3025"/>
    <x v="3024"/>
    <x v="3023"/>
    <n v="2500"/>
    <n v="7555"/>
    <x v="0"/>
    <x v="1"/>
    <x v="1"/>
    <n v="1401465600"/>
    <n v="1399032813"/>
    <b v="0"/>
    <n v="145"/>
    <b v="1"/>
    <x v="38"/>
    <n v="302.2"/>
    <n v="52.103448275862071"/>
    <x v="1"/>
    <x v="38"/>
  </r>
  <r>
    <n v="3026"/>
    <x v="3025"/>
    <x v="3024"/>
    <n v="900"/>
    <n v="1290"/>
    <x v="0"/>
    <x v="1"/>
    <x v="1"/>
    <n v="1488538892"/>
    <n v="1487329292"/>
    <b v="0"/>
    <n v="25"/>
    <b v="1"/>
    <x v="38"/>
    <n v="143.33333333333334"/>
    <n v="51.6"/>
    <x v="1"/>
    <x v="38"/>
  </r>
  <r>
    <n v="3027"/>
    <x v="3026"/>
    <x v="3025"/>
    <n v="40000"/>
    <n v="52576"/>
    <x v="0"/>
    <x v="0"/>
    <x v="0"/>
    <n v="1426866851"/>
    <n v="1424278451"/>
    <b v="0"/>
    <n v="320"/>
    <b v="1"/>
    <x v="38"/>
    <n v="131.44"/>
    <n v="164.3"/>
    <x v="1"/>
    <x v="38"/>
  </r>
  <r>
    <n v="3028"/>
    <x v="3027"/>
    <x v="3026"/>
    <n v="5000"/>
    <n v="8401"/>
    <x v="0"/>
    <x v="0"/>
    <x v="0"/>
    <n v="1471242025"/>
    <n v="1468650025"/>
    <b v="0"/>
    <n v="99"/>
    <b v="1"/>
    <x v="38"/>
    <n v="168.01999999999998"/>
    <n v="84.858585858585855"/>
    <x v="1"/>
    <x v="38"/>
  </r>
  <r>
    <n v="3029"/>
    <x v="3028"/>
    <x v="3027"/>
    <n v="30000"/>
    <n v="32903"/>
    <x v="0"/>
    <x v="0"/>
    <x v="0"/>
    <n v="1416285300"/>
    <n v="1413824447"/>
    <b v="0"/>
    <n v="348"/>
    <b v="1"/>
    <x v="38"/>
    <n v="109.67666666666666"/>
    <n v="94.548850574712645"/>
    <x v="1"/>
    <x v="38"/>
  </r>
  <r>
    <n v="3030"/>
    <x v="3029"/>
    <x v="3028"/>
    <n v="1750"/>
    <n v="1867"/>
    <x v="0"/>
    <x v="0"/>
    <x v="0"/>
    <n v="1442426171"/>
    <n v="1439834171"/>
    <b v="0"/>
    <n v="41"/>
    <b v="1"/>
    <x v="38"/>
    <n v="106.6857142857143"/>
    <n v="45.536585365853661"/>
    <x v="1"/>
    <x v="38"/>
  </r>
  <r>
    <n v="3031"/>
    <x v="3030"/>
    <x v="3029"/>
    <n v="1500"/>
    <n v="1500"/>
    <x v="0"/>
    <x v="0"/>
    <x v="0"/>
    <n v="1476479447"/>
    <n v="1471295447"/>
    <b v="0"/>
    <n v="29"/>
    <b v="1"/>
    <x v="38"/>
    <n v="100"/>
    <n v="51.724137931034484"/>
    <x v="1"/>
    <x v="38"/>
  </r>
  <r>
    <n v="3032"/>
    <x v="3031"/>
    <x v="3030"/>
    <n v="1000"/>
    <n v="1272"/>
    <x v="0"/>
    <x v="0"/>
    <x v="0"/>
    <n v="1441933459"/>
    <n v="1439341459"/>
    <b v="0"/>
    <n v="25"/>
    <b v="1"/>
    <x v="38"/>
    <n v="127.2"/>
    <n v="50.88"/>
    <x v="1"/>
    <x v="38"/>
  </r>
  <r>
    <n v="3033"/>
    <x v="3032"/>
    <x v="3031"/>
    <n v="3000"/>
    <n v="4396"/>
    <x v="0"/>
    <x v="0"/>
    <x v="0"/>
    <n v="1471487925"/>
    <n v="1468895925"/>
    <b v="0"/>
    <n v="23"/>
    <b v="1"/>
    <x v="38"/>
    <n v="146.53333333333333"/>
    <n v="191.13043478260869"/>
    <x v="1"/>
    <x v="38"/>
  </r>
  <r>
    <n v="3034"/>
    <x v="3033"/>
    <x v="3032"/>
    <n v="100000"/>
    <n v="112536"/>
    <x v="0"/>
    <x v="0"/>
    <x v="0"/>
    <n v="1477972740"/>
    <n v="1475326255"/>
    <b v="0"/>
    <n v="1260"/>
    <b v="1"/>
    <x v="38"/>
    <n v="112.53599999999999"/>
    <n v="89.314285714285717"/>
    <x v="1"/>
    <x v="38"/>
  </r>
  <r>
    <n v="3035"/>
    <x v="3034"/>
    <x v="3033"/>
    <n v="25000"/>
    <n v="27196.71"/>
    <x v="0"/>
    <x v="0"/>
    <x v="0"/>
    <n v="1367674009"/>
    <n v="1365082009"/>
    <b v="0"/>
    <n v="307"/>
    <b v="1"/>
    <x v="38"/>
    <n v="108.78684000000001"/>
    <n v="88.588631921824103"/>
    <x v="1"/>
    <x v="38"/>
  </r>
  <r>
    <n v="3036"/>
    <x v="3035"/>
    <x v="3034"/>
    <n v="25000"/>
    <n v="31683"/>
    <x v="0"/>
    <x v="0"/>
    <x v="0"/>
    <n v="1376654340"/>
    <n v="1373568644"/>
    <b v="0"/>
    <n v="329"/>
    <b v="1"/>
    <x v="38"/>
    <n v="126.732"/>
    <n v="96.300911854103347"/>
    <x v="1"/>
    <x v="38"/>
  </r>
  <r>
    <n v="3037"/>
    <x v="3036"/>
    <x v="3035"/>
    <n v="500"/>
    <n v="1066"/>
    <x v="0"/>
    <x v="0"/>
    <x v="0"/>
    <n v="1285995540"/>
    <n v="1279574773"/>
    <b v="0"/>
    <n v="32"/>
    <b v="1"/>
    <x v="38"/>
    <n v="213.20000000000002"/>
    <n v="33.3125"/>
    <x v="1"/>
    <x v="38"/>
  </r>
  <r>
    <n v="3038"/>
    <x v="3037"/>
    <x v="3036"/>
    <n v="1000"/>
    <n v="1005"/>
    <x v="0"/>
    <x v="0"/>
    <x v="0"/>
    <n v="1457071397"/>
    <n v="1451887397"/>
    <b v="0"/>
    <n v="27"/>
    <b v="1"/>
    <x v="38"/>
    <n v="100.49999999999999"/>
    <n v="37.222222222222221"/>
    <x v="1"/>
    <x v="38"/>
  </r>
  <r>
    <n v="3039"/>
    <x v="3038"/>
    <x v="3037"/>
    <n v="20000"/>
    <n v="21742.78"/>
    <x v="0"/>
    <x v="0"/>
    <x v="0"/>
    <n v="1388303940"/>
    <n v="1386011038"/>
    <b v="0"/>
    <n v="236"/>
    <b v="1"/>
    <x v="38"/>
    <n v="108.71389999999998"/>
    <n v="92.130423728813554"/>
    <x v="1"/>
    <x v="38"/>
  </r>
  <r>
    <n v="3040"/>
    <x v="3039"/>
    <x v="3038"/>
    <n v="3000"/>
    <n v="3225"/>
    <x v="0"/>
    <x v="0"/>
    <x v="0"/>
    <n v="1435359600"/>
    <n v="1434999621"/>
    <b v="0"/>
    <n v="42"/>
    <b v="1"/>
    <x v="38"/>
    <n v="107.5"/>
    <n v="76.785714285714292"/>
    <x v="1"/>
    <x v="38"/>
  </r>
  <r>
    <n v="3041"/>
    <x v="3040"/>
    <x v="3039"/>
    <n v="8300"/>
    <n v="9170"/>
    <x v="0"/>
    <x v="0"/>
    <x v="0"/>
    <n v="1453323048"/>
    <n v="1450731048"/>
    <b v="0"/>
    <n v="95"/>
    <b v="1"/>
    <x v="38"/>
    <n v="110.48192771084338"/>
    <n v="96.526315789473685"/>
    <x v="1"/>
    <x v="38"/>
  </r>
  <r>
    <n v="3042"/>
    <x v="3041"/>
    <x v="3040"/>
    <n v="1500"/>
    <n v="1920"/>
    <x v="0"/>
    <x v="1"/>
    <x v="1"/>
    <n v="1444149047"/>
    <n v="1441557047"/>
    <b v="0"/>
    <n v="37"/>
    <b v="1"/>
    <x v="38"/>
    <n v="128"/>
    <n v="51.891891891891895"/>
    <x v="1"/>
    <x v="38"/>
  </r>
  <r>
    <n v="3043"/>
    <x v="3042"/>
    <x v="3041"/>
    <n v="15000"/>
    <n v="16501"/>
    <x v="0"/>
    <x v="5"/>
    <x v="5"/>
    <n v="1429152600"/>
    <n v="1426815699"/>
    <b v="0"/>
    <n v="128"/>
    <b v="1"/>
    <x v="38"/>
    <n v="110.00666666666667"/>
    <n v="128.9140625"/>
    <x v="1"/>
    <x v="38"/>
  </r>
  <r>
    <n v="3044"/>
    <x v="3043"/>
    <x v="3042"/>
    <n v="12000"/>
    <n v="13121"/>
    <x v="0"/>
    <x v="0"/>
    <x v="0"/>
    <n v="1454433998"/>
    <n v="1453137998"/>
    <b v="0"/>
    <n v="156"/>
    <b v="1"/>
    <x v="38"/>
    <n v="109.34166666666667"/>
    <n v="84.108974358974365"/>
    <x v="1"/>
    <x v="38"/>
  </r>
  <r>
    <n v="3045"/>
    <x v="3044"/>
    <x v="3043"/>
    <n v="4000"/>
    <n v="5308.26"/>
    <x v="0"/>
    <x v="0"/>
    <x v="0"/>
    <n v="1408679055"/>
    <n v="1406087055"/>
    <b v="0"/>
    <n v="64"/>
    <b v="1"/>
    <x v="38"/>
    <n v="132.70650000000001"/>
    <n v="82.941562500000003"/>
    <x v="1"/>
    <x v="38"/>
  </r>
  <r>
    <n v="3046"/>
    <x v="3045"/>
    <x v="3044"/>
    <n v="7900"/>
    <n v="15077"/>
    <x v="0"/>
    <x v="0"/>
    <x v="0"/>
    <n v="1410324720"/>
    <n v="1407784586"/>
    <b v="0"/>
    <n v="58"/>
    <b v="1"/>
    <x v="38"/>
    <n v="190.84810126582278"/>
    <n v="259.94827586206895"/>
    <x v="1"/>
    <x v="38"/>
  </r>
  <r>
    <n v="3047"/>
    <x v="3046"/>
    <x v="3045"/>
    <n v="500"/>
    <n v="745"/>
    <x v="0"/>
    <x v="0"/>
    <x v="0"/>
    <n v="1461762960"/>
    <n v="1457999054"/>
    <b v="0"/>
    <n v="20"/>
    <b v="1"/>
    <x v="38"/>
    <n v="149"/>
    <n v="37.25"/>
    <x v="1"/>
    <x v="38"/>
  </r>
  <r>
    <n v="3048"/>
    <x v="3047"/>
    <x v="3046"/>
    <n v="5000"/>
    <n v="8320"/>
    <x v="0"/>
    <x v="0"/>
    <x v="0"/>
    <n v="1420060920"/>
    <n v="1417556262"/>
    <b v="0"/>
    <n v="47"/>
    <b v="1"/>
    <x v="38"/>
    <n v="166.4"/>
    <n v="177.02127659574469"/>
    <x v="1"/>
    <x v="38"/>
  </r>
  <r>
    <n v="3049"/>
    <x v="3048"/>
    <x v="3047"/>
    <n v="3750"/>
    <n v="4000"/>
    <x v="0"/>
    <x v="0"/>
    <x v="0"/>
    <n v="1434241255"/>
    <n v="1431649255"/>
    <b v="0"/>
    <n v="54"/>
    <b v="1"/>
    <x v="38"/>
    <n v="106.66666666666667"/>
    <n v="74.074074074074076"/>
    <x v="1"/>
    <x v="38"/>
  </r>
  <r>
    <n v="3050"/>
    <x v="3049"/>
    <x v="3048"/>
    <n v="600"/>
    <n v="636"/>
    <x v="0"/>
    <x v="0"/>
    <x v="0"/>
    <n v="1462420960"/>
    <n v="1459828960"/>
    <b v="0"/>
    <n v="9"/>
    <b v="1"/>
    <x v="38"/>
    <n v="106"/>
    <n v="70.666666666666671"/>
    <x v="1"/>
    <x v="38"/>
  </r>
  <r>
    <n v="3051"/>
    <x v="3050"/>
    <x v="3049"/>
    <n v="3500"/>
    <n v="827"/>
    <x v="2"/>
    <x v="1"/>
    <x v="1"/>
    <n v="1486547945"/>
    <n v="1483955945"/>
    <b v="1"/>
    <n v="35"/>
    <b v="0"/>
    <x v="38"/>
    <n v="23.62857142857143"/>
    <n v="23.62857142857143"/>
    <x v="1"/>
    <x v="38"/>
  </r>
  <r>
    <n v="3052"/>
    <x v="3051"/>
    <x v="3050"/>
    <n v="50000"/>
    <n v="75"/>
    <x v="2"/>
    <x v="0"/>
    <x v="0"/>
    <n v="1432828740"/>
    <n v="1430237094"/>
    <b v="0"/>
    <n v="2"/>
    <b v="0"/>
    <x v="38"/>
    <n v="0.15"/>
    <n v="37.5"/>
    <x v="1"/>
    <x v="38"/>
  </r>
  <r>
    <n v="3053"/>
    <x v="3052"/>
    <x v="3051"/>
    <n v="10000"/>
    <n v="40"/>
    <x v="2"/>
    <x v="0"/>
    <x v="0"/>
    <n v="1412222340"/>
    <n v="1407781013"/>
    <b v="0"/>
    <n v="3"/>
    <b v="0"/>
    <x v="38"/>
    <n v="0.4"/>
    <n v="13.333333333333334"/>
    <x v="1"/>
    <x v="38"/>
  </r>
  <r>
    <n v="3054"/>
    <x v="3053"/>
    <x v="3052"/>
    <n v="300"/>
    <n v="0"/>
    <x v="2"/>
    <x v="0"/>
    <x v="0"/>
    <n v="1425258240"/>
    <n v="1422043154"/>
    <b v="0"/>
    <n v="0"/>
    <b v="0"/>
    <x v="38"/>
    <n v="0"/>
    <e v="#DIV/0!"/>
    <x v="1"/>
    <x v="38"/>
  </r>
  <r>
    <n v="3055"/>
    <x v="3054"/>
    <x v="3053"/>
    <n v="20000"/>
    <n v="1"/>
    <x v="2"/>
    <x v="0"/>
    <x v="0"/>
    <n v="1420844390"/>
    <n v="1415660390"/>
    <b v="0"/>
    <n v="1"/>
    <b v="0"/>
    <x v="38"/>
    <n v="5.0000000000000001E-3"/>
    <n v="1"/>
    <x v="1"/>
    <x v="38"/>
  </r>
  <r>
    <n v="3056"/>
    <x v="3055"/>
    <x v="3054"/>
    <n v="25000"/>
    <n v="0"/>
    <x v="2"/>
    <x v="0"/>
    <x v="0"/>
    <n v="1412003784"/>
    <n v="1406819784"/>
    <b v="0"/>
    <n v="0"/>
    <b v="0"/>
    <x v="38"/>
    <n v="0"/>
    <e v="#DIV/0!"/>
    <x v="1"/>
    <x v="38"/>
  </r>
  <r>
    <n v="3057"/>
    <x v="3056"/>
    <x v="3055"/>
    <n v="50000"/>
    <n v="0"/>
    <x v="2"/>
    <x v="1"/>
    <x v="1"/>
    <n v="1459694211"/>
    <n v="1457105811"/>
    <b v="0"/>
    <n v="0"/>
    <b v="0"/>
    <x v="38"/>
    <n v="0"/>
    <e v="#DIV/0!"/>
    <x v="1"/>
    <x v="38"/>
  </r>
  <r>
    <n v="3058"/>
    <x v="3057"/>
    <x v="3056"/>
    <n v="18000"/>
    <n v="3"/>
    <x v="2"/>
    <x v="13"/>
    <x v="3"/>
    <n v="1463734740"/>
    <n v="1459414740"/>
    <b v="0"/>
    <n v="3"/>
    <b v="0"/>
    <x v="38"/>
    <n v="1.6666666666666666E-2"/>
    <n v="1"/>
    <x v="1"/>
    <x v="38"/>
  </r>
  <r>
    <n v="3059"/>
    <x v="3058"/>
    <x v="3057"/>
    <n v="15000"/>
    <n v="451"/>
    <x v="2"/>
    <x v="0"/>
    <x v="0"/>
    <n v="1407536846"/>
    <n v="1404944846"/>
    <b v="0"/>
    <n v="11"/>
    <b v="0"/>
    <x v="38"/>
    <n v="3.0066666666666664"/>
    <n v="41"/>
    <x v="1"/>
    <x v="38"/>
  </r>
  <r>
    <n v="3060"/>
    <x v="3059"/>
    <x v="3058"/>
    <n v="220000"/>
    <n v="335"/>
    <x v="2"/>
    <x v="0"/>
    <x v="0"/>
    <n v="1443422134"/>
    <n v="1440830134"/>
    <b v="0"/>
    <n v="6"/>
    <b v="0"/>
    <x v="38"/>
    <n v="0.15227272727272728"/>
    <n v="55.833333333333336"/>
    <x v="1"/>
    <x v="38"/>
  </r>
  <r>
    <n v="3061"/>
    <x v="3060"/>
    <x v="3059"/>
    <n v="1000000"/>
    <n v="0"/>
    <x v="2"/>
    <x v="0"/>
    <x v="0"/>
    <n v="1407955748"/>
    <n v="1405363748"/>
    <b v="0"/>
    <n v="0"/>
    <b v="0"/>
    <x v="38"/>
    <n v="0"/>
    <e v="#DIV/0!"/>
    <x v="1"/>
    <x v="38"/>
  </r>
  <r>
    <n v="3062"/>
    <x v="3061"/>
    <x v="3060"/>
    <n v="10000"/>
    <n v="6684"/>
    <x v="2"/>
    <x v="0"/>
    <x v="0"/>
    <n v="1443636000"/>
    <n v="1441111892"/>
    <b v="0"/>
    <n v="67"/>
    <b v="0"/>
    <x v="38"/>
    <n v="66.84"/>
    <n v="99.761194029850742"/>
    <x v="1"/>
    <x v="38"/>
  </r>
  <r>
    <n v="3063"/>
    <x v="3062"/>
    <x v="3061"/>
    <n v="3000"/>
    <n v="587"/>
    <x v="2"/>
    <x v="0"/>
    <x v="0"/>
    <n v="1477174138"/>
    <n v="1474150138"/>
    <b v="0"/>
    <n v="23"/>
    <b v="0"/>
    <x v="38"/>
    <n v="19.566666666666666"/>
    <n v="25.521739130434781"/>
    <x v="1"/>
    <x v="38"/>
  </r>
  <r>
    <n v="3064"/>
    <x v="3063"/>
    <x v="3062"/>
    <n v="75000"/>
    <n v="8471"/>
    <x v="2"/>
    <x v="0"/>
    <x v="0"/>
    <n v="1448175540"/>
    <n v="1445483246"/>
    <b v="0"/>
    <n v="72"/>
    <b v="0"/>
    <x v="38"/>
    <n v="11.294666666666666"/>
    <n v="117.65277777777777"/>
    <x v="1"/>
    <x v="38"/>
  </r>
  <r>
    <n v="3065"/>
    <x v="3064"/>
    <x v="3063"/>
    <n v="25000"/>
    <n v="10"/>
    <x v="2"/>
    <x v="0"/>
    <x v="0"/>
    <n v="1406683172"/>
    <n v="1404523172"/>
    <b v="0"/>
    <n v="2"/>
    <b v="0"/>
    <x v="38"/>
    <n v="0.04"/>
    <n v="5"/>
    <x v="1"/>
    <x v="38"/>
  </r>
  <r>
    <n v="3066"/>
    <x v="3065"/>
    <x v="3064"/>
    <n v="350000"/>
    <n v="41950"/>
    <x v="2"/>
    <x v="2"/>
    <x v="2"/>
    <n v="1468128537"/>
    <n v="1465536537"/>
    <b v="0"/>
    <n v="15"/>
    <b v="0"/>
    <x v="38"/>
    <n v="11.985714285714286"/>
    <n v="2796.6666666666665"/>
    <x v="1"/>
    <x v="38"/>
  </r>
  <r>
    <n v="3067"/>
    <x v="3066"/>
    <x v="3065"/>
    <n v="8000"/>
    <n v="200"/>
    <x v="2"/>
    <x v="4"/>
    <x v="4"/>
    <n v="1441837879"/>
    <n v="1439245879"/>
    <b v="0"/>
    <n v="1"/>
    <b v="0"/>
    <x v="38"/>
    <n v="2.5"/>
    <n v="200"/>
    <x v="1"/>
    <x v="38"/>
  </r>
  <r>
    <n v="3068"/>
    <x v="3067"/>
    <x v="3066"/>
    <n v="250000"/>
    <n v="175"/>
    <x v="2"/>
    <x v="0"/>
    <x v="0"/>
    <n v="1445013352"/>
    <n v="1442421352"/>
    <b v="0"/>
    <n v="2"/>
    <b v="0"/>
    <x v="38"/>
    <n v="6.9999999999999993E-2"/>
    <n v="87.5"/>
    <x v="1"/>
    <x v="38"/>
  </r>
  <r>
    <n v="3069"/>
    <x v="3068"/>
    <x v="3067"/>
    <n v="1000"/>
    <n v="141"/>
    <x v="2"/>
    <x v="0"/>
    <x v="0"/>
    <n v="1418587234"/>
    <n v="1415995234"/>
    <b v="0"/>
    <n v="7"/>
    <b v="0"/>
    <x v="38"/>
    <n v="14.099999999999998"/>
    <n v="20.142857142857142"/>
    <x v="1"/>
    <x v="38"/>
  </r>
  <r>
    <n v="3070"/>
    <x v="3069"/>
    <x v="3068"/>
    <n v="10000"/>
    <n v="334"/>
    <x v="2"/>
    <x v="1"/>
    <x v="1"/>
    <n v="1481132169"/>
    <n v="1479317769"/>
    <b v="0"/>
    <n v="16"/>
    <b v="0"/>
    <x v="38"/>
    <n v="3.34"/>
    <n v="20.875"/>
    <x v="1"/>
    <x v="38"/>
  </r>
  <r>
    <n v="3071"/>
    <x v="3070"/>
    <x v="3069"/>
    <n v="12000"/>
    <n v="7173"/>
    <x v="2"/>
    <x v="0"/>
    <x v="0"/>
    <n v="1429595940"/>
    <n v="1428082481"/>
    <b v="0"/>
    <n v="117"/>
    <b v="0"/>
    <x v="38"/>
    <n v="59.774999999999999"/>
    <n v="61.307692307692307"/>
    <x v="1"/>
    <x v="38"/>
  </r>
  <r>
    <n v="3072"/>
    <x v="3071"/>
    <x v="3070"/>
    <n v="12000"/>
    <n v="2"/>
    <x v="2"/>
    <x v="0"/>
    <x v="0"/>
    <n v="1477791960"/>
    <n v="1476549262"/>
    <b v="0"/>
    <n v="2"/>
    <b v="0"/>
    <x v="38"/>
    <n v="1.6666666666666666E-2"/>
    <n v="1"/>
    <x v="1"/>
    <x v="38"/>
  </r>
  <r>
    <n v="3073"/>
    <x v="3072"/>
    <x v="3071"/>
    <n v="2800000"/>
    <n v="645"/>
    <x v="2"/>
    <x v="0"/>
    <x v="0"/>
    <n v="1434309540"/>
    <n v="1429287900"/>
    <b v="0"/>
    <n v="7"/>
    <b v="0"/>
    <x v="38"/>
    <n v="2.3035714285714284E-2"/>
    <n v="92.142857142857139"/>
    <x v="1"/>
    <x v="38"/>
  </r>
  <r>
    <n v="3074"/>
    <x v="3073"/>
    <x v="3072"/>
    <n v="25000"/>
    <n v="22"/>
    <x v="2"/>
    <x v="6"/>
    <x v="3"/>
    <n v="1457617359"/>
    <n v="1455025359"/>
    <b v="0"/>
    <n v="3"/>
    <b v="0"/>
    <x v="38"/>
    <n v="8.8000000000000009E-2"/>
    <n v="7.333333333333333"/>
    <x v="1"/>
    <x v="38"/>
  </r>
  <r>
    <n v="3075"/>
    <x v="3074"/>
    <x v="3073"/>
    <n v="15000"/>
    <n v="1296"/>
    <x v="2"/>
    <x v="0"/>
    <x v="0"/>
    <n v="1471573640"/>
    <n v="1467253640"/>
    <b v="0"/>
    <n v="20"/>
    <b v="0"/>
    <x v="38"/>
    <n v="8.64"/>
    <n v="64.8"/>
    <x v="1"/>
    <x v="38"/>
  </r>
  <r>
    <n v="3076"/>
    <x v="3075"/>
    <x v="3074"/>
    <n v="10000"/>
    <n v="1506"/>
    <x v="2"/>
    <x v="0"/>
    <x v="0"/>
    <n v="1444405123"/>
    <n v="1439221123"/>
    <b v="0"/>
    <n v="50"/>
    <b v="0"/>
    <x v="38"/>
    <n v="15.06"/>
    <n v="30.12"/>
    <x v="1"/>
    <x v="38"/>
  </r>
  <r>
    <n v="3077"/>
    <x v="3076"/>
    <x v="3075"/>
    <n v="22000"/>
    <n v="105"/>
    <x v="2"/>
    <x v="5"/>
    <x v="5"/>
    <n v="1488495478"/>
    <n v="1485903478"/>
    <b v="0"/>
    <n v="2"/>
    <b v="0"/>
    <x v="38"/>
    <n v="0.47727272727272729"/>
    <n v="52.5"/>
    <x v="1"/>
    <x v="38"/>
  </r>
  <r>
    <n v="3078"/>
    <x v="3077"/>
    <x v="3076"/>
    <n v="60000"/>
    <n v="71"/>
    <x v="2"/>
    <x v="0"/>
    <x v="0"/>
    <n v="1424920795"/>
    <n v="1422328795"/>
    <b v="0"/>
    <n v="3"/>
    <b v="0"/>
    <x v="38"/>
    <n v="0.11833333333333333"/>
    <n v="23.666666666666668"/>
    <x v="1"/>
    <x v="38"/>
  </r>
  <r>
    <n v="3079"/>
    <x v="3078"/>
    <x v="3077"/>
    <n v="1333666"/>
    <n v="11226"/>
    <x v="2"/>
    <x v="0"/>
    <x v="0"/>
    <n v="1427040435"/>
    <n v="1424452035"/>
    <b v="0"/>
    <n v="27"/>
    <b v="0"/>
    <x v="38"/>
    <n v="0.8417399858735245"/>
    <n v="415.77777777777777"/>
    <x v="1"/>
    <x v="38"/>
  </r>
  <r>
    <n v="3080"/>
    <x v="3079"/>
    <x v="3078"/>
    <n v="2000000"/>
    <n v="376"/>
    <x v="2"/>
    <x v="0"/>
    <x v="0"/>
    <n v="1419644444"/>
    <n v="1414456844"/>
    <b v="0"/>
    <n v="7"/>
    <b v="0"/>
    <x v="38"/>
    <n v="1.8799999999999997E-2"/>
    <n v="53.714285714285715"/>
    <x v="1"/>
    <x v="38"/>
  </r>
  <r>
    <n v="3081"/>
    <x v="3080"/>
    <x v="3079"/>
    <n v="1000000"/>
    <n v="2103"/>
    <x v="2"/>
    <x v="0"/>
    <x v="0"/>
    <n v="1442722891"/>
    <n v="1440130891"/>
    <b v="0"/>
    <n v="5"/>
    <b v="0"/>
    <x v="38"/>
    <n v="0.21029999999999999"/>
    <n v="420.6"/>
    <x v="1"/>
    <x v="38"/>
  </r>
  <r>
    <n v="3082"/>
    <x v="3081"/>
    <x v="3080"/>
    <n v="9000"/>
    <n v="0"/>
    <x v="2"/>
    <x v="0"/>
    <x v="0"/>
    <n v="1447628946"/>
    <n v="1445033346"/>
    <b v="0"/>
    <n v="0"/>
    <b v="0"/>
    <x v="38"/>
    <n v="0"/>
    <e v="#DIV/0!"/>
    <x v="1"/>
    <x v="38"/>
  </r>
  <r>
    <n v="3083"/>
    <x v="3082"/>
    <x v="3081"/>
    <n v="20000"/>
    <n v="56"/>
    <x v="2"/>
    <x v="0"/>
    <x v="0"/>
    <n v="1409547600"/>
    <n v="1406986278"/>
    <b v="0"/>
    <n v="3"/>
    <b v="0"/>
    <x v="38"/>
    <n v="0.27999999999999997"/>
    <n v="18.666666666666668"/>
    <x v="1"/>
    <x v="38"/>
  </r>
  <r>
    <n v="3084"/>
    <x v="3083"/>
    <x v="3082"/>
    <n v="4059"/>
    <n v="470"/>
    <x v="2"/>
    <x v="0"/>
    <x v="0"/>
    <n v="1430851680"/>
    <n v="1428340931"/>
    <b v="0"/>
    <n v="6"/>
    <b v="0"/>
    <x v="38"/>
    <n v="11.57920670115792"/>
    <n v="78.333333333333329"/>
    <x v="1"/>
    <x v="38"/>
  </r>
  <r>
    <n v="3085"/>
    <x v="3084"/>
    <x v="3083"/>
    <n v="25000"/>
    <n v="610"/>
    <x v="2"/>
    <x v="0"/>
    <x v="0"/>
    <n v="1443561159"/>
    <n v="1440969159"/>
    <b v="0"/>
    <n v="9"/>
    <b v="0"/>
    <x v="38"/>
    <n v="2.44"/>
    <n v="67.777777777777771"/>
    <x v="1"/>
    <x v="38"/>
  </r>
  <r>
    <n v="3086"/>
    <x v="3085"/>
    <x v="3084"/>
    <n v="20000"/>
    <n v="50"/>
    <x v="2"/>
    <x v="13"/>
    <x v="3"/>
    <n v="1439827559"/>
    <n v="1434643559"/>
    <b v="0"/>
    <n v="3"/>
    <b v="0"/>
    <x v="38"/>
    <n v="0.25"/>
    <n v="16.666666666666668"/>
    <x v="1"/>
    <x v="38"/>
  </r>
  <r>
    <n v="3087"/>
    <x v="3086"/>
    <x v="3085"/>
    <n v="20000"/>
    <n v="125"/>
    <x v="2"/>
    <x v="0"/>
    <x v="0"/>
    <n v="1482294990"/>
    <n v="1477107390"/>
    <b v="0"/>
    <n v="2"/>
    <b v="0"/>
    <x v="38"/>
    <n v="0.625"/>
    <n v="62.5"/>
    <x v="1"/>
    <x v="38"/>
  </r>
  <r>
    <n v="3088"/>
    <x v="3087"/>
    <x v="3086"/>
    <n v="65000"/>
    <n v="126"/>
    <x v="2"/>
    <x v="0"/>
    <x v="0"/>
    <n v="1420724460"/>
    <n v="1418046247"/>
    <b v="0"/>
    <n v="3"/>
    <b v="0"/>
    <x v="38"/>
    <n v="0.19384615384615383"/>
    <n v="42"/>
    <x v="1"/>
    <x v="38"/>
  </r>
  <r>
    <n v="3089"/>
    <x v="3088"/>
    <x v="3087"/>
    <n v="25000"/>
    <n v="5854"/>
    <x v="2"/>
    <x v="0"/>
    <x v="0"/>
    <n v="1468029540"/>
    <n v="1465304483"/>
    <b v="0"/>
    <n v="45"/>
    <b v="0"/>
    <x v="38"/>
    <n v="23.416"/>
    <n v="130.0888888888889"/>
    <x v="1"/>
    <x v="38"/>
  </r>
  <r>
    <n v="3090"/>
    <x v="3089"/>
    <x v="3088"/>
    <n v="225000"/>
    <n v="11432"/>
    <x v="2"/>
    <x v="0"/>
    <x v="0"/>
    <n v="1430505545"/>
    <n v="1425325145"/>
    <b v="0"/>
    <n v="9"/>
    <b v="0"/>
    <x v="38"/>
    <n v="5.0808888888888886"/>
    <n v="1270.2222222222222"/>
    <x v="1"/>
    <x v="38"/>
  </r>
  <r>
    <n v="3091"/>
    <x v="3090"/>
    <x v="3089"/>
    <n v="5000"/>
    <n v="796"/>
    <x v="2"/>
    <x v="0"/>
    <x v="0"/>
    <n v="1471214743"/>
    <n v="1468622743"/>
    <b v="0"/>
    <n v="9"/>
    <b v="0"/>
    <x v="38"/>
    <n v="15.920000000000002"/>
    <n v="88.444444444444443"/>
    <x v="1"/>
    <x v="38"/>
  </r>
  <r>
    <n v="3092"/>
    <x v="3091"/>
    <x v="3090"/>
    <n v="100000"/>
    <n v="1183.19"/>
    <x v="2"/>
    <x v="0"/>
    <x v="0"/>
    <n v="1444946400"/>
    <n v="1441723912"/>
    <b v="0"/>
    <n v="21"/>
    <b v="0"/>
    <x v="38"/>
    <n v="1.1831900000000002"/>
    <n v="56.342380952380957"/>
    <x v="1"/>
    <x v="38"/>
  </r>
  <r>
    <n v="3093"/>
    <x v="3092"/>
    <x v="3091"/>
    <n v="4000"/>
    <n v="910"/>
    <x v="2"/>
    <x v="5"/>
    <x v="5"/>
    <n v="1401595140"/>
    <n v="1398980941"/>
    <b v="0"/>
    <n v="17"/>
    <b v="0"/>
    <x v="38"/>
    <n v="22.75"/>
    <n v="53.529411764705884"/>
    <x v="1"/>
    <x v="38"/>
  </r>
  <r>
    <n v="3094"/>
    <x v="3093"/>
    <x v="3092"/>
    <n v="100000"/>
    <n v="25"/>
    <x v="2"/>
    <x v="0"/>
    <x v="0"/>
    <n v="1442775956"/>
    <n v="1437591956"/>
    <b v="0"/>
    <n v="1"/>
    <b v="0"/>
    <x v="38"/>
    <n v="2.5000000000000001E-2"/>
    <n v="25"/>
    <x v="1"/>
    <x v="38"/>
  </r>
  <r>
    <n v="3095"/>
    <x v="3094"/>
    <x v="3093"/>
    <n v="14920"/>
    <n v="50"/>
    <x v="2"/>
    <x v="0"/>
    <x v="0"/>
    <n v="1470011780"/>
    <n v="1464827780"/>
    <b v="0"/>
    <n v="1"/>
    <b v="0"/>
    <x v="38"/>
    <n v="0.33512064343163539"/>
    <n v="50"/>
    <x v="1"/>
    <x v="38"/>
  </r>
  <r>
    <n v="3096"/>
    <x v="3095"/>
    <x v="3094"/>
    <n v="20000"/>
    <n v="795"/>
    <x v="2"/>
    <x v="0"/>
    <x v="0"/>
    <n v="1432151326"/>
    <n v="1429559326"/>
    <b v="0"/>
    <n v="14"/>
    <b v="0"/>
    <x v="38"/>
    <n v="3.9750000000000001"/>
    <n v="56.785714285714285"/>
    <x v="1"/>
    <x v="38"/>
  </r>
  <r>
    <n v="3097"/>
    <x v="3096"/>
    <x v="3095"/>
    <n v="10000"/>
    <n v="1715"/>
    <x v="2"/>
    <x v="1"/>
    <x v="1"/>
    <n v="1475848800"/>
    <n v="1474027501"/>
    <b v="0"/>
    <n v="42"/>
    <b v="0"/>
    <x v="38"/>
    <n v="17.150000000000002"/>
    <n v="40.833333333333336"/>
    <x v="1"/>
    <x v="38"/>
  </r>
  <r>
    <n v="3098"/>
    <x v="3097"/>
    <x v="3096"/>
    <n v="48725"/>
    <n v="1758"/>
    <x v="2"/>
    <x v="0"/>
    <x v="0"/>
    <n v="1454890620"/>
    <n v="1450724449"/>
    <b v="0"/>
    <n v="27"/>
    <b v="0"/>
    <x v="38"/>
    <n v="3.6080041046690612"/>
    <n v="65.111111111111114"/>
    <x v="1"/>
    <x v="38"/>
  </r>
  <r>
    <n v="3099"/>
    <x v="3098"/>
    <x v="3097"/>
    <n v="2000"/>
    <n v="278"/>
    <x v="2"/>
    <x v="0"/>
    <x v="0"/>
    <n v="1455251591"/>
    <n v="1452659591"/>
    <b v="0"/>
    <n v="5"/>
    <b v="0"/>
    <x v="38"/>
    <n v="13.900000000000002"/>
    <n v="55.6"/>
    <x v="1"/>
    <x v="38"/>
  </r>
  <r>
    <n v="3100"/>
    <x v="3099"/>
    <x v="3098"/>
    <n v="12000"/>
    <n v="1827"/>
    <x v="2"/>
    <x v="0"/>
    <x v="0"/>
    <n v="1413816975"/>
    <n v="1411224975"/>
    <b v="0"/>
    <n v="13"/>
    <b v="0"/>
    <x v="38"/>
    <n v="15.225"/>
    <n v="140.53846153846155"/>
    <x v="1"/>
    <x v="38"/>
  </r>
  <r>
    <n v="3101"/>
    <x v="3100"/>
    <x v="3099"/>
    <n v="2500"/>
    <n v="300"/>
    <x v="2"/>
    <x v="6"/>
    <x v="3"/>
    <n v="1437033360"/>
    <n v="1434445937"/>
    <b v="0"/>
    <n v="12"/>
    <b v="0"/>
    <x v="38"/>
    <n v="12"/>
    <n v="25"/>
    <x v="1"/>
    <x v="38"/>
  </r>
  <r>
    <n v="3102"/>
    <x v="3101"/>
    <x v="3100"/>
    <n v="16000"/>
    <n v="6258"/>
    <x v="2"/>
    <x v="1"/>
    <x v="1"/>
    <n v="1471939818"/>
    <n v="1467619818"/>
    <b v="0"/>
    <n v="90"/>
    <b v="0"/>
    <x v="38"/>
    <n v="39.112499999999997"/>
    <n v="69.533333333333331"/>
    <x v="1"/>
    <x v="38"/>
  </r>
  <r>
    <n v="3103"/>
    <x v="3102"/>
    <x v="3101"/>
    <n v="4100"/>
    <n v="11"/>
    <x v="2"/>
    <x v="0"/>
    <x v="0"/>
    <n v="1434080706"/>
    <n v="1428896706"/>
    <b v="0"/>
    <n v="2"/>
    <b v="0"/>
    <x v="38"/>
    <n v="0.26829268292682928"/>
    <n v="5.5"/>
    <x v="1"/>
    <x v="38"/>
  </r>
  <r>
    <n v="3104"/>
    <x v="3103"/>
    <x v="3102"/>
    <n v="4000"/>
    <n v="1185"/>
    <x v="2"/>
    <x v="2"/>
    <x v="2"/>
    <n v="1422928800"/>
    <n v="1420235311"/>
    <b v="0"/>
    <n v="5"/>
    <b v="0"/>
    <x v="38"/>
    <n v="29.625"/>
    <n v="237"/>
    <x v="1"/>
    <x v="38"/>
  </r>
  <r>
    <n v="3105"/>
    <x v="3104"/>
    <x v="3103"/>
    <n v="5845"/>
    <n v="2476"/>
    <x v="2"/>
    <x v="0"/>
    <x v="0"/>
    <n v="1413694800"/>
    <n v="1408986916"/>
    <b v="0"/>
    <n v="31"/>
    <b v="0"/>
    <x v="38"/>
    <n v="42.360992301112063"/>
    <n v="79.870967741935488"/>
    <x v="1"/>
    <x v="38"/>
  </r>
  <r>
    <n v="3106"/>
    <x v="3105"/>
    <x v="3104"/>
    <n v="1000"/>
    <n v="41"/>
    <x v="2"/>
    <x v="1"/>
    <x v="1"/>
    <n v="1442440800"/>
    <n v="1440497876"/>
    <b v="0"/>
    <n v="4"/>
    <b v="0"/>
    <x v="38"/>
    <n v="4.1000000000000005"/>
    <n v="10.25"/>
    <x v="1"/>
    <x v="38"/>
  </r>
  <r>
    <n v="3107"/>
    <x v="3106"/>
    <x v="3105"/>
    <n v="40000"/>
    <n v="7905"/>
    <x v="2"/>
    <x v="0"/>
    <x v="0"/>
    <n v="1431372751"/>
    <n v="1430767951"/>
    <b v="0"/>
    <n v="29"/>
    <b v="0"/>
    <x v="38"/>
    <n v="19.762499999999999"/>
    <n v="272.58620689655174"/>
    <x v="1"/>
    <x v="38"/>
  </r>
  <r>
    <n v="3108"/>
    <x v="3107"/>
    <x v="3106"/>
    <n v="50000"/>
    <n v="26"/>
    <x v="2"/>
    <x v="0"/>
    <x v="0"/>
    <n v="1430234394"/>
    <n v="1425053994"/>
    <b v="0"/>
    <n v="2"/>
    <b v="0"/>
    <x v="38"/>
    <n v="5.1999999999999998E-2"/>
    <n v="13"/>
    <x v="1"/>
    <x v="38"/>
  </r>
  <r>
    <n v="3109"/>
    <x v="3108"/>
    <x v="3107"/>
    <n v="26500"/>
    <n v="6633"/>
    <x v="2"/>
    <x v="0"/>
    <x v="0"/>
    <n v="1409194810"/>
    <n v="1406170810"/>
    <b v="0"/>
    <n v="114"/>
    <b v="0"/>
    <x v="38"/>
    <n v="25.030188679245285"/>
    <n v="58.184210526315788"/>
    <x v="1"/>
    <x v="38"/>
  </r>
  <r>
    <n v="3110"/>
    <x v="3109"/>
    <x v="3108"/>
    <n v="25000"/>
    <n v="10"/>
    <x v="2"/>
    <x v="0"/>
    <x v="0"/>
    <n v="1487465119"/>
    <n v="1484009119"/>
    <b v="0"/>
    <n v="1"/>
    <b v="0"/>
    <x v="38"/>
    <n v="0.04"/>
    <n v="10"/>
    <x v="1"/>
    <x v="38"/>
  </r>
  <r>
    <n v="3111"/>
    <x v="3110"/>
    <x v="3109"/>
    <n v="20000"/>
    <n v="5328"/>
    <x v="2"/>
    <x v="0"/>
    <x v="0"/>
    <n v="1412432220"/>
    <n v="1409753820"/>
    <b v="0"/>
    <n v="76"/>
    <b v="0"/>
    <x v="38"/>
    <n v="26.640000000000004"/>
    <n v="70.10526315789474"/>
    <x v="1"/>
    <x v="38"/>
  </r>
  <r>
    <n v="3112"/>
    <x v="3111"/>
    <x v="3110"/>
    <n v="11000"/>
    <n v="521"/>
    <x v="2"/>
    <x v="0"/>
    <x v="0"/>
    <n v="1477968934"/>
    <n v="1472784934"/>
    <b v="0"/>
    <n v="9"/>
    <b v="0"/>
    <x v="38"/>
    <n v="4.7363636363636363"/>
    <n v="57.888888888888886"/>
    <x v="1"/>
    <x v="38"/>
  </r>
  <r>
    <n v="3113"/>
    <x v="3112"/>
    <x v="3111"/>
    <n v="109225"/>
    <n v="4635"/>
    <x v="2"/>
    <x v="0"/>
    <x v="0"/>
    <n v="1429291982"/>
    <n v="1426699982"/>
    <b v="0"/>
    <n v="37"/>
    <b v="0"/>
    <x v="38"/>
    <n v="4.2435339894712749"/>
    <n v="125.27027027027027"/>
    <x v="1"/>
    <x v="38"/>
  </r>
  <r>
    <n v="3114"/>
    <x v="3113"/>
    <x v="3112"/>
    <n v="75000"/>
    <n v="0"/>
    <x v="2"/>
    <x v="0"/>
    <x v="0"/>
    <n v="1411312250"/>
    <n v="1406128250"/>
    <b v="0"/>
    <n v="0"/>
    <b v="0"/>
    <x v="38"/>
    <n v="0"/>
    <e v="#DIV/0!"/>
    <x v="1"/>
    <x v="38"/>
  </r>
  <r>
    <n v="3115"/>
    <x v="3114"/>
    <x v="3113"/>
    <n v="10000"/>
    <n v="300"/>
    <x v="2"/>
    <x v="11"/>
    <x v="9"/>
    <n v="1465123427"/>
    <n v="1462531427"/>
    <b v="0"/>
    <n v="1"/>
    <b v="0"/>
    <x v="38"/>
    <n v="3"/>
    <n v="300"/>
    <x v="1"/>
    <x v="38"/>
  </r>
  <r>
    <n v="3116"/>
    <x v="3115"/>
    <x v="3114"/>
    <n v="750"/>
    <n v="430"/>
    <x v="2"/>
    <x v="0"/>
    <x v="0"/>
    <n v="1427890925"/>
    <n v="1426681325"/>
    <b v="0"/>
    <n v="10"/>
    <b v="0"/>
    <x v="38"/>
    <n v="57.333333333333336"/>
    <n v="43"/>
    <x v="1"/>
    <x v="38"/>
  </r>
  <r>
    <n v="3117"/>
    <x v="3116"/>
    <x v="3115"/>
    <n v="1000"/>
    <n v="1"/>
    <x v="2"/>
    <x v="1"/>
    <x v="1"/>
    <n v="1464354720"/>
    <n v="1463648360"/>
    <b v="0"/>
    <n v="1"/>
    <b v="0"/>
    <x v="38"/>
    <n v="0.1"/>
    <n v="1"/>
    <x v="1"/>
    <x v="38"/>
  </r>
  <r>
    <n v="3118"/>
    <x v="3117"/>
    <x v="3116"/>
    <n v="500000"/>
    <n v="1550"/>
    <x v="2"/>
    <x v="11"/>
    <x v="9"/>
    <n v="1467473723"/>
    <n v="1465832123"/>
    <b v="0"/>
    <n v="2"/>
    <b v="0"/>
    <x v="38"/>
    <n v="0.31"/>
    <n v="775"/>
    <x v="1"/>
    <x v="38"/>
  </r>
  <r>
    <n v="3119"/>
    <x v="3118"/>
    <x v="3117"/>
    <n v="10000"/>
    <n v="5"/>
    <x v="2"/>
    <x v="0"/>
    <x v="0"/>
    <n v="1427414732"/>
    <n v="1424826332"/>
    <b v="0"/>
    <n v="1"/>
    <b v="0"/>
    <x v="38"/>
    <n v="0.05"/>
    <n v="5"/>
    <x v="1"/>
    <x v="38"/>
  </r>
  <r>
    <n v="3120"/>
    <x v="3119"/>
    <x v="3118"/>
    <n v="1300000"/>
    <n v="128"/>
    <x v="2"/>
    <x v="9"/>
    <x v="3"/>
    <n v="1462484196"/>
    <n v="1457303796"/>
    <b v="0"/>
    <n v="10"/>
    <b v="0"/>
    <x v="38"/>
    <n v="9.8461538461538465E-3"/>
    <n v="12.8"/>
    <x v="1"/>
    <x v="38"/>
  </r>
  <r>
    <n v="3121"/>
    <x v="3120"/>
    <x v="3119"/>
    <n v="1500"/>
    <n v="10"/>
    <x v="1"/>
    <x v="5"/>
    <x v="5"/>
    <n v="1411748335"/>
    <n v="1406564335"/>
    <b v="0"/>
    <n v="1"/>
    <b v="0"/>
    <x v="38"/>
    <n v="0.66666666666666674"/>
    <n v="10"/>
    <x v="1"/>
    <x v="38"/>
  </r>
  <r>
    <n v="3122"/>
    <x v="3121"/>
    <x v="3120"/>
    <n v="199"/>
    <n v="116"/>
    <x v="1"/>
    <x v="0"/>
    <x v="0"/>
    <n v="1478733732"/>
    <n v="1478298132"/>
    <b v="0"/>
    <n v="2"/>
    <b v="0"/>
    <x v="38"/>
    <n v="58.291457286432156"/>
    <n v="58"/>
    <x v="1"/>
    <x v="38"/>
  </r>
  <r>
    <n v="3123"/>
    <x v="3122"/>
    <x v="3121"/>
    <n v="125000"/>
    <n v="85192"/>
    <x v="1"/>
    <x v="0"/>
    <x v="0"/>
    <n v="1468108198"/>
    <n v="1465516198"/>
    <b v="0"/>
    <n v="348"/>
    <b v="0"/>
    <x v="38"/>
    <n v="68.153599999999997"/>
    <n v="244.80459770114942"/>
    <x v="1"/>
    <x v="38"/>
  </r>
  <r>
    <n v="3124"/>
    <x v="3123"/>
    <x v="3122"/>
    <n v="800000"/>
    <n v="26"/>
    <x v="1"/>
    <x v="0"/>
    <x v="0"/>
    <n v="1422902601"/>
    <n v="1417718601"/>
    <b v="0"/>
    <n v="4"/>
    <b v="0"/>
    <x v="38"/>
    <n v="3.2499999999999999E-3"/>
    <n v="6.5"/>
    <x v="1"/>
    <x v="38"/>
  </r>
  <r>
    <n v="3125"/>
    <x v="3124"/>
    <x v="3123"/>
    <n v="1500000"/>
    <n v="0"/>
    <x v="1"/>
    <x v="0"/>
    <x v="0"/>
    <n v="1452142672"/>
    <n v="1449550672"/>
    <b v="0"/>
    <n v="0"/>
    <b v="0"/>
    <x v="38"/>
    <n v="0"/>
    <e v="#DIV/0!"/>
    <x v="1"/>
    <x v="38"/>
  </r>
  <r>
    <n v="3126"/>
    <x v="3125"/>
    <x v="3124"/>
    <n v="25000"/>
    <n v="1040"/>
    <x v="1"/>
    <x v="0"/>
    <x v="0"/>
    <n v="1459121162"/>
    <n v="1456532762"/>
    <b v="0"/>
    <n v="17"/>
    <b v="0"/>
    <x v="38"/>
    <n v="4.16"/>
    <n v="61.176470588235297"/>
    <x v="1"/>
    <x v="38"/>
  </r>
  <r>
    <n v="3127"/>
    <x v="3126"/>
    <x v="3125"/>
    <n v="100000"/>
    <n v="0"/>
    <x v="1"/>
    <x v="0"/>
    <x v="0"/>
    <n v="1425242029"/>
    <n v="1422650029"/>
    <b v="0"/>
    <n v="0"/>
    <b v="0"/>
    <x v="38"/>
    <n v="0"/>
    <e v="#DIV/0!"/>
    <x v="1"/>
    <x v="38"/>
  </r>
  <r>
    <n v="3128"/>
    <x v="3127"/>
    <x v="3126"/>
    <n v="15000"/>
    <n v="16291"/>
    <x v="3"/>
    <x v="0"/>
    <x v="0"/>
    <n v="1489690141"/>
    <n v="1487101741"/>
    <b v="0"/>
    <n v="117"/>
    <b v="0"/>
    <x v="6"/>
    <n v="108.60666666666667"/>
    <n v="139.23931623931625"/>
    <x v="1"/>
    <x v="6"/>
  </r>
  <r>
    <n v="3129"/>
    <x v="3128"/>
    <x v="3127"/>
    <n v="1250"/>
    <n v="10"/>
    <x v="3"/>
    <x v="0"/>
    <x v="0"/>
    <n v="1492542819"/>
    <n v="1489090419"/>
    <b v="0"/>
    <n v="1"/>
    <b v="0"/>
    <x v="6"/>
    <n v="0.8"/>
    <n v="10"/>
    <x v="1"/>
    <x v="6"/>
  </r>
  <r>
    <n v="3130"/>
    <x v="3129"/>
    <x v="3128"/>
    <n v="10000"/>
    <n v="375"/>
    <x v="3"/>
    <x v="0"/>
    <x v="0"/>
    <n v="1492145940"/>
    <n v="1489504916"/>
    <b v="0"/>
    <n v="4"/>
    <b v="0"/>
    <x v="6"/>
    <n v="3.75"/>
    <n v="93.75"/>
    <x v="1"/>
    <x v="6"/>
  </r>
  <r>
    <n v="3131"/>
    <x v="3130"/>
    <x v="3129"/>
    <n v="4100"/>
    <n v="645"/>
    <x v="3"/>
    <x v="0"/>
    <x v="0"/>
    <n v="1491656045"/>
    <n v="1489067645"/>
    <b v="0"/>
    <n v="12"/>
    <b v="0"/>
    <x v="6"/>
    <n v="15.731707317073171"/>
    <n v="53.75"/>
    <x v="1"/>
    <x v="6"/>
  </r>
  <r>
    <n v="3132"/>
    <x v="3131"/>
    <x v="3130"/>
    <n v="30000"/>
    <n v="10"/>
    <x v="3"/>
    <x v="0"/>
    <x v="0"/>
    <n v="1492759460"/>
    <n v="1487579060"/>
    <b v="0"/>
    <n v="1"/>
    <b v="0"/>
    <x v="6"/>
    <n v="3.3333333333333333E-2"/>
    <n v="10"/>
    <x v="1"/>
    <x v="6"/>
  </r>
  <r>
    <n v="3133"/>
    <x v="3132"/>
    <x v="3131"/>
    <n v="500"/>
    <n v="540"/>
    <x v="3"/>
    <x v="1"/>
    <x v="1"/>
    <n v="1490358834"/>
    <n v="1487770434"/>
    <b v="0"/>
    <n v="16"/>
    <b v="0"/>
    <x v="6"/>
    <n v="108"/>
    <n v="33.75"/>
    <x v="1"/>
    <x v="6"/>
  </r>
  <r>
    <n v="3134"/>
    <x v="3133"/>
    <x v="3132"/>
    <n v="1000"/>
    <n v="225"/>
    <x v="3"/>
    <x v="1"/>
    <x v="1"/>
    <n v="1490631419"/>
    <n v="1488820619"/>
    <b v="0"/>
    <n v="12"/>
    <b v="0"/>
    <x v="6"/>
    <n v="22.5"/>
    <n v="18.75"/>
    <x v="1"/>
    <x v="6"/>
  </r>
  <r>
    <n v="3135"/>
    <x v="3134"/>
    <x v="3133"/>
    <n v="777"/>
    <n v="162"/>
    <x v="3"/>
    <x v="0"/>
    <x v="0"/>
    <n v="1491277121"/>
    <n v="1489376321"/>
    <b v="0"/>
    <n v="7"/>
    <b v="0"/>
    <x v="6"/>
    <n v="20.849420849420849"/>
    <n v="23.142857142857142"/>
    <x v="1"/>
    <x v="6"/>
  </r>
  <r>
    <n v="3136"/>
    <x v="3135"/>
    <x v="3134"/>
    <n v="500"/>
    <n v="639"/>
    <x v="3"/>
    <x v="1"/>
    <x v="1"/>
    <n v="1491001140"/>
    <n v="1487847954"/>
    <b v="0"/>
    <n v="22"/>
    <b v="0"/>
    <x v="6"/>
    <n v="127.8"/>
    <n v="29.045454545454547"/>
    <x v="1"/>
    <x v="6"/>
  </r>
  <r>
    <n v="3137"/>
    <x v="3136"/>
    <x v="3135"/>
    <n v="1500"/>
    <n v="50"/>
    <x v="3"/>
    <x v="0"/>
    <x v="0"/>
    <n v="1493838720"/>
    <n v="1489439669"/>
    <b v="0"/>
    <n v="1"/>
    <b v="0"/>
    <x v="6"/>
    <n v="3.3333333333333335"/>
    <n v="50"/>
    <x v="1"/>
    <x v="6"/>
  </r>
  <r>
    <n v="3138"/>
    <x v="3137"/>
    <x v="3136"/>
    <n v="200"/>
    <n v="0"/>
    <x v="3"/>
    <x v="1"/>
    <x v="1"/>
    <n v="1491233407"/>
    <n v="1489591807"/>
    <b v="0"/>
    <n v="0"/>
    <b v="0"/>
    <x v="6"/>
    <n v="0"/>
    <e v="#DIV/0!"/>
    <x v="1"/>
    <x v="6"/>
  </r>
  <r>
    <n v="3139"/>
    <x v="3138"/>
    <x v="3137"/>
    <n v="50000"/>
    <n v="2700"/>
    <x v="3"/>
    <x v="14"/>
    <x v="10"/>
    <n v="1490416380"/>
    <n v="1487485760"/>
    <b v="0"/>
    <n v="6"/>
    <b v="0"/>
    <x v="6"/>
    <n v="5.4"/>
    <n v="450"/>
    <x v="1"/>
    <x v="6"/>
  </r>
  <r>
    <n v="3140"/>
    <x v="3139"/>
    <x v="3138"/>
    <n v="10000"/>
    <n v="96"/>
    <x v="3"/>
    <x v="6"/>
    <x v="3"/>
    <n v="1491581703"/>
    <n v="1488993303"/>
    <b v="0"/>
    <n v="4"/>
    <b v="0"/>
    <x v="6"/>
    <n v="0.96"/>
    <n v="24"/>
    <x v="1"/>
    <x v="6"/>
  </r>
  <r>
    <n v="3141"/>
    <x v="3140"/>
    <x v="3139"/>
    <n v="500"/>
    <n v="258"/>
    <x v="3"/>
    <x v="9"/>
    <x v="3"/>
    <n v="1492372800"/>
    <n v="1488823488"/>
    <b v="0"/>
    <n v="8"/>
    <b v="0"/>
    <x v="6"/>
    <n v="51.6"/>
    <n v="32.25"/>
    <x v="1"/>
    <x v="6"/>
  </r>
  <r>
    <n v="3142"/>
    <x v="3141"/>
    <x v="3140"/>
    <n v="2750"/>
    <n v="45"/>
    <x v="3"/>
    <x v="1"/>
    <x v="1"/>
    <n v="1489922339"/>
    <n v="1487333939"/>
    <b v="0"/>
    <n v="3"/>
    <b v="0"/>
    <x v="6"/>
    <n v="1.6363636363636365"/>
    <n v="15"/>
    <x v="1"/>
    <x v="6"/>
  </r>
  <r>
    <n v="3143"/>
    <x v="3142"/>
    <x v="3141"/>
    <n v="700"/>
    <n v="0"/>
    <x v="3"/>
    <x v="1"/>
    <x v="1"/>
    <n v="1491726956"/>
    <n v="1489480556"/>
    <b v="0"/>
    <n v="0"/>
    <b v="0"/>
    <x v="6"/>
    <n v="0"/>
    <e v="#DIV/0!"/>
    <x v="1"/>
    <x v="6"/>
  </r>
  <r>
    <n v="3144"/>
    <x v="3143"/>
    <x v="3142"/>
    <n v="10000"/>
    <n v="7540"/>
    <x v="3"/>
    <x v="0"/>
    <x v="0"/>
    <n v="1489903200"/>
    <n v="1488459307"/>
    <b v="0"/>
    <n v="30"/>
    <b v="0"/>
    <x v="6"/>
    <n v="75.400000000000006"/>
    <n v="251.33333333333334"/>
    <x v="1"/>
    <x v="6"/>
  </r>
  <r>
    <n v="3145"/>
    <x v="3144"/>
    <x v="3143"/>
    <n v="25000"/>
    <n v="0"/>
    <x v="3"/>
    <x v="0"/>
    <x v="0"/>
    <n v="1490659134"/>
    <n v="1485478734"/>
    <b v="0"/>
    <n v="0"/>
    <b v="0"/>
    <x v="6"/>
    <n v="0"/>
    <e v="#DIV/0!"/>
    <x v="1"/>
    <x v="6"/>
  </r>
  <r>
    <n v="3146"/>
    <x v="3145"/>
    <x v="3144"/>
    <n v="50000"/>
    <n v="5250"/>
    <x v="3"/>
    <x v="14"/>
    <x v="10"/>
    <n v="1492356166"/>
    <n v="1488471766"/>
    <b v="0"/>
    <n v="12"/>
    <b v="0"/>
    <x v="6"/>
    <n v="10.5"/>
    <n v="437.5"/>
    <x v="1"/>
    <x v="6"/>
  </r>
  <r>
    <n v="3147"/>
    <x v="3146"/>
    <x v="3145"/>
    <n v="20000"/>
    <n v="23505"/>
    <x v="0"/>
    <x v="0"/>
    <x v="0"/>
    <n v="1415319355"/>
    <n v="1411859755"/>
    <b v="1"/>
    <n v="213"/>
    <b v="1"/>
    <x v="6"/>
    <n v="117.52499999999999"/>
    <n v="110.35211267605634"/>
    <x v="1"/>
    <x v="6"/>
  </r>
  <r>
    <n v="3148"/>
    <x v="3147"/>
    <x v="3146"/>
    <n v="1800"/>
    <n v="2361"/>
    <x v="0"/>
    <x v="0"/>
    <x v="0"/>
    <n v="1412136000"/>
    <n v="1410278284"/>
    <b v="1"/>
    <n v="57"/>
    <b v="1"/>
    <x v="6"/>
    <n v="131.16666666666669"/>
    <n v="41.421052631578945"/>
    <x v="1"/>
    <x v="6"/>
  </r>
  <r>
    <n v="3149"/>
    <x v="3148"/>
    <x v="3147"/>
    <n v="1250"/>
    <n v="1300"/>
    <x v="0"/>
    <x v="0"/>
    <x v="0"/>
    <n v="1354845600"/>
    <n v="1352766300"/>
    <b v="1"/>
    <n v="25"/>
    <b v="1"/>
    <x v="6"/>
    <n v="104"/>
    <n v="52"/>
    <x v="1"/>
    <x v="6"/>
  </r>
  <r>
    <n v="3150"/>
    <x v="3149"/>
    <x v="3148"/>
    <n v="3500"/>
    <n v="3535"/>
    <x v="0"/>
    <x v="0"/>
    <x v="0"/>
    <n v="1295928000"/>
    <n v="1288160403"/>
    <b v="1"/>
    <n v="104"/>
    <b v="1"/>
    <x v="6"/>
    <n v="101"/>
    <n v="33.990384615384613"/>
    <x v="1"/>
    <x v="6"/>
  </r>
  <r>
    <n v="3151"/>
    <x v="3150"/>
    <x v="3149"/>
    <n v="3500"/>
    <n v="3514"/>
    <x v="0"/>
    <x v="0"/>
    <x v="0"/>
    <n v="1410379774"/>
    <n v="1407787774"/>
    <b v="1"/>
    <n v="34"/>
    <b v="1"/>
    <x v="6"/>
    <n v="100.4"/>
    <n v="103.35294117647059"/>
    <x v="1"/>
    <x v="6"/>
  </r>
  <r>
    <n v="3152"/>
    <x v="3151"/>
    <x v="3150"/>
    <n v="2200"/>
    <n v="2331"/>
    <x v="0"/>
    <x v="1"/>
    <x v="1"/>
    <n v="1383425367"/>
    <n v="1380833367"/>
    <b v="1"/>
    <n v="67"/>
    <b v="1"/>
    <x v="6"/>
    <n v="105.95454545454545"/>
    <n v="34.791044776119406"/>
    <x v="1"/>
    <x v="6"/>
  </r>
  <r>
    <n v="3153"/>
    <x v="3152"/>
    <x v="3151"/>
    <n v="3000"/>
    <n v="10067.5"/>
    <x v="0"/>
    <x v="0"/>
    <x v="0"/>
    <n v="1304225940"/>
    <n v="1301542937"/>
    <b v="1"/>
    <n v="241"/>
    <b v="1"/>
    <x v="6"/>
    <n v="335.58333333333337"/>
    <n v="41.773858921161825"/>
    <x v="1"/>
    <x v="6"/>
  </r>
  <r>
    <n v="3154"/>
    <x v="3153"/>
    <x v="3152"/>
    <n v="7000"/>
    <n v="7905"/>
    <x v="0"/>
    <x v="0"/>
    <x v="0"/>
    <n v="1333310458"/>
    <n v="1330722058"/>
    <b v="1"/>
    <n v="123"/>
    <b v="1"/>
    <x v="6"/>
    <n v="112.92857142857142"/>
    <n v="64.268292682926827"/>
    <x v="1"/>
    <x v="6"/>
  </r>
  <r>
    <n v="3155"/>
    <x v="3154"/>
    <x v="3153"/>
    <n v="5000"/>
    <n v="9425.23"/>
    <x v="0"/>
    <x v="1"/>
    <x v="1"/>
    <n v="1356004725"/>
    <n v="1353412725"/>
    <b v="1"/>
    <n v="302"/>
    <b v="1"/>
    <x v="6"/>
    <n v="188.50460000000001"/>
    <n v="31.209370860927152"/>
    <x v="1"/>
    <x v="6"/>
  </r>
  <r>
    <n v="3156"/>
    <x v="3155"/>
    <x v="3154"/>
    <n v="5500"/>
    <n v="5600"/>
    <x v="0"/>
    <x v="0"/>
    <x v="0"/>
    <n v="1338591144"/>
    <n v="1335567144"/>
    <b v="1"/>
    <n v="89"/>
    <b v="1"/>
    <x v="6"/>
    <n v="101.81818181818181"/>
    <n v="62.921348314606739"/>
    <x v="1"/>
    <x v="6"/>
  </r>
  <r>
    <n v="3157"/>
    <x v="3156"/>
    <x v="3155"/>
    <n v="4000"/>
    <n v="4040"/>
    <x v="0"/>
    <x v="0"/>
    <x v="0"/>
    <n v="1405746000"/>
    <n v="1404932105"/>
    <b v="1"/>
    <n v="41"/>
    <b v="1"/>
    <x v="6"/>
    <n v="101"/>
    <n v="98.536585365853654"/>
    <x v="1"/>
    <x v="6"/>
  </r>
  <r>
    <n v="3158"/>
    <x v="3157"/>
    <x v="3156"/>
    <n v="5000"/>
    <n v="5700"/>
    <x v="0"/>
    <x v="0"/>
    <x v="0"/>
    <n v="1374523752"/>
    <n v="1371931752"/>
    <b v="1"/>
    <n v="69"/>
    <b v="1"/>
    <x v="6"/>
    <n v="113.99999999999999"/>
    <n v="82.608695652173907"/>
    <x v="1"/>
    <x v="6"/>
  </r>
  <r>
    <n v="3159"/>
    <x v="3158"/>
    <x v="3157"/>
    <n v="1500"/>
    <n v="2002.22"/>
    <x v="0"/>
    <x v="0"/>
    <x v="0"/>
    <n v="1326927600"/>
    <n v="1323221761"/>
    <b v="1"/>
    <n v="52"/>
    <b v="1"/>
    <x v="6"/>
    <n v="133.48133333333334"/>
    <n v="38.504230769230773"/>
    <x v="1"/>
    <x v="6"/>
  </r>
  <r>
    <n v="3160"/>
    <x v="3159"/>
    <x v="3158"/>
    <n v="4500"/>
    <n v="4569"/>
    <x v="0"/>
    <x v="0"/>
    <x v="0"/>
    <n v="1407905940"/>
    <n v="1405923687"/>
    <b v="1"/>
    <n v="57"/>
    <b v="1"/>
    <x v="6"/>
    <n v="101.53333333333335"/>
    <n v="80.15789473684211"/>
    <x v="1"/>
    <x v="6"/>
  </r>
  <r>
    <n v="3161"/>
    <x v="3160"/>
    <x v="3159"/>
    <n v="2000"/>
    <n v="2102"/>
    <x v="0"/>
    <x v="1"/>
    <x v="1"/>
    <n v="1413377522"/>
    <n v="1410785522"/>
    <b v="1"/>
    <n v="74"/>
    <b v="1"/>
    <x v="6"/>
    <n v="105.1"/>
    <n v="28.405405405405407"/>
    <x v="1"/>
    <x v="6"/>
  </r>
  <r>
    <n v="3162"/>
    <x v="3161"/>
    <x v="3160"/>
    <n v="4000"/>
    <n v="5086"/>
    <x v="0"/>
    <x v="0"/>
    <x v="0"/>
    <n v="1404698400"/>
    <n v="1402331262"/>
    <b v="1"/>
    <n v="63"/>
    <b v="1"/>
    <x v="6"/>
    <n v="127.15"/>
    <n v="80.730158730158735"/>
    <x v="1"/>
    <x v="6"/>
  </r>
  <r>
    <n v="3163"/>
    <x v="3162"/>
    <x v="3161"/>
    <n v="13000"/>
    <n v="14450"/>
    <x v="0"/>
    <x v="0"/>
    <x v="0"/>
    <n v="1402855525"/>
    <n v="1400263525"/>
    <b v="1"/>
    <n v="72"/>
    <b v="1"/>
    <x v="6"/>
    <n v="111.15384615384616"/>
    <n v="200.69444444444446"/>
    <x v="1"/>
    <x v="6"/>
  </r>
  <r>
    <n v="3164"/>
    <x v="3163"/>
    <x v="3162"/>
    <n v="2500"/>
    <n v="2669"/>
    <x v="0"/>
    <x v="0"/>
    <x v="0"/>
    <n v="1402341615"/>
    <n v="1399490415"/>
    <b v="1"/>
    <n v="71"/>
    <b v="1"/>
    <x v="6"/>
    <n v="106.76"/>
    <n v="37.591549295774648"/>
    <x v="1"/>
    <x v="6"/>
  </r>
  <r>
    <n v="3165"/>
    <x v="3164"/>
    <x v="3163"/>
    <n v="750"/>
    <n v="1220"/>
    <x v="0"/>
    <x v="0"/>
    <x v="0"/>
    <n v="1304395140"/>
    <n v="1302493760"/>
    <b v="1"/>
    <n v="21"/>
    <b v="1"/>
    <x v="6"/>
    <n v="162.66666666666666"/>
    <n v="58.095238095238095"/>
    <x v="1"/>
    <x v="6"/>
  </r>
  <r>
    <n v="3166"/>
    <x v="3165"/>
    <x v="3164"/>
    <n v="35000"/>
    <n v="56079.83"/>
    <x v="0"/>
    <x v="0"/>
    <x v="0"/>
    <n v="1416988740"/>
    <n v="1414514153"/>
    <b v="1"/>
    <n v="930"/>
    <b v="1"/>
    <x v="6"/>
    <n v="160.22808571428573"/>
    <n v="60.300892473118282"/>
    <x v="1"/>
    <x v="6"/>
  </r>
  <r>
    <n v="3167"/>
    <x v="3166"/>
    <x v="3165"/>
    <n v="3000"/>
    <n v="3485"/>
    <x v="0"/>
    <x v="0"/>
    <x v="0"/>
    <n v="1406952781"/>
    <n v="1405743181"/>
    <b v="1"/>
    <n v="55"/>
    <b v="1"/>
    <x v="6"/>
    <n v="116.16666666666666"/>
    <n v="63.363636363636367"/>
    <x v="1"/>
    <x v="6"/>
  </r>
  <r>
    <n v="3168"/>
    <x v="3167"/>
    <x v="3166"/>
    <n v="2500"/>
    <n v="3105"/>
    <x v="0"/>
    <x v="0"/>
    <x v="0"/>
    <n v="1402696800"/>
    <n v="1399948353"/>
    <b v="1"/>
    <n v="61"/>
    <b v="1"/>
    <x v="6"/>
    <n v="124.2"/>
    <n v="50.901639344262293"/>
    <x v="1"/>
    <x v="6"/>
  </r>
  <r>
    <n v="3169"/>
    <x v="3168"/>
    <x v="3167"/>
    <n v="8000"/>
    <n v="8241"/>
    <x v="0"/>
    <x v="0"/>
    <x v="0"/>
    <n v="1386910740"/>
    <n v="1384364561"/>
    <b v="1"/>
    <n v="82"/>
    <b v="1"/>
    <x v="6"/>
    <n v="103.01249999999999"/>
    <n v="100.5"/>
    <x v="1"/>
    <x v="6"/>
  </r>
  <r>
    <n v="3170"/>
    <x v="3169"/>
    <x v="3168"/>
    <n v="2000"/>
    <n v="2245"/>
    <x v="0"/>
    <x v="0"/>
    <x v="0"/>
    <n v="1404273600"/>
    <n v="1401414944"/>
    <b v="1"/>
    <n v="71"/>
    <b v="1"/>
    <x v="6"/>
    <n v="112.25"/>
    <n v="31.619718309859156"/>
    <x v="1"/>
    <x v="6"/>
  </r>
  <r>
    <n v="3171"/>
    <x v="3170"/>
    <x v="3169"/>
    <n v="7000"/>
    <n v="7617"/>
    <x v="0"/>
    <x v="1"/>
    <x v="1"/>
    <n v="1462545358"/>
    <n v="1459953358"/>
    <b v="1"/>
    <n v="117"/>
    <b v="1"/>
    <x v="6"/>
    <n v="108.8142857142857"/>
    <n v="65.102564102564102"/>
    <x v="1"/>
    <x v="6"/>
  </r>
  <r>
    <n v="3172"/>
    <x v="3171"/>
    <x v="3170"/>
    <n v="2000"/>
    <n v="2300"/>
    <x v="0"/>
    <x v="0"/>
    <x v="0"/>
    <n v="1329240668"/>
    <n v="1326648668"/>
    <b v="1"/>
    <n v="29"/>
    <b v="1"/>
    <x v="6"/>
    <n v="114.99999999999999"/>
    <n v="79.310344827586206"/>
    <x v="1"/>
    <x v="6"/>
  </r>
  <r>
    <n v="3173"/>
    <x v="3172"/>
    <x v="3171"/>
    <n v="10000"/>
    <n v="10300"/>
    <x v="0"/>
    <x v="0"/>
    <x v="0"/>
    <n v="1411765492"/>
    <n v="1409173492"/>
    <b v="1"/>
    <n v="74"/>
    <b v="1"/>
    <x v="6"/>
    <n v="103"/>
    <n v="139.18918918918919"/>
    <x v="1"/>
    <x v="6"/>
  </r>
  <r>
    <n v="3174"/>
    <x v="3173"/>
    <x v="3172"/>
    <n v="3000"/>
    <n v="3034"/>
    <x v="0"/>
    <x v="0"/>
    <x v="0"/>
    <n v="1408999508"/>
    <n v="1407789908"/>
    <b v="1"/>
    <n v="23"/>
    <b v="1"/>
    <x v="6"/>
    <n v="101.13333333333334"/>
    <n v="131.91304347826087"/>
    <x v="1"/>
    <x v="6"/>
  </r>
  <r>
    <n v="3175"/>
    <x v="3174"/>
    <x v="3173"/>
    <n v="5000"/>
    <n v="5478"/>
    <x v="0"/>
    <x v="0"/>
    <x v="0"/>
    <n v="1297977427"/>
    <n v="1292793427"/>
    <b v="1"/>
    <n v="60"/>
    <b v="1"/>
    <x v="6"/>
    <n v="109.55999999999999"/>
    <n v="91.3"/>
    <x v="1"/>
    <x v="6"/>
  </r>
  <r>
    <n v="3176"/>
    <x v="3175"/>
    <x v="3174"/>
    <n v="1900"/>
    <n v="2182"/>
    <x v="0"/>
    <x v="0"/>
    <x v="0"/>
    <n v="1376838000"/>
    <n v="1374531631"/>
    <b v="1"/>
    <n v="55"/>
    <b v="1"/>
    <x v="6"/>
    <n v="114.8421052631579"/>
    <n v="39.672727272727272"/>
    <x v="1"/>
    <x v="6"/>
  </r>
  <r>
    <n v="3177"/>
    <x v="3176"/>
    <x v="3175"/>
    <n v="2500"/>
    <n v="2935"/>
    <x v="0"/>
    <x v="0"/>
    <x v="0"/>
    <n v="1403366409"/>
    <n v="1400774409"/>
    <b v="1"/>
    <n v="51"/>
    <b v="1"/>
    <x v="6"/>
    <n v="117.39999999999999"/>
    <n v="57.549019607843135"/>
    <x v="1"/>
    <x v="6"/>
  </r>
  <r>
    <n v="3178"/>
    <x v="3177"/>
    <x v="3176"/>
    <n v="1500"/>
    <n v="2576"/>
    <x v="0"/>
    <x v="1"/>
    <x v="1"/>
    <n v="1405521075"/>
    <n v="1402929075"/>
    <b v="1"/>
    <n v="78"/>
    <b v="1"/>
    <x v="6"/>
    <n v="171.73333333333335"/>
    <n v="33.025641025641029"/>
    <x v="1"/>
    <x v="6"/>
  </r>
  <r>
    <n v="3179"/>
    <x v="3178"/>
    <x v="3177"/>
    <n v="4200"/>
    <n v="4794.82"/>
    <x v="0"/>
    <x v="0"/>
    <x v="0"/>
    <n v="1367859071"/>
    <n v="1365699071"/>
    <b v="1"/>
    <n v="62"/>
    <b v="1"/>
    <x v="6"/>
    <n v="114.16238095238094"/>
    <n v="77.335806451612896"/>
    <x v="1"/>
    <x v="6"/>
  </r>
  <r>
    <n v="3180"/>
    <x v="3179"/>
    <x v="3178"/>
    <n v="1200"/>
    <n v="1437"/>
    <x v="0"/>
    <x v="1"/>
    <x v="1"/>
    <n v="1403258049"/>
    <n v="1400666049"/>
    <b v="1"/>
    <n v="45"/>
    <b v="1"/>
    <x v="6"/>
    <n v="119.75"/>
    <n v="31.933333333333334"/>
    <x v="1"/>
    <x v="6"/>
  </r>
  <r>
    <n v="3181"/>
    <x v="3180"/>
    <x v="3179"/>
    <n v="500"/>
    <n v="545"/>
    <x v="0"/>
    <x v="1"/>
    <x v="1"/>
    <n v="1402848000"/>
    <n v="1400570787"/>
    <b v="1"/>
    <n v="15"/>
    <b v="1"/>
    <x v="6"/>
    <n v="109.00000000000001"/>
    <n v="36.333333333333336"/>
    <x v="1"/>
    <x v="6"/>
  </r>
  <r>
    <n v="3182"/>
    <x v="3181"/>
    <x v="3180"/>
    <n v="7000"/>
    <n v="7062"/>
    <x v="0"/>
    <x v="0"/>
    <x v="0"/>
    <n v="1328029200"/>
    <n v="1323211621"/>
    <b v="1"/>
    <n v="151"/>
    <b v="1"/>
    <x v="6"/>
    <n v="100.88571428571429"/>
    <n v="46.768211920529801"/>
    <x v="1"/>
    <x v="6"/>
  </r>
  <r>
    <n v="3183"/>
    <x v="3182"/>
    <x v="3181"/>
    <n v="2500"/>
    <n v="2725"/>
    <x v="0"/>
    <x v="0"/>
    <x v="0"/>
    <n v="1377284669"/>
    <n v="1375729469"/>
    <b v="1"/>
    <n v="68"/>
    <b v="1"/>
    <x v="6"/>
    <n v="109.00000000000001"/>
    <n v="40.073529411764703"/>
    <x v="1"/>
    <x v="6"/>
  </r>
  <r>
    <n v="3184"/>
    <x v="3183"/>
    <x v="3182"/>
    <n v="4300"/>
    <n v="4610"/>
    <x v="0"/>
    <x v="0"/>
    <x v="0"/>
    <n v="1404258631"/>
    <n v="1401666631"/>
    <b v="1"/>
    <n v="46"/>
    <b v="1"/>
    <x v="6"/>
    <n v="107.20930232558139"/>
    <n v="100.21739130434783"/>
    <x v="1"/>
    <x v="6"/>
  </r>
  <r>
    <n v="3185"/>
    <x v="3184"/>
    <x v="3183"/>
    <n v="1000"/>
    <n v="1000"/>
    <x v="0"/>
    <x v="1"/>
    <x v="1"/>
    <n v="1405553241"/>
    <n v="1404948441"/>
    <b v="1"/>
    <n v="24"/>
    <b v="1"/>
    <x v="6"/>
    <n v="100"/>
    <n v="41.666666666666664"/>
    <x v="1"/>
    <x v="6"/>
  </r>
  <r>
    <n v="3186"/>
    <x v="3185"/>
    <x v="3184"/>
    <n v="3200"/>
    <n v="3270"/>
    <x v="0"/>
    <x v="1"/>
    <x v="1"/>
    <n v="1410901200"/>
    <n v="1408313438"/>
    <b v="1"/>
    <n v="70"/>
    <b v="1"/>
    <x v="6"/>
    <n v="102.18750000000001"/>
    <n v="46.714285714285715"/>
    <x v="1"/>
    <x v="6"/>
  </r>
  <r>
    <n v="3187"/>
    <x v="3186"/>
    <x v="3185"/>
    <n v="15000"/>
    <n v="17444"/>
    <x v="0"/>
    <x v="0"/>
    <x v="0"/>
    <n v="1407167973"/>
    <n v="1405439973"/>
    <b v="1"/>
    <n v="244"/>
    <b v="1"/>
    <x v="6"/>
    <n v="116.29333333333334"/>
    <n v="71.491803278688522"/>
    <x v="1"/>
    <x v="6"/>
  </r>
  <r>
    <n v="3188"/>
    <x v="3187"/>
    <x v="3186"/>
    <n v="200"/>
    <n v="130"/>
    <x v="2"/>
    <x v="1"/>
    <x v="1"/>
    <n v="1433930302"/>
    <n v="1432115902"/>
    <b v="0"/>
    <n v="9"/>
    <b v="0"/>
    <x v="40"/>
    <n v="65"/>
    <n v="14.444444444444445"/>
    <x v="1"/>
    <x v="40"/>
  </r>
  <r>
    <n v="3189"/>
    <x v="3188"/>
    <x v="3187"/>
    <n v="55000"/>
    <n v="6780"/>
    <x v="2"/>
    <x v="11"/>
    <x v="9"/>
    <n v="1432455532"/>
    <n v="1429863532"/>
    <b v="0"/>
    <n v="19"/>
    <b v="0"/>
    <x v="40"/>
    <n v="12.327272727272726"/>
    <n v="356.84210526315792"/>
    <x v="1"/>
    <x v="40"/>
  </r>
  <r>
    <n v="3190"/>
    <x v="3189"/>
    <x v="3188"/>
    <n v="4000"/>
    <n v="0"/>
    <x v="2"/>
    <x v="5"/>
    <x v="5"/>
    <n v="1481258275"/>
    <n v="1478662675"/>
    <b v="0"/>
    <n v="0"/>
    <b v="0"/>
    <x v="40"/>
    <n v="0"/>
    <e v="#DIV/0!"/>
    <x v="1"/>
    <x v="40"/>
  </r>
  <r>
    <n v="3191"/>
    <x v="3190"/>
    <x v="3189"/>
    <n v="3750"/>
    <n v="151"/>
    <x v="2"/>
    <x v="0"/>
    <x v="0"/>
    <n v="1471370869"/>
    <n v="1466186869"/>
    <b v="0"/>
    <n v="4"/>
    <b v="0"/>
    <x v="40"/>
    <n v="4.0266666666666664"/>
    <n v="37.75"/>
    <x v="1"/>
    <x v="40"/>
  </r>
  <r>
    <n v="3192"/>
    <x v="3191"/>
    <x v="3190"/>
    <n v="10000"/>
    <n v="102"/>
    <x v="2"/>
    <x v="1"/>
    <x v="1"/>
    <n v="1425160800"/>
    <n v="1421274859"/>
    <b v="0"/>
    <n v="8"/>
    <b v="0"/>
    <x v="40"/>
    <n v="1.02"/>
    <n v="12.75"/>
    <x v="1"/>
    <x v="40"/>
  </r>
  <r>
    <n v="3193"/>
    <x v="3192"/>
    <x v="3191"/>
    <n v="5000"/>
    <n v="587"/>
    <x v="2"/>
    <x v="1"/>
    <x v="1"/>
    <n v="1424474056"/>
    <n v="1420586056"/>
    <b v="0"/>
    <n v="24"/>
    <b v="0"/>
    <x v="40"/>
    <n v="11.74"/>
    <n v="24.458333333333332"/>
    <x v="1"/>
    <x v="40"/>
  </r>
  <r>
    <n v="3194"/>
    <x v="3193"/>
    <x v="3192"/>
    <n v="11000"/>
    <n v="0"/>
    <x v="2"/>
    <x v="0"/>
    <x v="0"/>
    <n v="1437960598"/>
    <n v="1435368598"/>
    <b v="0"/>
    <n v="0"/>
    <b v="0"/>
    <x v="40"/>
    <n v="0"/>
    <e v="#DIV/0!"/>
    <x v="1"/>
    <x v="40"/>
  </r>
  <r>
    <n v="3195"/>
    <x v="3194"/>
    <x v="3193"/>
    <n v="3500"/>
    <n v="2070"/>
    <x v="2"/>
    <x v="0"/>
    <x v="0"/>
    <n v="1423750542"/>
    <n v="1421158542"/>
    <b v="0"/>
    <n v="39"/>
    <b v="0"/>
    <x v="40"/>
    <n v="59.142857142857139"/>
    <n v="53.07692307692308"/>
    <x v="1"/>
    <x v="40"/>
  </r>
  <r>
    <n v="3196"/>
    <x v="3195"/>
    <x v="3194"/>
    <n v="3000000"/>
    <n v="1800"/>
    <x v="2"/>
    <x v="0"/>
    <x v="0"/>
    <n v="1438437600"/>
    <n v="1433254875"/>
    <b v="0"/>
    <n v="6"/>
    <b v="0"/>
    <x v="40"/>
    <n v="0.06"/>
    <n v="300"/>
    <x v="1"/>
    <x v="40"/>
  </r>
  <r>
    <n v="3197"/>
    <x v="3196"/>
    <x v="3195"/>
    <n v="10000"/>
    <n v="1145"/>
    <x v="2"/>
    <x v="10"/>
    <x v="8"/>
    <n v="1423050618"/>
    <n v="1420458618"/>
    <b v="0"/>
    <n v="4"/>
    <b v="0"/>
    <x v="40"/>
    <n v="11.450000000000001"/>
    <n v="286.25"/>
    <x v="1"/>
    <x v="40"/>
  </r>
  <r>
    <n v="3198"/>
    <x v="3197"/>
    <x v="3196"/>
    <n v="30000"/>
    <n v="110"/>
    <x v="2"/>
    <x v="8"/>
    <x v="7"/>
    <n v="1424081477"/>
    <n v="1420798277"/>
    <b v="0"/>
    <n v="3"/>
    <b v="0"/>
    <x v="40"/>
    <n v="0.36666666666666664"/>
    <n v="36.666666666666664"/>
    <x v="1"/>
    <x v="40"/>
  </r>
  <r>
    <n v="3199"/>
    <x v="3198"/>
    <x v="3197"/>
    <n v="5000"/>
    <n v="2608"/>
    <x v="2"/>
    <x v="0"/>
    <x v="0"/>
    <n v="1410037200"/>
    <n v="1407435418"/>
    <b v="0"/>
    <n v="53"/>
    <b v="0"/>
    <x v="40"/>
    <n v="52.16"/>
    <n v="49.20754716981132"/>
    <x v="1"/>
    <x v="40"/>
  </r>
  <r>
    <n v="3200"/>
    <x v="3199"/>
    <x v="3198"/>
    <n v="50000"/>
    <n v="1"/>
    <x v="2"/>
    <x v="0"/>
    <x v="0"/>
    <n v="1461994440"/>
    <n v="1459410101"/>
    <b v="0"/>
    <n v="1"/>
    <b v="0"/>
    <x v="40"/>
    <n v="2E-3"/>
    <n v="1"/>
    <x v="1"/>
    <x v="40"/>
  </r>
  <r>
    <n v="3201"/>
    <x v="3200"/>
    <x v="3199"/>
    <n v="2000"/>
    <n v="25"/>
    <x v="2"/>
    <x v="1"/>
    <x v="1"/>
    <n v="1409509477"/>
    <n v="1407695077"/>
    <b v="0"/>
    <n v="2"/>
    <b v="0"/>
    <x v="40"/>
    <n v="1.25"/>
    <n v="12.5"/>
    <x v="1"/>
    <x v="40"/>
  </r>
  <r>
    <n v="3202"/>
    <x v="3201"/>
    <x v="3200"/>
    <n v="5000"/>
    <n v="2726"/>
    <x v="2"/>
    <x v="0"/>
    <x v="0"/>
    <n v="1450072740"/>
    <n v="1445027346"/>
    <b v="0"/>
    <n v="25"/>
    <b v="0"/>
    <x v="40"/>
    <n v="54.52"/>
    <n v="109.04"/>
    <x v="1"/>
    <x v="40"/>
  </r>
  <r>
    <n v="3203"/>
    <x v="3202"/>
    <x v="3201"/>
    <n v="1000"/>
    <n v="250"/>
    <x v="2"/>
    <x v="0"/>
    <x v="0"/>
    <n v="1443224622"/>
    <n v="1440632622"/>
    <b v="0"/>
    <n v="6"/>
    <b v="0"/>
    <x v="40"/>
    <n v="25"/>
    <n v="41.666666666666664"/>
    <x v="1"/>
    <x v="40"/>
  </r>
  <r>
    <n v="3204"/>
    <x v="3203"/>
    <x v="3202"/>
    <n v="500"/>
    <n v="0"/>
    <x v="2"/>
    <x v="0"/>
    <x v="0"/>
    <n v="1437149640"/>
    <n v="1434558479"/>
    <b v="0"/>
    <n v="0"/>
    <b v="0"/>
    <x v="40"/>
    <n v="0"/>
    <e v="#DIV/0!"/>
    <x v="1"/>
    <x v="40"/>
  </r>
  <r>
    <n v="3205"/>
    <x v="3204"/>
    <x v="3203"/>
    <n v="8000"/>
    <n v="273"/>
    <x v="2"/>
    <x v="1"/>
    <x v="1"/>
    <n v="1430470772"/>
    <n v="1427878772"/>
    <b v="0"/>
    <n v="12"/>
    <b v="0"/>
    <x v="40"/>
    <n v="3.4125000000000001"/>
    <n v="22.75"/>
    <x v="1"/>
    <x v="40"/>
  </r>
  <r>
    <n v="3206"/>
    <x v="3205"/>
    <x v="3204"/>
    <n v="5000"/>
    <n v="0"/>
    <x v="2"/>
    <x v="0"/>
    <x v="0"/>
    <n v="1442644651"/>
    <n v="1440052651"/>
    <b v="0"/>
    <n v="0"/>
    <b v="0"/>
    <x v="40"/>
    <n v="0"/>
    <e v="#DIV/0!"/>
    <x v="1"/>
    <x v="40"/>
  </r>
  <r>
    <n v="3207"/>
    <x v="3206"/>
    <x v="3205"/>
    <n v="5500"/>
    <n v="2550"/>
    <x v="2"/>
    <x v="0"/>
    <x v="0"/>
    <n v="1429767607"/>
    <n v="1424587207"/>
    <b v="0"/>
    <n v="36"/>
    <b v="0"/>
    <x v="40"/>
    <n v="46.36363636363636"/>
    <n v="70.833333333333329"/>
    <x v="1"/>
    <x v="40"/>
  </r>
  <r>
    <n v="3208"/>
    <x v="3207"/>
    <x v="3206"/>
    <n v="5000"/>
    <n v="5175"/>
    <x v="0"/>
    <x v="0"/>
    <x v="0"/>
    <n v="1406557877"/>
    <n v="1404743477"/>
    <b v="1"/>
    <n v="82"/>
    <b v="1"/>
    <x v="6"/>
    <n v="103.49999999999999"/>
    <n v="63.109756097560975"/>
    <x v="1"/>
    <x v="6"/>
  </r>
  <r>
    <n v="3209"/>
    <x v="3208"/>
    <x v="3207"/>
    <n v="9500"/>
    <n v="11335.7"/>
    <x v="0"/>
    <x v="0"/>
    <x v="0"/>
    <n v="1403305200"/>
    <n v="1400512658"/>
    <b v="1"/>
    <n v="226"/>
    <b v="1"/>
    <x v="6"/>
    <n v="119.32315789473684"/>
    <n v="50.157964601769912"/>
    <x v="1"/>
    <x v="6"/>
  </r>
  <r>
    <n v="3210"/>
    <x v="3209"/>
    <x v="3208"/>
    <n v="3000"/>
    <n v="3773"/>
    <x v="0"/>
    <x v="0"/>
    <x v="0"/>
    <n v="1338523140"/>
    <n v="1334442519"/>
    <b v="1"/>
    <n v="60"/>
    <b v="1"/>
    <x v="6"/>
    <n v="125.76666666666667"/>
    <n v="62.883333333333333"/>
    <x v="1"/>
    <x v="6"/>
  </r>
  <r>
    <n v="3211"/>
    <x v="3210"/>
    <x v="3209"/>
    <n v="23000"/>
    <n v="27541"/>
    <x v="0"/>
    <x v="0"/>
    <x v="0"/>
    <n v="1408068000"/>
    <n v="1405346680"/>
    <b v="1"/>
    <n v="322"/>
    <b v="1"/>
    <x v="6"/>
    <n v="119.74347826086958"/>
    <n v="85.531055900621112"/>
    <x v="1"/>
    <x v="6"/>
  </r>
  <r>
    <n v="3212"/>
    <x v="3211"/>
    <x v="3210"/>
    <n v="4000"/>
    <n v="5050"/>
    <x v="0"/>
    <x v="0"/>
    <x v="0"/>
    <n v="1407524751"/>
    <n v="1404932751"/>
    <b v="1"/>
    <n v="94"/>
    <b v="1"/>
    <x v="6"/>
    <n v="126.25"/>
    <n v="53.723404255319146"/>
    <x v="1"/>
    <x v="6"/>
  </r>
  <r>
    <n v="3213"/>
    <x v="3212"/>
    <x v="3211"/>
    <n v="6000"/>
    <n v="6007"/>
    <x v="0"/>
    <x v="1"/>
    <x v="1"/>
    <n v="1437934759"/>
    <n v="1434478759"/>
    <b v="1"/>
    <n v="47"/>
    <b v="1"/>
    <x v="6"/>
    <n v="100.11666666666667"/>
    <n v="127.80851063829788"/>
    <x v="1"/>
    <x v="6"/>
  </r>
  <r>
    <n v="3214"/>
    <x v="3213"/>
    <x v="3212"/>
    <n v="12000"/>
    <n v="12256"/>
    <x v="0"/>
    <x v="1"/>
    <x v="1"/>
    <n v="1452038100"/>
    <n v="1448823673"/>
    <b v="1"/>
    <n v="115"/>
    <b v="1"/>
    <x v="6"/>
    <n v="102.13333333333334"/>
    <n v="106.57391304347826"/>
    <x v="1"/>
    <x v="6"/>
  </r>
  <r>
    <n v="3215"/>
    <x v="3214"/>
    <x v="3213"/>
    <n v="35000"/>
    <n v="35123"/>
    <x v="0"/>
    <x v="0"/>
    <x v="0"/>
    <n v="1441857540"/>
    <n v="1438617471"/>
    <b v="1"/>
    <n v="134"/>
    <b v="1"/>
    <x v="6"/>
    <n v="100.35142857142858"/>
    <n v="262.11194029850748"/>
    <x v="1"/>
    <x v="6"/>
  </r>
  <r>
    <n v="3216"/>
    <x v="3215"/>
    <x v="3214"/>
    <n v="2000"/>
    <n v="2001"/>
    <x v="0"/>
    <x v="1"/>
    <x v="1"/>
    <n v="1436625000"/>
    <n v="1433934371"/>
    <b v="1"/>
    <n v="35"/>
    <b v="1"/>
    <x v="6"/>
    <n v="100.05"/>
    <n v="57.171428571428571"/>
    <x v="1"/>
    <x v="6"/>
  </r>
  <r>
    <n v="3217"/>
    <x v="3216"/>
    <x v="3215"/>
    <n v="4500"/>
    <n v="5221"/>
    <x v="0"/>
    <x v="0"/>
    <x v="0"/>
    <n v="1478264784"/>
    <n v="1475672784"/>
    <b v="1"/>
    <n v="104"/>
    <b v="1"/>
    <x v="6"/>
    <n v="116.02222222222223"/>
    <n v="50.20192307692308"/>
    <x v="1"/>
    <x v="6"/>
  </r>
  <r>
    <n v="3218"/>
    <x v="3217"/>
    <x v="3216"/>
    <n v="12000"/>
    <n v="12252"/>
    <x v="0"/>
    <x v="1"/>
    <x v="1"/>
    <n v="1419984000"/>
    <n v="1417132986"/>
    <b v="1"/>
    <n v="184"/>
    <b v="1"/>
    <x v="6"/>
    <n v="102.1"/>
    <n v="66.586956521739125"/>
    <x v="1"/>
    <x v="6"/>
  </r>
  <r>
    <n v="3219"/>
    <x v="3218"/>
    <x v="3217"/>
    <n v="20000"/>
    <n v="20022"/>
    <x v="0"/>
    <x v="0"/>
    <x v="0"/>
    <n v="1427063747"/>
    <n v="1424043347"/>
    <b v="1"/>
    <n v="119"/>
    <b v="1"/>
    <x v="6"/>
    <n v="100.11000000000001"/>
    <n v="168.25210084033614"/>
    <x v="1"/>
    <x v="6"/>
  </r>
  <r>
    <n v="3220"/>
    <x v="3219"/>
    <x v="3218"/>
    <n v="15000"/>
    <n v="15126"/>
    <x v="0"/>
    <x v="0"/>
    <x v="0"/>
    <n v="1489352400"/>
    <n v="1486411204"/>
    <b v="1"/>
    <n v="59"/>
    <b v="1"/>
    <x v="6"/>
    <n v="100.84"/>
    <n v="256.37288135593218"/>
    <x v="1"/>
    <x v="6"/>
  </r>
  <r>
    <n v="3221"/>
    <x v="3220"/>
    <x v="3219"/>
    <n v="4000"/>
    <n v="4137"/>
    <x v="0"/>
    <x v="1"/>
    <x v="1"/>
    <n v="1436114603"/>
    <n v="1433090603"/>
    <b v="1"/>
    <n v="113"/>
    <b v="1"/>
    <x v="6"/>
    <n v="103.42499999999998"/>
    <n v="36.610619469026545"/>
    <x v="1"/>
    <x v="6"/>
  </r>
  <r>
    <n v="3222"/>
    <x v="3221"/>
    <x v="3220"/>
    <n v="2500"/>
    <n v="3120"/>
    <x v="0"/>
    <x v="0"/>
    <x v="0"/>
    <n v="1445722140"/>
    <n v="1443016697"/>
    <b v="1"/>
    <n v="84"/>
    <b v="1"/>
    <x v="6"/>
    <n v="124.8"/>
    <n v="37.142857142857146"/>
    <x v="1"/>
    <x v="6"/>
  </r>
  <r>
    <n v="3223"/>
    <x v="3222"/>
    <x v="3221"/>
    <n v="3100"/>
    <n v="3395"/>
    <x v="0"/>
    <x v="0"/>
    <x v="0"/>
    <n v="1440100976"/>
    <n v="1437508976"/>
    <b v="1"/>
    <n v="74"/>
    <b v="1"/>
    <x v="6"/>
    <n v="109.51612903225806"/>
    <n v="45.878378378378379"/>
    <x v="1"/>
    <x v="6"/>
  </r>
  <r>
    <n v="3224"/>
    <x v="3223"/>
    <x v="3222"/>
    <n v="30000"/>
    <n v="30610"/>
    <x v="0"/>
    <x v="0"/>
    <x v="0"/>
    <n v="1484024400"/>
    <n v="1479932713"/>
    <b v="1"/>
    <n v="216"/>
    <b v="1"/>
    <x v="6"/>
    <n v="102.03333333333333"/>
    <n v="141.71296296296296"/>
    <x v="1"/>
    <x v="6"/>
  </r>
  <r>
    <n v="3225"/>
    <x v="3224"/>
    <x v="3223"/>
    <n v="2000"/>
    <n v="2047"/>
    <x v="0"/>
    <x v="0"/>
    <x v="0"/>
    <n v="1464987600"/>
    <n v="1463145938"/>
    <b v="1"/>
    <n v="39"/>
    <b v="1"/>
    <x v="6"/>
    <n v="102.35000000000001"/>
    <n v="52.487179487179489"/>
    <x v="1"/>
    <x v="6"/>
  </r>
  <r>
    <n v="3226"/>
    <x v="3225"/>
    <x v="3224"/>
    <n v="1200"/>
    <n v="1250"/>
    <x v="0"/>
    <x v="1"/>
    <x v="1"/>
    <n v="1446213612"/>
    <n v="1443621612"/>
    <b v="1"/>
    <n v="21"/>
    <b v="1"/>
    <x v="6"/>
    <n v="104.16666666666667"/>
    <n v="59.523809523809526"/>
    <x v="1"/>
    <x v="6"/>
  </r>
  <r>
    <n v="3227"/>
    <x v="3226"/>
    <x v="3225"/>
    <n v="1200"/>
    <n v="1500"/>
    <x v="0"/>
    <x v="1"/>
    <x v="1"/>
    <n v="1484687436"/>
    <n v="1482095436"/>
    <b v="0"/>
    <n v="30"/>
    <b v="1"/>
    <x v="6"/>
    <n v="125"/>
    <n v="50"/>
    <x v="1"/>
    <x v="6"/>
  </r>
  <r>
    <n v="3228"/>
    <x v="3227"/>
    <x v="3226"/>
    <n v="7000"/>
    <n v="7164"/>
    <x v="0"/>
    <x v="0"/>
    <x v="0"/>
    <n v="1450328340"/>
    <n v="1447606884"/>
    <b v="1"/>
    <n v="37"/>
    <b v="1"/>
    <x v="6"/>
    <n v="102.34285714285714"/>
    <n v="193.62162162162161"/>
    <x v="1"/>
    <x v="6"/>
  </r>
  <r>
    <n v="3229"/>
    <x v="3228"/>
    <x v="3227"/>
    <n v="20000"/>
    <n v="21573"/>
    <x v="0"/>
    <x v="0"/>
    <x v="0"/>
    <n v="1416470398"/>
    <n v="1413874798"/>
    <b v="1"/>
    <n v="202"/>
    <b v="1"/>
    <x v="6"/>
    <n v="107.86500000000001"/>
    <n v="106.79702970297029"/>
    <x v="1"/>
    <x v="6"/>
  </r>
  <r>
    <n v="3230"/>
    <x v="3229"/>
    <x v="3228"/>
    <n v="2600"/>
    <n v="2857"/>
    <x v="0"/>
    <x v="0"/>
    <x v="0"/>
    <n v="1412135940"/>
    <n v="1410840126"/>
    <b v="1"/>
    <n v="37"/>
    <b v="1"/>
    <x v="6"/>
    <n v="109.88461538461539"/>
    <n v="77.21621621621621"/>
    <x v="1"/>
    <x v="6"/>
  </r>
  <r>
    <n v="3231"/>
    <x v="3230"/>
    <x v="3229"/>
    <n v="1000"/>
    <n v="1610"/>
    <x v="0"/>
    <x v="0"/>
    <x v="0"/>
    <n v="1460846347"/>
    <n v="1458254347"/>
    <b v="0"/>
    <n v="28"/>
    <b v="1"/>
    <x v="6"/>
    <n v="161"/>
    <n v="57.5"/>
    <x v="1"/>
    <x v="6"/>
  </r>
  <r>
    <n v="3232"/>
    <x v="3231"/>
    <x v="3230"/>
    <n v="1000"/>
    <n v="1312"/>
    <x v="0"/>
    <x v="0"/>
    <x v="0"/>
    <n v="1462334340"/>
    <n v="1459711917"/>
    <b v="1"/>
    <n v="26"/>
    <b v="1"/>
    <x v="6"/>
    <n v="131.20000000000002"/>
    <n v="50.46153846153846"/>
    <x v="1"/>
    <x v="6"/>
  </r>
  <r>
    <n v="3233"/>
    <x v="3232"/>
    <x v="3231"/>
    <n v="5000"/>
    <n v="5940"/>
    <x v="0"/>
    <x v="0"/>
    <x v="0"/>
    <n v="1488482355"/>
    <n v="1485890355"/>
    <b v="0"/>
    <n v="61"/>
    <b v="1"/>
    <x v="6"/>
    <n v="118.8"/>
    <n v="97.377049180327873"/>
    <x v="1"/>
    <x v="6"/>
  </r>
  <r>
    <n v="3234"/>
    <x v="3233"/>
    <x v="3232"/>
    <n v="4000"/>
    <n v="4015.71"/>
    <x v="0"/>
    <x v="1"/>
    <x v="1"/>
    <n v="1485991860"/>
    <n v="1483124208"/>
    <b v="0"/>
    <n v="115"/>
    <b v="1"/>
    <x v="6"/>
    <n v="100.39275000000001"/>
    <n v="34.91921739130435"/>
    <x v="1"/>
    <x v="6"/>
  </r>
  <r>
    <n v="3235"/>
    <x v="3234"/>
    <x v="3233"/>
    <n v="15000"/>
    <n v="15481"/>
    <x v="0"/>
    <x v="0"/>
    <x v="0"/>
    <n v="1467361251"/>
    <n v="1464769251"/>
    <b v="1"/>
    <n v="181"/>
    <b v="1"/>
    <x v="6"/>
    <n v="103.20666666666666"/>
    <n v="85.530386740331494"/>
    <x v="1"/>
    <x v="6"/>
  </r>
  <r>
    <n v="3236"/>
    <x v="3235"/>
    <x v="3234"/>
    <n v="20000"/>
    <n v="20120"/>
    <x v="0"/>
    <x v="0"/>
    <x v="0"/>
    <n v="1482962433"/>
    <n v="1480370433"/>
    <b v="0"/>
    <n v="110"/>
    <b v="1"/>
    <x v="6"/>
    <n v="100.6"/>
    <n v="182.90909090909091"/>
    <x v="1"/>
    <x v="6"/>
  </r>
  <r>
    <n v="3237"/>
    <x v="3236"/>
    <x v="3235"/>
    <n v="35000"/>
    <n v="35275.64"/>
    <x v="0"/>
    <x v="0"/>
    <x v="0"/>
    <n v="1443499140"/>
    <n v="1441452184"/>
    <b v="1"/>
    <n v="269"/>
    <b v="1"/>
    <x v="6"/>
    <n v="100.78754285714287"/>
    <n v="131.13620817843866"/>
    <x v="1"/>
    <x v="6"/>
  </r>
  <r>
    <n v="3238"/>
    <x v="3237"/>
    <x v="3236"/>
    <n v="2800"/>
    <n v="3145"/>
    <x v="0"/>
    <x v="1"/>
    <x v="1"/>
    <n v="1435752898"/>
    <n v="1433160898"/>
    <b v="1"/>
    <n v="79"/>
    <b v="1"/>
    <x v="6"/>
    <n v="112.32142857142857"/>
    <n v="39.810126582278478"/>
    <x v="1"/>
    <x v="6"/>
  </r>
  <r>
    <n v="3239"/>
    <x v="3238"/>
    <x v="3237"/>
    <n v="5862"/>
    <n v="6208.98"/>
    <x v="0"/>
    <x v="1"/>
    <x v="1"/>
    <n v="1445817540"/>
    <n v="1443665293"/>
    <b v="1"/>
    <n v="104"/>
    <b v="1"/>
    <x v="6"/>
    <n v="105.91914022517912"/>
    <n v="59.701730769230764"/>
    <x v="1"/>
    <x v="6"/>
  </r>
  <r>
    <n v="3240"/>
    <x v="3239"/>
    <x v="3238"/>
    <n v="3000"/>
    <n v="3017"/>
    <x v="0"/>
    <x v="1"/>
    <x v="1"/>
    <n v="1487286000"/>
    <n v="1484843948"/>
    <b v="0"/>
    <n v="34"/>
    <b v="1"/>
    <x v="6"/>
    <n v="100.56666666666668"/>
    <n v="88.735294117647058"/>
    <x v="1"/>
    <x v="6"/>
  </r>
  <r>
    <n v="3241"/>
    <x v="3240"/>
    <x v="3239"/>
    <n v="8500"/>
    <n v="9801"/>
    <x v="0"/>
    <x v="0"/>
    <x v="0"/>
    <n v="1413269940"/>
    <n v="1410421670"/>
    <b v="1"/>
    <n v="167"/>
    <b v="1"/>
    <x v="6"/>
    <n v="115.30588235294117"/>
    <n v="58.688622754491021"/>
    <x v="1"/>
    <x v="6"/>
  </r>
  <r>
    <n v="3242"/>
    <x v="3241"/>
    <x v="3240"/>
    <n v="10000"/>
    <n v="12730.42"/>
    <x v="0"/>
    <x v="0"/>
    <x v="0"/>
    <n v="1411150092"/>
    <n v="1408558092"/>
    <b v="1"/>
    <n v="183"/>
    <b v="1"/>
    <x v="6"/>
    <n v="127.30419999999999"/>
    <n v="69.56513661202186"/>
    <x v="1"/>
    <x v="6"/>
  </r>
  <r>
    <n v="3243"/>
    <x v="3242"/>
    <x v="3241"/>
    <n v="8000"/>
    <n v="8227"/>
    <x v="0"/>
    <x v="0"/>
    <x v="0"/>
    <n v="1444348800"/>
    <n v="1442283562"/>
    <b v="1"/>
    <n v="71"/>
    <b v="1"/>
    <x v="6"/>
    <n v="102.83750000000001"/>
    <n v="115.87323943661971"/>
    <x v="1"/>
    <x v="6"/>
  </r>
  <r>
    <n v="3244"/>
    <x v="3243"/>
    <x v="3242"/>
    <n v="1600"/>
    <n v="1647"/>
    <x v="0"/>
    <x v="1"/>
    <x v="1"/>
    <n v="1480613982"/>
    <n v="1478018382"/>
    <b v="0"/>
    <n v="69"/>
    <b v="1"/>
    <x v="6"/>
    <n v="102.9375"/>
    <n v="23.869565217391305"/>
    <x v="1"/>
    <x v="6"/>
  </r>
  <r>
    <n v="3245"/>
    <x v="3244"/>
    <x v="3243"/>
    <n v="21000"/>
    <n v="21904"/>
    <x v="0"/>
    <x v="0"/>
    <x v="0"/>
    <n v="1434074400"/>
    <n v="1431354258"/>
    <b v="0"/>
    <n v="270"/>
    <b v="1"/>
    <x v="6"/>
    <n v="104.3047619047619"/>
    <n v="81.125925925925927"/>
    <x v="1"/>
    <x v="6"/>
  </r>
  <r>
    <n v="3246"/>
    <x v="3245"/>
    <x v="3244"/>
    <n v="10000"/>
    <n v="11122"/>
    <x v="0"/>
    <x v="0"/>
    <x v="0"/>
    <n v="1442030340"/>
    <n v="1439551200"/>
    <b v="1"/>
    <n v="193"/>
    <b v="1"/>
    <x v="6"/>
    <n v="111.22000000000001"/>
    <n v="57.626943005181346"/>
    <x v="1"/>
    <x v="6"/>
  </r>
  <r>
    <n v="3247"/>
    <x v="3246"/>
    <x v="3245"/>
    <n v="2500"/>
    <n v="2646.5"/>
    <x v="0"/>
    <x v="1"/>
    <x v="1"/>
    <n v="1436696712"/>
    <n v="1434104712"/>
    <b v="1"/>
    <n v="57"/>
    <b v="1"/>
    <x v="6"/>
    <n v="105.86"/>
    <n v="46.429824561403507"/>
    <x v="1"/>
    <x v="6"/>
  </r>
  <r>
    <n v="3248"/>
    <x v="3247"/>
    <x v="3246"/>
    <n v="12000"/>
    <n v="12095"/>
    <x v="0"/>
    <x v="0"/>
    <x v="0"/>
    <n v="1428178757"/>
    <n v="1425590357"/>
    <b v="1"/>
    <n v="200"/>
    <b v="1"/>
    <x v="6"/>
    <n v="100.79166666666666"/>
    <n v="60.475000000000001"/>
    <x v="1"/>
    <x v="6"/>
  </r>
  <r>
    <n v="3249"/>
    <x v="3248"/>
    <x v="3247"/>
    <n v="5500"/>
    <n v="5771"/>
    <x v="0"/>
    <x v="0"/>
    <x v="0"/>
    <n v="1434822914"/>
    <n v="1432230914"/>
    <b v="1"/>
    <n v="88"/>
    <b v="1"/>
    <x v="6"/>
    <n v="104.92727272727274"/>
    <n v="65.579545454545453"/>
    <x v="1"/>
    <x v="6"/>
  </r>
  <r>
    <n v="3250"/>
    <x v="3249"/>
    <x v="3248"/>
    <n v="25000"/>
    <n v="25388"/>
    <x v="0"/>
    <x v="0"/>
    <x v="0"/>
    <n v="1415213324"/>
    <n v="1412617724"/>
    <b v="1"/>
    <n v="213"/>
    <b v="1"/>
    <x v="6"/>
    <n v="101.55199999999999"/>
    <n v="119.1924882629108"/>
    <x v="1"/>
    <x v="6"/>
  </r>
  <r>
    <n v="3251"/>
    <x v="3250"/>
    <x v="3249"/>
    <n v="1500"/>
    <n v="1661"/>
    <x v="0"/>
    <x v="0"/>
    <x v="0"/>
    <n v="1434907966"/>
    <n v="1432315966"/>
    <b v="1"/>
    <n v="20"/>
    <b v="1"/>
    <x v="6"/>
    <n v="110.73333333333333"/>
    <n v="83.05"/>
    <x v="1"/>
    <x v="6"/>
  </r>
  <r>
    <n v="3252"/>
    <x v="3251"/>
    <x v="3250"/>
    <n v="2250"/>
    <n v="2876"/>
    <x v="0"/>
    <x v="1"/>
    <x v="1"/>
    <n v="1473247240"/>
    <n v="1470655240"/>
    <b v="1"/>
    <n v="50"/>
    <b v="1"/>
    <x v="6"/>
    <n v="127.82222222222221"/>
    <n v="57.52"/>
    <x v="1"/>
    <x v="6"/>
  </r>
  <r>
    <n v="3253"/>
    <x v="3252"/>
    <x v="3251"/>
    <n v="20000"/>
    <n v="20365"/>
    <x v="0"/>
    <x v="0"/>
    <x v="0"/>
    <n v="1473306300"/>
    <n v="1471701028"/>
    <b v="1"/>
    <n v="115"/>
    <b v="1"/>
    <x v="6"/>
    <n v="101.82500000000002"/>
    <n v="177.08695652173913"/>
    <x v="1"/>
    <x v="6"/>
  </r>
  <r>
    <n v="3254"/>
    <x v="3253"/>
    <x v="3252"/>
    <n v="13000"/>
    <n v="13163.5"/>
    <x v="0"/>
    <x v="1"/>
    <x v="1"/>
    <n v="1427331809"/>
    <n v="1424743409"/>
    <b v="1"/>
    <n v="186"/>
    <b v="1"/>
    <x v="6"/>
    <n v="101.25769230769231"/>
    <n v="70.771505376344081"/>
    <x v="1"/>
    <x v="6"/>
  </r>
  <r>
    <n v="3255"/>
    <x v="3254"/>
    <x v="3253"/>
    <n v="300"/>
    <n v="525"/>
    <x v="0"/>
    <x v="1"/>
    <x v="1"/>
    <n v="1412706375"/>
    <n v="1410114375"/>
    <b v="1"/>
    <n v="18"/>
    <b v="1"/>
    <x v="6"/>
    <n v="175"/>
    <n v="29.166666666666668"/>
    <x v="1"/>
    <x v="6"/>
  </r>
  <r>
    <n v="3256"/>
    <x v="3255"/>
    <x v="3254"/>
    <n v="10000"/>
    <n v="12806"/>
    <x v="0"/>
    <x v="0"/>
    <x v="0"/>
    <n v="1433995140"/>
    <n v="1432129577"/>
    <b v="1"/>
    <n v="176"/>
    <b v="1"/>
    <x v="6"/>
    <n v="128.06"/>
    <n v="72.76136363636364"/>
    <x v="1"/>
    <x v="6"/>
  </r>
  <r>
    <n v="3257"/>
    <x v="3256"/>
    <x v="3255"/>
    <n v="2000"/>
    <n v="2125.9899999999998"/>
    <x v="0"/>
    <x v="1"/>
    <x v="1"/>
    <n v="1487769952"/>
    <n v="1485177952"/>
    <b v="0"/>
    <n v="41"/>
    <b v="1"/>
    <x v="6"/>
    <n v="106.29949999999999"/>
    <n v="51.853414634146333"/>
    <x v="1"/>
    <x v="6"/>
  </r>
  <r>
    <n v="3258"/>
    <x v="3257"/>
    <x v="3256"/>
    <n v="7000"/>
    <n v="7365"/>
    <x v="0"/>
    <x v="0"/>
    <x v="0"/>
    <n v="1420751861"/>
    <n v="1418159861"/>
    <b v="1"/>
    <n v="75"/>
    <b v="1"/>
    <x v="6"/>
    <n v="105.21428571428571"/>
    <n v="98.2"/>
    <x v="1"/>
    <x v="6"/>
  </r>
  <r>
    <n v="3259"/>
    <x v="3258"/>
    <x v="3257"/>
    <n v="23000"/>
    <n v="24418.6"/>
    <x v="0"/>
    <x v="0"/>
    <x v="0"/>
    <n v="1475294340"/>
    <n v="1472753745"/>
    <b v="1"/>
    <n v="97"/>
    <b v="1"/>
    <x v="6"/>
    <n v="106.16782608695652"/>
    <n v="251.7381443298969"/>
    <x v="1"/>
    <x v="6"/>
  </r>
  <r>
    <n v="3260"/>
    <x v="3259"/>
    <x v="3258"/>
    <n v="5000"/>
    <n v="5462"/>
    <x v="0"/>
    <x v="0"/>
    <x v="0"/>
    <n v="1448903318"/>
    <n v="1445875718"/>
    <b v="1"/>
    <n v="73"/>
    <b v="1"/>
    <x v="6"/>
    <n v="109.24000000000001"/>
    <n v="74.821917808219183"/>
    <x v="1"/>
    <x v="6"/>
  </r>
  <r>
    <n v="3261"/>
    <x v="3260"/>
    <x v="3259"/>
    <n v="3300"/>
    <n v="3315"/>
    <x v="0"/>
    <x v="0"/>
    <x v="0"/>
    <n v="1437067476"/>
    <n v="1434475476"/>
    <b v="1"/>
    <n v="49"/>
    <b v="1"/>
    <x v="6"/>
    <n v="100.45454545454547"/>
    <n v="67.65306122448979"/>
    <x v="1"/>
    <x v="6"/>
  </r>
  <r>
    <n v="3262"/>
    <x v="3261"/>
    <x v="3260"/>
    <n v="12200"/>
    <n v="12571"/>
    <x v="0"/>
    <x v="0"/>
    <x v="0"/>
    <n v="1419220800"/>
    <n v="1416555262"/>
    <b v="1"/>
    <n v="134"/>
    <b v="1"/>
    <x v="6"/>
    <n v="103.04098360655738"/>
    <n v="93.81343283582089"/>
    <x v="1"/>
    <x v="6"/>
  </r>
  <r>
    <n v="3263"/>
    <x v="3262"/>
    <x v="3261"/>
    <n v="2500"/>
    <n v="2804.16"/>
    <x v="0"/>
    <x v="0"/>
    <x v="0"/>
    <n v="1446238800"/>
    <n v="1444220588"/>
    <b v="1"/>
    <n v="68"/>
    <b v="1"/>
    <x v="6"/>
    <n v="112.1664"/>
    <n v="41.237647058823526"/>
    <x v="1"/>
    <x v="6"/>
  </r>
  <r>
    <n v="3264"/>
    <x v="3263"/>
    <x v="3262"/>
    <n v="2500"/>
    <n v="2575"/>
    <x v="0"/>
    <x v="0"/>
    <x v="0"/>
    <n v="1422482400"/>
    <n v="1421089938"/>
    <b v="1"/>
    <n v="49"/>
    <b v="1"/>
    <x v="6"/>
    <n v="103"/>
    <n v="52.551020408163268"/>
    <x v="1"/>
    <x v="6"/>
  </r>
  <r>
    <n v="3265"/>
    <x v="3264"/>
    <x v="3263"/>
    <n v="2700"/>
    <n v="4428"/>
    <x v="0"/>
    <x v="17"/>
    <x v="3"/>
    <n v="1449162000"/>
    <n v="1446570315"/>
    <b v="1"/>
    <n v="63"/>
    <b v="1"/>
    <x v="6"/>
    <n v="164"/>
    <n v="70.285714285714292"/>
    <x v="1"/>
    <x v="6"/>
  </r>
  <r>
    <n v="3266"/>
    <x v="3265"/>
    <x v="3264"/>
    <n v="6000"/>
    <n v="7877"/>
    <x v="0"/>
    <x v="0"/>
    <x v="0"/>
    <n v="1434142800"/>
    <n v="1431435122"/>
    <b v="1"/>
    <n v="163"/>
    <b v="1"/>
    <x v="6"/>
    <n v="131.28333333333333"/>
    <n v="48.325153374233132"/>
    <x v="1"/>
    <x v="6"/>
  </r>
  <r>
    <n v="3267"/>
    <x v="3266"/>
    <x v="3265"/>
    <n v="15000"/>
    <n v="15315"/>
    <x v="0"/>
    <x v="0"/>
    <x v="0"/>
    <n v="1437156660"/>
    <n v="1434564660"/>
    <b v="1"/>
    <n v="288"/>
    <b v="1"/>
    <x v="6"/>
    <n v="102.1"/>
    <n v="53.177083333333336"/>
    <x v="1"/>
    <x v="6"/>
  </r>
  <r>
    <n v="3268"/>
    <x v="3267"/>
    <x v="3266"/>
    <n v="2000"/>
    <n v="2560"/>
    <x v="0"/>
    <x v="0"/>
    <x v="0"/>
    <n v="1472074928"/>
    <n v="1470692528"/>
    <b v="1"/>
    <n v="42"/>
    <b v="1"/>
    <x v="6"/>
    <n v="128"/>
    <n v="60.952380952380949"/>
    <x v="1"/>
    <x v="6"/>
  </r>
  <r>
    <n v="3269"/>
    <x v="3268"/>
    <x v="3267"/>
    <n v="8000"/>
    <n v="8120"/>
    <x v="0"/>
    <x v="1"/>
    <x v="1"/>
    <n v="1434452400"/>
    <n v="1431509397"/>
    <b v="1"/>
    <n v="70"/>
    <b v="1"/>
    <x v="6"/>
    <n v="101.49999999999999"/>
    <n v="116"/>
    <x v="1"/>
    <x v="6"/>
  </r>
  <r>
    <n v="3270"/>
    <x v="3269"/>
    <x v="3268"/>
    <n v="1800"/>
    <n v="1830"/>
    <x v="0"/>
    <x v="1"/>
    <x v="1"/>
    <n v="1436705265"/>
    <n v="1434113265"/>
    <b v="1"/>
    <n v="30"/>
    <b v="1"/>
    <x v="6"/>
    <n v="101.66666666666666"/>
    <n v="61"/>
    <x v="1"/>
    <x v="6"/>
  </r>
  <r>
    <n v="3271"/>
    <x v="3270"/>
    <x v="3269"/>
    <n v="1500"/>
    <n v="1950"/>
    <x v="0"/>
    <x v="1"/>
    <x v="1"/>
    <n v="1414927775"/>
    <n v="1412332175"/>
    <b v="1"/>
    <n v="51"/>
    <b v="1"/>
    <x v="6"/>
    <n v="130"/>
    <n v="38.235294117647058"/>
    <x v="1"/>
    <x v="6"/>
  </r>
  <r>
    <n v="3272"/>
    <x v="3271"/>
    <x v="3270"/>
    <n v="10000"/>
    <n v="15443"/>
    <x v="0"/>
    <x v="0"/>
    <x v="0"/>
    <n v="1446814809"/>
    <n v="1444219209"/>
    <b v="1"/>
    <n v="145"/>
    <b v="1"/>
    <x v="6"/>
    <n v="154.43"/>
    <n v="106.50344827586207"/>
    <x v="1"/>
    <x v="6"/>
  </r>
  <r>
    <n v="3273"/>
    <x v="3272"/>
    <x v="3271"/>
    <n v="4000"/>
    <n v="4296"/>
    <x v="0"/>
    <x v="0"/>
    <x v="0"/>
    <n v="1473879600"/>
    <n v="1472498042"/>
    <b v="1"/>
    <n v="21"/>
    <b v="1"/>
    <x v="6"/>
    <n v="107.4"/>
    <n v="204.57142857142858"/>
    <x v="1"/>
    <x v="6"/>
  </r>
  <r>
    <n v="3274"/>
    <x v="3273"/>
    <x v="3272"/>
    <n v="15500"/>
    <n v="15705"/>
    <x v="0"/>
    <x v="0"/>
    <x v="0"/>
    <n v="1458075600"/>
    <n v="1454259272"/>
    <b v="1"/>
    <n v="286"/>
    <b v="1"/>
    <x v="6"/>
    <n v="101.32258064516128"/>
    <n v="54.912587412587413"/>
    <x v="1"/>
    <x v="6"/>
  </r>
  <r>
    <n v="3275"/>
    <x v="3274"/>
    <x v="3273"/>
    <n v="1800"/>
    <n v="1805"/>
    <x v="0"/>
    <x v="0"/>
    <x v="0"/>
    <n v="1423456200"/>
    <n v="1421183271"/>
    <b v="1"/>
    <n v="12"/>
    <b v="1"/>
    <x v="6"/>
    <n v="100.27777777777777"/>
    <n v="150.41666666666666"/>
    <x v="1"/>
    <x v="6"/>
  </r>
  <r>
    <n v="3276"/>
    <x v="3275"/>
    <x v="3274"/>
    <n v="4500"/>
    <n v="5258"/>
    <x v="0"/>
    <x v="5"/>
    <x v="5"/>
    <n v="1459483140"/>
    <n v="1456526879"/>
    <b v="1"/>
    <n v="100"/>
    <b v="1"/>
    <x v="6"/>
    <n v="116.84444444444443"/>
    <n v="52.58"/>
    <x v="1"/>
    <x v="6"/>
  </r>
  <r>
    <n v="3277"/>
    <x v="3276"/>
    <x v="3275"/>
    <n v="5000"/>
    <n v="5430"/>
    <x v="0"/>
    <x v="1"/>
    <x v="1"/>
    <n v="1416331406"/>
    <n v="1413735806"/>
    <b v="1"/>
    <n v="100"/>
    <b v="1"/>
    <x v="6"/>
    <n v="108.60000000000001"/>
    <n v="54.3"/>
    <x v="1"/>
    <x v="6"/>
  </r>
  <r>
    <n v="3278"/>
    <x v="3277"/>
    <x v="3276"/>
    <n v="2500"/>
    <n v="2585"/>
    <x v="0"/>
    <x v="1"/>
    <x v="1"/>
    <n v="1433017303"/>
    <n v="1430425303"/>
    <b v="1"/>
    <n v="34"/>
    <b v="1"/>
    <x v="6"/>
    <n v="103.4"/>
    <n v="76.029411764705884"/>
    <x v="1"/>
    <x v="6"/>
  </r>
  <r>
    <n v="3279"/>
    <x v="3278"/>
    <x v="3277"/>
    <n v="5800"/>
    <n v="6628"/>
    <x v="0"/>
    <x v="0"/>
    <x v="0"/>
    <n v="1459474059"/>
    <n v="1456885659"/>
    <b v="0"/>
    <n v="63"/>
    <b v="1"/>
    <x v="6"/>
    <n v="114.27586206896552"/>
    <n v="105.2063492063492"/>
    <x v="1"/>
    <x v="6"/>
  </r>
  <r>
    <n v="3280"/>
    <x v="3279"/>
    <x v="3278"/>
    <n v="2000"/>
    <n v="2060"/>
    <x v="0"/>
    <x v="0"/>
    <x v="0"/>
    <n v="1433134800"/>
    <n v="1430158198"/>
    <b v="0"/>
    <n v="30"/>
    <b v="1"/>
    <x v="6"/>
    <n v="103"/>
    <n v="68.666666666666671"/>
    <x v="1"/>
    <x v="6"/>
  </r>
  <r>
    <n v="3281"/>
    <x v="3280"/>
    <x v="3279"/>
    <n v="5000"/>
    <n v="6080"/>
    <x v="0"/>
    <x v="0"/>
    <x v="0"/>
    <n v="1441153705"/>
    <n v="1438561705"/>
    <b v="0"/>
    <n v="47"/>
    <b v="1"/>
    <x v="6"/>
    <n v="121.6"/>
    <n v="129.36170212765958"/>
    <x v="1"/>
    <x v="6"/>
  </r>
  <r>
    <n v="3282"/>
    <x v="3281"/>
    <x v="3280"/>
    <n v="31000"/>
    <n v="31820.5"/>
    <x v="0"/>
    <x v="0"/>
    <x v="0"/>
    <n v="1461904788"/>
    <n v="1458103188"/>
    <b v="0"/>
    <n v="237"/>
    <b v="1"/>
    <x v="6"/>
    <n v="102.6467741935484"/>
    <n v="134.26371308016877"/>
    <x v="1"/>
    <x v="6"/>
  </r>
  <r>
    <n v="3283"/>
    <x v="3282"/>
    <x v="3281"/>
    <n v="800"/>
    <n v="838"/>
    <x v="0"/>
    <x v="1"/>
    <x v="1"/>
    <n v="1455138000"/>
    <n v="1452448298"/>
    <b v="0"/>
    <n v="47"/>
    <b v="1"/>
    <x v="6"/>
    <n v="104.75000000000001"/>
    <n v="17.829787234042552"/>
    <x v="1"/>
    <x v="6"/>
  </r>
  <r>
    <n v="3284"/>
    <x v="3283"/>
    <x v="3282"/>
    <n v="3000"/>
    <n v="3048"/>
    <x v="0"/>
    <x v="0"/>
    <x v="0"/>
    <n v="1454047140"/>
    <n v="1452546853"/>
    <b v="0"/>
    <n v="15"/>
    <b v="1"/>
    <x v="6"/>
    <n v="101.6"/>
    <n v="203.2"/>
    <x v="1"/>
    <x v="6"/>
  </r>
  <r>
    <n v="3285"/>
    <x v="3284"/>
    <x v="3283"/>
    <n v="4999"/>
    <n v="5604"/>
    <x v="0"/>
    <x v="0"/>
    <x v="0"/>
    <n v="1488258000"/>
    <n v="1485556626"/>
    <b v="0"/>
    <n v="81"/>
    <b v="1"/>
    <x v="6"/>
    <n v="112.10242048409683"/>
    <n v="69.18518518518519"/>
    <x v="1"/>
    <x v="6"/>
  </r>
  <r>
    <n v="3286"/>
    <x v="3285"/>
    <x v="3284"/>
    <n v="15000"/>
    <n v="15265"/>
    <x v="0"/>
    <x v="0"/>
    <x v="0"/>
    <n v="1471291782"/>
    <n v="1468699782"/>
    <b v="0"/>
    <n v="122"/>
    <b v="1"/>
    <x v="6"/>
    <n v="101.76666666666667"/>
    <n v="125.12295081967213"/>
    <x v="1"/>
    <x v="6"/>
  </r>
  <r>
    <n v="3287"/>
    <x v="3286"/>
    <x v="3285"/>
    <n v="2500"/>
    <n v="2500"/>
    <x v="0"/>
    <x v="5"/>
    <x v="5"/>
    <n v="1448733628"/>
    <n v="1446573628"/>
    <b v="0"/>
    <n v="34"/>
    <b v="1"/>
    <x v="6"/>
    <n v="100"/>
    <n v="73.529411764705884"/>
    <x v="1"/>
    <x v="6"/>
  </r>
  <r>
    <n v="3288"/>
    <x v="3287"/>
    <x v="3286"/>
    <n v="10000"/>
    <n v="10026.49"/>
    <x v="0"/>
    <x v="1"/>
    <x v="1"/>
    <n v="1466463600"/>
    <n v="1463337315"/>
    <b v="0"/>
    <n v="207"/>
    <b v="1"/>
    <x v="6"/>
    <n v="100.26489999999998"/>
    <n v="48.437149758454105"/>
    <x v="1"/>
    <x v="6"/>
  </r>
  <r>
    <n v="3289"/>
    <x v="3288"/>
    <x v="3287"/>
    <n v="500"/>
    <n v="665.21"/>
    <x v="0"/>
    <x v="1"/>
    <x v="1"/>
    <n v="1487580602"/>
    <n v="1485161402"/>
    <b v="0"/>
    <n v="25"/>
    <b v="1"/>
    <x v="6"/>
    <n v="133.04200000000003"/>
    <n v="26.608400000000003"/>
    <x v="1"/>
    <x v="6"/>
  </r>
  <r>
    <n v="3290"/>
    <x v="3289"/>
    <x v="3288"/>
    <n v="2000"/>
    <n v="2424"/>
    <x v="0"/>
    <x v="1"/>
    <x v="1"/>
    <n v="1489234891"/>
    <n v="1486642891"/>
    <b v="0"/>
    <n v="72"/>
    <b v="1"/>
    <x v="6"/>
    <n v="121.2"/>
    <n v="33.666666666666664"/>
    <x v="1"/>
    <x v="6"/>
  </r>
  <r>
    <n v="3291"/>
    <x v="3290"/>
    <x v="3289"/>
    <n v="500"/>
    <n v="570"/>
    <x v="0"/>
    <x v="0"/>
    <x v="0"/>
    <n v="1442462340"/>
    <n v="1439743900"/>
    <b v="0"/>
    <n v="14"/>
    <b v="1"/>
    <x v="6"/>
    <n v="113.99999999999999"/>
    <n v="40.714285714285715"/>
    <x v="1"/>
    <x v="6"/>
  </r>
  <r>
    <n v="3292"/>
    <x v="3291"/>
    <x v="3290"/>
    <n v="101"/>
    <n v="289"/>
    <x v="0"/>
    <x v="1"/>
    <x v="1"/>
    <n v="1449257348"/>
    <n v="1444069748"/>
    <b v="0"/>
    <n v="15"/>
    <b v="1"/>
    <x v="6"/>
    <n v="286.13861386138615"/>
    <n v="19.266666666666666"/>
    <x v="1"/>
    <x v="6"/>
  </r>
  <r>
    <n v="3293"/>
    <x v="3292"/>
    <x v="3291"/>
    <n v="4500"/>
    <n v="7670"/>
    <x v="0"/>
    <x v="4"/>
    <x v="4"/>
    <n v="1488622352"/>
    <n v="1486030352"/>
    <b v="0"/>
    <n v="91"/>
    <b v="1"/>
    <x v="6"/>
    <n v="170.44444444444446"/>
    <n v="84.285714285714292"/>
    <x v="1"/>
    <x v="6"/>
  </r>
  <r>
    <n v="3294"/>
    <x v="3293"/>
    <x v="3292"/>
    <n v="600"/>
    <n v="710"/>
    <x v="0"/>
    <x v="1"/>
    <x v="1"/>
    <n v="1434459554"/>
    <n v="1431867554"/>
    <b v="0"/>
    <n v="24"/>
    <b v="1"/>
    <x v="6"/>
    <n v="118.33333333333333"/>
    <n v="29.583333333333332"/>
    <x v="1"/>
    <x v="6"/>
  </r>
  <r>
    <n v="3295"/>
    <x v="3294"/>
    <x v="3293"/>
    <n v="700"/>
    <n v="720.01"/>
    <x v="0"/>
    <x v="1"/>
    <x v="1"/>
    <n v="1474886229"/>
    <n v="1472294229"/>
    <b v="0"/>
    <n v="27"/>
    <b v="1"/>
    <x v="6"/>
    <n v="102.85857142857142"/>
    <n v="26.667037037037037"/>
    <x v="1"/>
    <x v="6"/>
  </r>
  <r>
    <n v="3296"/>
    <x v="3295"/>
    <x v="3294"/>
    <n v="1500"/>
    <n v="2161"/>
    <x v="0"/>
    <x v="1"/>
    <x v="1"/>
    <n v="1448229600"/>
    <n v="1446401372"/>
    <b v="0"/>
    <n v="47"/>
    <b v="1"/>
    <x v="6"/>
    <n v="144.06666666666666"/>
    <n v="45.978723404255319"/>
    <x v="1"/>
    <x v="6"/>
  </r>
  <r>
    <n v="3297"/>
    <x v="3296"/>
    <x v="3295"/>
    <n v="5500"/>
    <n v="5504"/>
    <x v="0"/>
    <x v="1"/>
    <x v="1"/>
    <n v="1438037940"/>
    <n v="1436380256"/>
    <b v="0"/>
    <n v="44"/>
    <b v="1"/>
    <x v="6"/>
    <n v="100.07272727272726"/>
    <n v="125.09090909090909"/>
    <x v="1"/>
    <x v="6"/>
  </r>
  <r>
    <n v="3298"/>
    <x v="3297"/>
    <x v="3296"/>
    <n v="10000"/>
    <n v="10173"/>
    <x v="0"/>
    <x v="0"/>
    <x v="0"/>
    <n v="1442102400"/>
    <n v="1440370768"/>
    <b v="0"/>
    <n v="72"/>
    <b v="1"/>
    <x v="6"/>
    <n v="101.73"/>
    <n v="141.29166666666666"/>
    <x v="1"/>
    <x v="6"/>
  </r>
  <r>
    <n v="3299"/>
    <x v="3298"/>
    <x v="3297"/>
    <n v="3000"/>
    <n v="3486"/>
    <x v="0"/>
    <x v="0"/>
    <x v="0"/>
    <n v="1444860063"/>
    <n v="1442268063"/>
    <b v="0"/>
    <n v="63"/>
    <b v="1"/>
    <x v="6"/>
    <n v="116.19999999999999"/>
    <n v="55.333333333333336"/>
    <x v="1"/>
    <x v="6"/>
  </r>
  <r>
    <n v="3300"/>
    <x v="3299"/>
    <x v="3298"/>
    <n v="3000"/>
    <n v="4085"/>
    <x v="0"/>
    <x v="0"/>
    <x v="0"/>
    <n v="1430329862"/>
    <n v="1428515462"/>
    <b v="0"/>
    <n v="88"/>
    <b v="1"/>
    <x v="6"/>
    <n v="136.16666666666666"/>
    <n v="46.420454545454547"/>
    <x v="1"/>
    <x v="6"/>
  </r>
  <r>
    <n v="3301"/>
    <x v="3300"/>
    <x v="3299"/>
    <n v="3000"/>
    <n v="4004"/>
    <x v="0"/>
    <x v="0"/>
    <x v="0"/>
    <n v="1470034740"/>
    <n v="1466185176"/>
    <b v="0"/>
    <n v="70"/>
    <b v="1"/>
    <x v="6"/>
    <n v="133.46666666666667"/>
    <n v="57.2"/>
    <x v="1"/>
    <x v="6"/>
  </r>
  <r>
    <n v="3302"/>
    <x v="3301"/>
    <x v="3300"/>
    <n v="8400"/>
    <n v="8685"/>
    <x v="0"/>
    <x v="3"/>
    <x v="3"/>
    <n v="1481099176"/>
    <n v="1478507176"/>
    <b v="0"/>
    <n v="50"/>
    <b v="1"/>
    <x v="6"/>
    <n v="103.39285714285715"/>
    <n v="173.7"/>
    <x v="1"/>
    <x v="6"/>
  </r>
  <r>
    <n v="3303"/>
    <x v="3302"/>
    <x v="3301"/>
    <n v="1800"/>
    <n v="2086"/>
    <x v="0"/>
    <x v="0"/>
    <x v="0"/>
    <n v="1427553484"/>
    <n v="1424533084"/>
    <b v="0"/>
    <n v="35"/>
    <b v="1"/>
    <x v="6"/>
    <n v="115.88888888888889"/>
    <n v="59.6"/>
    <x v="1"/>
    <x v="6"/>
  </r>
  <r>
    <n v="3304"/>
    <x v="3303"/>
    <x v="3302"/>
    <n v="15000"/>
    <n v="15677.5"/>
    <x v="0"/>
    <x v="0"/>
    <x v="0"/>
    <n v="1482418752"/>
    <n v="1479826752"/>
    <b v="0"/>
    <n v="175"/>
    <b v="1"/>
    <x v="6"/>
    <n v="104.51666666666665"/>
    <n v="89.585714285714289"/>
    <x v="1"/>
    <x v="6"/>
  </r>
  <r>
    <n v="3305"/>
    <x v="3304"/>
    <x v="3303"/>
    <n v="4000"/>
    <n v="4081"/>
    <x v="0"/>
    <x v="0"/>
    <x v="0"/>
    <n v="1438374748"/>
    <n v="1435782748"/>
    <b v="0"/>
    <n v="20"/>
    <b v="1"/>
    <x v="6"/>
    <n v="102.02500000000001"/>
    <n v="204.05"/>
    <x v="1"/>
    <x v="6"/>
  </r>
  <r>
    <n v="3306"/>
    <x v="3305"/>
    <x v="3304"/>
    <n v="1500"/>
    <n v="2630"/>
    <x v="0"/>
    <x v="0"/>
    <x v="0"/>
    <n v="1465527600"/>
    <n v="1462252542"/>
    <b v="0"/>
    <n v="54"/>
    <b v="1"/>
    <x v="6"/>
    <n v="175.33333333333334"/>
    <n v="48.703703703703702"/>
    <x v="1"/>
    <x v="6"/>
  </r>
  <r>
    <n v="3307"/>
    <x v="3306"/>
    <x v="3305"/>
    <n v="1000"/>
    <n v="1066.8"/>
    <x v="0"/>
    <x v="0"/>
    <x v="0"/>
    <n v="1463275339"/>
    <n v="1460683339"/>
    <b v="0"/>
    <n v="20"/>
    <b v="1"/>
    <x v="6"/>
    <n v="106.67999999999999"/>
    <n v="53.339999999999996"/>
    <x v="1"/>
    <x v="6"/>
  </r>
  <r>
    <n v="3308"/>
    <x v="3307"/>
    <x v="3306"/>
    <n v="3500"/>
    <n v="4280"/>
    <x v="0"/>
    <x v="0"/>
    <x v="0"/>
    <n v="1460581365"/>
    <n v="1458766965"/>
    <b v="0"/>
    <n v="57"/>
    <b v="1"/>
    <x v="6"/>
    <n v="122.28571428571429"/>
    <n v="75.087719298245617"/>
    <x v="1"/>
    <x v="6"/>
  </r>
  <r>
    <n v="3309"/>
    <x v="3308"/>
    <x v="3307"/>
    <n v="350"/>
    <n v="558"/>
    <x v="0"/>
    <x v="1"/>
    <x v="1"/>
    <n v="1476632178"/>
    <n v="1473953778"/>
    <b v="0"/>
    <n v="31"/>
    <b v="1"/>
    <x v="6"/>
    <n v="159.42857142857144"/>
    <n v="18"/>
    <x v="1"/>
    <x v="6"/>
  </r>
  <r>
    <n v="3310"/>
    <x v="3309"/>
    <x v="3308"/>
    <n v="6500"/>
    <n v="6505"/>
    <x v="0"/>
    <x v="0"/>
    <x v="0"/>
    <n v="1444169825"/>
    <n v="1441577825"/>
    <b v="0"/>
    <n v="31"/>
    <b v="1"/>
    <x v="6"/>
    <n v="100.07692307692308"/>
    <n v="209.83870967741936"/>
    <x v="1"/>
    <x v="6"/>
  </r>
  <r>
    <n v="3311"/>
    <x v="3310"/>
    <x v="3309"/>
    <n v="2500"/>
    <n v="2746"/>
    <x v="0"/>
    <x v="0"/>
    <x v="0"/>
    <n v="1445065210"/>
    <n v="1442473210"/>
    <b v="0"/>
    <n v="45"/>
    <b v="1"/>
    <x v="6"/>
    <n v="109.84"/>
    <n v="61.022222222222226"/>
    <x v="1"/>
    <x v="6"/>
  </r>
  <r>
    <n v="3312"/>
    <x v="3311"/>
    <x v="3310"/>
    <n v="2500"/>
    <n v="2501"/>
    <x v="0"/>
    <x v="0"/>
    <x v="0"/>
    <n v="1478901600"/>
    <n v="1477077946"/>
    <b v="0"/>
    <n v="41"/>
    <b v="1"/>
    <x v="6"/>
    <n v="100.03999999999999"/>
    <n v="61"/>
    <x v="1"/>
    <x v="6"/>
  </r>
  <r>
    <n v="3313"/>
    <x v="3312"/>
    <x v="3311"/>
    <n v="2000"/>
    <n v="2321"/>
    <x v="0"/>
    <x v="0"/>
    <x v="0"/>
    <n v="1453856400"/>
    <n v="1452664317"/>
    <b v="0"/>
    <n v="29"/>
    <b v="1"/>
    <x v="6"/>
    <n v="116.05000000000001"/>
    <n v="80.034482758620683"/>
    <x v="1"/>
    <x v="6"/>
  </r>
  <r>
    <n v="3314"/>
    <x v="3313"/>
    <x v="3312"/>
    <n v="800"/>
    <n v="1686"/>
    <x v="0"/>
    <x v="1"/>
    <x v="1"/>
    <n v="1431115500"/>
    <n v="1428733511"/>
    <b v="0"/>
    <n v="58"/>
    <b v="1"/>
    <x v="6"/>
    <n v="210.75"/>
    <n v="29.068965517241381"/>
    <x v="1"/>
    <x v="6"/>
  </r>
  <r>
    <n v="3315"/>
    <x v="3314"/>
    <x v="3313"/>
    <n v="4000"/>
    <n v="4400"/>
    <x v="0"/>
    <x v="1"/>
    <x v="1"/>
    <n v="1462519041"/>
    <n v="1459927041"/>
    <b v="0"/>
    <n v="89"/>
    <b v="1"/>
    <x v="6"/>
    <n v="110.00000000000001"/>
    <n v="49.438202247191015"/>
    <x v="1"/>
    <x v="6"/>
  </r>
  <r>
    <n v="3316"/>
    <x v="3315"/>
    <x v="3314"/>
    <n v="11737"/>
    <n v="11747.18"/>
    <x v="0"/>
    <x v="0"/>
    <x v="0"/>
    <n v="1407506040"/>
    <n v="1404680075"/>
    <b v="0"/>
    <n v="125"/>
    <b v="1"/>
    <x v="6"/>
    <n v="100.08673425918037"/>
    <n v="93.977440000000001"/>
    <x v="1"/>
    <x v="6"/>
  </r>
  <r>
    <n v="3317"/>
    <x v="3316"/>
    <x v="3315"/>
    <n v="1050"/>
    <n v="1115"/>
    <x v="0"/>
    <x v="0"/>
    <x v="0"/>
    <n v="1465347424"/>
    <n v="1462755424"/>
    <b v="0"/>
    <n v="18"/>
    <b v="1"/>
    <x v="6"/>
    <n v="106.19047619047619"/>
    <n v="61.944444444444443"/>
    <x v="1"/>
    <x v="6"/>
  </r>
  <r>
    <n v="3318"/>
    <x v="3317"/>
    <x v="3316"/>
    <n v="2000"/>
    <n v="2512"/>
    <x v="0"/>
    <x v="5"/>
    <x v="5"/>
    <n v="1460341800"/>
    <n v="1456902893"/>
    <b v="0"/>
    <n v="32"/>
    <b v="1"/>
    <x v="6"/>
    <n v="125.6"/>
    <n v="78.5"/>
    <x v="1"/>
    <x v="6"/>
  </r>
  <r>
    <n v="3319"/>
    <x v="3318"/>
    <x v="3317"/>
    <n v="500"/>
    <n v="540"/>
    <x v="0"/>
    <x v="1"/>
    <x v="1"/>
    <n v="1422712986"/>
    <n v="1418824986"/>
    <b v="0"/>
    <n v="16"/>
    <b v="1"/>
    <x v="6"/>
    <n v="108"/>
    <n v="33.75"/>
    <x v="1"/>
    <x v="6"/>
  </r>
  <r>
    <n v="3320"/>
    <x v="3319"/>
    <x v="3318"/>
    <n v="2500"/>
    <n v="2525"/>
    <x v="0"/>
    <x v="0"/>
    <x v="0"/>
    <n v="1466557557"/>
    <n v="1463965557"/>
    <b v="0"/>
    <n v="38"/>
    <b v="1"/>
    <x v="6"/>
    <n v="101"/>
    <n v="66.44736842105263"/>
    <x v="1"/>
    <x v="6"/>
  </r>
  <r>
    <n v="3321"/>
    <x v="3320"/>
    <x v="3319"/>
    <n v="500"/>
    <n v="537"/>
    <x v="0"/>
    <x v="0"/>
    <x v="0"/>
    <n v="1413431940"/>
    <n v="1412216665"/>
    <b v="0"/>
    <n v="15"/>
    <b v="1"/>
    <x v="6"/>
    <n v="107.4"/>
    <n v="35.799999999999997"/>
    <x v="1"/>
    <x v="6"/>
  </r>
  <r>
    <n v="3322"/>
    <x v="3321"/>
    <x v="3320"/>
    <n v="3300"/>
    <n v="3350"/>
    <x v="0"/>
    <x v="0"/>
    <x v="0"/>
    <n v="1466567700"/>
    <n v="1464653696"/>
    <b v="0"/>
    <n v="23"/>
    <b v="1"/>
    <x v="6"/>
    <n v="101.51515151515152"/>
    <n v="145.65217391304347"/>
    <x v="1"/>
    <x v="6"/>
  </r>
  <r>
    <n v="3323"/>
    <x v="3322"/>
    <x v="3321"/>
    <n v="1000"/>
    <n v="1259"/>
    <x v="0"/>
    <x v="1"/>
    <x v="1"/>
    <n v="1474793208"/>
    <n v="1472201208"/>
    <b v="0"/>
    <n v="49"/>
    <b v="1"/>
    <x v="6"/>
    <n v="125.89999999999999"/>
    <n v="25.693877551020407"/>
    <x v="1"/>
    <x v="6"/>
  </r>
  <r>
    <n v="3324"/>
    <x v="3323"/>
    <x v="3322"/>
    <n v="1500"/>
    <n v="1525"/>
    <x v="0"/>
    <x v="17"/>
    <x v="3"/>
    <n v="1465135190"/>
    <n v="1463925590"/>
    <b v="0"/>
    <n v="10"/>
    <b v="1"/>
    <x v="6"/>
    <n v="101.66666666666666"/>
    <n v="152.5"/>
    <x v="1"/>
    <x v="6"/>
  </r>
  <r>
    <n v="3325"/>
    <x v="3324"/>
    <x v="3323"/>
    <n v="400"/>
    <n v="450"/>
    <x v="0"/>
    <x v="1"/>
    <x v="1"/>
    <n v="1428256277"/>
    <n v="1425235877"/>
    <b v="0"/>
    <n v="15"/>
    <b v="1"/>
    <x v="6"/>
    <n v="112.5"/>
    <n v="30"/>
    <x v="1"/>
    <x v="6"/>
  </r>
  <r>
    <n v="3326"/>
    <x v="3325"/>
    <x v="3324"/>
    <n v="8000"/>
    <n v="8110"/>
    <x v="0"/>
    <x v="0"/>
    <x v="0"/>
    <n v="1425830905"/>
    <n v="1423242505"/>
    <b v="0"/>
    <n v="57"/>
    <b v="1"/>
    <x v="6"/>
    <n v="101.375"/>
    <n v="142.28070175438597"/>
    <x v="1"/>
    <x v="6"/>
  </r>
  <r>
    <n v="3327"/>
    <x v="3326"/>
    <x v="3325"/>
    <n v="800"/>
    <n v="810"/>
    <x v="0"/>
    <x v="1"/>
    <x v="1"/>
    <n v="1462697966"/>
    <n v="1460105966"/>
    <b v="0"/>
    <n v="33"/>
    <b v="1"/>
    <x v="6"/>
    <n v="101.25"/>
    <n v="24.545454545454547"/>
    <x v="1"/>
    <x v="6"/>
  </r>
  <r>
    <n v="3328"/>
    <x v="3327"/>
    <x v="3326"/>
    <n v="1800"/>
    <n v="2635"/>
    <x v="0"/>
    <x v="0"/>
    <x v="0"/>
    <n v="1404522000"/>
    <n v="1404308883"/>
    <b v="0"/>
    <n v="9"/>
    <b v="1"/>
    <x v="6"/>
    <n v="146.38888888888889"/>
    <n v="292.77777777777777"/>
    <x v="1"/>
    <x v="6"/>
  </r>
  <r>
    <n v="3329"/>
    <x v="3328"/>
    <x v="3327"/>
    <n v="1000"/>
    <n v="1168"/>
    <x v="0"/>
    <x v="1"/>
    <x v="1"/>
    <n v="1406502000"/>
    <n v="1405583108"/>
    <b v="0"/>
    <n v="26"/>
    <b v="1"/>
    <x v="6"/>
    <n v="116.8"/>
    <n v="44.92307692307692"/>
    <x v="1"/>
    <x v="6"/>
  </r>
  <r>
    <n v="3330"/>
    <x v="3329"/>
    <x v="3328"/>
    <n v="1500"/>
    <n v="1594"/>
    <x v="0"/>
    <x v="1"/>
    <x v="1"/>
    <n v="1427919468"/>
    <n v="1425331068"/>
    <b v="0"/>
    <n v="69"/>
    <b v="1"/>
    <x v="6"/>
    <n v="106.26666666666667"/>
    <n v="23.10144927536232"/>
    <x v="1"/>
    <x v="6"/>
  </r>
  <r>
    <n v="3331"/>
    <x v="3330"/>
    <x v="3329"/>
    <n v="5000"/>
    <n v="5226"/>
    <x v="0"/>
    <x v="0"/>
    <x v="0"/>
    <n v="1444149886"/>
    <n v="1441125886"/>
    <b v="0"/>
    <n v="65"/>
    <b v="1"/>
    <x v="6"/>
    <n v="104.52"/>
    <n v="80.400000000000006"/>
    <x v="1"/>
    <x v="6"/>
  </r>
  <r>
    <n v="3332"/>
    <x v="3331"/>
    <x v="3330"/>
    <n v="6000"/>
    <n v="6000"/>
    <x v="0"/>
    <x v="0"/>
    <x v="0"/>
    <n v="1405802330"/>
    <n v="1403210330"/>
    <b v="0"/>
    <n v="83"/>
    <b v="1"/>
    <x v="6"/>
    <n v="100"/>
    <n v="72.289156626506028"/>
    <x v="1"/>
    <x v="6"/>
  </r>
  <r>
    <n v="3333"/>
    <x v="3332"/>
    <x v="3331"/>
    <n v="3500"/>
    <n v="3660"/>
    <x v="0"/>
    <x v="0"/>
    <x v="0"/>
    <n v="1434384880"/>
    <n v="1432484080"/>
    <b v="0"/>
    <n v="111"/>
    <b v="1"/>
    <x v="6"/>
    <n v="104.57142857142858"/>
    <n v="32.972972972972975"/>
    <x v="1"/>
    <x v="6"/>
  </r>
  <r>
    <n v="3334"/>
    <x v="3333"/>
    <x v="3332"/>
    <n v="3871"/>
    <n v="5366"/>
    <x v="0"/>
    <x v="0"/>
    <x v="0"/>
    <n v="1438259422"/>
    <n v="1435667422"/>
    <b v="0"/>
    <n v="46"/>
    <b v="1"/>
    <x v="6"/>
    <n v="138.62051149573753"/>
    <n v="116.65217391304348"/>
    <x v="1"/>
    <x v="6"/>
  </r>
  <r>
    <n v="3335"/>
    <x v="3334"/>
    <x v="3333"/>
    <n v="5000"/>
    <n v="5016"/>
    <x v="0"/>
    <x v="1"/>
    <x v="1"/>
    <n v="1407106800"/>
    <n v="1404749446"/>
    <b v="0"/>
    <n v="63"/>
    <b v="1"/>
    <x v="6"/>
    <n v="100.32000000000001"/>
    <n v="79.61904761904762"/>
    <x v="1"/>
    <x v="6"/>
  </r>
  <r>
    <n v="3336"/>
    <x v="3335"/>
    <x v="3334"/>
    <n v="250"/>
    <n v="250"/>
    <x v="0"/>
    <x v="1"/>
    <x v="1"/>
    <n v="1459845246"/>
    <n v="1457429646"/>
    <b v="0"/>
    <n v="9"/>
    <b v="1"/>
    <x v="6"/>
    <n v="100"/>
    <n v="27.777777777777779"/>
    <x v="1"/>
    <x v="6"/>
  </r>
  <r>
    <n v="3337"/>
    <x v="3336"/>
    <x v="3335"/>
    <n v="2500"/>
    <n v="2755"/>
    <x v="0"/>
    <x v="1"/>
    <x v="1"/>
    <n v="1412974800"/>
    <n v="1411109167"/>
    <b v="0"/>
    <n v="34"/>
    <b v="1"/>
    <x v="6"/>
    <n v="110.2"/>
    <n v="81.029411764705884"/>
    <x v="1"/>
    <x v="6"/>
  </r>
  <r>
    <n v="3338"/>
    <x v="3337"/>
    <x v="3336"/>
    <n v="15000"/>
    <n v="15327"/>
    <x v="0"/>
    <x v="0"/>
    <x v="0"/>
    <n v="1487944080"/>
    <n v="1486129680"/>
    <b v="0"/>
    <n v="112"/>
    <b v="1"/>
    <x v="6"/>
    <n v="102.18"/>
    <n v="136.84821428571428"/>
    <x v="1"/>
    <x v="6"/>
  </r>
  <r>
    <n v="3339"/>
    <x v="3338"/>
    <x v="3337"/>
    <n v="8000"/>
    <n v="8348"/>
    <x v="0"/>
    <x v="0"/>
    <x v="0"/>
    <n v="1469721518"/>
    <n v="1467129518"/>
    <b v="0"/>
    <n v="47"/>
    <b v="1"/>
    <x v="6"/>
    <n v="104.35000000000001"/>
    <n v="177.61702127659575"/>
    <x v="1"/>
    <x v="6"/>
  </r>
  <r>
    <n v="3340"/>
    <x v="3339"/>
    <x v="3338"/>
    <n v="3000"/>
    <n v="4145"/>
    <x v="0"/>
    <x v="0"/>
    <x v="0"/>
    <n v="1481066554"/>
    <n v="1478906554"/>
    <b v="0"/>
    <n v="38"/>
    <b v="1"/>
    <x v="6"/>
    <n v="138.16666666666666"/>
    <n v="109.07894736842105"/>
    <x v="1"/>
    <x v="6"/>
  </r>
  <r>
    <n v="3341"/>
    <x v="3340"/>
    <x v="3339"/>
    <n v="3350"/>
    <n v="3350"/>
    <x v="0"/>
    <x v="1"/>
    <x v="1"/>
    <n v="1465750800"/>
    <n v="1463771421"/>
    <b v="0"/>
    <n v="28"/>
    <b v="1"/>
    <x v="6"/>
    <n v="100"/>
    <n v="119.64285714285714"/>
    <x v="1"/>
    <x v="6"/>
  </r>
  <r>
    <n v="3342"/>
    <x v="3341"/>
    <x v="3340"/>
    <n v="6000"/>
    <n v="6100"/>
    <x v="0"/>
    <x v="0"/>
    <x v="0"/>
    <n v="1427864340"/>
    <n v="1425020810"/>
    <b v="0"/>
    <n v="78"/>
    <b v="1"/>
    <x v="6"/>
    <n v="101.66666666666666"/>
    <n v="78.205128205128204"/>
    <x v="1"/>
    <x v="6"/>
  </r>
  <r>
    <n v="3343"/>
    <x v="3342"/>
    <x v="3341"/>
    <n v="700"/>
    <n v="1200"/>
    <x v="0"/>
    <x v="1"/>
    <x v="1"/>
    <n v="1460553480"/>
    <n v="1458770384"/>
    <b v="0"/>
    <n v="23"/>
    <b v="1"/>
    <x v="6"/>
    <n v="171.42857142857142"/>
    <n v="52.173913043478258"/>
    <x v="1"/>
    <x v="6"/>
  </r>
  <r>
    <n v="3344"/>
    <x v="3343"/>
    <x v="3342"/>
    <n v="4500"/>
    <n v="4565"/>
    <x v="0"/>
    <x v="0"/>
    <x v="0"/>
    <n v="1409374093"/>
    <n v="1406782093"/>
    <b v="0"/>
    <n v="40"/>
    <b v="1"/>
    <x v="6"/>
    <n v="101.44444444444444"/>
    <n v="114.125"/>
    <x v="1"/>
    <x v="6"/>
  </r>
  <r>
    <n v="3345"/>
    <x v="3344"/>
    <x v="3343"/>
    <n v="500"/>
    <n v="650"/>
    <x v="0"/>
    <x v="0"/>
    <x v="0"/>
    <n v="1429317420"/>
    <n v="1424226768"/>
    <b v="0"/>
    <n v="13"/>
    <b v="1"/>
    <x v="6"/>
    <n v="130"/>
    <n v="50"/>
    <x v="1"/>
    <x v="6"/>
  </r>
  <r>
    <n v="3346"/>
    <x v="3345"/>
    <x v="3344"/>
    <n v="1500"/>
    <n v="1650"/>
    <x v="0"/>
    <x v="0"/>
    <x v="0"/>
    <n v="1424910910"/>
    <n v="1424306110"/>
    <b v="0"/>
    <n v="18"/>
    <b v="1"/>
    <x v="6"/>
    <n v="110.00000000000001"/>
    <n v="91.666666666666671"/>
    <x v="1"/>
    <x v="6"/>
  </r>
  <r>
    <n v="3347"/>
    <x v="3346"/>
    <x v="3345"/>
    <n v="2000"/>
    <n v="2389"/>
    <x v="0"/>
    <x v="1"/>
    <x v="1"/>
    <n v="1462741200"/>
    <n v="1461503654"/>
    <b v="0"/>
    <n v="22"/>
    <b v="1"/>
    <x v="6"/>
    <n v="119.44999999999999"/>
    <n v="108.59090909090909"/>
    <x v="1"/>
    <x v="6"/>
  </r>
  <r>
    <n v="3348"/>
    <x v="3265"/>
    <x v="3346"/>
    <n v="5500"/>
    <n v="5516"/>
    <x v="0"/>
    <x v="0"/>
    <x v="0"/>
    <n v="1461988740"/>
    <n v="1459949080"/>
    <b v="0"/>
    <n v="79"/>
    <b v="1"/>
    <x v="6"/>
    <n v="100.2909090909091"/>
    <n v="69.822784810126578"/>
    <x v="1"/>
    <x v="6"/>
  </r>
  <r>
    <n v="3349"/>
    <x v="3347"/>
    <x v="3347"/>
    <n v="1000"/>
    <n v="1534"/>
    <x v="0"/>
    <x v="0"/>
    <x v="0"/>
    <n v="1465837200"/>
    <n v="1463971172"/>
    <b v="0"/>
    <n v="14"/>
    <b v="1"/>
    <x v="6"/>
    <n v="153.4"/>
    <n v="109.57142857142857"/>
    <x v="1"/>
    <x v="6"/>
  </r>
  <r>
    <n v="3350"/>
    <x v="3348"/>
    <x v="3348"/>
    <n v="3500"/>
    <n v="3655"/>
    <x v="0"/>
    <x v="19"/>
    <x v="3"/>
    <n v="1448838000"/>
    <n v="1445791811"/>
    <b v="0"/>
    <n v="51"/>
    <b v="1"/>
    <x v="6"/>
    <n v="104.42857142857143"/>
    <n v="71.666666666666671"/>
    <x v="1"/>
    <x v="6"/>
  </r>
  <r>
    <n v="3351"/>
    <x v="3349"/>
    <x v="3349"/>
    <n v="5000"/>
    <n v="5055"/>
    <x v="0"/>
    <x v="1"/>
    <x v="1"/>
    <n v="1406113200"/>
    <n v="1402910965"/>
    <b v="0"/>
    <n v="54"/>
    <b v="1"/>
    <x v="6"/>
    <n v="101.1"/>
    <n v="93.611111111111114"/>
    <x v="1"/>
    <x v="6"/>
  </r>
  <r>
    <n v="3352"/>
    <x v="3350"/>
    <x v="3350"/>
    <n v="5000"/>
    <n v="5376"/>
    <x v="0"/>
    <x v="1"/>
    <x v="1"/>
    <n v="1467414000"/>
    <n v="1462492178"/>
    <b v="0"/>
    <n v="70"/>
    <b v="1"/>
    <x v="6"/>
    <n v="107.52"/>
    <n v="76.8"/>
    <x v="1"/>
    <x v="6"/>
  </r>
  <r>
    <n v="3353"/>
    <x v="3351"/>
    <x v="3351"/>
    <n v="500"/>
    <n v="1575"/>
    <x v="0"/>
    <x v="1"/>
    <x v="1"/>
    <n v="1462230000"/>
    <n v="1461061350"/>
    <b v="0"/>
    <n v="44"/>
    <b v="1"/>
    <x v="6"/>
    <n v="315"/>
    <n v="35.795454545454547"/>
    <x v="1"/>
    <x v="6"/>
  </r>
  <r>
    <n v="3354"/>
    <x v="3352"/>
    <x v="3352"/>
    <n v="3000"/>
    <n v="3058"/>
    <x v="0"/>
    <x v="0"/>
    <x v="0"/>
    <n v="1446091260"/>
    <n v="1443029206"/>
    <b v="0"/>
    <n v="55"/>
    <b v="1"/>
    <x v="6"/>
    <n v="101.93333333333334"/>
    <n v="55.6"/>
    <x v="1"/>
    <x v="6"/>
  </r>
  <r>
    <n v="3355"/>
    <x v="3353"/>
    <x v="3353"/>
    <n v="1750"/>
    <n v="2210"/>
    <x v="0"/>
    <x v="1"/>
    <x v="1"/>
    <n v="1462879020"/>
    <n v="1461941527"/>
    <b v="0"/>
    <n v="15"/>
    <b v="1"/>
    <x v="6"/>
    <n v="126.28571428571429"/>
    <n v="147.33333333333334"/>
    <x v="1"/>
    <x v="6"/>
  </r>
  <r>
    <n v="3356"/>
    <x v="3354"/>
    <x v="3354"/>
    <n v="1500"/>
    <n v="1521"/>
    <x v="0"/>
    <x v="1"/>
    <x v="1"/>
    <n v="1468611272"/>
    <n v="1466019272"/>
    <b v="0"/>
    <n v="27"/>
    <b v="1"/>
    <x v="6"/>
    <n v="101.4"/>
    <n v="56.333333333333336"/>
    <x v="1"/>
    <x v="6"/>
  </r>
  <r>
    <n v="3357"/>
    <x v="3355"/>
    <x v="3355"/>
    <n v="2000"/>
    <n v="2020"/>
    <x v="0"/>
    <x v="1"/>
    <x v="1"/>
    <n v="1406887310"/>
    <n v="1404295310"/>
    <b v="0"/>
    <n v="21"/>
    <b v="1"/>
    <x v="6"/>
    <n v="101"/>
    <n v="96.19047619047619"/>
    <x v="1"/>
    <x v="6"/>
  </r>
  <r>
    <n v="3358"/>
    <x v="3356"/>
    <x v="3356"/>
    <n v="10000"/>
    <n v="10299"/>
    <x v="0"/>
    <x v="0"/>
    <x v="0"/>
    <n v="1416385679"/>
    <n v="1413790079"/>
    <b v="0"/>
    <n v="162"/>
    <b v="1"/>
    <x v="6"/>
    <n v="102.99000000000001"/>
    <n v="63.574074074074076"/>
    <x v="1"/>
    <x v="6"/>
  </r>
  <r>
    <n v="3359"/>
    <x v="3357"/>
    <x v="3357"/>
    <n v="4000"/>
    <n v="4250"/>
    <x v="0"/>
    <x v="0"/>
    <x v="0"/>
    <n v="1487985734"/>
    <n v="1484097734"/>
    <b v="0"/>
    <n v="23"/>
    <b v="1"/>
    <x v="6"/>
    <n v="106.25"/>
    <n v="184.78260869565219"/>
    <x v="1"/>
    <x v="6"/>
  </r>
  <r>
    <n v="3360"/>
    <x v="3358"/>
    <x v="3358"/>
    <n v="9000"/>
    <n v="9124"/>
    <x v="0"/>
    <x v="20"/>
    <x v="12"/>
    <n v="1481731140"/>
    <n v="1479866343"/>
    <b v="0"/>
    <n v="72"/>
    <b v="1"/>
    <x v="6"/>
    <n v="101.37777777777779"/>
    <n v="126.72222222222223"/>
    <x v="1"/>
    <x v="6"/>
  </r>
  <r>
    <n v="3361"/>
    <x v="3359"/>
    <x v="3359"/>
    <n v="5000"/>
    <n v="5673"/>
    <x v="0"/>
    <x v="0"/>
    <x v="0"/>
    <n v="1409587140"/>
    <n v="1408062990"/>
    <b v="0"/>
    <n v="68"/>
    <b v="1"/>
    <x v="6"/>
    <n v="113.46000000000001"/>
    <n v="83.42647058823529"/>
    <x v="1"/>
    <x v="6"/>
  </r>
  <r>
    <n v="3362"/>
    <x v="3360"/>
    <x v="3360"/>
    <n v="500"/>
    <n v="1090"/>
    <x v="0"/>
    <x v="0"/>
    <x v="0"/>
    <n v="1425704100"/>
    <n v="1424484717"/>
    <b v="0"/>
    <n v="20"/>
    <b v="1"/>
    <x v="6"/>
    <n v="218.00000000000003"/>
    <n v="54.5"/>
    <x v="1"/>
    <x v="6"/>
  </r>
  <r>
    <n v="3363"/>
    <x v="3361"/>
    <x v="3361"/>
    <n v="7750"/>
    <n v="7860"/>
    <x v="0"/>
    <x v="0"/>
    <x v="0"/>
    <n v="1408464000"/>
    <n v="1406831445"/>
    <b v="0"/>
    <n v="26"/>
    <b v="1"/>
    <x v="6"/>
    <n v="101.41935483870968"/>
    <n v="302.30769230769232"/>
    <x v="1"/>
    <x v="6"/>
  </r>
  <r>
    <n v="3364"/>
    <x v="3362"/>
    <x v="3362"/>
    <n v="3000"/>
    <n v="3178"/>
    <x v="0"/>
    <x v="1"/>
    <x v="1"/>
    <n v="1458075600"/>
    <n v="1456183649"/>
    <b v="0"/>
    <n v="72"/>
    <b v="1"/>
    <x v="6"/>
    <n v="105.93333333333332"/>
    <n v="44.138888888888886"/>
    <x v="1"/>
    <x v="6"/>
  </r>
  <r>
    <n v="3365"/>
    <x v="3363"/>
    <x v="3363"/>
    <n v="2500"/>
    <n v="2600"/>
    <x v="0"/>
    <x v="0"/>
    <x v="0"/>
    <n v="1449973592"/>
    <n v="1447381592"/>
    <b v="0"/>
    <n v="3"/>
    <b v="1"/>
    <x v="6"/>
    <n v="104"/>
    <n v="866.66666666666663"/>
    <x v="1"/>
    <x v="6"/>
  </r>
  <r>
    <n v="3366"/>
    <x v="3364"/>
    <x v="3364"/>
    <n v="500"/>
    <n v="1105"/>
    <x v="0"/>
    <x v="0"/>
    <x v="0"/>
    <n v="1431481037"/>
    <n v="1428889037"/>
    <b v="0"/>
    <n v="18"/>
    <b v="1"/>
    <x v="6"/>
    <n v="221"/>
    <n v="61.388888888888886"/>
    <x v="1"/>
    <x v="6"/>
  </r>
  <r>
    <n v="3367"/>
    <x v="3365"/>
    <x v="3365"/>
    <n v="750"/>
    <n v="890"/>
    <x v="0"/>
    <x v="1"/>
    <x v="1"/>
    <n v="1438467894"/>
    <n v="1436307894"/>
    <b v="0"/>
    <n v="30"/>
    <b v="1"/>
    <x v="6"/>
    <n v="118.66666666666667"/>
    <n v="29.666666666666668"/>
    <x v="1"/>
    <x v="6"/>
  </r>
  <r>
    <n v="3368"/>
    <x v="3366"/>
    <x v="3366"/>
    <n v="1000"/>
    <n v="1046"/>
    <x v="0"/>
    <x v="0"/>
    <x v="0"/>
    <n v="1420088400"/>
    <n v="1416977259"/>
    <b v="0"/>
    <n v="23"/>
    <b v="1"/>
    <x v="6"/>
    <n v="104.60000000000001"/>
    <n v="45.478260869565219"/>
    <x v="1"/>
    <x v="6"/>
  </r>
  <r>
    <n v="3369"/>
    <x v="3367"/>
    <x v="3367"/>
    <n v="5000"/>
    <n v="5195"/>
    <x v="0"/>
    <x v="17"/>
    <x v="3"/>
    <n v="1484441980"/>
    <n v="1479257980"/>
    <b v="0"/>
    <n v="54"/>
    <b v="1"/>
    <x v="6"/>
    <n v="103.89999999999999"/>
    <n v="96.203703703703709"/>
    <x v="1"/>
    <x v="6"/>
  </r>
  <r>
    <n v="3370"/>
    <x v="3368"/>
    <x v="3368"/>
    <n v="1500"/>
    <n v="1766"/>
    <x v="0"/>
    <x v="0"/>
    <x v="0"/>
    <n v="1481961600"/>
    <n v="1479283285"/>
    <b v="0"/>
    <n v="26"/>
    <b v="1"/>
    <x v="6"/>
    <n v="117.73333333333333"/>
    <n v="67.92307692307692"/>
    <x v="1"/>
    <x v="6"/>
  </r>
  <r>
    <n v="3371"/>
    <x v="3369"/>
    <x v="3369"/>
    <n v="200"/>
    <n v="277"/>
    <x v="0"/>
    <x v="0"/>
    <x v="0"/>
    <n v="1449089965"/>
    <n v="1446670765"/>
    <b v="0"/>
    <n v="9"/>
    <b v="1"/>
    <x v="6"/>
    <n v="138.5"/>
    <n v="30.777777777777779"/>
    <x v="1"/>
    <x v="6"/>
  </r>
  <r>
    <n v="3372"/>
    <x v="3370"/>
    <x v="3370"/>
    <n v="1000"/>
    <n v="1035"/>
    <x v="0"/>
    <x v="0"/>
    <x v="0"/>
    <n v="1408942740"/>
    <n v="1407157756"/>
    <b v="0"/>
    <n v="27"/>
    <b v="1"/>
    <x v="6"/>
    <n v="103.49999999999999"/>
    <n v="38.333333333333336"/>
    <x v="1"/>
    <x v="6"/>
  </r>
  <r>
    <n v="3373"/>
    <x v="3371"/>
    <x v="3371"/>
    <n v="2000"/>
    <n v="2005"/>
    <x v="0"/>
    <x v="1"/>
    <x v="1"/>
    <n v="1437235200"/>
    <n v="1435177840"/>
    <b v="0"/>
    <n v="30"/>
    <b v="1"/>
    <x v="6"/>
    <n v="100.25"/>
    <n v="66.833333333333329"/>
    <x v="1"/>
    <x v="6"/>
  </r>
  <r>
    <n v="3374"/>
    <x v="3372"/>
    <x v="3372"/>
    <n v="3500"/>
    <n v="3730"/>
    <x v="0"/>
    <x v="5"/>
    <x v="5"/>
    <n v="1446053616"/>
    <n v="1443461616"/>
    <b v="0"/>
    <n v="52"/>
    <b v="1"/>
    <x v="6"/>
    <n v="106.57142857142856"/>
    <n v="71.730769230769226"/>
    <x v="1"/>
    <x v="6"/>
  </r>
  <r>
    <n v="3375"/>
    <x v="3373"/>
    <x v="3373"/>
    <n v="3000"/>
    <n v="3000"/>
    <x v="0"/>
    <x v="1"/>
    <x v="1"/>
    <n v="1400423973"/>
    <n v="1399387173"/>
    <b v="0"/>
    <n v="17"/>
    <b v="1"/>
    <x v="6"/>
    <n v="100"/>
    <n v="176.47058823529412"/>
    <x v="1"/>
    <x v="6"/>
  </r>
  <r>
    <n v="3376"/>
    <x v="3374"/>
    <x v="3374"/>
    <n v="8000"/>
    <n v="8001"/>
    <x v="0"/>
    <x v="0"/>
    <x v="0"/>
    <n v="1429976994"/>
    <n v="1424796594"/>
    <b v="0"/>
    <n v="19"/>
    <b v="1"/>
    <x v="6"/>
    <n v="100.01249999999999"/>
    <n v="421.10526315789474"/>
    <x v="1"/>
    <x v="6"/>
  </r>
  <r>
    <n v="3377"/>
    <x v="3375"/>
    <x v="3375"/>
    <n v="8000"/>
    <n v="8084"/>
    <x v="0"/>
    <x v="1"/>
    <x v="1"/>
    <n v="1426870560"/>
    <n v="1424280899"/>
    <b v="0"/>
    <n v="77"/>
    <b v="1"/>
    <x v="6"/>
    <n v="101.05"/>
    <n v="104.98701298701299"/>
    <x v="1"/>
    <x v="6"/>
  </r>
  <r>
    <n v="3378"/>
    <x v="3376"/>
    <x v="3376"/>
    <n v="550"/>
    <n v="592"/>
    <x v="0"/>
    <x v="1"/>
    <x v="1"/>
    <n v="1409490480"/>
    <n v="1407400306"/>
    <b v="0"/>
    <n v="21"/>
    <b v="1"/>
    <x v="6"/>
    <n v="107.63636363636364"/>
    <n v="28.19047619047619"/>
    <x v="1"/>
    <x v="6"/>
  </r>
  <r>
    <n v="3379"/>
    <x v="3377"/>
    <x v="3377"/>
    <n v="2000"/>
    <n v="2073"/>
    <x v="0"/>
    <x v="1"/>
    <x v="1"/>
    <n v="1440630000"/>
    <n v="1439122800"/>
    <b v="0"/>
    <n v="38"/>
    <b v="1"/>
    <x v="6"/>
    <n v="103.64999999999999"/>
    <n v="54.55263157894737"/>
    <x v="1"/>
    <x v="6"/>
  </r>
  <r>
    <n v="3380"/>
    <x v="3378"/>
    <x v="3378"/>
    <n v="3000"/>
    <n v="3133"/>
    <x v="0"/>
    <x v="0"/>
    <x v="0"/>
    <n v="1417305178"/>
    <n v="1414277578"/>
    <b v="0"/>
    <n v="28"/>
    <b v="1"/>
    <x v="6"/>
    <n v="104.43333333333334"/>
    <n v="111.89285714285714"/>
    <x v="1"/>
    <x v="6"/>
  </r>
  <r>
    <n v="3381"/>
    <x v="3379"/>
    <x v="3379"/>
    <n v="4000"/>
    <n v="4090"/>
    <x v="0"/>
    <x v="0"/>
    <x v="0"/>
    <n v="1426044383"/>
    <n v="1423455983"/>
    <b v="0"/>
    <n v="48"/>
    <b v="1"/>
    <x v="6"/>
    <n v="102.25"/>
    <n v="85.208333333333329"/>
    <x v="1"/>
    <x v="6"/>
  </r>
  <r>
    <n v="3382"/>
    <x v="3380"/>
    <x v="3380"/>
    <n v="3500"/>
    <n v="3526"/>
    <x v="0"/>
    <x v="1"/>
    <x v="1"/>
    <n v="1470092340"/>
    <n v="1467973256"/>
    <b v="0"/>
    <n v="46"/>
    <b v="1"/>
    <x v="6"/>
    <n v="100.74285714285713"/>
    <n v="76.652173913043484"/>
    <x v="1"/>
    <x v="6"/>
  </r>
  <r>
    <n v="3383"/>
    <x v="3381"/>
    <x v="3381"/>
    <n v="1750"/>
    <n v="1955"/>
    <x v="0"/>
    <x v="0"/>
    <x v="0"/>
    <n v="1466707620"/>
    <n v="1464979620"/>
    <b v="0"/>
    <n v="30"/>
    <b v="1"/>
    <x v="6"/>
    <n v="111.71428571428572"/>
    <n v="65.166666666666671"/>
    <x v="1"/>
    <x v="6"/>
  </r>
  <r>
    <n v="3384"/>
    <x v="3382"/>
    <x v="3382"/>
    <n v="6000"/>
    <n v="6000.66"/>
    <x v="0"/>
    <x v="0"/>
    <x v="0"/>
    <n v="1448074800"/>
    <n v="1444874768"/>
    <b v="0"/>
    <n v="64"/>
    <b v="1"/>
    <x v="6"/>
    <n v="100.01100000000001"/>
    <n v="93.760312499999998"/>
    <x v="1"/>
    <x v="6"/>
  </r>
  <r>
    <n v="3385"/>
    <x v="3383"/>
    <x v="3383"/>
    <n v="2000"/>
    <n v="2000"/>
    <x v="0"/>
    <x v="0"/>
    <x v="0"/>
    <n v="1418244552"/>
    <n v="1415652552"/>
    <b v="0"/>
    <n v="15"/>
    <b v="1"/>
    <x v="6"/>
    <n v="100"/>
    <n v="133.33333333333334"/>
    <x v="1"/>
    <x v="6"/>
  </r>
  <r>
    <n v="3386"/>
    <x v="3384"/>
    <x v="3384"/>
    <n v="2000"/>
    <n v="2100"/>
    <x v="0"/>
    <x v="0"/>
    <x v="0"/>
    <n v="1417620506"/>
    <n v="1415028506"/>
    <b v="0"/>
    <n v="41"/>
    <b v="1"/>
    <x v="6"/>
    <n v="105"/>
    <n v="51.219512195121951"/>
    <x v="1"/>
    <x v="6"/>
  </r>
  <r>
    <n v="3387"/>
    <x v="3385"/>
    <x v="3385"/>
    <n v="3000"/>
    <n v="3506"/>
    <x v="0"/>
    <x v="0"/>
    <x v="0"/>
    <n v="1418581088"/>
    <n v="1415125088"/>
    <b v="0"/>
    <n v="35"/>
    <b v="1"/>
    <x v="6"/>
    <n v="116.86666666666667"/>
    <n v="100.17142857142858"/>
    <x v="1"/>
    <x v="6"/>
  </r>
  <r>
    <n v="3388"/>
    <x v="3386"/>
    <x v="3386"/>
    <n v="1500"/>
    <n v="1557"/>
    <x v="0"/>
    <x v="1"/>
    <x v="1"/>
    <n v="1434625441"/>
    <n v="1432033441"/>
    <b v="0"/>
    <n v="45"/>
    <b v="1"/>
    <x v="6"/>
    <n v="103.8"/>
    <n v="34.6"/>
    <x v="1"/>
    <x v="6"/>
  </r>
  <r>
    <n v="3389"/>
    <x v="3387"/>
    <x v="3387"/>
    <n v="10000"/>
    <n v="11450"/>
    <x v="0"/>
    <x v="0"/>
    <x v="0"/>
    <n v="1464960682"/>
    <n v="1462368682"/>
    <b v="0"/>
    <n v="62"/>
    <b v="1"/>
    <x v="6"/>
    <n v="114.5"/>
    <n v="184.67741935483872"/>
    <x v="1"/>
    <x v="6"/>
  </r>
  <r>
    <n v="3390"/>
    <x v="3388"/>
    <x v="3388"/>
    <n v="1500"/>
    <n v="1536"/>
    <x v="0"/>
    <x v="0"/>
    <x v="0"/>
    <n v="1405017345"/>
    <n v="1403721345"/>
    <b v="0"/>
    <n v="22"/>
    <b v="1"/>
    <x v="6"/>
    <n v="102.4"/>
    <n v="69.818181818181813"/>
    <x v="1"/>
    <x v="6"/>
  </r>
  <r>
    <n v="3391"/>
    <x v="3389"/>
    <x v="3389"/>
    <n v="500"/>
    <n v="1115"/>
    <x v="0"/>
    <x v="0"/>
    <x v="0"/>
    <n v="1407536880"/>
    <n v="1404997548"/>
    <b v="0"/>
    <n v="18"/>
    <b v="1"/>
    <x v="6"/>
    <n v="223"/>
    <n v="61.944444444444443"/>
    <x v="1"/>
    <x v="6"/>
  </r>
  <r>
    <n v="3392"/>
    <x v="3390"/>
    <x v="3390"/>
    <n v="500"/>
    <n v="500"/>
    <x v="0"/>
    <x v="1"/>
    <x v="1"/>
    <n v="1462565855"/>
    <n v="1458245855"/>
    <b v="0"/>
    <n v="12"/>
    <b v="1"/>
    <x v="6"/>
    <n v="100"/>
    <n v="41.666666666666664"/>
    <x v="1"/>
    <x v="6"/>
  </r>
  <r>
    <n v="3393"/>
    <x v="3391"/>
    <x v="3391"/>
    <n v="1500"/>
    <n v="1587"/>
    <x v="0"/>
    <x v="0"/>
    <x v="0"/>
    <n v="1415234760"/>
    <n v="1413065230"/>
    <b v="0"/>
    <n v="44"/>
    <b v="1"/>
    <x v="6"/>
    <n v="105.80000000000001"/>
    <n v="36.06818181818182"/>
    <x v="1"/>
    <x v="6"/>
  </r>
  <r>
    <n v="3394"/>
    <x v="3392"/>
    <x v="3392"/>
    <n v="550"/>
    <n v="783"/>
    <x v="0"/>
    <x v="1"/>
    <x v="1"/>
    <n v="1406470645"/>
    <n v="1403878645"/>
    <b v="0"/>
    <n v="27"/>
    <b v="1"/>
    <x v="6"/>
    <n v="142.36363636363635"/>
    <n v="29"/>
    <x v="1"/>
    <x v="6"/>
  </r>
  <r>
    <n v="3395"/>
    <x v="3393"/>
    <x v="3393"/>
    <n v="500"/>
    <n v="920"/>
    <x v="0"/>
    <x v="1"/>
    <x v="1"/>
    <n v="1433009400"/>
    <n v="1431795944"/>
    <b v="0"/>
    <n v="38"/>
    <b v="1"/>
    <x v="6"/>
    <n v="184"/>
    <n v="24.210526315789473"/>
    <x v="1"/>
    <x v="6"/>
  </r>
  <r>
    <n v="3396"/>
    <x v="3394"/>
    <x v="3394"/>
    <n v="1500"/>
    <n v="1565"/>
    <x v="0"/>
    <x v="0"/>
    <x v="0"/>
    <n v="1401595140"/>
    <n v="1399286589"/>
    <b v="0"/>
    <n v="28"/>
    <b v="1"/>
    <x v="6"/>
    <n v="104.33333333333333"/>
    <n v="55.892857142857146"/>
    <x v="1"/>
    <x v="6"/>
  </r>
  <r>
    <n v="3397"/>
    <x v="3395"/>
    <x v="3395"/>
    <n v="250"/>
    <n v="280"/>
    <x v="0"/>
    <x v="1"/>
    <x v="1"/>
    <n v="1455832800"/>
    <n v="1452338929"/>
    <b v="0"/>
    <n v="24"/>
    <b v="1"/>
    <x v="6"/>
    <n v="112.00000000000001"/>
    <n v="11.666666666666666"/>
    <x v="1"/>
    <x v="6"/>
  </r>
  <r>
    <n v="3398"/>
    <x v="3396"/>
    <x v="3396"/>
    <n v="4000"/>
    <n v="4443"/>
    <x v="0"/>
    <x v="0"/>
    <x v="0"/>
    <n v="1416589200"/>
    <n v="1414605776"/>
    <b v="0"/>
    <n v="65"/>
    <b v="1"/>
    <x v="6"/>
    <n v="111.07499999999999"/>
    <n v="68.353846153846149"/>
    <x v="1"/>
    <x v="6"/>
  </r>
  <r>
    <n v="3399"/>
    <x v="3397"/>
    <x v="3397"/>
    <n v="1200"/>
    <n v="1245"/>
    <x v="0"/>
    <x v="1"/>
    <x v="1"/>
    <n v="1424556325"/>
    <n v="1421964325"/>
    <b v="0"/>
    <n v="46"/>
    <b v="1"/>
    <x v="6"/>
    <n v="103.75000000000001"/>
    <n v="27.065217391304348"/>
    <x v="1"/>
    <x v="6"/>
  </r>
  <r>
    <n v="3400"/>
    <x v="3398"/>
    <x v="3398"/>
    <n v="10000"/>
    <n v="10041"/>
    <x v="0"/>
    <x v="0"/>
    <x v="0"/>
    <n v="1409266414"/>
    <n v="1405378414"/>
    <b v="0"/>
    <n v="85"/>
    <b v="1"/>
    <x v="6"/>
    <n v="100.41"/>
    <n v="118.12941176470588"/>
    <x v="1"/>
    <x v="6"/>
  </r>
  <r>
    <n v="3401"/>
    <x v="3399"/>
    <x v="3399"/>
    <n v="2900"/>
    <n v="2954"/>
    <x v="0"/>
    <x v="1"/>
    <x v="1"/>
    <n v="1438968146"/>
    <n v="1436376146"/>
    <b v="0"/>
    <n v="66"/>
    <b v="1"/>
    <x v="6"/>
    <n v="101.86206896551724"/>
    <n v="44.757575757575758"/>
    <x v="1"/>
    <x v="6"/>
  </r>
  <r>
    <n v="3402"/>
    <x v="3400"/>
    <x v="3400"/>
    <n v="15000"/>
    <n v="16465"/>
    <x v="0"/>
    <x v="0"/>
    <x v="0"/>
    <n v="1447295460"/>
    <n v="1444747843"/>
    <b v="0"/>
    <n v="165"/>
    <b v="1"/>
    <x v="6"/>
    <n v="109.76666666666665"/>
    <n v="99.787878787878782"/>
    <x v="1"/>
    <x v="6"/>
  </r>
  <r>
    <n v="3403"/>
    <x v="3401"/>
    <x v="3401"/>
    <n v="2000"/>
    <n v="2000"/>
    <x v="0"/>
    <x v="1"/>
    <x v="1"/>
    <n v="1435230324"/>
    <n v="1432638324"/>
    <b v="0"/>
    <n v="17"/>
    <b v="1"/>
    <x v="6"/>
    <n v="100"/>
    <n v="117.64705882352941"/>
    <x v="1"/>
    <x v="6"/>
  </r>
  <r>
    <n v="3404"/>
    <x v="3402"/>
    <x v="3402"/>
    <n v="500"/>
    <n v="610"/>
    <x v="0"/>
    <x v="0"/>
    <x v="0"/>
    <n v="1434542702"/>
    <n v="1432814702"/>
    <b v="0"/>
    <n v="3"/>
    <b v="1"/>
    <x v="6"/>
    <n v="122"/>
    <n v="203.33333333333334"/>
    <x v="1"/>
    <x v="6"/>
  </r>
  <r>
    <n v="3405"/>
    <x v="3403"/>
    <x v="3403"/>
    <n v="350"/>
    <n v="481.5"/>
    <x v="0"/>
    <x v="1"/>
    <x v="1"/>
    <n v="1456876740"/>
    <n v="1455063886"/>
    <b v="0"/>
    <n v="17"/>
    <b v="1"/>
    <x v="6"/>
    <n v="137.57142857142856"/>
    <n v="28.323529411764707"/>
    <x v="1"/>
    <x v="6"/>
  </r>
  <r>
    <n v="3406"/>
    <x v="3404"/>
    <x v="3404"/>
    <n v="10000"/>
    <n v="10031"/>
    <x v="0"/>
    <x v="0"/>
    <x v="0"/>
    <n v="1405511376"/>
    <n v="1401623376"/>
    <b v="0"/>
    <n v="91"/>
    <b v="1"/>
    <x v="6"/>
    <n v="100.31000000000002"/>
    <n v="110.23076923076923"/>
    <x v="1"/>
    <x v="6"/>
  </r>
  <r>
    <n v="3407"/>
    <x v="3405"/>
    <x v="3405"/>
    <n v="2000"/>
    <n v="2142"/>
    <x v="0"/>
    <x v="1"/>
    <x v="1"/>
    <n v="1404641289"/>
    <n v="1402049289"/>
    <b v="0"/>
    <n v="67"/>
    <b v="1"/>
    <x v="6"/>
    <n v="107.1"/>
    <n v="31.970149253731343"/>
    <x v="1"/>
    <x v="6"/>
  </r>
  <r>
    <n v="3408"/>
    <x v="3406"/>
    <x v="3406"/>
    <n v="500"/>
    <n v="1055"/>
    <x v="0"/>
    <x v="0"/>
    <x v="0"/>
    <n v="1405727304"/>
    <n v="1403135304"/>
    <b v="0"/>
    <n v="18"/>
    <b v="1"/>
    <x v="6"/>
    <n v="211"/>
    <n v="58.611111111111114"/>
    <x v="1"/>
    <x v="6"/>
  </r>
  <r>
    <n v="3409"/>
    <x v="3407"/>
    <x v="3407"/>
    <n v="500"/>
    <n v="618"/>
    <x v="0"/>
    <x v="1"/>
    <x v="1"/>
    <n v="1469998680"/>
    <n v="1466710358"/>
    <b v="0"/>
    <n v="21"/>
    <b v="1"/>
    <x v="6"/>
    <n v="123.6"/>
    <n v="29.428571428571427"/>
    <x v="1"/>
    <x v="6"/>
  </r>
  <r>
    <n v="3410"/>
    <x v="3408"/>
    <x v="3408"/>
    <n v="3000"/>
    <n v="3255"/>
    <x v="0"/>
    <x v="0"/>
    <x v="0"/>
    <n v="1465196400"/>
    <n v="1462841990"/>
    <b v="0"/>
    <n v="40"/>
    <b v="1"/>
    <x v="6"/>
    <n v="108.5"/>
    <n v="81.375"/>
    <x v="1"/>
    <x v="6"/>
  </r>
  <r>
    <n v="3411"/>
    <x v="3409"/>
    <x v="3409"/>
    <n v="15000"/>
    <n v="15535"/>
    <x v="0"/>
    <x v="0"/>
    <x v="0"/>
    <n v="1444264372"/>
    <n v="1442536372"/>
    <b v="0"/>
    <n v="78"/>
    <b v="1"/>
    <x v="6"/>
    <n v="103.56666666666668"/>
    <n v="199.16666666666666"/>
    <x v="1"/>
    <x v="6"/>
  </r>
  <r>
    <n v="3412"/>
    <x v="3410"/>
    <x v="3410"/>
    <n v="3000"/>
    <n v="3000"/>
    <x v="0"/>
    <x v="1"/>
    <x v="1"/>
    <n v="1411858862"/>
    <n v="1409266862"/>
    <b v="0"/>
    <n v="26"/>
    <b v="1"/>
    <x v="6"/>
    <n v="100"/>
    <n v="115.38461538461539"/>
    <x v="1"/>
    <x v="6"/>
  </r>
  <r>
    <n v="3413"/>
    <x v="3411"/>
    <x v="3411"/>
    <n v="500"/>
    <n v="650"/>
    <x v="0"/>
    <x v="0"/>
    <x v="0"/>
    <n v="1425099540"/>
    <n v="1424280938"/>
    <b v="0"/>
    <n v="14"/>
    <b v="1"/>
    <x v="6"/>
    <n v="130"/>
    <n v="46.428571428571431"/>
    <x v="1"/>
    <x v="6"/>
  </r>
  <r>
    <n v="3414"/>
    <x v="3412"/>
    <x v="3412"/>
    <n v="3000"/>
    <n v="3105"/>
    <x v="0"/>
    <x v="0"/>
    <x v="0"/>
    <n v="1480579140"/>
    <n v="1478030325"/>
    <b v="0"/>
    <n v="44"/>
    <b v="1"/>
    <x v="6"/>
    <n v="103.49999999999999"/>
    <n v="70.568181818181813"/>
    <x v="1"/>
    <x v="6"/>
  </r>
  <r>
    <n v="3415"/>
    <x v="3413"/>
    <x v="3413"/>
    <n v="200"/>
    <n v="200"/>
    <x v="0"/>
    <x v="0"/>
    <x v="0"/>
    <n v="1460935800"/>
    <n v="1459999656"/>
    <b v="0"/>
    <n v="9"/>
    <b v="1"/>
    <x v="6"/>
    <n v="100"/>
    <n v="22.222222222222221"/>
    <x v="1"/>
    <x v="6"/>
  </r>
  <r>
    <n v="3416"/>
    <x v="3414"/>
    <x v="3414"/>
    <n v="4000"/>
    <n v="4784"/>
    <x v="0"/>
    <x v="1"/>
    <x v="1"/>
    <n v="1429813800"/>
    <n v="1427363645"/>
    <b v="0"/>
    <n v="30"/>
    <b v="1"/>
    <x v="6"/>
    <n v="119.6"/>
    <n v="159.46666666666667"/>
    <x v="1"/>
    <x v="6"/>
  </r>
  <r>
    <n v="3417"/>
    <x v="3415"/>
    <x v="3415"/>
    <n v="1700"/>
    <n v="1700.01"/>
    <x v="0"/>
    <x v="0"/>
    <x v="0"/>
    <n v="1414284180"/>
    <n v="1410558948"/>
    <b v="0"/>
    <n v="45"/>
    <b v="1"/>
    <x v="6"/>
    <n v="100.00058823529412"/>
    <n v="37.777999999999999"/>
    <x v="1"/>
    <x v="6"/>
  </r>
  <r>
    <n v="3418"/>
    <x v="3416"/>
    <x v="3416"/>
    <n v="4000"/>
    <n v="4035"/>
    <x v="0"/>
    <x v="0"/>
    <x v="0"/>
    <n v="1400875307"/>
    <n v="1398283307"/>
    <b v="0"/>
    <n v="56"/>
    <b v="1"/>
    <x v="6"/>
    <n v="100.875"/>
    <n v="72.053571428571431"/>
    <x v="1"/>
    <x v="6"/>
  </r>
  <r>
    <n v="3419"/>
    <x v="3417"/>
    <x v="3417"/>
    <n v="2750"/>
    <n v="2930"/>
    <x v="0"/>
    <x v="17"/>
    <x v="3"/>
    <n v="1459978200"/>
    <n v="1458416585"/>
    <b v="0"/>
    <n v="46"/>
    <b v="1"/>
    <x v="6"/>
    <n v="106.54545454545455"/>
    <n v="63.695652173913047"/>
    <x v="1"/>
    <x v="6"/>
  </r>
  <r>
    <n v="3420"/>
    <x v="3418"/>
    <x v="3418"/>
    <n v="700"/>
    <n v="966"/>
    <x v="0"/>
    <x v="1"/>
    <x v="1"/>
    <n v="1455408000"/>
    <n v="1454638202"/>
    <b v="0"/>
    <n v="34"/>
    <b v="1"/>
    <x v="6"/>
    <n v="138"/>
    <n v="28.411764705882351"/>
    <x v="1"/>
    <x v="6"/>
  </r>
  <r>
    <n v="3421"/>
    <x v="3419"/>
    <x v="3419"/>
    <n v="10000"/>
    <n v="10115"/>
    <x v="0"/>
    <x v="0"/>
    <x v="0"/>
    <n v="1425495563"/>
    <n v="1422903563"/>
    <b v="0"/>
    <n v="98"/>
    <b v="1"/>
    <x v="6"/>
    <n v="101.15"/>
    <n v="103.21428571428571"/>
    <x v="1"/>
    <x v="6"/>
  </r>
  <r>
    <n v="3422"/>
    <x v="3420"/>
    <x v="3420"/>
    <n v="3000"/>
    <n v="3273"/>
    <x v="0"/>
    <x v="1"/>
    <x v="1"/>
    <n v="1450051200"/>
    <n v="1447594176"/>
    <b v="0"/>
    <n v="46"/>
    <b v="1"/>
    <x v="6"/>
    <n v="109.1"/>
    <n v="71.152173913043484"/>
    <x v="1"/>
    <x v="6"/>
  </r>
  <r>
    <n v="3423"/>
    <x v="3421"/>
    <x v="3421"/>
    <n v="250"/>
    <n v="350"/>
    <x v="0"/>
    <x v="0"/>
    <x v="0"/>
    <n v="1429912341"/>
    <n v="1427320341"/>
    <b v="0"/>
    <n v="10"/>
    <b v="1"/>
    <x v="6"/>
    <n v="140"/>
    <n v="35"/>
    <x v="1"/>
    <x v="6"/>
  </r>
  <r>
    <n v="3424"/>
    <x v="3422"/>
    <x v="3422"/>
    <n v="6000"/>
    <n v="6215"/>
    <x v="0"/>
    <x v="0"/>
    <x v="0"/>
    <n v="1423119540"/>
    <n v="1421252084"/>
    <b v="0"/>
    <n v="76"/>
    <b v="1"/>
    <x v="6"/>
    <n v="103.58333333333334"/>
    <n v="81.776315789473685"/>
    <x v="1"/>
    <x v="6"/>
  </r>
  <r>
    <n v="3425"/>
    <x v="3423"/>
    <x v="3423"/>
    <n v="30000"/>
    <n v="30891.1"/>
    <x v="0"/>
    <x v="0"/>
    <x v="0"/>
    <n v="1412434136"/>
    <n v="1409669336"/>
    <b v="0"/>
    <n v="104"/>
    <b v="1"/>
    <x v="6"/>
    <n v="102.97033333333331"/>
    <n v="297.02980769230766"/>
    <x v="1"/>
    <x v="6"/>
  </r>
  <r>
    <n v="3426"/>
    <x v="3424"/>
    <x v="3424"/>
    <n v="3750"/>
    <n v="4055"/>
    <x v="0"/>
    <x v="0"/>
    <x v="0"/>
    <n v="1411264800"/>
    <n v="1409620903"/>
    <b v="0"/>
    <n v="87"/>
    <b v="1"/>
    <x v="6"/>
    <n v="108.13333333333333"/>
    <n v="46.609195402298852"/>
    <x v="1"/>
    <x v="6"/>
  </r>
  <r>
    <n v="3427"/>
    <x v="3425"/>
    <x v="3425"/>
    <n v="1500"/>
    <n v="1500"/>
    <x v="0"/>
    <x v="1"/>
    <x v="1"/>
    <n v="1404314952"/>
    <n v="1401722952"/>
    <b v="0"/>
    <n v="29"/>
    <b v="1"/>
    <x v="6"/>
    <n v="100"/>
    <n v="51.724137931034484"/>
    <x v="1"/>
    <x v="6"/>
  </r>
  <r>
    <n v="3428"/>
    <x v="3426"/>
    <x v="3426"/>
    <n v="2000"/>
    <n v="2055"/>
    <x v="0"/>
    <x v="1"/>
    <x v="1"/>
    <n v="1425142800"/>
    <n v="1422983847"/>
    <b v="0"/>
    <n v="51"/>
    <b v="1"/>
    <x v="6"/>
    <n v="102.75000000000001"/>
    <n v="40.294117647058826"/>
    <x v="1"/>
    <x v="6"/>
  </r>
  <r>
    <n v="3429"/>
    <x v="3427"/>
    <x v="3427"/>
    <n v="150"/>
    <n v="195"/>
    <x v="0"/>
    <x v="1"/>
    <x v="1"/>
    <n v="1478046661"/>
    <n v="1476837061"/>
    <b v="0"/>
    <n v="12"/>
    <b v="1"/>
    <x v="6"/>
    <n v="130"/>
    <n v="16.25"/>
    <x v="1"/>
    <x v="6"/>
  </r>
  <r>
    <n v="3430"/>
    <x v="3428"/>
    <x v="3428"/>
    <n v="2000"/>
    <n v="2170.9899999999998"/>
    <x v="0"/>
    <x v="1"/>
    <x v="1"/>
    <n v="1406760101"/>
    <n v="1404168101"/>
    <b v="0"/>
    <n v="72"/>
    <b v="1"/>
    <x v="6"/>
    <n v="108.54949999999999"/>
    <n v="30.152638888888887"/>
    <x v="1"/>
    <x v="6"/>
  </r>
  <r>
    <n v="3431"/>
    <x v="3429"/>
    <x v="3429"/>
    <n v="2000"/>
    <n v="2000"/>
    <x v="0"/>
    <x v="0"/>
    <x v="0"/>
    <n v="1408383153"/>
    <n v="1405791153"/>
    <b v="0"/>
    <n v="21"/>
    <b v="1"/>
    <x v="6"/>
    <n v="100"/>
    <n v="95.238095238095241"/>
    <x v="1"/>
    <x v="6"/>
  </r>
  <r>
    <n v="3432"/>
    <x v="3430"/>
    <x v="3430"/>
    <n v="2000"/>
    <n v="2193"/>
    <x v="0"/>
    <x v="0"/>
    <x v="0"/>
    <n v="1454709600"/>
    <n v="1452520614"/>
    <b v="0"/>
    <n v="42"/>
    <b v="1"/>
    <x v="6"/>
    <n v="109.65"/>
    <n v="52.214285714285715"/>
    <x v="1"/>
    <x v="6"/>
  </r>
  <r>
    <n v="3433"/>
    <x v="3431"/>
    <x v="3431"/>
    <n v="9500"/>
    <n v="9525"/>
    <x v="0"/>
    <x v="0"/>
    <x v="0"/>
    <n v="1402974000"/>
    <n v="1400290255"/>
    <b v="0"/>
    <n v="71"/>
    <b v="1"/>
    <x v="6"/>
    <n v="100.26315789473684"/>
    <n v="134.1549295774648"/>
    <x v="1"/>
    <x v="6"/>
  </r>
  <r>
    <n v="3434"/>
    <x v="3432"/>
    <x v="3432"/>
    <n v="10000"/>
    <n v="10555"/>
    <x v="0"/>
    <x v="0"/>
    <x v="0"/>
    <n v="1404983269"/>
    <n v="1402391269"/>
    <b v="0"/>
    <n v="168"/>
    <b v="1"/>
    <x v="6"/>
    <n v="105.55000000000001"/>
    <n v="62.827380952380949"/>
    <x v="1"/>
    <x v="6"/>
  </r>
  <r>
    <n v="3435"/>
    <x v="3433"/>
    <x v="3433"/>
    <n v="1000"/>
    <n v="1120"/>
    <x v="0"/>
    <x v="0"/>
    <x v="0"/>
    <n v="1470538800"/>
    <n v="1469112493"/>
    <b v="0"/>
    <n v="19"/>
    <b v="1"/>
    <x v="6"/>
    <n v="112.00000000000001"/>
    <n v="58.94736842105263"/>
    <x v="1"/>
    <x v="6"/>
  </r>
  <r>
    <n v="3436"/>
    <x v="3434"/>
    <x v="3434"/>
    <n v="5000"/>
    <n v="5295"/>
    <x v="0"/>
    <x v="0"/>
    <x v="0"/>
    <n v="1408638480"/>
    <n v="1406811593"/>
    <b v="0"/>
    <n v="37"/>
    <b v="1"/>
    <x v="6"/>
    <n v="105.89999999999999"/>
    <n v="143.1081081081081"/>
    <x v="1"/>
    <x v="6"/>
  </r>
  <r>
    <n v="3437"/>
    <x v="3435"/>
    <x v="3435"/>
    <n v="3000"/>
    <n v="3030"/>
    <x v="0"/>
    <x v="0"/>
    <x v="0"/>
    <n v="1440003820"/>
    <n v="1437411820"/>
    <b v="0"/>
    <n v="36"/>
    <b v="1"/>
    <x v="6"/>
    <n v="101"/>
    <n v="84.166666666666671"/>
    <x v="1"/>
    <x v="6"/>
  </r>
  <r>
    <n v="3438"/>
    <x v="3436"/>
    <x v="3436"/>
    <n v="2500"/>
    <n v="2605"/>
    <x v="0"/>
    <x v="1"/>
    <x v="1"/>
    <n v="1430600400"/>
    <n v="1428358567"/>
    <b v="0"/>
    <n v="14"/>
    <b v="1"/>
    <x v="6"/>
    <n v="104.2"/>
    <n v="186.07142857142858"/>
    <x v="1"/>
    <x v="6"/>
  </r>
  <r>
    <n v="3439"/>
    <x v="3437"/>
    <x v="3437"/>
    <n v="1200"/>
    <n v="1616.14"/>
    <x v="0"/>
    <x v="0"/>
    <x v="0"/>
    <n v="1453179540"/>
    <n v="1452030730"/>
    <b v="0"/>
    <n v="18"/>
    <b v="1"/>
    <x v="6"/>
    <n v="134.67833333333334"/>
    <n v="89.785555555555561"/>
    <x v="1"/>
    <x v="6"/>
  </r>
  <r>
    <n v="3440"/>
    <x v="3438"/>
    <x v="3438"/>
    <n v="5000"/>
    <n v="5260.92"/>
    <x v="0"/>
    <x v="0"/>
    <x v="0"/>
    <n v="1405095300"/>
    <n v="1403146628"/>
    <b v="0"/>
    <n v="82"/>
    <b v="1"/>
    <x v="6"/>
    <n v="105.2184"/>
    <n v="64.157560975609755"/>
    <x v="1"/>
    <x v="6"/>
  </r>
  <r>
    <n v="3441"/>
    <x v="3439"/>
    <x v="3439"/>
    <n v="2500"/>
    <n v="2565"/>
    <x v="0"/>
    <x v="0"/>
    <x v="0"/>
    <n v="1447445820"/>
    <n v="1445077121"/>
    <b v="0"/>
    <n v="43"/>
    <b v="1"/>
    <x v="6"/>
    <n v="102.60000000000001"/>
    <n v="59.651162790697676"/>
    <x v="1"/>
    <x v="6"/>
  </r>
  <r>
    <n v="3442"/>
    <x v="3440"/>
    <x v="3440"/>
    <n v="250"/>
    <n v="250"/>
    <x v="0"/>
    <x v="0"/>
    <x v="0"/>
    <n v="1433016672"/>
    <n v="1430424672"/>
    <b v="0"/>
    <n v="8"/>
    <b v="1"/>
    <x v="6"/>
    <n v="100"/>
    <n v="31.25"/>
    <x v="1"/>
    <x v="6"/>
  </r>
  <r>
    <n v="3443"/>
    <x v="3441"/>
    <x v="3441"/>
    <n v="1000"/>
    <n v="1855"/>
    <x v="0"/>
    <x v="0"/>
    <x v="0"/>
    <n v="1410266146"/>
    <n v="1407674146"/>
    <b v="0"/>
    <n v="45"/>
    <b v="1"/>
    <x v="6"/>
    <n v="185.5"/>
    <n v="41.222222222222221"/>
    <x v="1"/>
    <x v="6"/>
  </r>
  <r>
    <n v="3444"/>
    <x v="3442"/>
    <x v="3442"/>
    <n v="300"/>
    <n v="867"/>
    <x v="0"/>
    <x v="2"/>
    <x v="2"/>
    <n v="1465394340"/>
    <n v="1464677986"/>
    <b v="0"/>
    <n v="20"/>
    <b v="1"/>
    <x v="6"/>
    <n v="289"/>
    <n v="43.35"/>
    <x v="1"/>
    <x v="6"/>
  </r>
  <r>
    <n v="3445"/>
    <x v="3443"/>
    <x v="3443"/>
    <n v="2000"/>
    <n v="2000"/>
    <x v="0"/>
    <x v="1"/>
    <x v="1"/>
    <n v="1445604236"/>
    <n v="1443185036"/>
    <b v="0"/>
    <n v="31"/>
    <b v="1"/>
    <x v="6"/>
    <n v="100"/>
    <n v="64.516129032258064"/>
    <x v="1"/>
    <x v="6"/>
  </r>
  <r>
    <n v="3446"/>
    <x v="3444"/>
    <x v="3444"/>
    <n v="1000"/>
    <n v="1082"/>
    <x v="0"/>
    <x v="1"/>
    <x v="1"/>
    <n v="1423138800"/>
    <n v="1421092725"/>
    <b v="0"/>
    <n v="25"/>
    <b v="1"/>
    <x v="6"/>
    <n v="108.2"/>
    <n v="43.28"/>
    <x v="1"/>
    <x v="6"/>
  </r>
  <r>
    <n v="3447"/>
    <x v="3445"/>
    <x v="3445"/>
    <n v="1000"/>
    <n v="1078"/>
    <x v="0"/>
    <x v="0"/>
    <x v="0"/>
    <n v="1458332412"/>
    <n v="1454448012"/>
    <b v="0"/>
    <n v="14"/>
    <b v="1"/>
    <x v="6"/>
    <n v="107.80000000000001"/>
    <n v="77"/>
    <x v="1"/>
    <x v="6"/>
  </r>
  <r>
    <n v="3448"/>
    <x v="3446"/>
    <x v="3446"/>
    <n v="2100"/>
    <n v="2305"/>
    <x v="0"/>
    <x v="0"/>
    <x v="0"/>
    <n v="1418784689"/>
    <n v="1416192689"/>
    <b v="0"/>
    <n v="45"/>
    <b v="1"/>
    <x v="6"/>
    <n v="109.76190476190477"/>
    <n v="51.222222222222221"/>
    <x v="1"/>
    <x v="6"/>
  </r>
  <r>
    <n v="3449"/>
    <x v="3447"/>
    <x v="3447"/>
    <n v="800"/>
    <n v="1365"/>
    <x v="0"/>
    <x v="0"/>
    <x v="0"/>
    <n v="1468036800"/>
    <n v="1465607738"/>
    <b v="0"/>
    <n v="20"/>
    <b v="1"/>
    <x v="6"/>
    <n v="170.625"/>
    <n v="68.25"/>
    <x v="1"/>
    <x v="6"/>
  </r>
  <r>
    <n v="3450"/>
    <x v="3448"/>
    <x v="3448"/>
    <n v="500"/>
    <n v="760"/>
    <x v="0"/>
    <x v="1"/>
    <x v="1"/>
    <n v="1427990071"/>
    <n v="1422809671"/>
    <b v="0"/>
    <n v="39"/>
    <b v="1"/>
    <x v="6"/>
    <n v="152"/>
    <n v="19.487179487179485"/>
    <x v="1"/>
    <x v="6"/>
  </r>
  <r>
    <n v="3451"/>
    <x v="3449"/>
    <x v="3449"/>
    <n v="650"/>
    <n v="658"/>
    <x v="0"/>
    <x v="0"/>
    <x v="0"/>
    <n v="1429636927"/>
    <n v="1427304127"/>
    <b v="0"/>
    <n v="16"/>
    <b v="1"/>
    <x v="6"/>
    <n v="101.23076923076924"/>
    <n v="41.125"/>
    <x v="1"/>
    <x v="6"/>
  </r>
  <r>
    <n v="3452"/>
    <x v="3450"/>
    <x v="3450"/>
    <n v="1000"/>
    <n v="1532"/>
    <x v="0"/>
    <x v="0"/>
    <x v="0"/>
    <n v="1406087940"/>
    <n v="1404141626"/>
    <b v="0"/>
    <n v="37"/>
    <b v="1"/>
    <x v="6"/>
    <n v="153.19999999999999"/>
    <n v="41.405405405405403"/>
    <x v="1"/>
    <x v="6"/>
  </r>
  <r>
    <n v="3453"/>
    <x v="3451"/>
    <x v="3451"/>
    <n v="300"/>
    <n v="385"/>
    <x v="0"/>
    <x v="1"/>
    <x v="1"/>
    <n v="1471130956"/>
    <n v="1465946956"/>
    <b v="0"/>
    <n v="14"/>
    <b v="1"/>
    <x v="6"/>
    <n v="128.33333333333334"/>
    <n v="27.5"/>
    <x v="1"/>
    <x v="6"/>
  </r>
  <r>
    <n v="3454"/>
    <x v="3452"/>
    <x v="3452"/>
    <n v="700"/>
    <n v="705"/>
    <x v="0"/>
    <x v="1"/>
    <x v="1"/>
    <n v="1406825159"/>
    <n v="1404233159"/>
    <b v="0"/>
    <n v="21"/>
    <b v="1"/>
    <x v="6"/>
    <n v="100.71428571428571"/>
    <n v="33.571428571428569"/>
    <x v="1"/>
    <x v="6"/>
  </r>
  <r>
    <n v="3455"/>
    <x v="3453"/>
    <x v="3453"/>
    <n v="10000"/>
    <n v="10065"/>
    <x v="0"/>
    <x v="0"/>
    <x v="0"/>
    <n v="1476381627"/>
    <n v="1473789627"/>
    <b v="0"/>
    <n v="69"/>
    <b v="1"/>
    <x v="6"/>
    <n v="100.64999999999999"/>
    <n v="145.86956521739131"/>
    <x v="1"/>
    <x v="6"/>
  </r>
  <r>
    <n v="3456"/>
    <x v="3454"/>
    <x v="3454"/>
    <n v="3000"/>
    <n v="5739"/>
    <x v="0"/>
    <x v="0"/>
    <x v="0"/>
    <n v="1406876340"/>
    <n v="1404190567"/>
    <b v="0"/>
    <n v="16"/>
    <b v="1"/>
    <x v="6"/>
    <n v="191.3"/>
    <n v="358.6875"/>
    <x v="1"/>
    <x v="6"/>
  </r>
  <r>
    <n v="3457"/>
    <x v="3455"/>
    <x v="3455"/>
    <n v="2000"/>
    <n v="2804"/>
    <x v="0"/>
    <x v="0"/>
    <x v="0"/>
    <n v="1423720740"/>
    <n v="1421081857"/>
    <b v="0"/>
    <n v="55"/>
    <b v="1"/>
    <x v="6"/>
    <n v="140.19999999999999"/>
    <n v="50.981818181818184"/>
    <x v="1"/>
    <x v="6"/>
  </r>
  <r>
    <n v="3458"/>
    <x v="3456"/>
    <x v="3456"/>
    <n v="978"/>
    <n v="1216"/>
    <x v="0"/>
    <x v="0"/>
    <x v="0"/>
    <n v="1422937620"/>
    <n v="1420606303"/>
    <b v="0"/>
    <n v="27"/>
    <b v="1"/>
    <x v="6"/>
    <n v="124.33537832310839"/>
    <n v="45.037037037037038"/>
    <x v="1"/>
    <x v="6"/>
  </r>
  <r>
    <n v="3459"/>
    <x v="3457"/>
    <x v="3457"/>
    <n v="500"/>
    <n v="631"/>
    <x v="0"/>
    <x v="1"/>
    <x v="1"/>
    <n v="1463743860"/>
    <n v="1461151860"/>
    <b v="0"/>
    <n v="36"/>
    <b v="1"/>
    <x v="6"/>
    <n v="126.2"/>
    <n v="17.527777777777779"/>
    <x v="1"/>
    <x v="6"/>
  </r>
  <r>
    <n v="3460"/>
    <x v="3458"/>
    <x v="3458"/>
    <n v="500"/>
    <n v="950"/>
    <x v="0"/>
    <x v="1"/>
    <x v="1"/>
    <n v="1408106352"/>
    <n v="1406896752"/>
    <b v="0"/>
    <n v="19"/>
    <b v="1"/>
    <x v="6"/>
    <n v="190"/>
    <n v="50"/>
    <x v="1"/>
    <x v="6"/>
  </r>
  <r>
    <n v="3461"/>
    <x v="3459"/>
    <x v="3459"/>
    <n v="500"/>
    <n v="695"/>
    <x v="0"/>
    <x v="0"/>
    <x v="0"/>
    <n v="1477710000"/>
    <n v="1475248279"/>
    <b v="0"/>
    <n v="12"/>
    <b v="1"/>
    <x v="6"/>
    <n v="139"/>
    <n v="57.916666666666664"/>
    <x v="1"/>
    <x v="6"/>
  </r>
  <r>
    <n v="3462"/>
    <x v="3460"/>
    <x v="3460"/>
    <n v="250"/>
    <n v="505"/>
    <x v="0"/>
    <x v="0"/>
    <x v="0"/>
    <n v="1436551200"/>
    <n v="1435181628"/>
    <b v="0"/>
    <n v="17"/>
    <b v="1"/>
    <x v="6"/>
    <n v="202"/>
    <n v="29.705882352941178"/>
    <x v="1"/>
    <x v="6"/>
  </r>
  <r>
    <n v="3463"/>
    <x v="3461"/>
    <x v="3461"/>
    <n v="10000"/>
    <n v="10338"/>
    <x v="0"/>
    <x v="5"/>
    <x v="5"/>
    <n v="1476158340"/>
    <n v="1472594585"/>
    <b v="0"/>
    <n v="114"/>
    <b v="1"/>
    <x v="6"/>
    <n v="103.38000000000001"/>
    <n v="90.684210526315795"/>
    <x v="1"/>
    <x v="6"/>
  </r>
  <r>
    <n v="3464"/>
    <x v="3462"/>
    <x v="3462"/>
    <n v="5000"/>
    <n v="5116.18"/>
    <x v="0"/>
    <x v="0"/>
    <x v="0"/>
    <n v="1471921637"/>
    <n v="1469329637"/>
    <b v="0"/>
    <n v="93"/>
    <b v="1"/>
    <x v="6"/>
    <n v="102.3236"/>
    <n v="55.012688172043013"/>
    <x v="1"/>
    <x v="6"/>
  </r>
  <r>
    <n v="3465"/>
    <x v="3463"/>
    <x v="3463"/>
    <n v="2000"/>
    <n v="2060"/>
    <x v="0"/>
    <x v="1"/>
    <x v="1"/>
    <n v="1439136000"/>
    <n v="1436972472"/>
    <b v="0"/>
    <n v="36"/>
    <b v="1"/>
    <x v="6"/>
    <n v="103"/>
    <n v="57.222222222222221"/>
    <x v="1"/>
    <x v="6"/>
  </r>
  <r>
    <n v="3466"/>
    <x v="3464"/>
    <x v="3464"/>
    <n v="3500"/>
    <n v="4450"/>
    <x v="0"/>
    <x v="0"/>
    <x v="0"/>
    <n v="1461108450"/>
    <n v="1455928050"/>
    <b v="0"/>
    <n v="61"/>
    <b v="1"/>
    <x v="6"/>
    <n v="127.14285714285714"/>
    <n v="72.950819672131146"/>
    <x v="1"/>
    <x v="6"/>
  </r>
  <r>
    <n v="3467"/>
    <x v="3465"/>
    <x v="3465"/>
    <n v="3000"/>
    <n v="3030"/>
    <x v="0"/>
    <x v="0"/>
    <x v="0"/>
    <n v="1426864032"/>
    <n v="1424275632"/>
    <b v="0"/>
    <n v="47"/>
    <b v="1"/>
    <x v="6"/>
    <n v="101"/>
    <n v="64.468085106382972"/>
    <x v="1"/>
    <x v="6"/>
  </r>
  <r>
    <n v="3468"/>
    <x v="3466"/>
    <x v="3466"/>
    <n v="10000"/>
    <n v="12178"/>
    <x v="0"/>
    <x v="0"/>
    <x v="0"/>
    <n v="1474426800"/>
    <n v="1471976529"/>
    <b v="0"/>
    <n v="17"/>
    <b v="1"/>
    <x v="6"/>
    <n v="121.78"/>
    <n v="716.35294117647061"/>
    <x v="1"/>
    <x v="6"/>
  </r>
  <r>
    <n v="3469"/>
    <x v="3467"/>
    <x v="3467"/>
    <n v="2800"/>
    <n v="3175"/>
    <x v="0"/>
    <x v="0"/>
    <x v="0"/>
    <n v="1461857045"/>
    <n v="1459265045"/>
    <b v="0"/>
    <n v="63"/>
    <b v="1"/>
    <x v="6"/>
    <n v="113.39285714285714"/>
    <n v="50.396825396825399"/>
    <x v="1"/>
    <x v="6"/>
  </r>
  <r>
    <n v="3470"/>
    <x v="3468"/>
    <x v="3468"/>
    <n v="250"/>
    <n v="375"/>
    <x v="0"/>
    <x v="0"/>
    <x v="0"/>
    <n v="1468618680"/>
    <n v="1465345902"/>
    <b v="0"/>
    <n v="9"/>
    <b v="1"/>
    <x v="6"/>
    <n v="150"/>
    <n v="41.666666666666664"/>
    <x v="1"/>
    <x v="6"/>
  </r>
  <r>
    <n v="3471"/>
    <x v="3469"/>
    <x v="3469"/>
    <n v="500"/>
    <n v="1073"/>
    <x v="0"/>
    <x v="1"/>
    <x v="1"/>
    <n v="1409515200"/>
    <n v="1405971690"/>
    <b v="0"/>
    <n v="30"/>
    <b v="1"/>
    <x v="6"/>
    <n v="214.6"/>
    <n v="35.766666666666666"/>
    <x v="1"/>
    <x v="6"/>
  </r>
  <r>
    <n v="3472"/>
    <x v="3470"/>
    <x v="3470"/>
    <n v="2000"/>
    <n v="2041"/>
    <x v="0"/>
    <x v="0"/>
    <x v="0"/>
    <n v="1415253540"/>
    <n v="1413432331"/>
    <b v="0"/>
    <n v="23"/>
    <b v="1"/>
    <x v="6"/>
    <n v="102.05"/>
    <n v="88.739130434782609"/>
    <x v="1"/>
    <x v="6"/>
  </r>
  <r>
    <n v="3473"/>
    <x v="3471"/>
    <x v="3471"/>
    <n v="4900"/>
    <n v="4900"/>
    <x v="0"/>
    <x v="0"/>
    <x v="0"/>
    <n v="1426883220"/>
    <n v="1425067296"/>
    <b v="0"/>
    <n v="33"/>
    <b v="1"/>
    <x v="6"/>
    <n v="100"/>
    <n v="148.4848484848485"/>
    <x v="1"/>
    <x v="6"/>
  </r>
  <r>
    <n v="3474"/>
    <x v="3472"/>
    <x v="3472"/>
    <n v="2000"/>
    <n v="2020"/>
    <x v="0"/>
    <x v="1"/>
    <x v="1"/>
    <n v="1469016131"/>
    <n v="1466424131"/>
    <b v="0"/>
    <n v="39"/>
    <b v="1"/>
    <x v="6"/>
    <n v="101"/>
    <n v="51.794871794871796"/>
    <x v="1"/>
    <x v="6"/>
  </r>
  <r>
    <n v="3475"/>
    <x v="3473"/>
    <x v="3473"/>
    <n v="300"/>
    <n v="340"/>
    <x v="0"/>
    <x v="1"/>
    <x v="1"/>
    <n v="1414972800"/>
    <n v="1412629704"/>
    <b v="0"/>
    <n v="17"/>
    <b v="1"/>
    <x v="6"/>
    <n v="113.33333333333333"/>
    <n v="20"/>
    <x v="1"/>
    <x v="6"/>
  </r>
  <r>
    <n v="3476"/>
    <x v="3474"/>
    <x v="3474"/>
    <n v="300"/>
    <n v="312"/>
    <x v="0"/>
    <x v="0"/>
    <x v="0"/>
    <n v="1414378800"/>
    <n v="1412836990"/>
    <b v="0"/>
    <n v="6"/>
    <b v="1"/>
    <x v="6"/>
    <n v="104"/>
    <n v="52"/>
    <x v="1"/>
    <x v="6"/>
  </r>
  <r>
    <n v="3477"/>
    <x v="3475"/>
    <x v="3475"/>
    <n v="1800"/>
    <n v="2076"/>
    <x v="0"/>
    <x v="0"/>
    <x v="0"/>
    <n v="1431831600"/>
    <n v="1430761243"/>
    <b v="0"/>
    <n v="39"/>
    <b v="1"/>
    <x v="6"/>
    <n v="115.33333333333333"/>
    <n v="53.230769230769234"/>
    <x v="1"/>
    <x v="6"/>
  </r>
  <r>
    <n v="3478"/>
    <x v="3476"/>
    <x v="3476"/>
    <n v="2000"/>
    <n v="2257"/>
    <x v="0"/>
    <x v="0"/>
    <x v="0"/>
    <n v="1426539600"/>
    <n v="1424296822"/>
    <b v="0"/>
    <n v="57"/>
    <b v="1"/>
    <x v="6"/>
    <n v="112.85000000000001"/>
    <n v="39.596491228070178"/>
    <x v="1"/>
    <x v="6"/>
  </r>
  <r>
    <n v="3479"/>
    <x v="3477"/>
    <x v="3477"/>
    <n v="1500"/>
    <n v="1918"/>
    <x v="0"/>
    <x v="1"/>
    <x v="1"/>
    <n v="1403382680"/>
    <n v="1400790680"/>
    <b v="0"/>
    <n v="56"/>
    <b v="1"/>
    <x v="6"/>
    <n v="127.86666666666666"/>
    <n v="34.25"/>
    <x v="1"/>
    <x v="6"/>
  </r>
  <r>
    <n v="3480"/>
    <x v="3478"/>
    <x v="3478"/>
    <n v="1500"/>
    <n v="2140"/>
    <x v="0"/>
    <x v="0"/>
    <x v="0"/>
    <n v="1436562000"/>
    <n v="1434440227"/>
    <b v="0"/>
    <n v="13"/>
    <b v="1"/>
    <x v="6"/>
    <n v="142.66666666666669"/>
    <n v="164.61538461538461"/>
    <x v="1"/>
    <x v="6"/>
  </r>
  <r>
    <n v="3481"/>
    <x v="3479"/>
    <x v="3479"/>
    <n v="10000"/>
    <n v="11880"/>
    <x v="0"/>
    <x v="2"/>
    <x v="2"/>
    <n v="1420178188"/>
    <n v="1418709388"/>
    <b v="0"/>
    <n v="95"/>
    <b v="1"/>
    <x v="6"/>
    <n v="118.8"/>
    <n v="125.05263157894737"/>
    <x v="1"/>
    <x v="6"/>
  </r>
  <r>
    <n v="3482"/>
    <x v="3480"/>
    <x v="3480"/>
    <n v="3000"/>
    <n v="4150"/>
    <x v="0"/>
    <x v="1"/>
    <x v="1"/>
    <n v="1404671466"/>
    <n v="1402079466"/>
    <b v="0"/>
    <n v="80"/>
    <b v="1"/>
    <x v="6"/>
    <n v="138.33333333333334"/>
    <n v="51.875"/>
    <x v="1"/>
    <x v="6"/>
  </r>
  <r>
    <n v="3483"/>
    <x v="3481"/>
    <x v="3481"/>
    <n v="3350"/>
    <n v="5358"/>
    <x v="0"/>
    <x v="0"/>
    <x v="0"/>
    <n v="1404403381"/>
    <n v="1401811381"/>
    <b v="0"/>
    <n v="133"/>
    <b v="1"/>
    <x v="6"/>
    <n v="159.9402985074627"/>
    <n v="40.285714285714285"/>
    <x v="1"/>
    <x v="6"/>
  </r>
  <r>
    <n v="3484"/>
    <x v="3482"/>
    <x v="3482"/>
    <n v="2500"/>
    <n v="2856"/>
    <x v="0"/>
    <x v="0"/>
    <x v="0"/>
    <n v="1466014499"/>
    <n v="1463422499"/>
    <b v="0"/>
    <n v="44"/>
    <b v="1"/>
    <x v="6"/>
    <n v="114.24000000000001"/>
    <n v="64.909090909090907"/>
    <x v="1"/>
    <x v="6"/>
  </r>
  <r>
    <n v="3485"/>
    <x v="3483"/>
    <x v="3483"/>
    <n v="1650"/>
    <n v="1660"/>
    <x v="0"/>
    <x v="0"/>
    <x v="0"/>
    <n v="1454431080"/>
    <n v="1451839080"/>
    <b v="0"/>
    <n v="30"/>
    <b v="1"/>
    <x v="6"/>
    <n v="100.60606060606061"/>
    <n v="55.333333333333336"/>
    <x v="1"/>
    <x v="6"/>
  </r>
  <r>
    <n v="3486"/>
    <x v="3484"/>
    <x v="3484"/>
    <n v="3000"/>
    <n v="4656"/>
    <x v="0"/>
    <x v="0"/>
    <x v="0"/>
    <n v="1433314740"/>
    <n v="1430600401"/>
    <b v="0"/>
    <n v="56"/>
    <b v="1"/>
    <x v="6"/>
    <n v="155.20000000000002"/>
    <n v="83.142857142857139"/>
    <x v="1"/>
    <x v="6"/>
  </r>
  <r>
    <n v="3487"/>
    <x v="3485"/>
    <x v="3485"/>
    <n v="2000"/>
    <n v="2555"/>
    <x v="0"/>
    <x v="1"/>
    <x v="1"/>
    <n v="1435185252"/>
    <n v="1432593252"/>
    <b v="0"/>
    <n v="66"/>
    <b v="1"/>
    <x v="6"/>
    <n v="127.75000000000001"/>
    <n v="38.712121212121211"/>
    <x v="1"/>
    <x v="6"/>
  </r>
  <r>
    <n v="3488"/>
    <x v="3486"/>
    <x v="3486"/>
    <n v="3000"/>
    <n v="3636"/>
    <x v="0"/>
    <x v="0"/>
    <x v="0"/>
    <n v="1429286400"/>
    <n v="1427221560"/>
    <b v="0"/>
    <n v="29"/>
    <b v="1"/>
    <x v="6"/>
    <n v="121.2"/>
    <n v="125.37931034482759"/>
    <x v="1"/>
    <x v="6"/>
  </r>
  <r>
    <n v="3489"/>
    <x v="3487"/>
    <x v="3487"/>
    <n v="5000"/>
    <n v="5635"/>
    <x v="0"/>
    <x v="1"/>
    <x v="1"/>
    <n v="1400965200"/>
    <n v="1398352531"/>
    <b v="0"/>
    <n v="72"/>
    <b v="1"/>
    <x v="6"/>
    <n v="112.7"/>
    <n v="78.263888888888886"/>
    <x v="1"/>
    <x v="6"/>
  </r>
  <r>
    <n v="3490"/>
    <x v="3488"/>
    <x v="3488"/>
    <n v="1000"/>
    <n v="1275"/>
    <x v="0"/>
    <x v="0"/>
    <x v="0"/>
    <n v="1460574924"/>
    <n v="1457982924"/>
    <b v="0"/>
    <n v="27"/>
    <b v="1"/>
    <x v="6"/>
    <n v="127.49999999999999"/>
    <n v="47.222222222222221"/>
    <x v="1"/>
    <x v="6"/>
  </r>
  <r>
    <n v="3491"/>
    <x v="3489"/>
    <x v="3489"/>
    <n v="500"/>
    <n v="791"/>
    <x v="0"/>
    <x v="0"/>
    <x v="0"/>
    <n v="1431928784"/>
    <n v="1430114384"/>
    <b v="0"/>
    <n v="10"/>
    <b v="1"/>
    <x v="6"/>
    <n v="158.20000000000002"/>
    <n v="79.099999999999994"/>
    <x v="1"/>
    <x v="6"/>
  </r>
  <r>
    <n v="3492"/>
    <x v="3490"/>
    <x v="3490"/>
    <n v="3800"/>
    <n v="4000.22"/>
    <x v="0"/>
    <x v="0"/>
    <x v="0"/>
    <n v="1445818397"/>
    <n v="1442794397"/>
    <b v="0"/>
    <n v="35"/>
    <b v="1"/>
    <x v="6"/>
    <n v="105.26894736842105"/>
    <n v="114.29199999999999"/>
    <x v="1"/>
    <x v="6"/>
  </r>
  <r>
    <n v="3493"/>
    <x v="3491"/>
    <x v="3491"/>
    <n v="1500"/>
    <n v="1500"/>
    <x v="0"/>
    <x v="0"/>
    <x v="0"/>
    <n v="1408252260"/>
    <n v="1406580436"/>
    <b v="0"/>
    <n v="29"/>
    <b v="1"/>
    <x v="6"/>
    <n v="100"/>
    <n v="51.724137931034484"/>
    <x v="1"/>
    <x v="6"/>
  </r>
  <r>
    <n v="3494"/>
    <x v="3492"/>
    <x v="3492"/>
    <n v="400"/>
    <n v="400"/>
    <x v="0"/>
    <x v="0"/>
    <x v="0"/>
    <n v="1480140000"/>
    <n v="1479186575"/>
    <b v="0"/>
    <n v="13"/>
    <b v="1"/>
    <x v="6"/>
    <n v="100"/>
    <n v="30.76923076923077"/>
    <x v="1"/>
    <x v="6"/>
  </r>
  <r>
    <n v="3495"/>
    <x v="3493"/>
    <x v="3493"/>
    <n v="5000"/>
    <n v="5343"/>
    <x v="0"/>
    <x v="5"/>
    <x v="5"/>
    <n v="1414862280"/>
    <n v="1412360309"/>
    <b v="0"/>
    <n v="72"/>
    <b v="1"/>
    <x v="6"/>
    <n v="106.86"/>
    <n v="74.208333333333329"/>
    <x v="1"/>
    <x v="6"/>
  </r>
  <r>
    <n v="3496"/>
    <x v="3494"/>
    <x v="3494"/>
    <n v="3000"/>
    <n v="3732"/>
    <x v="0"/>
    <x v="0"/>
    <x v="0"/>
    <n v="1473625166"/>
    <n v="1470169166"/>
    <b v="0"/>
    <n v="78"/>
    <b v="1"/>
    <x v="6"/>
    <n v="124.4"/>
    <n v="47.846153846153847"/>
    <x v="1"/>
    <x v="6"/>
  </r>
  <r>
    <n v="3497"/>
    <x v="3495"/>
    <x v="3495"/>
    <n v="1551"/>
    <n v="1686"/>
    <x v="0"/>
    <x v="0"/>
    <x v="0"/>
    <n v="1464904800"/>
    <n v="1463852904"/>
    <b v="0"/>
    <n v="49"/>
    <b v="1"/>
    <x v="6"/>
    <n v="108.70406189555126"/>
    <n v="34.408163265306122"/>
    <x v="1"/>
    <x v="6"/>
  </r>
  <r>
    <n v="3498"/>
    <x v="3496"/>
    <x v="3496"/>
    <n v="1650"/>
    <n v="1690"/>
    <x v="0"/>
    <x v="5"/>
    <x v="5"/>
    <n v="1464471840"/>
    <n v="1459309704"/>
    <b v="0"/>
    <n v="42"/>
    <b v="1"/>
    <x v="6"/>
    <n v="102.42424242424242"/>
    <n v="40.238095238095241"/>
    <x v="1"/>
    <x v="6"/>
  </r>
  <r>
    <n v="3499"/>
    <x v="3497"/>
    <x v="3497"/>
    <n v="2000"/>
    <n v="2110"/>
    <x v="0"/>
    <x v="0"/>
    <x v="0"/>
    <n v="1435733940"/>
    <n v="1431046325"/>
    <b v="0"/>
    <n v="35"/>
    <b v="1"/>
    <x v="6"/>
    <n v="105.5"/>
    <n v="60.285714285714285"/>
    <x v="1"/>
    <x v="6"/>
  </r>
  <r>
    <n v="3500"/>
    <x v="3498"/>
    <x v="3498"/>
    <n v="1000"/>
    <n v="1063"/>
    <x v="0"/>
    <x v="0"/>
    <x v="0"/>
    <n v="1457326740"/>
    <n v="1455919438"/>
    <b v="0"/>
    <n v="42"/>
    <b v="1"/>
    <x v="6"/>
    <n v="106.3"/>
    <n v="25.30952380952381"/>
    <x v="1"/>
    <x v="6"/>
  </r>
  <r>
    <n v="3501"/>
    <x v="3499"/>
    <x v="3499"/>
    <n v="1500"/>
    <n v="1510"/>
    <x v="0"/>
    <x v="1"/>
    <x v="1"/>
    <n v="1441995595"/>
    <n v="1439835595"/>
    <b v="0"/>
    <n v="42"/>
    <b v="1"/>
    <x v="6"/>
    <n v="100.66666666666666"/>
    <n v="35.952380952380949"/>
    <x v="1"/>
    <x v="6"/>
  </r>
  <r>
    <n v="3502"/>
    <x v="3500"/>
    <x v="3500"/>
    <n v="4000"/>
    <n v="4216"/>
    <x v="0"/>
    <x v="0"/>
    <x v="0"/>
    <n v="1458100740"/>
    <n v="1456862924"/>
    <b v="0"/>
    <n v="31"/>
    <b v="1"/>
    <x v="6"/>
    <n v="105.4"/>
    <n v="136"/>
    <x v="1"/>
    <x v="6"/>
  </r>
  <r>
    <n v="3503"/>
    <x v="3501"/>
    <x v="3501"/>
    <n v="2500"/>
    <n v="2689"/>
    <x v="0"/>
    <x v="1"/>
    <x v="1"/>
    <n v="1469359728"/>
    <n v="1466767728"/>
    <b v="0"/>
    <n v="38"/>
    <b v="1"/>
    <x v="6"/>
    <n v="107.55999999999999"/>
    <n v="70.763157894736835"/>
    <x v="1"/>
    <x v="6"/>
  </r>
  <r>
    <n v="3504"/>
    <x v="3502"/>
    <x v="3502"/>
    <n v="1000"/>
    <n v="1000"/>
    <x v="0"/>
    <x v="0"/>
    <x v="0"/>
    <n v="1447959491"/>
    <n v="1445363891"/>
    <b v="0"/>
    <n v="8"/>
    <b v="1"/>
    <x v="6"/>
    <n v="100"/>
    <n v="125"/>
    <x v="1"/>
    <x v="6"/>
  </r>
  <r>
    <n v="3505"/>
    <x v="3503"/>
    <x v="3503"/>
    <n v="2500"/>
    <n v="2594"/>
    <x v="0"/>
    <x v="0"/>
    <x v="0"/>
    <n v="1399953600"/>
    <n v="1398983245"/>
    <b v="0"/>
    <n v="39"/>
    <b v="1"/>
    <x v="6"/>
    <n v="103.76"/>
    <n v="66.512820512820511"/>
    <x v="1"/>
    <x v="6"/>
  </r>
  <r>
    <n v="3506"/>
    <x v="3504"/>
    <x v="3504"/>
    <n v="3000"/>
    <n v="3045"/>
    <x v="0"/>
    <x v="0"/>
    <x v="0"/>
    <n v="1408815440"/>
    <n v="1404927440"/>
    <b v="0"/>
    <n v="29"/>
    <b v="1"/>
    <x v="6"/>
    <n v="101.49999999999999"/>
    <n v="105"/>
    <x v="1"/>
    <x v="6"/>
  </r>
  <r>
    <n v="3507"/>
    <x v="3505"/>
    <x v="3505"/>
    <n v="10000"/>
    <n v="10440"/>
    <x v="0"/>
    <x v="0"/>
    <x v="0"/>
    <n v="1464732537"/>
    <n v="1462140537"/>
    <b v="0"/>
    <n v="72"/>
    <b v="1"/>
    <x v="6"/>
    <n v="104.4"/>
    <n v="145"/>
    <x v="1"/>
    <x v="6"/>
  </r>
  <r>
    <n v="3508"/>
    <x v="3506"/>
    <x v="3506"/>
    <n v="100"/>
    <n v="180"/>
    <x v="0"/>
    <x v="1"/>
    <x v="1"/>
    <n v="1462914000"/>
    <n v="1460914253"/>
    <b v="0"/>
    <n v="15"/>
    <b v="1"/>
    <x v="6"/>
    <n v="180"/>
    <n v="12"/>
    <x v="1"/>
    <x v="6"/>
  </r>
  <r>
    <n v="3509"/>
    <x v="3507"/>
    <x v="3507"/>
    <n v="3000"/>
    <n v="3190"/>
    <x v="0"/>
    <x v="0"/>
    <x v="0"/>
    <n v="1416545700"/>
    <n v="1415392666"/>
    <b v="0"/>
    <n v="33"/>
    <b v="1"/>
    <x v="6"/>
    <n v="106.33333333333333"/>
    <n v="96.666666666666671"/>
    <x v="1"/>
    <x v="6"/>
  </r>
  <r>
    <n v="3510"/>
    <x v="3508"/>
    <x v="3508"/>
    <n v="900"/>
    <n v="905"/>
    <x v="0"/>
    <x v="0"/>
    <x v="0"/>
    <n v="1404312846"/>
    <n v="1402584846"/>
    <b v="0"/>
    <n v="15"/>
    <b v="1"/>
    <x v="6"/>
    <n v="100.55555555555556"/>
    <n v="60.333333333333336"/>
    <x v="1"/>
    <x v="6"/>
  </r>
  <r>
    <n v="3511"/>
    <x v="3509"/>
    <x v="3509"/>
    <n v="1500"/>
    <n v="1518"/>
    <x v="0"/>
    <x v="1"/>
    <x v="1"/>
    <n v="1415385000"/>
    <n v="1413406695"/>
    <b v="0"/>
    <n v="19"/>
    <b v="1"/>
    <x v="6"/>
    <n v="101.2"/>
    <n v="79.89473684210526"/>
    <x v="1"/>
    <x v="6"/>
  </r>
  <r>
    <n v="3512"/>
    <x v="3510"/>
    <x v="3510"/>
    <n v="1000"/>
    <n v="1000"/>
    <x v="0"/>
    <x v="1"/>
    <x v="1"/>
    <n v="1429789992"/>
    <n v="1424609592"/>
    <b v="0"/>
    <n v="17"/>
    <b v="1"/>
    <x v="6"/>
    <n v="100"/>
    <n v="58.823529411764703"/>
    <x v="1"/>
    <x v="6"/>
  </r>
  <r>
    <n v="3513"/>
    <x v="3511"/>
    <x v="3511"/>
    <n v="2800"/>
    <n v="3315"/>
    <x v="0"/>
    <x v="0"/>
    <x v="0"/>
    <n v="1401857940"/>
    <n v="1400725112"/>
    <b v="0"/>
    <n v="44"/>
    <b v="1"/>
    <x v="6"/>
    <n v="118.39285714285714"/>
    <n v="75.340909090909093"/>
    <x v="1"/>
    <x v="6"/>
  </r>
  <r>
    <n v="3514"/>
    <x v="3512"/>
    <x v="3512"/>
    <n v="500"/>
    <n v="550"/>
    <x v="0"/>
    <x v="0"/>
    <x v="0"/>
    <n v="1422853140"/>
    <n v="1421439552"/>
    <b v="0"/>
    <n v="10"/>
    <b v="1"/>
    <x v="6"/>
    <n v="110.00000000000001"/>
    <n v="55"/>
    <x v="1"/>
    <x v="6"/>
  </r>
  <r>
    <n v="3515"/>
    <x v="3513"/>
    <x v="3513"/>
    <n v="3000"/>
    <n v="3080"/>
    <x v="0"/>
    <x v="0"/>
    <x v="0"/>
    <n v="1433097171"/>
    <n v="1430505171"/>
    <b v="0"/>
    <n v="46"/>
    <b v="1"/>
    <x v="6"/>
    <n v="102.66666666666666"/>
    <n v="66.956521739130437"/>
    <x v="1"/>
    <x v="6"/>
  </r>
  <r>
    <n v="3516"/>
    <x v="3514"/>
    <x v="3514"/>
    <n v="2500"/>
    <n v="2500"/>
    <x v="0"/>
    <x v="0"/>
    <x v="0"/>
    <n v="1410145200"/>
    <n v="1407197670"/>
    <b v="0"/>
    <n v="11"/>
    <b v="1"/>
    <x v="6"/>
    <n v="100"/>
    <n v="227.27272727272728"/>
    <x v="1"/>
    <x v="6"/>
  </r>
  <r>
    <n v="3517"/>
    <x v="3515"/>
    <x v="3515"/>
    <n v="4000"/>
    <n v="4000"/>
    <x v="0"/>
    <x v="1"/>
    <x v="1"/>
    <n v="1404471600"/>
    <n v="1401910634"/>
    <b v="0"/>
    <n v="13"/>
    <b v="1"/>
    <x v="6"/>
    <n v="100"/>
    <n v="307.69230769230768"/>
    <x v="1"/>
    <x v="6"/>
  </r>
  <r>
    <n v="3518"/>
    <x v="3516"/>
    <x v="3516"/>
    <n v="1500"/>
    <n v="1650.69"/>
    <x v="0"/>
    <x v="0"/>
    <x v="0"/>
    <n v="1412259660"/>
    <n v="1410461299"/>
    <b v="0"/>
    <n v="33"/>
    <b v="1"/>
    <x v="6"/>
    <n v="110.04599999999999"/>
    <n v="50.020909090909093"/>
    <x v="1"/>
    <x v="6"/>
  </r>
  <r>
    <n v="3519"/>
    <x v="3517"/>
    <x v="3517"/>
    <n v="2000"/>
    <n v="2027"/>
    <x v="0"/>
    <x v="1"/>
    <x v="1"/>
    <n v="1425478950"/>
    <n v="1422886950"/>
    <b v="0"/>
    <n v="28"/>
    <b v="1"/>
    <x v="6"/>
    <n v="101.35000000000001"/>
    <n v="72.392857142857139"/>
    <x v="1"/>
    <x v="6"/>
  </r>
  <r>
    <n v="3520"/>
    <x v="3518"/>
    <x v="3518"/>
    <n v="2000"/>
    <n v="2015"/>
    <x v="0"/>
    <x v="1"/>
    <x v="1"/>
    <n v="1441547220"/>
    <n v="1439322412"/>
    <b v="0"/>
    <n v="21"/>
    <b v="1"/>
    <x v="6"/>
    <n v="100.75"/>
    <n v="95.952380952380949"/>
    <x v="1"/>
    <x v="6"/>
  </r>
  <r>
    <n v="3521"/>
    <x v="3519"/>
    <x v="3519"/>
    <n v="350"/>
    <n v="593"/>
    <x v="0"/>
    <x v="0"/>
    <x v="0"/>
    <n v="1411980020"/>
    <n v="1409388020"/>
    <b v="0"/>
    <n v="13"/>
    <b v="1"/>
    <x v="6"/>
    <n v="169.42857142857144"/>
    <n v="45.615384615384613"/>
    <x v="1"/>
    <x v="6"/>
  </r>
  <r>
    <n v="3522"/>
    <x v="3520"/>
    <x v="3520"/>
    <n v="1395"/>
    <n v="1395"/>
    <x v="0"/>
    <x v="1"/>
    <x v="1"/>
    <n v="1442311560"/>
    <n v="1439924246"/>
    <b v="0"/>
    <n v="34"/>
    <b v="1"/>
    <x v="6"/>
    <n v="100"/>
    <n v="41.029411764705884"/>
    <x v="1"/>
    <x v="6"/>
  </r>
  <r>
    <n v="3523"/>
    <x v="3521"/>
    <x v="3521"/>
    <n v="4000"/>
    <n v="4546"/>
    <x v="0"/>
    <x v="1"/>
    <x v="1"/>
    <n v="1474844400"/>
    <n v="1469871148"/>
    <b v="0"/>
    <n v="80"/>
    <b v="1"/>
    <x v="6"/>
    <n v="113.65"/>
    <n v="56.825000000000003"/>
    <x v="1"/>
    <x v="6"/>
  </r>
  <r>
    <n v="3524"/>
    <x v="3522"/>
    <x v="3522"/>
    <n v="10000"/>
    <n v="10156"/>
    <x v="0"/>
    <x v="0"/>
    <x v="0"/>
    <n v="1410580800"/>
    <n v="1409336373"/>
    <b v="0"/>
    <n v="74"/>
    <b v="1"/>
    <x v="6"/>
    <n v="101.56"/>
    <n v="137.24324324324326"/>
    <x v="1"/>
    <x v="6"/>
  </r>
  <r>
    <n v="3525"/>
    <x v="3523"/>
    <x v="3523"/>
    <n v="500"/>
    <n v="530"/>
    <x v="0"/>
    <x v="0"/>
    <x v="0"/>
    <n v="1439136000"/>
    <n v="1438188106"/>
    <b v="0"/>
    <n v="7"/>
    <b v="1"/>
    <x v="6"/>
    <n v="106"/>
    <n v="75.714285714285708"/>
    <x v="1"/>
    <x v="6"/>
  </r>
  <r>
    <n v="3526"/>
    <x v="3524"/>
    <x v="3524"/>
    <n v="3300"/>
    <n v="3366"/>
    <x v="0"/>
    <x v="0"/>
    <x v="0"/>
    <n v="1461823140"/>
    <n v="1459411371"/>
    <b v="0"/>
    <n v="34"/>
    <b v="1"/>
    <x v="6"/>
    <n v="102"/>
    <n v="99"/>
    <x v="1"/>
    <x v="6"/>
  </r>
  <r>
    <n v="3527"/>
    <x v="3525"/>
    <x v="3525"/>
    <n v="6000"/>
    <n v="7015"/>
    <x v="0"/>
    <x v="0"/>
    <x v="0"/>
    <n v="1436587140"/>
    <n v="1434069205"/>
    <b v="0"/>
    <n v="86"/>
    <b v="1"/>
    <x v="6"/>
    <n v="116.91666666666667"/>
    <n v="81.569767441860463"/>
    <x v="1"/>
    <x v="6"/>
  </r>
  <r>
    <n v="3528"/>
    <x v="3526"/>
    <x v="3526"/>
    <n v="1650"/>
    <n v="1669"/>
    <x v="0"/>
    <x v="1"/>
    <x v="1"/>
    <n v="1484740918"/>
    <n v="1483012918"/>
    <b v="0"/>
    <n v="37"/>
    <b v="1"/>
    <x v="6"/>
    <n v="101.15151515151514"/>
    <n v="45.108108108108105"/>
    <x v="1"/>
    <x v="6"/>
  </r>
  <r>
    <n v="3529"/>
    <x v="3527"/>
    <x v="3527"/>
    <n v="500"/>
    <n v="660"/>
    <x v="0"/>
    <x v="0"/>
    <x v="0"/>
    <n v="1436749200"/>
    <n v="1434997018"/>
    <b v="0"/>
    <n v="18"/>
    <b v="1"/>
    <x v="6"/>
    <n v="132"/>
    <n v="36.666666666666664"/>
    <x v="1"/>
    <x v="6"/>
  </r>
  <r>
    <n v="3530"/>
    <x v="3528"/>
    <x v="3528"/>
    <n v="2750"/>
    <n v="2750"/>
    <x v="0"/>
    <x v="1"/>
    <x v="1"/>
    <n v="1460318400"/>
    <n v="1457881057"/>
    <b v="0"/>
    <n v="22"/>
    <b v="1"/>
    <x v="6"/>
    <n v="100"/>
    <n v="125"/>
    <x v="1"/>
    <x v="6"/>
  </r>
  <r>
    <n v="3531"/>
    <x v="3529"/>
    <x v="3529"/>
    <n v="1000"/>
    <n v="1280"/>
    <x v="0"/>
    <x v="0"/>
    <x v="0"/>
    <n v="1467301334"/>
    <n v="1464709334"/>
    <b v="0"/>
    <n v="26"/>
    <b v="1"/>
    <x v="6"/>
    <n v="128"/>
    <n v="49.230769230769234"/>
    <x v="1"/>
    <x v="6"/>
  </r>
  <r>
    <n v="3532"/>
    <x v="3530"/>
    <x v="3530"/>
    <n v="960"/>
    <n v="1142"/>
    <x v="0"/>
    <x v="0"/>
    <x v="0"/>
    <n v="1411012740"/>
    <n v="1409667827"/>
    <b v="0"/>
    <n v="27"/>
    <b v="1"/>
    <x v="6"/>
    <n v="118.95833333333334"/>
    <n v="42.296296296296298"/>
    <x v="1"/>
    <x v="6"/>
  </r>
  <r>
    <n v="3533"/>
    <x v="3531"/>
    <x v="3531"/>
    <n v="500"/>
    <n v="631"/>
    <x v="0"/>
    <x v="0"/>
    <x v="0"/>
    <n v="1447269367"/>
    <n v="1444673767"/>
    <b v="0"/>
    <n v="8"/>
    <b v="1"/>
    <x v="6"/>
    <n v="126.2"/>
    <n v="78.875"/>
    <x v="1"/>
    <x v="6"/>
  </r>
  <r>
    <n v="3534"/>
    <x v="3532"/>
    <x v="3532"/>
    <n v="5000"/>
    <n v="7810"/>
    <x v="0"/>
    <x v="0"/>
    <x v="0"/>
    <n v="1443711623"/>
    <n v="1440687623"/>
    <b v="0"/>
    <n v="204"/>
    <b v="1"/>
    <x v="6"/>
    <n v="156.20000000000002"/>
    <n v="38.284313725490193"/>
    <x v="1"/>
    <x v="6"/>
  </r>
  <r>
    <n v="3535"/>
    <x v="3533"/>
    <x v="3533"/>
    <n v="2000"/>
    <n v="2063"/>
    <x v="0"/>
    <x v="1"/>
    <x v="1"/>
    <n v="1443808800"/>
    <n v="1441120910"/>
    <b v="0"/>
    <n v="46"/>
    <b v="1"/>
    <x v="6"/>
    <n v="103.15"/>
    <n v="44.847826086956523"/>
    <x v="1"/>
    <x v="6"/>
  </r>
  <r>
    <n v="3536"/>
    <x v="3534"/>
    <x v="3534"/>
    <n v="150"/>
    <n v="230"/>
    <x v="0"/>
    <x v="1"/>
    <x v="1"/>
    <n v="1450612740"/>
    <n v="1448040425"/>
    <b v="0"/>
    <n v="17"/>
    <b v="1"/>
    <x v="6"/>
    <n v="153.33333333333334"/>
    <n v="13.529411764705882"/>
    <x v="1"/>
    <x v="6"/>
  </r>
  <r>
    <n v="3537"/>
    <x v="3535"/>
    <x v="3535"/>
    <n v="675"/>
    <n v="1218"/>
    <x v="0"/>
    <x v="5"/>
    <x v="5"/>
    <n v="1416211140"/>
    <n v="1413016216"/>
    <b v="0"/>
    <n v="28"/>
    <b v="1"/>
    <x v="6"/>
    <n v="180.44444444444446"/>
    <n v="43.5"/>
    <x v="1"/>
    <x v="6"/>
  </r>
  <r>
    <n v="3538"/>
    <x v="3536"/>
    <x v="3536"/>
    <n v="2000"/>
    <n v="2569"/>
    <x v="0"/>
    <x v="1"/>
    <x v="1"/>
    <n v="1471428340"/>
    <n v="1469009140"/>
    <b v="0"/>
    <n v="83"/>
    <b v="1"/>
    <x v="6"/>
    <n v="128.44999999999999"/>
    <n v="30.951807228915662"/>
    <x v="1"/>
    <x v="6"/>
  </r>
  <r>
    <n v="3539"/>
    <x v="3537"/>
    <x v="3537"/>
    <n v="600"/>
    <n v="718"/>
    <x v="0"/>
    <x v="0"/>
    <x v="0"/>
    <n v="1473358122"/>
    <n v="1471543722"/>
    <b v="0"/>
    <n v="13"/>
    <b v="1"/>
    <x v="6"/>
    <n v="119.66666666666667"/>
    <n v="55.230769230769234"/>
    <x v="1"/>
    <x v="6"/>
  </r>
  <r>
    <n v="3540"/>
    <x v="3538"/>
    <x v="3538"/>
    <n v="300"/>
    <n v="369"/>
    <x v="0"/>
    <x v="1"/>
    <x v="1"/>
    <n v="1466899491"/>
    <n v="1464307491"/>
    <b v="0"/>
    <n v="8"/>
    <b v="1"/>
    <x v="6"/>
    <n v="123"/>
    <n v="46.125"/>
    <x v="1"/>
    <x v="6"/>
  </r>
  <r>
    <n v="3541"/>
    <x v="3539"/>
    <x v="3539"/>
    <n v="1200"/>
    <n v="1260"/>
    <x v="0"/>
    <x v="1"/>
    <x v="1"/>
    <n v="1441042275"/>
    <n v="1438882275"/>
    <b v="0"/>
    <n v="32"/>
    <b v="1"/>
    <x v="6"/>
    <n v="105"/>
    <n v="39.375"/>
    <x v="1"/>
    <x v="6"/>
  </r>
  <r>
    <n v="3542"/>
    <x v="3540"/>
    <x v="3540"/>
    <n v="5500"/>
    <n v="5623"/>
    <x v="0"/>
    <x v="0"/>
    <x v="0"/>
    <n v="1410099822"/>
    <n v="1404915822"/>
    <b v="0"/>
    <n v="85"/>
    <b v="1"/>
    <x v="6"/>
    <n v="102.23636363636363"/>
    <n v="66.152941176470591"/>
    <x v="1"/>
    <x v="6"/>
  </r>
  <r>
    <n v="3543"/>
    <x v="3541"/>
    <x v="3541"/>
    <n v="1500"/>
    <n v="1570"/>
    <x v="0"/>
    <x v="12"/>
    <x v="3"/>
    <n v="1435255659"/>
    <n v="1432663659"/>
    <b v="0"/>
    <n v="29"/>
    <b v="1"/>
    <x v="6"/>
    <n v="104.66666666666666"/>
    <n v="54.137931034482762"/>
    <x v="1"/>
    <x v="6"/>
  </r>
  <r>
    <n v="3544"/>
    <x v="3542"/>
    <x v="3542"/>
    <n v="2500"/>
    <n v="2500"/>
    <x v="0"/>
    <x v="0"/>
    <x v="0"/>
    <n v="1425758257"/>
    <n v="1423166257"/>
    <b v="0"/>
    <n v="24"/>
    <b v="1"/>
    <x v="6"/>
    <n v="100"/>
    <n v="104.16666666666667"/>
    <x v="1"/>
    <x v="6"/>
  </r>
  <r>
    <n v="3545"/>
    <x v="3543"/>
    <x v="3543"/>
    <n v="250"/>
    <n v="251"/>
    <x v="0"/>
    <x v="0"/>
    <x v="0"/>
    <n v="1428780159"/>
    <n v="1426188159"/>
    <b v="0"/>
    <n v="8"/>
    <b v="1"/>
    <x v="6"/>
    <n v="100.4"/>
    <n v="31.375"/>
    <x v="1"/>
    <x v="6"/>
  </r>
  <r>
    <n v="3546"/>
    <x v="3544"/>
    <x v="3544"/>
    <n v="1100"/>
    <n v="1125"/>
    <x v="0"/>
    <x v="0"/>
    <x v="0"/>
    <n v="1427860740"/>
    <n v="1426002684"/>
    <b v="0"/>
    <n v="19"/>
    <b v="1"/>
    <x v="6"/>
    <n v="102.27272727272727"/>
    <n v="59.210526315789473"/>
    <x v="1"/>
    <x v="6"/>
  </r>
  <r>
    <n v="3547"/>
    <x v="3545"/>
    <x v="3545"/>
    <n v="35000"/>
    <n v="40043.25"/>
    <x v="0"/>
    <x v="0"/>
    <x v="0"/>
    <n v="1463198340"/>
    <n v="1461117201"/>
    <b v="0"/>
    <n v="336"/>
    <b v="1"/>
    <x v="6"/>
    <n v="114.40928571428573"/>
    <n v="119.17633928571429"/>
    <x v="1"/>
    <x v="6"/>
  </r>
  <r>
    <n v="3548"/>
    <x v="3546"/>
    <x v="3546"/>
    <n v="2100"/>
    <n v="2140"/>
    <x v="0"/>
    <x v="0"/>
    <x v="0"/>
    <n v="1457139600"/>
    <n v="1455230214"/>
    <b v="0"/>
    <n v="13"/>
    <b v="1"/>
    <x v="6"/>
    <n v="101.9047619047619"/>
    <n v="164.61538461538461"/>
    <x v="1"/>
    <x v="6"/>
  </r>
  <r>
    <n v="3549"/>
    <x v="3547"/>
    <x v="3547"/>
    <n v="1000"/>
    <n v="1020"/>
    <x v="0"/>
    <x v="1"/>
    <x v="1"/>
    <n v="1441358873"/>
    <n v="1438939673"/>
    <b v="0"/>
    <n v="42"/>
    <b v="1"/>
    <x v="6"/>
    <n v="102"/>
    <n v="24.285714285714285"/>
    <x v="1"/>
    <x v="6"/>
  </r>
  <r>
    <n v="3550"/>
    <x v="3548"/>
    <x v="3548"/>
    <n v="2500"/>
    <n v="2620"/>
    <x v="0"/>
    <x v="1"/>
    <x v="1"/>
    <n v="1462224398"/>
    <n v="1459632398"/>
    <b v="0"/>
    <n v="64"/>
    <b v="1"/>
    <x v="6"/>
    <n v="104.80000000000001"/>
    <n v="40.9375"/>
    <x v="1"/>
    <x v="6"/>
  </r>
  <r>
    <n v="3551"/>
    <x v="3549"/>
    <x v="3549"/>
    <n v="1500"/>
    <n v="1527.5"/>
    <x v="0"/>
    <x v="0"/>
    <x v="0"/>
    <n v="1400796420"/>
    <n v="1398342170"/>
    <b v="0"/>
    <n v="25"/>
    <b v="1"/>
    <x v="6"/>
    <n v="101.83333333333333"/>
    <n v="61.1"/>
    <x v="1"/>
    <x v="6"/>
  </r>
  <r>
    <n v="3552"/>
    <x v="3550"/>
    <x v="3550"/>
    <n v="773"/>
    <n v="773"/>
    <x v="0"/>
    <x v="1"/>
    <x v="1"/>
    <n v="1403964324"/>
    <n v="1401372324"/>
    <b v="0"/>
    <n v="20"/>
    <b v="1"/>
    <x v="6"/>
    <n v="100"/>
    <n v="38.65"/>
    <x v="1"/>
    <x v="6"/>
  </r>
  <r>
    <n v="3553"/>
    <x v="3551"/>
    <x v="3551"/>
    <n v="5500"/>
    <n v="5845"/>
    <x v="0"/>
    <x v="0"/>
    <x v="0"/>
    <n v="1439337600"/>
    <n v="1436575280"/>
    <b v="0"/>
    <n v="104"/>
    <b v="1"/>
    <x v="6"/>
    <n v="106.27272727272728"/>
    <n v="56.20192307692308"/>
    <x v="1"/>
    <x v="6"/>
  </r>
  <r>
    <n v="3554"/>
    <x v="3552"/>
    <x v="3552"/>
    <n v="5000"/>
    <n v="5671.11"/>
    <x v="0"/>
    <x v="0"/>
    <x v="0"/>
    <n v="1423674000"/>
    <n v="1421025159"/>
    <b v="0"/>
    <n v="53"/>
    <b v="1"/>
    <x v="6"/>
    <n v="113.42219999999999"/>
    <n v="107.00207547169811"/>
    <x v="1"/>
    <x v="6"/>
  </r>
  <r>
    <n v="3555"/>
    <x v="3553"/>
    <x v="3553"/>
    <n v="2400"/>
    <n v="2400"/>
    <x v="0"/>
    <x v="13"/>
    <x v="3"/>
    <n v="1479382594"/>
    <n v="1476786994"/>
    <b v="0"/>
    <n v="14"/>
    <b v="1"/>
    <x v="6"/>
    <n v="100"/>
    <n v="171.42857142857142"/>
    <x v="1"/>
    <x v="6"/>
  </r>
  <r>
    <n v="3556"/>
    <x v="3554"/>
    <x v="3554"/>
    <n v="2200"/>
    <n v="2210"/>
    <x v="0"/>
    <x v="1"/>
    <x v="1"/>
    <n v="1408289724"/>
    <n v="1403105724"/>
    <b v="0"/>
    <n v="20"/>
    <b v="1"/>
    <x v="6"/>
    <n v="100.45454545454547"/>
    <n v="110.5"/>
    <x v="1"/>
    <x v="6"/>
  </r>
  <r>
    <n v="3557"/>
    <x v="3555"/>
    <x v="3555"/>
    <n v="100000"/>
    <n v="100036"/>
    <x v="0"/>
    <x v="0"/>
    <x v="0"/>
    <n v="1399271911"/>
    <n v="1396334311"/>
    <b v="0"/>
    <n v="558"/>
    <b v="1"/>
    <x v="6"/>
    <n v="100.03599999999999"/>
    <n v="179.27598566308242"/>
    <x v="1"/>
    <x v="6"/>
  </r>
  <r>
    <n v="3558"/>
    <x v="3556"/>
    <x v="3556"/>
    <n v="350"/>
    <n v="504"/>
    <x v="0"/>
    <x v="1"/>
    <x v="1"/>
    <n v="1435352400"/>
    <n v="1431718575"/>
    <b v="0"/>
    <n v="22"/>
    <b v="1"/>
    <x v="6"/>
    <n v="144"/>
    <n v="22.90909090909091"/>
    <x v="1"/>
    <x v="6"/>
  </r>
  <r>
    <n v="3559"/>
    <x v="3557"/>
    <x v="3557"/>
    <n v="1000"/>
    <n v="1035"/>
    <x v="0"/>
    <x v="2"/>
    <x v="2"/>
    <n v="1438333080"/>
    <n v="1436408308"/>
    <b v="0"/>
    <n v="24"/>
    <b v="1"/>
    <x v="6"/>
    <n v="103.49999999999999"/>
    <n v="43.125"/>
    <x v="1"/>
    <x v="6"/>
  </r>
  <r>
    <n v="3560"/>
    <x v="3558"/>
    <x v="3558"/>
    <n v="3200"/>
    <n v="3470"/>
    <x v="0"/>
    <x v="5"/>
    <x v="5"/>
    <n v="1432694700"/>
    <n v="1429651266"/>
    <b v="0"/>
    <n v="74"/>
    <b v="1"/>
    <x v="6"/>
    <n v="108.43750000000001"/>
    <n v="46.891891891891895"/>
    <x v="1"/>
    <x v="6"/>
  </r>
  <r>
    <n v="3561"/>
    <x v="3559"/>
    <x v="3559"/>
    <n v="2500"/>
    <n v="2560"/>
    <x v="0"/>
    <x v="0"/>
    <x v="0"/>
    <n v="1438799760"/>
    <n v="1437236378"/>
    <b v="0"/>
    <n v="54"/>
    <b v="1"/>
    <x v="6"/>
    <n v="102.4"/>
    <n v="47.407407407407405"/>
    <x v="1"/>
    <x v="6"/>
  </r>
  <r>
    <n v="3562"/>
    <x v="3560"/>
    <x v="3560"/>
    <n v="315"/>
    <n v="469"/>
    <x v="0"/>
    <x v="1"/>
    <x v="1"/>
    <n v="1457906400"/>
    <n v="1457115427"/>
    <b v="0"/>
    <n v="31"/>
    <b v="1"/>
    <x v="6"/>
    <n v="148.88888888888889"/>
    <n v="15.129032258064516"/>
    <x v="1"/>
    <x v="6"/>
  </r>
  <r>
    <n v="3563"/>
    <x v="3561"/>
    <x v="3561"/>
    <n v="500"/>
    <n v="527.45000000000005"/>
    <x v="0"/>
    <x v="1"/>
    <x v="1"/>
    <n v="1470078000"/>
    <n v="1467648456"/>
    <b v="0"/>
    <n v="25"/>
    <b v="1"/>
    <x v="6"/>
    <n v="105.49000000000002"/>
    <n v="21.098000000000003"/>
    <x v="1"/>
    <x v="6"/>
  </r>
  <r>
    <n v="3564"/>
    <x v="3562"/>
    <x v="3562"/>
    <n v="1000"/>
    <n v="1005"/>
    <x v="0"/>
    <x v="1"/>
    <x v="1"/>
    <n v="1444060800"/>
    <n v="1440082649"/>
    <b v="0"/>
    <n v="17"/>
    <b v="1"/>
    <x v="6"/>
    <n v="100.49999999999999"/>
    <n v="59.117647058823529"/>
    <x v="1"/>
    <x v="6"/>
  </r>
  <r>
    <n v="3565"/>
    <x v="3563"/>
    <x v="3563"/>
    <n v="900"/>
    <n v="1175"/>
    <x v="0"/>
    <x v="0"/>
    <x v="0"/>
    <n v="1420048208"/>
    <n v="1417456208"/>
    <b v="0"/>
    <n v="12"/>
    <b v="1"/>
    <x v="6"/>
    <n v="130.55555555555557"/>
    <n v="97.916666666666671"/>
    <x v="1"/>
    <x v="6"/>
  </r>
  <r>
    <n v="3566"/>
    <x v="3564"/>
    <x v="3564"/>
    <n v="2000"/>
    <n v="2095"/>
    <x v="0"/>
    <x v="1"/>
    <x v="1"/>
    <n v="1422015083"/>
    <n v="1419423083"/>
    <b v="0"/>
    <n v="38"/>
    <b v="1"/>
    <x v="6"/>
    <n v="104.75000000000001"/>
    <n v="55.131578947368418"/>
    <x v="1"/>
    <x v="6"/>
  </r>
  <r>
    <n v="3567"/>
    <x v="3565"/>
    <x v="3565"/>
    <n v="1000"/>
    <n v="1088"/>
    <x v="0"/>
    <x v="1"/>
    <x v="1"/>
    <n v="1433964444"/>
    <n v="1431372444"/>
    <b v="0"/>
    <n v="41"/>
    <b v="1"/>
    <x v="6"/>
    <n v="108.80000000000001"/>
    <n v="26.536585365853657"/>
    <x v="1"/>
    <x v="6"/>
  </r>
  <r>
    <n v="3568"/>
    <x v="3566"/>
    <x v="3566"/>
    <n v="1000"/>
    <n v="1110"/>
    <x v="0"/>
    <x v="0"/>
    <x v="0"/>
    <n v="1410975994"/>
    <n v="1408383994"/>
    <b v="0"/>
    <n v="19"/>
    <b v="1"/>
    <x v="6"/>
    <n v="111.00000000000001"/>
    <n v="58.421052631578945"/>
    <x v="1"/>
    <x v="6"/>
  </r>
  <r>
    <n v="3569"/>
    <x v="3567"/>
    <x v="3567"/>
    <n v="5000"/>
    <n v="5024"/>
    <x v="0"/>
    <x v="0"/>
    <x v="0"/>
    <n v="1420734696"/>
    <n v="1418142696"/>
    <b v="0"/>
    <n v="41"/>
    <b v="1"/>
    <x v="6"/>
    <n v="100.47999999999999"/>
    <n v="122.53658536585365"/>
    <x v="1"/>
    <x v="6"/>
  </r>
  <r>
    <n v="3570"/>
    <x v="3568"/>
    <x v="3568"/>
    <n v="2000"/>
    <n v="2287"/>
    <x v="0"/>
    <x v="0"/>
    <x v="0"/>
    <n v="1420009200"/>
    <n v="1417593483"/>
    <b v="0"/>
    <n v="26"/>
    <b v="1"/>
    <x v="6"/>
    <n v="114.35"/>
    <n v="87.961538461538467"/>
    <x v="1"/>
    <x v="6"/>
  </r>
  <r>
    <n v="3571"/>
    <x v="3569"/>
    <x v="3569"/>
    <n v="1500"/>
    <n v="1831"/>
    <x v="0"/>
    <x v="1"/>
    <x v="1"/>
    <n v="1414701413"/>
    <n v="1412109413"/>
    <b v="0"/>
    <n v="25"/>
    <b v="1"/>
    <x v="6"/>
    <n v="122.06666666666666"/>
    <n v="73.239999999999995"/>
    <x v="1"/>
    <x v="6"/>
  </r>
  <r>
    <n v="3572"/>
    <x v="3570"/>
    <x v="3570"/>
    <n v="500"/>
    <n v="500"/>
    <x v="0"/>
    <x v="1"/>
    <x v="1"/>
    <n v="1434894082"/>
    <n v="1432302082"/>
    <b v="0"/>
    <n v="9"/>
    <b v="1"/>
    <x v="6"/>
    <n v="100"/>
    <n v="55.555555555555557"/>
    <x v="1"/>
    <x v="6"/>
  </r>
  <r>
    <n v="3573"/>
    <x v="3571"/>
    <x v="3571"/>
    <n v="3000"/>
    <n v="3084"/>
    <x v="0"/>
    <x v="1"/>
    <x v="1"/>
    <n v="1415440846"/>
    <n v="1412845246"/>
    <b v="0"/>
    <n v="78"/>
    <b v="1"/>
    <x v="6"/>
    <n v="102.8"/>
    <n v="39.53846153846154"/>
    <x v="1"/>
    <x v="6"/>
  </r>
  <r>
    <n v="3574"/>
    <x v="3572"/>
    <x v="3572"/>
    <n v="5800"/>
    <n v="6155"/>
    <x v="0"/>
    <x v="0"/>
    <x v="0"/>
    <n v="1415921848"/>
    <n v="1413326248"/>
    <b v="0"/>
    <n v="45"/>
    <b v="1"/>
    <x v="6"/>
    <n v="106.12068965517241"/>
    <n v="136.77777777777777"/>
    <x v="1"/>
    <x v="6"/>
  </r>
  <r>
    <n v="3575"/>
    <x v="3573"/>
    <x v="3573"/>
    <n v="10000"/>
    <n v="10133"/>
    <x v="0"/>
    <x v="0"/>
    <x v="0"/>
    <n v="1470887940"/>
    <n v="1468176527"/>
    <b v="0"/>
    <n v="102"/>
    <b v="1"/>
    <x v="6"/>
    <n v="101.33000000000001"/>
    <n v="99.343137254901961"/>
    <x v="1"/>
    <x v="6"/>
  </r>
  <r>
    <n v="3576"/>
    <x v="3574"/>
    <x v="3574"/>
    <n v="100"/>
    <n v="100"/>
    <x v="0"/>
    <x v="0"/>
    <x v="0"/>
    <n v="1480947054"/>
    <n v="1475759454"/>
    <b v="0"/>
    <n v="5"/>
    <b v="1"/>
    <x v="6"/>
    <n v="100"/>
    <n v="20"/>
    <x v="1"/>
    <x v="6"/>
  </r>
  <r>
    <n v="3577"/>
    <x v="3575"/>
    <x v="3575"/>
    <n v="600"/>
    <n v="780"/>
    <x v="0"/>
    <x v="0"/>
    <x v="0"/>
    <n v="1430029680"/>
    <n v="1427741583"/>
    <b v="0"/>
    <n v="27"/>
    <b v="1"/>
    <x v="6"/>
    <n v="130"/>
    <n v="28.888888888888889"/>
    <x v="1"/>
    <x v="6"/>
  </r>
  <r>
    <n v="3578"/>
    <x v="3576"/>
    <x v="3576"/>
    <n v="1500"/>
    <n v="1500.2"/>
    <x v="0"/>
    <x v="1"/>
    <x v="1"/>
    <n v="1462037777"/>
    <n v="1459445777"/>
    <b v="0"/>
    <n v="37"/>
    <b v="1"/>
    <x v="6"/>
    <n v="100.01333333333334"/>
    <n v="40.545945945945945"/>
    <x v="1"/>
    <x v="6"/>
  </r>
  <r>
    <n v="3579"/>
    <x v="3577"/>
    <x v="3577"/>
    <n v="500"/>
    <n v="500"/>
    <x v="0"/>
    <x v="1"/>
    <x v="1"/>
    <n v="1459444656"/>
    <n v="1456856256"/>
    <b v="0"/>
    <n v="14"/>
    <b v="1"/>
    <x v="6"/>
    <n v="100"/>
    <n v="35.714285714285715"/>
    <x v="1"/>
    <x v="6"/>
  </r>
  <r>
    <n v="3580"/>
    <x v="3578"/>
    <x v="3578"/>
    <n v="900"/>
    <n v="1025"/>
    <x v="0"/>
    <x v="0"/>
    <x v="0"/>
    <n v="1425185940"/>
    <n v="1421900022"/>
    <b v="0"/>
    <n v="27"/>
    <b v="1"/>
    <x v="6"/>
    <n v="113.88888888888889"/>
    <n v="37.962962962962962"/>
    <x v="1"/>
    <x v="6"/>
  </r>
  <r>
    <n v="3581"/>
    <x v="3579"/>
    <x v="3579"/>
    <n v="1500"/>
    <n v="1500"/>
    <x v="0"/>
    <x v="1"/>
    <x v="1"/>
    <n v="1406719110"/>
    <n v="1405509510"/>
    <b v="0"/>
    <n v="45"/>
    <b v="1"/>
    <x v="6"/>
    <n v="100"/>
    <n v="33.333333333333336"/>
    <x v="1"/>
    <x v="6"/>
  </r>
  <r>
    <n v="3582"/>
    <x v="3580"/>
    <x v="3580"/>
    <n v="1000"/>
    <n v="2870"/>
    <x v="0"/>
    <x v="0"/>
    <x v="0"/>
    <n v="1459822682"/>
    <n v="1458613082"/>
    <b v="0"/>
    <n v="49"/>
    <b v="1"/>
    <x v="6"/>
    <n v="287"/>
    <n v="58.571428571428569"/>
    <x v="1"/>
    <x v="6"/>
  </r>
  <r>
    <n v="3583"/>
    <x v="3581"/>
    <x v="3581"/>
    <n v="3000"/>
    <n v="3255"/>
    <x v="0"/>
    <x v="0"/>
    <x v="0"/>
    <n v="1460970805"/>
    <n v="1455790405"/>
    <b v="0"/>
    <n v="24"/>
    <b v="1"/>
    <x v="6"/>
    <n v="108.5"/>
    <n v="135.625"/>
    <x v="1"/>
    <x v="6"/>
  </r>
  <r>
    <n v="3584"/>
    <x v="3582"/>
    <x v="3582"/>
    <n v="3000"/>
    <n v="3465"/>
    <x v="0"/>
    <x v="1"/>
    <x v="1"/>
    <n v="1436772944"/>
    <n v="1434180944"/>
    <b v="0"/>
    <n v="112"/>
    <b v="1"/>
    <x v="6"/>
    <n v="115.5"/>
    <n v="30.9375"/>
    <x v="1"/>
    <x v="6"/>
  </r>
  <r>
    <n v="3585"/>
    <x v="3583"/>
    <x v="3583"/>
    <n v="3400"/>
    <n v="4050"/>
    <x v="0"/>
    <x v="0"/>
    <x v="0"/>
    <n v="1419181890"/>
    <n v="1416589890"/>
    <b v="0"/>
    <n v="23"/>
    <b v="1"/>
    <x v="6"/>
    <n v="119.11764705882352"/>
    <n v="176.08695652173913"/>
    <x v="1"/>
    <x v="6"/>
  </r>
  <r>
    <n v="3586"/>
    <x v="3584"/>
    <x v="3584"/>
    <n v="7500"/>
    <n v="8207"/>
    <x v="0"/>
    <x v="0"/>
    <x v="0"/>
    <n v="1474649070"/>
    <n v="1469465070"/>
    <b v="0"/>
    <n v="54"/>
    <b v="1"/>
    <x v="6"/>
    <n v="109.42666666666668"/>
    <n v="151.9814814814815"/>
    <x v="1"/>
    <x v="6"/>
  </r>
  <r>
    <n v="3587"/>
    <x v="3585"/>
    <x v="3585"/>
    <n v="500"/>
    <n v="633"/>
    <x v="0"/>
    <x v="1"/>
    <x v="1"/>
    <n v="1467054000"/>
    <n v="1463144254"/>
    <b v="0"/>
    <n v="28"/>
    <b v="1"/>
    <x v="6"/>
    <n v="126.6"/>
    <n v="22.607142857142858"/>
    <x v="1"/>
    <x v="6"/>
  </r>
  <r>
    <n v="3588"/>
    <x v="3586"/>
    <x v="3586"/>
    <n v="200"/>
    <n v="201"/>
    <x v="0"/>
    <x v="1"/>
    <x v="1"/>
    <n v="1430348400"/>
    <n v="1428436410"/>
    <b v="0"/>
    <n v="11"/>
    <b v="1"/>
    <x v="6"/>
    <n v="100.49999999999999"/>
    <n v="18.272727272727273"/>
    <x v="1"/>
    <x v="6"/>
  </r>
  <r>
    <n v="3589"/>
    <x v="3587"/>
    <x v="3587"/>
    <n v="4000"/>
    <n v="5100"/>
    <x v="0"/>
    <x v="0"/>
    <x v="0"/>
    <n v="1432654347"/>
    <n v="1430494347"/>
    <b v="0"/>
    <n v="62"/>
    <b v="1"/>
    <x v="6"/>
    <n v="127.49999999999999"/>
    <n v="82.258064516129039"/>
    <x v="1"/>
    <x v="6"/>
  </r>
  <r>
    <n v="3590"/>
    <x v="3588"/>
    <x v="3588"/>
    <n v="5000"/>
    <n v="5003"/>
    <x v="0"/>
    <x v="1"/>
    <x v="1"/>
    <n v="1413792034"/>
    <n v="1411200034"/>
    <b v="0"/>
    <n v="73"/>
    <b v="1"/>
    <x v="6"/>
    <n v="100.05999999999999"/>
    <n v="68.534246575342465"/>
    <x v="1"/>
    <x v="6"/>
  </r>
  <r>
    <n v="3591"/>
    <x v="3589"/>
    <x v="3589"/>
    <n v="700"/>
    <n v="1225"/>
    <x v="0"/>
    <x v="0"/>
    <x v="0"/>
    <n v="1422075540"/>
    <n v="1419979544"/>
    <b v="0"/>
    <n v="18"/>
    <b v="1"/>
    <x v="6"/>
    <n v="175"/>
    <n v="68.055555555555557"/>
    <x v="1"/>
    <x v="6"/>
  </r>
  <r>
    <n v="3592"/>
    <x v="3590"/>
    <x v="3590"/>
    <n v="2000"/>
    <n v="2545"/>
    <x v="0"/>
    <x v="0"/>
    <x v="0"/>
    <n v="1423630740"/>
    <n v="1418673307"/>
    <b v="0"/>
    <n v="35"/>
    <b v="1"/>
    <x v="6"/>
    <n v="127.25"/>
    <n v="72.714285714285708"/>
    <x v="1"/>
    <x v="6"/>
  </r>
  <r>
    <n v="3593"/>
    <x v="3591"/>
    <x v="3591"/>
    <n v="3000"/>
    <n v="3319"/>
    <x v="0"/>
    <x v="0"/>
    <x v="0"/>
    <n v="1420489560"/>
    <n v="1417469639"/>
    <b v="0"/>
    <n v="43"/>
    <b v="1"/>
    <x v="6"/>
    <n v="110.63333333333334"/>
    <n v="77.186046511627907"/>
    <x v="1"/>
    <x v="6"/>
  </r>
  <r>
    <n v="3594"/>
    <x v="3592"/>
    <x v="3592"/>
    <n v="1600"/>
    <n v="2015"/>
    <x v="0"/>
    <x v="0"/>
    <x v="0"/>
    <n v="1472952982"/>
    <n v="1470792982"/>
    <b v="0"/>
    <n v="36"/>
    <b v="1"/>
    <x v="6"/>
    <n v="125.93749999999999"/>
    <n v="55.972222222222221"/>
    <x v="1"/>
    <x v="6"/>
  </r>
  <r>
    <n v="3595"/>
    <x v="3593"/>
    <x v="3593"/>
    <n v="2600"/>
    <n v="3081"/>
    <x v="0"/>
    <x v="0"/>
    <x v="0"/>
    <n v="1426229940"/>
    <n v="1423959123"/>
    <b v="0"/>
    <n v="62"/>
    <b v="1"/>
    <x v="6"/>
    <n v="118.5"/>
    <n v="49.693548387096776"/>
    <x v="1"/>
    <x v="6"/>
  </r>
  <r>
    <n v="3596"/>
    <x v="3594"/>
    <x v="3594"/>
    <n v="1100"/>
    <n v="1185"/>
    <x v="0"/>
    <x v="5"/>
    <x v="5"/>
    <n v="1409072982"/>
    <n v="1407258582"/>
    <b v="0"/>
    <n v="15"/>
    <b v="1"/>
    <x v="6"/>
    <n v="107.72727272727273"/>
    <n v="79"/>
    <x v="1"/>
    <x v="6"/>
  </r>
  <r>
    <n v="3597"/>
    <x v="3595"/>
    <x v="3595"/>
    <n v="2500"/>
    <n v="2565"/>
    <x v="0"/>
    <x v="0"/>
    <x v="0"/>
    <n v="1456984740"/>
    <n v="1455717790"/>
    <b v="0"/>
    <n v="33"/>
    <b v="1"/>
    <x v="6"/>
    <n v="102.60000000000001"/>
    <n v="77.727272727272734"/>
    <x v="1"/>
    <x v="6"/>
  </r>
  <r>
    <n v="3598"/>
    <x v="3596"/>
    <x v="3596"/>
    <n v="1000"/>
    <n v="1101"/>
    <x v="0"/>
    <x v="0"/>
    <x v="0"/>
    <n v="1409720340"/>
    <n v="1408129822"/>
    <b v="0"/>
    <n v="27"/>
    <b v="1"/>
    <x v="6"/>
    <n v="110.1"/>
    <n v="40.777777777777779"/>
    <x v="1"/>
    <x v="6"/>
  </r>
  <r>
    <n v="3599"/>
    <x v="3597"/>
    <x v="3597"/>
    <n v="500"/>
    <n v="1010"/>
    <x v="0"/>
    <x v="0"/>
    <x v="0"/>
    <n v="1440892800"/>
    <n v="1438715077"/>
    <b v="0"/>
    <n v="17"/>
    <b v="1"/>
    <x v="6"/>
    <n v="202"/>
    <n v="59.411764705882355"/>
    <x v="1"/>
    <x v="6"/>
  </r>
  <r>
    <n v="3600"/>
    <x v="3598"/>
    <x v="3598"/>
    <n v="10"/>
    <n v="13"/>
    <x v="0"/>
    <x v="0"/>
    <x v="0"/>
    <n v="1476390164"/>
    <n v="1473970964"/>
    <b v="0"/>
    <n v="4"/>
    <b v="1"/>
    <x v="6"/>
    <n v="130"/>
    <n v="3.25"/>
    <x v="1"/>
    <x v="6"/>
  </r>
  <r>
    <n v="3601"/>
    <x v="3599"/>
    <x v="3599"/>
    <n v="2000"/>
    <n v="2087"/>
    <x v="0"/>
    <x v="1"/>
    <x v="1"/>
    <n v="1421452682"/>
    <n v="1418860682"/>
    <b v="0"/>
    <n v="53"/>
    <b v="1"/>
    <x v="6"/>
    <n v="104.35000000000001"/>
    <n v="39.377358490566039"/>
    <x v="1"/>
    <x v="6"/>
  </r>
  <r>
    <n v="3602"/>
    <x v="3600"/>
    <x v="3600"/>
    <n v="4000"/>
    <n v="4002"/>
    <x v="0"/>
    <x v="0"/>
    <x v="0"/>
    <n v="1463520479"/>
    <n v="1458336479"/>
    <b v="0"/>
    <n v="49"/>
    <b v="1"/>
    <x v="6"/>
    <n v="100.05"/>
    <n v="81.673469387755105"/>
    <x v="1"/>
    <x v="6"/>
  </r>
  <r>
    <n v="3603"/>
    <x v="3601"/>
    <x v="3601"/>
    <n v="1500"/>
    <n v="2560"/>
    <x v="0"/>
    <x v="0"/>
    <x v="0"/>
    <n v="1446759880"/>
    <n v="1444164280"/>
    <b v="0"/>
    <n v="57"/>
    <b v="1"/>
    <x v="6"/>
    <n v="170.66666666666669"/>
    <n v="44.912280701754383"/>
    <x v="1"/>
    <x v="6"/>
  </r>
  <r>
    <n v="3604"/>
    <x v="3602"/>
    <x v="3602"/>
    <n v="3000"/>
    <n v="3385"/>
    <x v="0"/>
    <x v="0"/>
    <x v="0"/>
    <n v="1461913140"/>
    <n v="1461370956"/>
    <b v="0"/>
    <n v="69"/>
    <b v="1"/>
    <x v="6"/>
    <n v="112.83333333333334"/>
    <n v="49.05797101449275"/>
    <x v="1"/>
    <x v="6"/>
  </r>
  <r>
    <n v="3605"/>
    <x v="3603"/>
    <x v="3603"/>
    <n v="250"/>
    <n v="460"/>
    <x v="0"/>
    <x v="1"/>
    <x v="1"/>
    <n v="1455390126"/>
    <n v="1452798126"/>
    <b v="0"/>
    <n v="15"/>
    <b v="1"/>
    <x v="6"/>
    <n v="184"/>
    <n v="30.666666666666668"/>
    <x v="1"/>
    <x v="6"/>
  </r>
  <r>
    <n v="3606"/>
    <x v="3604"/>
    <x v="3604"/>
    <n v="3000"/>
    <n v="3908"/>
    <x v="0"/>
    <x v="1"/>
    <x v="1"/>
    <n v="1471185057"/>
    <n v="1468593057"/>
    <b v="0"/>
    <n v="64"/>
    <b v="1"/>
    <x v="6"/>
    <n v="130.26666666666665"/>
    <n v="61.0625"/>
    <x v="1"/>
    <x v="6"/>
  </r>
  <r>
    <n v="3607"/>
    <x v="3605"/>
    <x v="3605"/>
    <n v="550"/>
    <n v="580"/>
    <x v="0"/>
    <x v="1"/>
    <x v="1"/>
    <n v="1450137600"/>
    <n v="1448924882"/>
    <b v="0"/>
    <n v="20"/>
    <b v="1"/>
    <x v="6"/>
    <n v="105.45454545454544"/>
    <n v="29"/>
    <x v="1"/>
    <x v="6"/>
  </r>
  <r>
    <n v="3608"/>
    <x v="3606"/>
    <x v="3606"/>
    <n v="800"/>
    <n v="800"/>
    <x v="0"/>
    <x v="1"/>
    <x v="1"/>
    <n v="1466172000"/>
    <n v="1463418090"/>
    <b v="0"/>
    <n v="27"/>
    <b v="1"/>
    <x v="6"/>
    <n v="100"/>
    <n v="29.62962962962963"/>
    <x v="1"/>
    <x v="6"/>
  </r>
  <r>
    <n v="3609"/>
    <x v="3607"/>
    <x v="3607"/>
    <n v="1960"/>
    <n v="3005"/>
    <x v="0"/>
    <x v="1"/>
    <x v="1"/>
    <n v="1459378085"/>
    <n v="1456789685"/>
    <b v="0"/>
    <n v="21"/>
    <b v="1"/>
    <x v="6"/>
    <n v="153.31632653061226"/>
    <n v="143.0952380952381"/>
    <x v="1"/>
    <x v="6"/>
  </r>
  <r>
    <n v="3610"/>
    <x v="3608"/>
    <x v="3608"/>
    <n v="1000"/>
    <n v="1623"/>
    <x v="0"/>
    <x v="1"/>
    <x v="1"/>
    <n v="1439806936"/>
    <n v="1437214936"/>
    <b v="0"/>
    <n v="31"/>
    <b v="1"/>
    <x v="6"/>
    <n v="162.30000000000001"/>
    <n v="52.354838709677416"/>
    <x v="1"/>
    <x v="6"/>
  </r>
  <r>
    <n v="3611"/>
    <x v="3609"/>
    <x v="3609"/>
    <n v="2500"/>
    <n v="3400"/>
    <x v="0"/>
    <x v="1"/>
    <x v="1"/>
    <n v="1428483201"/>
    <n v="1425891201"/>
    <b v="0"/>
    <n v="51"/>
    <b v="1"/>
    <x v="6"/>
    <n v="136"/>
    <n v="66.666666666666671"/>
    <x v="1"/>
    <x v="6"/>
  </r>
  <r>
    <n v="3612"/>
    <x v="3610"/>
    <x v="3610"/>
    <n v="5000"/>
    <n v="7220"/>
    <x v="0"/>
    <x v="5"/>
    <x v="5"/>
    <n v="1402334811"/>
    <n v="1401470811"/>
    <b v="0"/>
    <n v="57"/>
    <b v="1"/>
    <x v="6"/>
    <n v="144.4"/>
    <n v="126.66666666666667"/>
    <x v="1"/>
    <x v="6"/>
  </r>
  <r>
    <n v="3613"/>
    <x v="3611"/>
    <x v="3611"/>
    <n v="1250"/>
    <n v="1250"/>
    <x v="0"/>
    <x v="0"/>
    <x v="0"/>
    <n v="1403964574"/>
    <n v="1401372574"/>
    <b v="0"/>
    <n v="20"/>
    <b v="1"/>
    <x v="6"/>
    <n v="100"/>
    <n v="62.5"/>
    <x v="1"/>
    <x v="6"/>
  </r>
  <r>
    <n v="3614"/>
    <x v="3438"/>
    <x v="3612"/>
    <n v="2500"/>
    <n v="2520"/>
    <x v="0"/>
    <x v="0"/>
    <x v="0"/>
    <n v="1434675616"/>
    <n v="1432083616"/>
    <b v="0"/>
    <n v="71"/>
    <b v="1"/>
    <x v="6"/>
    <n v="100.8"/>
    <n v="35.492957746478872"/>
    <x v="1"/>
    <x v="6"/>
  </r>
  <r>
    <n v="3615"/>
    <x v="3612"/>
    <x v="3613"/>
    <n v="2500"/>
    <n v="2670"/>
    <x v="0"/>
    <x v="1"/>
    <x v="1"/>
    <n v="1449756896"/>
    <n v="1447164896"/>
    <b v="0"/>
    <n v="72"/>
    <b v="1"/>
    <x v="6"/>
    <n v="106.80000000000001"/>
    <n v="37.083333333333336"/>
    <x v="1"/>
    <x v="6"/>
  </r>
  <r>
    <n v="3616"/>
    <x v="3613"/>
    <x v="3614"/>
    <n v="2500"/>
    <n v="3120"/>
    <x v="0"/>
    <x v="1"/>
    <x v="1"/>
    <n v="1426801664"/>
    <n v="1424213264"/>
    <b v="0"/>
    <n v="45"/>
    <b v="1"/>
    <x v="6"/>
    <n v="124.8"/>
    <n v="69.333333333333329"/>
    <x v="1"/>
    <x v="6"/>
  </r>
  <r>
    <n v="3617"/>
    <x v="3614"/>
    <x v="3615"/>
    <n v="740"/>
    <n v="880"/>
    <x v="0"/>
    <x v="1"/>
    <x v="1"/>
    <n v="1488240000"/>
    <n v="1486996729"/>
    <b v="0"/>
    <n v="51"/>
    <b v="1"/>
    <x v="6"/>
    <n v="118.91891891891892"/>
    <n v="17.254901960784313"/>
    <x v="1"/>
    <x v="6"/>
  </r>
  <r>
    <n v="3618"/>
    <x v="3615"/>
    <x v="3616"/>
    <n v="2000"/>
    <n v="2020"/>
    <x v="0"/>
    <x v="1"/>
    <x v="1"/>
    <n v="1433343850"/>
    <n v="1430751850"/>
    <b v="0"/>
    <n v="56"/>
    <b v="1"/>
    <x v="6"/>
    <n v="101"/>
    <n v="36.071428571428569"/>
    <x v="1"/>
    <x v="6"/>
  </r>
  <r>
    <n v="3619"/>
    <x v="3616"/>
    <x v="3617"/>
    <n v="1000"/>
    <n v="1130"/>
    <x v="0"/>
    <x v="0"/>
    <x v="0"/>
    <n v="1479592800"/>
    <n v="1476760226"/>
    <b v="0"/>
    <n v="17"/>
    <b v="1"/>
    <x v="6"/>
    <n v="112.99999999999999"/>
    <n v="66.470588235294116"/>
    <x v="1"/>
    <x v="6"/>
  </r>
  <r>
    <n v="3620"/>
    <x v="3617"/>
    <x v="3618"/>
    <n v="10500"/>
    <n v="11045"/>
    <x v="0"/>
    <x v="0"/>
    <x v="0"/>
    <n v="1425528000"/>
    <n v="1422916261"/>
    <b v="0"/>
    <n v="197"/>
    <b v="1"/>
    <x v="6"/>
    <n v="105.19047619047619"/>
    <n v="56.065989847715734"/>
    <x v="1"/>
    <x v="6"/>
  </r>
  <r>
    <n v="3621"/>
    <x v="3618"/>
    <x v="3619"/>
    <n v="3000"/>
    <n v="3292"/>
    <x v="0"/>
    <x v="0"/>
    <x v="0"/>
    <n v="1475269200"/>
    <n v="1473200844"/>
    <b v="0"/>
    <n v="70"/>
    <b v="1"/>
    <x v="6"/>
    <n v="109.73333333333332"/>
    <n v="47.028571428571432"/>
    <x v="1"/>
    <x v="6"/>
  </r>
  <r>
    <n v="3622"/>
    <x v="3619"/>
    <x v="3620"/>
    <n v="1000"/>
    <n v="1000.99"/>
    <x v="0"/>
    <x v="0"/>
    <x v="0"/>
    <n v="1411874580"/>
    <n v="1409030371"/>
    <b v="0"/>
    <n v="21"/>
    <b v="1"/>
    <x v="6"/>
    <n v="100.099"/>
    <n v="47.666190476190479"/>
    <x v="1"/>
    <x v="6"/>
  </r>
  <r>
    <n v="3623"/>
    <x v="3620"/>
    <x v="3621"/>
    <n v="2500"/>
    <n v="3000"/>
    <x v="0"/>
    <x v="0"/>
    <x v="0"/>
    <n v="1406358000"/>
    <n v="1404841270"/>
    <b v="0"/>
    <n v="34"/>
    <b v="1"/>
    <x v="6"/>
    <n v="120"/>
    <n v="88.235294117647058"/>
    <x v="1"/>
    <x v="6"/>
  </r>
  <r>
    <n v="3624"/>
    <x v="3621"/>
    <x v="3622"/>
    <n v="3000"/>
    <n v="3148"/>
    <x v="0"/>
    <x v="0"/>
    <x v="0"/>
    <n v="1471977290"/>
    <n v="1466793290"/>
    <b v="0"/>
    <n v="39"/>
    <b v="1"/>
    <x v="6"/>
    <n v="104.93333333333332"/>
    <n v="80.717948717948715"/>
    <x v="1"/>
    <x v="6"/>
  </r>
  <r>
    <n v="3625"/>
    <x v="3622"/>
    <x v="3623"/>
    <n v="3000"/>
    <n v="3080"/>
    <x v="0"/>
    <x v="1"/>
    <x v="1"/>
    <n v="1435851577"/>
    <n v="1433259577"/>
    <b v="0"/>
    <n v="78"/>
    <b v="1"/>
    <x v="6"/>
    <n v="102.66666666666666"/>
    <n v="39.487179487179489"/>
    <x v="1"/>
    <x v="6"/>
  </r>
  <r>
    <n v="3626"/>
    <x v="3623"/>
    <x v="3624"/>
    <n v="4000"/>
    <n v="4073"/>
    <x v="0"/>
    <x v="1"/>
    <x v="1"/>
    <n v="1408204857"/>
    <n v="1406390457"/>
    <b v="0"/>
    <n v="48"/>
    <b v="1"/>
    <x v="6"/>
    <n v="101.82500000000002"/>
    <n v="84.854166666666671"/>
    <x v="1"/>
    <x v="6"/>
  </r>
  <r>
    <n v="3627"/>
    <x v="3624"/>
    <x v="3625"/>
    <n v="2000"/>
    <n v="2000"/>
    <x v="0"/>
    <x v="0"/>
    <x v="0"/>
    <n v="1463803140"/>
    <n v="1459446487"/>
    <b v="0"/>
    <n v="29"/>
    <b v="1"/>
    <x v="6"/>
    <n v="100"/>
    <n v="68.965517241379317"/>
    <x v="1"/>
    <x v="6"/>
  </r>
  <r>
    <n v="3628"/>
    <x v="3625"/>
    <x v="3626"/>
    <n v="100000"/>
    <n v="0"/>
    <x v="2"/>
    <x v="0"/>
    <x v="0"/>
    <n v="1450040396"/>
    <n v="1444852796"/>
    <b v="0"/>
    <n v="0"/>
    <b v="0"/>
    <x v="40"/>
    <n v="0"/>
    <e v="#DIV/0!"/>
    <x v="1"/>
    <x v="40"/>
  </r>
  <r>
    <n v="3629"/>
    <x v="3626"/>
    <x v="3627"/>
    <n v="1000000"/>
    <n v="2"/>
    <x v="2"/>
    <x v="0"/>
    <x v="0"/>
    <n v="1462467600"/>
    <n v="1457403364"/>
    <b v="0"/>
    <n v="2"/>
    <b v="0"/>
    <x v="40"/>
    <n v="1.9999999999999998E-4"/>
    <n v="1"/>
    <x v="1"/>
    <x v="40"/>
  </r>
  <r>
    <n v="3630"/>
    <x v="3627"/>
    <x v="3628"/>
    <n v="3000"/>
    <n v="1"/>
    <x v="2"/>
    <x v="1"/>
    <x v="1"/>
    <n v="1417295990"/>
    <n v="1414700390"/>
    <b v="0"/>
    <n v="1"/>
    <b v="0"/>
    <x v="40"/>
    <n v="3.3333333333333333E-2"/>
    <n v="1"/>
    <x v="1"/>
    <x v="40"/>
  </r>
  <r>
    <n v="3631"/>
    <x v="3628"/>
    <x v="3629"/>
    <n v="17100"/>
    <n v="8725"/>
    <x v="2"/>
    <x v="0"/>
    <x v="0"/>
    <n v="1411444740"/>
    <n v="1409335497"/>
    <b v="0"/>
    <n v="59"/>
    <b v="0"/>
    <x v="40"/>
    <n v="51.023391812865491"/>
    <n v="147.88135593220338"/>
    <x v="1"/>
    <x v="40"/>
  </r>
  <r>
    <n v="3632"/>
    <x v="3629"/>
    <x v="3630"/>
    <n v="500"/>
    <n v="100"/>
    <x v="2"/>
    <x v="1"/>
    <x v="1"/>
    <n v="1416781749"/>
    <n v="1415053749"/>
    <b v="0"/>
    <n v="1"/>
    <b v="0"/>
    <x v="40"/>
    <n v="20"/>
    <n v="100"/>
    <x v="1"/>
    <x v="40"/>
  </r>
  <r>
    <n v="3633"/>
    <x v="3630"/>
    <x v="3631"/>
    <n v="5000"/>
    <n v="1762"/>
    <x v="2"/>
    <x v="0"/>
    <x v="0"/>
    <n v="1479517200"/>
    <n v="1475765867"/>
    <b v="0"/>
    <n v="31"/>
    <b v="0"/>
    <x v="40"/>
    <n v="35.24"/>
    <n v="56.838709677419352"/>
    <x v="1"/>
    <x v="40"/>
  </r>
  <r>
    <n v="3634"/>
    <x v="3631"/>
    <x v="3632"/>
    <n v="75000"/>
    <n v="3185"/>
    <x v="2"/>
    <x v="5"/>
    <x v="5"/>
    <n v="1484366340"/>
    <n v="1480219174"/>
    <b v="0"/>
    <n v="18"/>
    <b v="0"/>
    <x v="40"/>
    <n v="4.246666666666667"/>
    <n v="176.94444444444446"/>
    <x v="1"/>
    <x v="40"/>
  </r>
  <r>
    <n v="3635"/>
    <x v="3632"/>
    <x v="3633"/>
    <n v="3500"/>
    <n v="1276"/>
    <x v="2"/>
    <x v="0"/>
    <x v="0"/>
    <n v="1461186676"/>
    <n v="1458594676"/>
    <b v="0"/>
    <n v="10"/>
    <b v="0"/>
    <x v="40"/>
    <n v="36.457142857142856"/>
    <n v="127.6"/>
    <x v="1"/>
    <x v="40"/>
  </r>
  <r>
    <n v="3636"/>
    <x v="3633"/>
    <x v="3634"/>
    <n v="150000"/>
    <n v="0"/>
    <x v="2"/>
    <x v="0"/>
    <x v="0"/>
    <n v="1442248829"/>
    <n v="1439224829"/>
    <b v="0"/>
    <n v="0"/>
    <b v="0"/>
    <x v="40"/>
    <n v="0"/>
    <e v="#DIV/0!"/>
    <x v="1"/>
    <x v="40"/>
  </r>
  <r>
    <n v="3637"/>
    <x v="3634"/>
    <x v="3635"/>
    <n v="3000"/>
    <n v="926"/>
    <x v="2"/>
    <x v="0"/>
    <x v="0"/>
    <n v="1420130935"/>
    <n v="1417538935"/>
    <b v="0"/>
    <n v="14"/>
    <b v="0"/>
    <x v="40"/>
    <n v="30.866666666666664"/>
    <n v="66.142857142857139"/>
    <x v="1"/>
    <x v="40"/>
  </r>
  <r>
    <n v="3638"/>
    <x v="3635"/>
    <x v="3636"/>
    <n v="3300"/>
    <n v="216"/>
    <x v="2"/>
    <x v="5"/>
    <x v="5"/>
    <n v="1429456132"/>
    <n v="1424275732"/>
    <b v="0"/>
    <n v="2"/>
    <b v="0"/>
    <x v="40"/>
    <n v="6.5454545454545459"/>
    <n v="108"/>
    <x v="1"/>
    <x v="40"/>
  </r>
  <r>
    <n v="3639"/>
    <x v="3636"/>
    <x v="3637"/>
    <n v="25000"/>
    <n v="1"/>
    <x v="2"/>
    <x v="0"/>
    <x v="0"/>
    <n v="1475853060"/>
    <n v="1470672906"/>
    <b v="0"/>
    <n v="1"/>
    <b v="0"/>
    <x v="40"/>
    <n v="4.0000000000000001E-3"/>
    <n v="1"/>
    <x v="1"/>
    <x v="40"/>
  </r>
  <r>
    <n v="3640"/>
    <x v="3637"/>
    <x v="3638"/>
    <n v="1000"/>
    <n v="55"/>
    <x v="2"/>
    <x v="0"/>
    <x v="0"/>
    <n v="1431283530"/>
    <n v="1428691530"/>
    <b v="0"/>
    <n v="3"/>
    <b v="0"/>
    <x v="40"/>
    <n v="5.5"/>
    <n v="18.333333333333332"/>
    <x v="1"/>
    <x v="40"/>
  </r>
  <r>
    <n v="3641"/>
    <x v="3638"/>
    <x v="3639"/>
    <n v="3000"/>
    <n v="0"/>
    <x v="2"/>
    <x v="0"/>
    <x v="0"/>
    <n v="1412485200"/>
    <n v="1410966179"/>
    <b v="0"/>
    <n v="0"/>
    <b v="0"/>
    <x v="40"/>
    <n v="0"/>
    <e v="#DIV/0!"/>
    <x v="1"/>
    <x v="40"/>
  </r>
  <r>
    <n v="3642"/>
    <x v="3639"/>
    <x v="3640"/>
    <n v="700"/>
    <n v="15"/>
    <x v="2"/>
    <x v="12"/>
    <x v="3"/>
    <n v="1448902800"/>
    <n v="1445369727"/>
    <b v="0"/>
    <n v="2"/>
    <b v="0"/>
    <x v="40"/>
    <n v="2.1428571428571428"/>
    <n v="7.5"/>
    <x v="1"/>
    <x v="40"/>
  </r>
  <r>
    <n v="3643"/>
    <x v="3640"/>
    <x v="3641"/>
    <n v="25000"/>
    <n v="0"/>
    <x v="2"/>
    <x v="0"/>
    <x v="0"/>
    <n v="1447734439"/>
    <n v="1444274839"/>
    <b v="0"/>
    <n v="0"/>
    <b v="0"/>
    <x v="40"/>
    <n v="0"/>
    <e v="#DIV/0!"/>
    <x v="1"/>
    <x v="40"/>
  </r>
  <r>
    <n v="3644"/>
    <x v="3641"/>
    <x v="3642"/>
    <n v="5000"/>
    <n v="821"/>
    <x v="2"/>
    <x v="0"/>
    <x v="0"/>
    <n v="1457413140"/>
    <n v="1454996887"/>
    <b v="0"/>
    <n v="12"/>
    <b v="0"/>
    <x v="40"/>
    <n v="16.420000000000002"/>
    <n v="68.416666666666671"/>
    <x v="1"/>
    <x v="40"/>
  </r>
  <r>
    <n v="3645"/>
    <x v="3642"/>
    <x v="3643"/>
    <n v="1000"/>
    <n v="1"/>
    <x v="2"/>
    <x v="5"/>
    <x v="5"/>
    <n v="1479773838"/>
    <n v="1477178238"/>
    <b v="0"/>
    <n v="1"/>
    <b v="0"/>
    <x v="40"/>
    <n v="0.1"/>
    <n v="1"/>
    <x v="1"/>
    <x v="40"/>
  </r>
  <r>
    <n v="3646"/>
    <x v="3643"/>
    <x v="3644"/>
    <n v="10000"/>
    <n v="481"/>
    <x v="2"/>
    <x v="0"/>
    <x v="0"/>
    <n v="1434497400"/>
    <n v="1431770802"/>
    <b v="0"/>
    <n v="8"/>
    <b v="0"/>
    <x v="40"/>
    <n v="4.8099999999999996"/>
    <n v="60.125"/>
    <x v="1"/>
    <x v="40"/>
  </r>
  <r>
    <n v="3647"/>
    <x v="3644"/>
    <x v="3645"/>
    <n v="500"/>
    <n v="30"/>
    <x v="2"/>
    <x v="1"/>
    <x v="1"/>
    <n v="1475258327"/>
    <n v="1471370327"/>
    <b v="0"/>
    <n v="2"/>
    <b v="0"/>
    <x v="40"/>
    <n v="6"/>
    <n v="15"/>
    <x v="1"/>
    <x v="40"/>
  </r>
  <r>
    <n v="3648"/>
    <x v="3645"/>
    <x v="3646"/>
    <n v="40000"/>
    <n v="40153"/>
    <x v="0"/>
    <x v="0"/>
    <x v="0"/>
    <n v="1412492445"/>
    <n v="1409900445"/>
    <b v="0"/>
    <n v="73"/>
    <b v="1"/>
    <x v="6"/>
    <n v="100.38249999999999"/>
    <n v="550.04109589041093"/>
    <x v="1"/>
    <x v="6"/>
  </r>
  <r>
    <n v="3649"/>
    <x v="3646"/>
    <x v="3647"/>
    <n v="750"/>
    <n v="780"/>
    <x v="0"/>
    <x v="5"/>
    <x v="5"/>
    <n v="1402938394"/>
    <n v="1400691994"/>
    <b v="0"/>
    <n v="8"/>
    <b v="1"/>
    <x v="6"/>
    <n v="104"/>
    <n v="97.5"/>
    <x v="1"/>
    <x v="6"/>
  </r>
  <r>
    <n v="3650"/>
    <x v="3647"/>
    <x v="3648"/>
    <n v="500"/>
    <n v="500"/>
    <x v="0"/>
    <x v="1"/>
    <x v="1"/>
    <n v="1454412584"/>
    <n v="1452598184"/>
    <b v="0"/>
    <n v="17"/>
    <b v="1"/>
    <x v="6"/>
    <n v="100"/>
    <n v="29.411764705882351"/>
    <x v="1"/>
    <x v="6"/>
  </r>
  <r>
    <n v="3651"/>
    <x v="3648"/>
    <x v="3649"/>
    <n v="500"/>
    <n v="520"/>
    <x v="0"/>
    <x v="0"/>
    <x v="0"/>
    <n v="1407686340"/>
    <n v="1404833442"/>
    <b v="0"/>
    <n v="9"/>
    <b v="1"/>
    <x v="6"/>
    <n v="104"/>
    <n v="57.777777777777779"/>
    <x v="1"/>
    <x v="6"/>
  </r>
  <r>
    <n v="3652"/>
    <x v="2866"/>
    <x v="3650"/>
    <n v="300"/>
    <n v="752"/>
    <x v="0"/>
    <x v="5"/>
    <x v="5"/>
    <n v="1472097540"/>
    <n v="1471188502"/>
    <b v="0"/>
    <n v="17"/>
    <b v="1"/>
    <x v="6"/>
    <n v="250.66666666666669"/>
    <n v="44.235294117647058"/>
    <x v="1"/>
    <x v="6"/>
  </r>
  <r>
    <n v="3653"/>
    <x v="3649"/>
    <x v="3651"/>
    <n v="2000"/>
    <n v="2010"/>
    <x v="0"/>
    <x v="1"/>
    <x v="1"/>
    <n v="1438764207"/>
    <n v="1436172207"/>
    <b v="0"/>
    <n v="33"/>
    <b v="1"/>
    <x v="6"/>
    <n v="100.49999999999999"/>
    <n v="60.909090909090907"/>
    <x v="1"/>
    <x v="6"/>
  </r>
  <r>
    <n v="3654"/>
    <x v="3650"/>
    <x v="3652"/>
    <n v="1500"/>
    <n v="2616"/>
    <x v="0"/>
    <x v="1"/>
    <x v="1"/>
    <n v="1459702800"/>
    <n v="1457690386"/>
    <b v="0"/>
    <n v="38"/>
    <b v="1"/>
    <x v="6"/>
    <n v="174.4"/>
    <n v="68.84210526315789"/>
    <x v="1"/>
    <x v="6"/>
  </r>
  <r>
    <n v="3655"/>
    <x v="3651"/>
    <x v="3653"/>
    <n v="5000"/>
    <n v="5813"/>
    <x v="0"/>
    <x v="0"/>
    <x v="0"/>
    <n v="1437202740"/>
    <n v="1434654998"/>
    <b v="0"/>
    <n v="79"/>
    <b v="1"/>
    <x v="6"/>
    <n v="116.26"/>
    <n v="73.582278481012665"/>
    <x v="1"/>
    <x v="6"/>
  </r>
  <r>
    <n v="3656"/>
    <x v="3652"/>
    <x v="3654"/>
    <n v="5000"/>
    <n v="5291"/>
    <x v="0"/>
    <x v="16"/>
    <x v="11"/>
    <n v="1485989940"/>
    <n v="1483393836"/>
    <b v="0"/>
    <n v="46"/>
    <b v="1"/>
    <x v="6"/>
    <n v="105.82000000000001"/>
    <n v="115.02173913043478"/>
    <x v="1"/>
    <x v="6"/>
  </r>
  <r>
    <n v="3657"/>
    <x v="3653"/>
    <x v="3655"/>
    <n v="2000"/>
    <n v="2215"/>
    <x v="0"/>
    <x v="8"/>
    <x v="7"/>
    <n v="1464817320"/>
    <n v="1462806419"/>
    <b v="0"/>
    <n v="20"/>
    <b v="1"/>
    <x v="6"/>
    <n v="110.75"/>
    <n v="110.75"/>
    <x v="1"/>
    <x v="6"/>
  </r>
  <r>
    <n v="3658"/>
    <x v="3654"/>
    <x v="3656"/>
    <n v="1500"/>
    <n v="1510"/>
    <x v="0"/>
    <x v="0"/>
    <x v="0"/>
    <n v="1404273540"/>
    <n v="1400272580"/>
    <b v="0"/>
    <n v="20"/>
    <b v="1"/>
    <x v="6"/>
    <n v="100.66666666666666"/>
    <n v="75.5"/>
    <x v="1"/>
    <x v="6"/>
  </r>
  <r>
    <n v="3659"/>
    <x v="3655"/>
    <x v="3657"/>
    <n v="3000"/>
    <n v="3061"/>
    <x v="0"/>
    <x v="0"/>
    <x v="0"/>
    <n v="1426775940"/>
    <n v="1424414350"/>
    <b v="0"/>
    <n v="13"/>
    <b v="1"/>
    <x v="6"/>
    <n v="102.03333333333333"/>
    <n v="235.46153846153845"/>
    <x v="1"/>
    <x v="6"/>
  </r>
  <r>
    <n v="3660"/>
    <x v="3656"/>
    <x v="3658"/>
    <n v="250"/>
    <n v="250"/>
    <x v="0"/>
    <x v="1"/>
    <x v="1"/>
    <n v="1419368925"/>
    <n v="1417208925"/>
    <b v="0"/>
    <n v="22"/>
    <b v="1"/>
    <x v="6"/>
    <n v="100"/>
    <n v="11.363636363636363"/>
    <x v="1"/>
    <x v="6"/>
  </r>
  <r>
    <n v="3661"/>
    <x v="3657"/>
    <x v="3659"/>
    <n v="3000"/>
    <n v="3330"/>
    <x v="0"/>
    <x v="0"/>
    <x v="0"/>
    <n v="1460260800"/>
    <n v="1458336672"/>
    <b v="0"/>
    <n v="36"/>
    <b v="1"/>
    <x v="6"/>
    <n v="111.00000000000001"/>
    <n v="92.5"/>
    <x v="1"/>
    <x v="6"/>
  </r>
  <r>
    <n v="3662"/>
    <x v="3658"/>
    <x v="3660"/>
    <n v="8000"/>
    <n v="8114"/>
    <x v="0"/>
    <x v="5"/>
    <x v="5"/>
    <n v="1427775414"/>
    <n v="1425187014"/>
    <b v="0"/>
    <n v="40"/>
    <b v="1"/>
    <x v="6"/>
    <n v="101.42500000000001"/>
    <n v="202.85"/>
    <x v="1"/>
    <x v="6"/>
  </r>
  <r>
    <n v="3663"/>
    <x v="3659"/>
    <x v="3661"/>
    <n v="225"/>
    <n v="234"/>
    <x v="0"/>
    <x v="1"/>
    <x v="1"/>
    <n v="1482321030"/>
    <n v="1477133430"/>
    <b v="0"/>
    <n v="9"/>
    <b v="1"/>
    <x v="6"/>
    <n v="104"/>
    <n v="26"/>
    <x v="1"/>
    <x v="6"/>
  </r>
  <r>
    <n v="3664"/>
    <x v="3660"/>
    <x v="3662"/>
    <n v="800"/>
    <n v="875"/>
    <x v="0"/>
    <x v="0"/>
    <x v="0"/>
    <n v="1466056689"/>
    <n v="1464847089"/>
    <b v="0"/>
    <n v="19"/>
    <b v="1"/>
    <x v="6"/>
    <n v="109.375"/>
    <n v="46.05263157894737"/>
    <x v="1"/>
    <x v="6"/>
  </r>
  <r>
    <n v="3665"/>
    <x v="3661"/>
    <x v="3663"/>
    <n v="620"/>
    <n v="714"/>
    <x v="0"/>
    <x v="6"/>
    <x v="3"/>
    <n v="1446062040"/>
    <n v="1445109822"/>
    <b v="0"/>
    <n v="14"/>
    <b v="1"/>
    <x v="6"/>
    <n v="115.16129032258064"/>
    <n v="51"/>
    <x v="1"/>
    <x v="6"/>
  </r>
  <r>
    <n v="3666"/>
    <x v="3662"/>
    <x v="3664"/>
    <n v="1200"/>
    <n v="1200"/>
    <x v="0"/>
    <x v="0"/>
    <x v="0"/>
    <n v="1406185200"/>
    <n v="1404337382"/>
    <b v="0"/>
    <n v="38"/>
    <b v="1"/>
    <x v="6"/>
    <n v="100"/>
    <n v="31.578947368421051"/>
    <x v="1"/>
    <x v="6"/>
  </r>
  <r>
    <n v="3667"/>
    <x v="3663"/>
    <x v="3665"/>
    <n v="3000"/>
    <n v="3095.11"/>
    <x v="0"/>
    <x v="1"/>
    <x v="1"/>
    <n v="1437261419"/>
    <n v="1434669419"/>
    <b v="0"/>
    <n v="58"/>
    <b v="1"/>
    <x v="6"/>
    <n v="103.17033333333335"/>
    <n v="53.363965517241382"/>
    <x v="1"/>
    <x v="6"/>
  </r>
  <r>
    <n v="3668"/>
    <x v="3664"/>
    <x v="3666"/>
    <n v="1000"/>
    <n v="1035"/>
    <x v="0"/>
    <x v="0"/>
    <x v="0"/>
    <n v="1437676380"/>
    <n v="1435670452"/>
    <b v="0"/>
    <n v="28"/>
    <b v="1"/>
    <x v="6"/>
    <n v="103.49999999999999"/>
    <n v="36.964285714285715"/>
    <x v="1"/>
    <x v="6"/>
  </r>
  <r>
    <n v="3669"/>
    <x v="3665"/>
    <x v="3667"/>
    <n v="1000"/>
    <n v="1382"/>
    <x v="0"/>
    <x v="1"/>
    <x v="1"/>
    <n v="1434039137"/>
    <n v="1431447137"/>
    <b v="0"/>
    <n v="17"/>
    <b v="1"/>
    <x v="6"/>
    <n v="138.19999999999999"/>
    <n v="81.294117647058826"/>
    <x v="1"/>
    <x v="6"/>
  </r>
  <r>
    <n v="3670"/>
    <x v="3666"/>
    <x v="3668"/>
    <n v="220"/>
    <n v="241"/>
    <x v="0"/>
    <x v="1"/>
    <x v="1"/>
    <n v="1433113200"/>
    <n v="1431951611"/>
    <b v="0"/>
    <n v="12"/>
    <b v="1"/>
    <x v="6"/>
    <n v="109.54545454545455"/>
    <n v="20.083333333333332"/>
    <x v="1"/>
    <x v="6"/>
  </r>
  <r>
    <n v="3671"/>
    <x v="3667"/>
    <x v="3669"/>
    <n v="3500"/>
    <n v="3530"/>
    <x v="0"/>
    <x v="0"/>
    <x v="0"/>
    <n v="1405915140"/>
    <n v="1404140667"/>
    <b v="0"/>
    <n v="40"/>
    <b v="1"/>
    <x v="6"/>
    <n v="100.85714285714286"/>
    <n v="88.25"/>
    <x v="1"/>
    <x v="6"/>
  </r>
  <r>
    <n v="3672"/>
    <x v="3668"/>
    <x v="3670"/>
    <n v="3000"/>
    <n v="3046"/>
    <x v="0"/>
    <x v="1"/>
    <x v="1"/>
    <n v="1411771384"/>
    <n v="1409179384"/>
    <b v="0"/>
    <n v="57"/>
    <b v="1"/>
    <x v="6"/>
    <n v="101.53333333333335"/>
    <n v="53.438596491228068"/>
    <x v="1"/>
    <x v="6"/>
  </r>
  <r>
    <n v="3673"/>
    <x v="3669"/>
    <x v="3671"/>
    <n v="4000"/>
    <n v="4545"/>
    <x v="0"/>
    <x v="1"/>
    <x v="1"/>
    <n v="1415191920"/>
    <n v="1412233497"/>
    <b v="0"/>
    <n v="114"/>
    <b v="1"/>
    <x v="6"/>
    <n v="113.625"/>
    <n v="39.868421052631582"/>
    <x v="1"/>
    <x v="6"/>
  </r>
  <r>
    <n v="3674"/>
    <x v="3670"/>
    <x v="3672"/>
    <n v="4500"/>
    <n v="4500"/>
    <x v="0"/>
    <x v="12"/>
    <x v="3"/>
    <n v="1472936229"/>
    <n v="1467752229"/>
    <b v="0"/>
    <n v="31"/>
    <b v="1"/>
    <x v="6"/>
    <n v="100"/>
    <n v="145.16129032258064"/>
    <x v="1"/>
    <x v="6"/>
  </r>
  <r>
    <n v="3675"/>
    <x v="3671"/>
    <x v="3673"/>
    <n v="50"/>
    <n v="70"/>
    <x v="0"/>
    <x v="1"/>
    <x v="1"/>
    <n v="1463353200"/>
    <n v="1462285182"/>
    <b v="0"/>
    <n v="3"/>
    <b v="1"/>
    <x v="6"/>
    <n v="140"/>
    <n v="23.333333333333332"/>
    <x v="1"/>
    <x v="6"/>
  </r>
  <r>
    <n v="3676"/>
    <x v="3672"/>
    <x v="3674"/>
    <n v="800"/>
    <n v="1030"/>
    <x v="0"/>
    <x v="0"/>
    <x v="0"/>
    <n v="1410550484"/>
    <n v="1408995284"/>
    <b v="0"/>
    <n v="16"/>
    <b v="1"/>
    <x v="6"/>
    <n v="128.75"/>
    <n v="64.375"/>
    <x v="1"/>
    <x v="6"/>
  </r>
  <r>
    <n v="3677"/>
    <x v="3673"/>
    <x v="3675"/>
    <n v="12000"/>
    <n v="12348.5"/>
    <x v="0"/>
    <x v="0"/>
    <x v="0"/>
    <n v="1404359940"/>
    <n v="1402580818"/>
    <b v="0"/>
    <n v="199"/>
    <b v="1"/>
    <x v="6"/>
    <n v="102.90416666666667"/>
    <n v="62.052763819095475"/>
    <x v="1"/>
    <x v="6"/>
  </r>
  <r>
    <n v="3678"/>
    <x v="3674"/>
    <x v="3676"/>
    <n v="2000"/>
    <n v="2050"/>
    <x v="0"/>
    <x v="1"/>
    <x v="1"/>
    <n v="1433076298"/>
    <n v="1430052298"/>
    <b v="0"/>
    <n v="31"/>
    <b v="1"/>
    <x v="6"/>
    <n v="102.49999999999999"/>
    <n v="66.129032258064512"/>
    <x v="1"/>
    <x v="6"/>
  </r>
  <r>
    <n v="3679"/>
    <x v="3675"/>
    <x v="3677"/>
    <n v="2000"/>
    <n v="2202"/>
    <x v="0"/>
    <x v="0"/>
    <x v="0"/>
    <n v="1404190740"/>
    <n v="1401214581"/>
    <b v="0"/>
    <n v="30"/>
    <b v="1"/>
    <x v="6"/>
    <n v="110.1"/>
    <n v="73.400000000000006"/>
    <x v="1"/>
    <x v="6"/>
  </r>
  <r>
    <n v="3680"/>
    <x v="3676"/>
    <x v="3678"/>
    <n v="3000"/>
    <n v="3383"/>
    <x v="0"/>
    <x v="0"/>
    <x v="0"/>
    <n v="1475664834"/>
    <n v="1473850434"/>
    <b v="0"/>
    <n v="34"/>
    <b v="1"/>
    <x v="6"/>
    <n v="112.76666666666667"/>
    <n v="99.5"/>
    <x v="1"/>
    <x v="6"/>
  </r>
  <r>
    <n v="3681"/>
    <x v="3677"/>
    <x v="3679"/>
    <n v="1000"/>
    <n v="1119"/>
    <x v="0"/>
    <x v="0"/>
    <x v="0"/>
    <n v="1452872290"/>
    <n v="1452008290"/>
    <b v="0"/>
    <n v="18"/>
    <b v="1"/>
    <x v="6"/>
    <n v="111.9"/>
    <n v="62.166666666666664"/>
    <x v="1"/>
    <x v="6"/>
  </r>
  <r>
    <n v="3682"/>
    <x v="3678"/>
    <x v="3680"/>
    <n v="3000"/>
    <n v="4176"/>
    <x v="0"/>
    <x v="0"/>
    <x v="0"/>
    <n v="1402901940"/>
    <n v="1399998418"/>
    <b v="0"/>
    <n v="67"/>
    <b v="1"/>
    <x v="6"/>
    <n v="139.19999999999999"/>
    <n v="62.328358208955223"/>
    <x v="1"/>
    <x v="6"/>
  </r>
  <r>
    <n v="3683"/>
    <x v="3679"/>
    <x v="3681"/>
    <n v="3500"/>
    <n v="3880"/>
    <x v="0"/>
    <x v="0"/>
    <x v="0"/>
    <n v="1476931696"/>
    <n v="1474339696"/>
    <b v="0"/>
    <n v="66"/>
    <b v="1"/>
    <x v="6"/>
    <n v="110.85714285714286"/>
    <n v="58.787878787878789"/>
    <x v="1"/>
    <x v="6"/>
  </r>
  <r>
    <n v="3684"/>
    <x v="3680"/>
    <x v="3682"/>
    <n v="750"/>
    <n v="1043"/>
    <x v="0"/>
    <x v="0"/>
    <x v="0"/>
    <n v="1441167586"/>
    <n v="1438575586"/>
    <b v="0"/>
    <n v="23"/>
    <b v="1"/>
    <x v="6"/>
    <n v="139.06666666666666"/>
    <n v="45.347826086956523"/>
    <x v="1"/>
    <x v="6"/>
  </r>
  <r>
    <n v="3685"/>
    <x v="3681"/>
    <x v="3683"/>
    <n v="5000"/>
    <n v="5285"/>
    <x v="0"/>
    <x v="0"/>
    <x v="0"/>
    <n v="1400533200"/>
    <n v="1398348859"/>
    <b v="0"/>
    <n v="126"/>
    <b v="1"/>
    <x v="6"/>
    <n v="105.69999999999999"/>
    <n v="41.944444444444443"/>
    <x v="1"/>
    <x v="6"/>
  </r>
  <r>
    <n v="3686"/>
    <x v="3682"/>
    <x v="3684"/>
    <n v="350"/>
    <n v="355"/>
    <x v="0"/>
    <x v="0"/>
    <x v="0"/>
    <n v="1440820740"/>
    <n v="1439567660"/>
    <b v="0"/>
    <n v="6"/>
    <b v="1"/>
    <x v="6"/>
    <n v="101.42857142857142"/>
    <n v="59.166666666666664"/>
    <x v="1"/>
    <x v="6"/>
  </r>
  <r>
    <n v="3687"/>
    <x v="3683"/>
    <x v="3685"/>
    <n v="5000"/>
    <n v="5012.25"/>
    <x v="0"/>
    <x v="0"/>
    <x v="0"/>
    <n v="1403846055"/>
    <n v="1401254055"/>
    <b v="0"/>
    <n v="25"/>
    <b v="1"/>
    <x v="6"/>
    <n v="100.245"/>
    <n v="200.49"/>
    <x v="1"/>
    <x v="6"/>
  </r>
  <r>
    <n v="3688"/>
    <x v="3684"/>
    <x v="3686"/>
    <n v="3000"/>
    <n v="3275"/>
    <x v="0"/>
    <x v="1"/>
    <x v="1"/>
    <n v="1407524004"/>
    <n v="1404932004"/>
    <b v="0"/>
    <n v="39"/>
    <b v="1"/>
    <x v="6"/>
    <n v="109.16666666666666"/>
    <n v="83.974358974358978"/>
    <x v="1"/>
    <x v="6"/>
  </r>
  <r>
    <n v="3689"/>
    <x v="3685"/>
    <x v="3687"/>
    <n v="3000"/>
    <n v="3550"/>
    <x v="0"/>
    <x v="0"/>
    <x v="0"/>
    <n v="1434925500"/>
    <n v="1432410639"/>
    <b v="0"/>
    <n v="62"/>
    <b v="1"/>
    <x v="6"/>
    <n v="118.33333333333333"/>
    <n v="57.258064516129032"/>
    <x v="1"/>
    <x v="6"/>
  </r>
  <r>
    <n v="3690"/>
    <x v="3686"/>
    <x v="3688"/>
    <n v="1500"/>
    <n v="1800"/>
    <x v="0"/>
    <x v="0"/>
    <x v="0"/>
    <n v="1417101683"/>
    <n v="1414506083"/>
    <b v="0"/>
    <n v="31"/>
    <b v="1"/>
    <x v="6"/>
    <n v="120"/>
    <n v="58.064516129032256"/>
    <x v="1"/>
    <x v="6"/>
  </r>
  <r>
    <n v="3691"/>
    <x v="3687"/>
    <x v="3689"/>
    <n v="40000"/>
    <n v="51184"/>
    <x v="0"/>
    <x v="0"/>
    <x v="0"/>
    <n v="1425272340"/>
    <n v="1421426929"/>
    <b v="0"/>
    <n v="274"/>
    <b v="1"/>
    <x v="6"/>
    <n v="127.96000000000001"/>
    <n v="186.80291970802921"/>
    <x v="1"/>
    <x v="6"/>
  </r>
  <r>
    <n v="3692"/>
    <x v="3688"/>
    <x v="3690"/>
    <n v="1000"/>
    <n v="1260"/>
    <x v="0"/>
    <x v="0"/>
    <x v="0"/>
    <n v="1411084800"/>
    <n v="1410304179"/>
    <b v="0"/>
    <n v="17"/>
    <b v="1"/>
    <x v="6"/>
    <n v="126"/>
    <n v="74.117647058823536"/>
    <x v="1"/>
    <x v="6"/>
  </r>
  <r>
    <n v="3693"/>
    <x v="3689"/>
    <x v="3691"/>
    <n v="333"/>
    <n v="430"/>
    <x v="0"/>
    <x v="1"/>
    <x v="1"/>
    <n v="1448922600"/>
    <n v="1446352529"/>
    <b v="0"/>
    <n v="14"/>
    <b v="1"/>
    <x v="6"/>
    <n v="129.12912912912913"/>
    <n v="30.714285714285715"/>
    <x v="1"/>
    <x v="6"/>
  </r>
  <r>
    <n v="3694"/>
    <x v="3690"/>
    <x v="3692"/>
    <n v="3500"/>
    <n v="3760"/>
    <x v="0"/>
    <x v="0"/>
    <x v="0"/>
    <n v="1465178400"/>
    <n v="1461985967"/>
    <b v="0"/>
    <n v="60"/>
    <b v="1"/>
    <x v="6"/>
    <n v="107.42857142857143"/>
    <n v="62.666666666666664"/>
    <x v="1"/>
    <x v="6"/>
  </r>
  <r>
    <n v="3695"/>
    <x v="3691"/>
    <x v="3693"/>
    <n v="4000"/>
    <n v="4005"/>
    <x v="0"/>
    <x v="0"/>
    <x v="0"/>
    <n v="1421009610"/>
    <n v="1419281610"/>
    <b v="0"/>
    <n v="33"/>
    <b v="1"/>
    <x v="6"/>
    <n v="100.125"/>
    <n v="121.36363636363636"/>
    <x v="1"/>
    <x v="6"/>
  </r>
  <r>
    <n v="3696"/>
    <x v="3692"/>
    <x v="3694"/>
    <n v="2000"/>
    <n v="3100"/>
    <x v="0"/>
    <x v="1"/>
    <x v="1"/>
    <n v="1423838916"/>
    <n v="1418654916"/>
    <b v="0"/>
    <n v="78"/>
    <b v="1"/>
    <x v="6"/>
    <n v="155"/>
    <n v="39.743589743589745"/>
    <x v="1"/>
    <x v="6"/>
  </r>
  <r>
    <n v="3697"/>
    <x v="3693"/>
    <x v="3695"/>
    <n v="2000"/>
    <n v="2160"/>
    <x v="0"/>
    <x v="1"/>
    <x v="1"/>
    <n v="1462878648"/>
    <n v="1461064248"/>
    <b v="0"/>
    <n v="30"/>
    <b v="1"/>
    <x v="6"/>
    <n v="108"/>
    <n v="72"/>
    <x v="1"/>
    <x v="6"/>
  </r>
  <r>
    <n v="3698"/>
    <x v="3694"/>
    <x v="3696"/>
    <n v="5000"/>
    <n v="5526"/>
    <x v="0"/>
    <x v="0"/>
    <x v="0"/>
    <n v="1456946487"/>
    <n v="1454354487"/>
    <b v="0"/>
    <n v="136"/>
    <b v="1"/>
    <x v="6"/>
    <n v="110.52"/>
    <n v="40.632352941176471"/>
    <x v="1"/>
    <x v="6"/>
  </r>
  <r>
    <n v="3699"/>
    <x v="3695"/>
    <x v="3697"/>
    <n v="2500"/>
    <n v="2520"/>
    <x v="0"/>
    <x v="0"/>
    <x v="0"/>
    <n v="1413383216"/>
    <n v="1410791216"/>
    <b v="0"/>
    <n v="40"/>
    <b v="1"/>
    <x v="6"/>
    <n v="100.8"/>
    <n v="63"/>
    <x v="1"/>
    <x v="6"/>
  </r>
  <r>
    <n v="3700"/>
    <x v="3696"/>
    <x v="3698"/>
    <n v="500"/>
    <n v="606"/>
    <x v="0"/>
    <x v="0"/>
    <x v="0"/>
    <n v="1412092800"/>
    <n v="1409493800"/>
    <b v="0"/>
    <n v="18"/>
    <b v="1"/>
    <x v="6"/>
    <n v="121.2"/>
    <n v="33.666666666666664"/>
    <x v="1"/>
    <x v="6"/>
  </r>
  <r>
    <n v="3701"/>
    <x v="3697"/>
    <x v="3699"/>
    <n v="1500"/>
    <n v="1505"/>
    <x v="0"/>
    <x v="1"/>
    <x v="1"/>
    <n v="1433422793"/>
    <n v="1430830793"/>
    <b v="0"/>
    <n v="39"/>
    <b v="1"/>
    <x v="6"/>
    <n v="100.33333333333334"/>
    <n v="38.589743589743591"/>
    <x v="1"/>
    <x v="6"/>
  </r>
  <r>
    <n v="3702"/>
    <x v="3698"/>
    <x v="3700"/>
    <n v="3000"/>
    <n v="3275"/>
    <x v="0"/>
    <x v="1"/>
    <x v="1"/>
    <n v="1468191540"/>
    <n v="1464958484"/>
    <b v="0"/>
    <n v="21"/>
    <b v="1"/>
    <x v="6"/>
    <n v="109.16666666666666"/>
    <n v="155.95238095238096"/>
    <x v="1"/>
    <x v="6"/>
  </r>
  <r>
    <n v="3703"/>
    <x v="3699"/>
    <x v="3701"/>
    <n v="1050"/>
    <n v="1296"/>
    <x v="0"/>
    <x v="0"/>
    <x v="0"/>
    <n v="1471071540"/>
    <n v="1467720388"/>
    <b v="0"/>
    <n v="30"/>
    <b v="1"/>
    <x v="6"/>
    <n v="123.42857142857142"/>
    <n v="43.2"/>
    <x v="1"/>
    <x v="6"/>
  </r>
  <r>
    <n v="3704"/>
    <x v="3700"/>
    <x v="3702"/>
    <n v="300"/>
    <n v="409.01"/>
    <x v="0"/>
    <x v="1"/>
    <x v="1"/>
    <n v="1464712394"/>
    <n v="1459528394"/>
    <b v="0"/>
    <n v="27"/>
    <b v="1"/>
    <x v="6"/>
    <n v="136.33666666666667"/>
    <n v="15.148518518518518"/>
    <x v="1"/>
    <x v="6"/>
  </r>
  <r>
    <n v="3705"/>
    <x v="3701"/>
    <x v="3703"/>
    <n v="2827"/>
    <n v="2925"/>
    <x v="0"/>
    <x v="0"/>
    <x v="0"/>
    <n v="1403546400"/>
    <n v="1401714114"/>
    <b v="0"/>
    <n v="35"/>
    <b v="1"/>
    <x v="6"/>
    <n v="103.46657233816768"/>
    <n v="83.571428571428569"/>
    <x v="1"/>
    <x v="6"/>
  </r>
  <r>
    <n v="3706"/>
    <x v="3702"/>
    <x v="3704"/>
    <n v="1500"/>
    <n v="1820"/>
    <x v="0"/>
    <x v="0"/>
    <x v="0"/>
    <n v="1410558949"/>
    <n v="1409262949"/>
    <b v="0"/>
    <n v="13"/>
    <b v="1"/>
    <x v="6"/>
    <n v="121.33333333333334"/>
    <n v="140"/>
    <x v="1"/>
    <x v="6"/>
  </r>
  <r>
    <n v="3707"/>
    <x v="3703"/>
    <x v="3705"/>
    <n v="1000"/>
    <n v="1860"/>
    <x v="0"/>
    <x v="0"/>
    <x v="0"/>
    <n v="1469165160"/>
    <n v="1467335378"/>
    <b v="0"/>
    <n v="23"/>
    <b v="1"/>
    <x v="6"/>
    <n v="186"/>
    <n v="80.869565217391298"/>
    <x v="1"/>
    <x v="6"/>
  </r>
  <r>
    <n v="3708"/>
    <x v="3704"/>
    <x v="3706"/>
    <n v="700"/>
    <n v="2100"/>
    <x v="0"/>
    <x v="0"/>
    <x v="0"/>
    <n v="1404444286"/>
    <n v="1403234686"/>
    <b v="0"/>
    <n v="39"/>
    <b v="1"/>
    <x v="6"/>
    <n v="300"/>
    <n v="53.846153846153847"/>
    <x v="1"/>
    <x v="6"/>
  </r>
  <r>
    <n v="3709"/>
    <x v="3705"/>
    <x v="3707"/>
    <n v="1000"/>
    <n v="1082.5"/>
    <x v="0"/>
    <x v="1"/>
    <x v="1"/>
    <n v="1403715546"/>
    <n v="1401123546"/>
    <b v="0"/>
    <n v="35"/>
    <b v="1"/>
    <x v="6"/>
    <n v="108.25"/>
    <n v="30.928571428571427"/>
    <x v="1"/>
    <x v="6"/>
  </r>
  <r>
    <n v="3710"/>
    <x v="3706"/>
    <x v="3708"/>
    <n v="1300"/>
    <n v="1835"/>
    <x v="0"/>
    <x v="0"/>
    <x v="0"/>
    <n v="1428068988"/>
    <n v="1425908988"/>
    <b v="0"/>
    <n v="27"/>
    <b v="1"/>
    <x v="6"/>
    <n v="141.15384615384616"/>
    <n v="67.962962962962962"/>
    <x v="1"/>
    <x v="6"/>
  </r>
  <r>
    <n v="3711"/>
    <x v="3707"/>
    <x v="3709"/>
    <n v="500"/>
    <n v="570"/>
    <x v="0"/>
    <x v="0"/>
    <x v="0"/>
    <n v="1402848000"/>
    <n v="1400606573"/>
    <b v="0"/>
    <n v="21"/>
    <b v="1"/>
    <x v="6"/>
    <n v="113.99999999999999"/>
    <n v="27.142857142857142"/>
    <x v="1"/>
    <x v="6"/>
  </r>
  <r>
    <n v="3712"/>
    <x v="3708"/>
    <x v="3710"/>
    <n v="7500"/>
    <n v="11530"/>
    <x v="0"/>
    <x v="0"/>
    <x v="0"/>
    <n v="1433055540"/>
    <n v="1431230867"/>
    <b v="0"/>
    <n v="104"/>
    <b v="1"/>
    <x v="6"/>
    <n v="153.73333333333335"/>
    <n v="110.86538461538461"/>
    <x v="1"/>
    <x v="6"/>
  </r>
  <r>
    <n v="3713"/>
    <x v="3709"/>
    <x v="3711"/>
    <n v="2000"/>
    <n v="2030"/>
    <x v="0"/>
    <x v="0"/>
    <x v="0"/>
    <n v="1465062166"/>
    <n v="1463334166"/>
    <b v="0"/>
    <n v="19"/>
    <b v="1"/>
    <x v="6"/>
    <n v="101.49999999999999"/>
    <n v="106.84210526315789"/>
    <x v="1"/>
    <x v="6"/>
  </r>
  <r>
    <n v="3714"/>
    <x v="3710"/>
    <x v="3712"/>
    <n v="10000"/>
    <n v="10235"/>
    <x v="0"/>
    <x v="0"/>
    <x v="0"/>
    <n v="1432612740"/>
    <n v="1429881667"/>
    <b v="0"/>
    <n v="97"/>
    <b v="1"/>
    <x v="6"/>
    <n v="102.35000000000001"/>
    <n v="105.51546391752578"/>
    <x v="1"/>
    <x v="6"/>
  </r>
  <r>
    <n v="3715"/>
    <x v="3711"/>
    <x v="3713"/>
    <n v="3500"/>
    <n v="3590"/>
    <x v="0"/>
    <x v="1"/>
    <x v="1"/>
    <n v="1427806320"/>
    <n v="1422834819"/>
    <b v="0"/>
    <n v="27"/>
    <b v="1"/>
    <x v="6"/>
    <n v="102.57142857142858"/>
    <n v="132.96296296296296"/>
    <x v="1"/>
    <x v="6"/>
  </r>
  <r>
    <n v="3716"/>
    <x v="3712"/>
    <x v="3714"/>
    <n v="800"/>
    <n v="1246"/>
    <x v="0"/>
    <x v="0"/>
    <x v="0"/>
    <n v="1453411109"/>
    <n v="1450819109"/>
    <b v="0"/>
    <n v="24"/>
    <b v="1"/>
    <x v="6"/>
    <n v="155.75"/>
    <n v="51.916666666666664"/>
    <x v="1"/>
    <x v="6"/>
  </r>
  <r>
    <n v="3717"/>
    <x v="3713"/>
    <x v="3715"/>
    <n v="4000"/>
    <n v="4030"/>
    <x v="0"/>
    <x v="1"/>
    <x v="1"/>
    <n v="1431204449"/>
    <n v="1428526049"/>
    <b v="0"/>
    <n v="13"/>
    <b v="1"/>
    <x v="6"/>
    <n v="100.75"/>
    <n v="310"/>
    <x v="1"/>
    <x v="6"/>
  </r>
  <r>
    <n v="3718"/>
    <x v="3714"/>
    <x v="3716"/>
    <n v="500"/>
    <n v="1197"/>
    <x v="0"/>
    <x v="1"/>
    <x v="1"/>
    <n v="1425057075"/>
    <n v="1422465075"/>
    <b v="0"/>
    <n v="46"/>
    <b v="1"/>
    <x v="6"/>
    <n v="239.4"/>
    <n v="26.021739130434781"/>
    <x v="1"/>
    <x v="6"/>
  </r>
  <r>
    <n v="3719"/>
    <x v="3715"/>
    <x v="3717"/>
    <n v="200"/>
    <n v="420"/>
    <x v="0"/>
    <x v="1"/>
    <x v="1"/>
    <n v="1434994266"/>
    <n v="1432402266"/>
    <b v="0"/>
    <n v="4"/>
    <b v="1"/>
    <x v="6"/>
    <n v="210"/>
    <n v="105"/>
    <x v="1"/>
    <x v="6"/>
  </r>
  <r>
    <n v="3720"/>
    <x v="3716"/>
    <x v="3718"/>
    <n v="3300"/>
    <n v="3449"/>
    <x v="0"/>
    <x v="0"/>
    <x v="0"/>
    <n v="1435881006"/>
    <n v="1433980206"/>
    <b v="0"/>
    <n v="40"/>
    <b v="1"/>
    <x v="6"/>
    <n v="104.51515151515152"/>
    <n v="86.224999999999994"/>
    <x v="1"/>
    <x v="6"/>
  </r>
  <r>
    <n v="3721"/>
    <x v="3717"/>
    <x v="3719"/>
    <n v="5000"/>
    <n v="5040"/>
    <x v="0"/>
    <x v="0"/>
    <x v="0"/>
    <n v="1415230084"/>
    <n v="1413412084"/>
    <b v="0"/>
    <n v="44"/>
    <b v="1"/>
    <x v="6"/>
    <n v="100.8"/>
    <n v="114.54545454545455"/>
    <x v="1"/>
    <x v="6"/>
  </r>
  <r>
    <n v="3722"/>
    <x v="3718"/>
    <x v="3720"/>
    <n v="1500"/>
    <n v="1668"/>
    <x v="0"/>
    <x v="5"/>
    <x v="5"/>
    <n v="1455231540"/>
    <n v="1452614847"/>
    <b v="0"/>
    <n v="35"/>
    <b v="1"/>
    <x v="6"/>
    <n v="111.20000000000002"/>
    <n v="47.657142857142858"/>
    <x v="1"/>
    <x v="6"/>
  </r>
  <r>
    <n v="3723"/>
    <x v="3719"/>
    <x v="3721"/>
    <n v="4500"/>
    <n v="4592"/>
    <x v="0"/>
    <x v="1"/>
    <x v="1"/>
    <n v="1417374262"/>
    <n v="1414778662"/>
    <b v="0"/>
    <n v="63"/>
    <b v="1"/>
    <x v="6"/>
    <n v="102.04444444444445"/>
    <n v="72.888888888888886"/>
    <x v="1"/>
    <x v="6"/>
  </r>
  <r>
    <n v="3724"/>
    <x v="3720"/>
    <x v="3722"/>
    <n v="4300"/>
    <n v="4409.55"/>
    <x v="0"/>
    <x v="1"/>
    <x v="1"/>
    <n v="1462402800"/>
    <n v="1459856860"/>
    <b v="0"/>
    <n v="89"/>
    <b v="1"/>
    <x v="6"/>
    <n v="102.54767441860466"/>
    <n v="49.545505617977533"/>
    <x v="1"/>
    <x v="6"/>
  </r>
  <r>
    <n v="3725"/>
    <x v="3721"/>
    <x v="3723"/>
    <n v="300"/>
    <n v="381"/>
    <x v="0"/>
    <x v="1"/>
    <x v="1"/>
    <n v="1455831000"/>
    <n v="1454366467"/>
    <b v="0"/>
    <n v="15"/>
    <b v="1"/>
    <x v="6"/>
    <n v="127"/>
    <n v="25.4"/>
    <x v="1"/>
    <x v="6"/>
  </r>
  <r>
    <n v="3726"/>
    <x v="3722"/>
    <x v="3724"/>
    <n v="850"/>
    <n v="2879"/>
    <x v="0"/>
    <x v="0"/>
    <x v="0"/>
    <n v="1461963600"/>
    <n v="1459567371"/>
    <b v="0"/>
    <n v="46"/>
    <b v="1"/>
    <x v="6"/>
    <n v="338.70588235294122"/>
    <n v="62.586956521739133"/>
    <x v="1"/>
    <x v="6"/>
  </r>
  <r>
    <n v="3727"/>
    <x v="3723"/>
    <x v="3725"/>
    <n v="2000"/>
    <n v="2015"/>
    <x v="0"/>
    <x v="0"/>
    <x v="0"/>
    <n v="1476939300"/>
    <n v="1474273294"/>
    <b v="0"/>
    <n v="33"/>
    <b v="1"/>
    <x v="6"/>
    <n v="100.75"/>
    <n v="61.060606060606062"/>
    <x v="1"/>
    <x v="6"/>
  </r>
  <r>
    <n v="3728"/>
    <x v="3724"/>
    <x v="3726"/>
    <n v="20000"/>
    <n v="1862"/>
    <x v="2"/>
    <x v="0"/>
    <x v="0"/>
    <n v="1439957176"/>
    <n v="1437365176"/>
    <b v="0"/>
    <n v="31"/>
    <b v="0"/>
    <x v="6"/>
    <n v="9.31"/>
    <n v="60.064516129032256"/>
    <x v="1"/>
    <x v="6"/>
  </r>
  <r>
    <n v="3729"/>
    <x v="3725"/>
    <x v="3727"/>
    <n v="5000"/>
    <n v="362"/>
    <x v="2"/>
    <x v="0"/>
    <x v="0"/>
    <n v="1427082912"/>
    <n v="1423198512"/>
    <b v="0"/>
    <n v="5"/>
    <b v="0"/>
    <x v="6"/>
    <n v="7.24"/>
    <n v="72.400000000000006"/>
    <x v="1"/>
    <x v="6"/>
  </r>
  <r>
    <n v="3730"/>
    <x v="3726"/>
    <x v="3728"/>
    <n v="1000"/>
    <n v="100"/>
    <x v="2"/>
    <x v="0"/>
    <x v="0"/>
    <n v="1439828159"/>
    <n v="1437236159"/>
    <b v="0"/>
    <n v="1"/>
    <b v="0"/>
    <x v="6"/>
    <n v="10"/>
    <n v="100"/>
    <x v="1"/>
    <x v="6"/>
  </r>
  <r>
    <n v="3731"/>
    <x v="3727"/>
    <x v="3729"/>
    <n v="5500"/>
    <n v="620"/>
    <x v="2"/>
    <x v="0"/>
    <x v="0"/>
    <n v="1420860180"/>
    <n v="1418234646"/>
    <b v="0"/>
    <n v="12"/>
    <b v="0"/>
    <x v="6"/>
    <n v="11.272727272727273"/>
    <n v="51.666666666666664"/>
    <x v="1"/>
    <x v="6"/>
  </r>
  <r>
    <n v="3732"/>
    <x v="3728"/>
    <x v="3730"/>
    <n v="850"/>
    <n v="131"/>
    <x v="2"/>
    <x v="9"/>
    <x v="3"/>
    <n v="1422100800"/>
    <n v="1416932133"/>
    <b v="0"/>
    <n v="4"/>
    <b v="0"/>
    <x v="6"/>
    <n v="15.411764705882353"/>
    <n v="32.75"/>
    <x v="1"/>
    <x v="6"/>
  </r>
  <r>
    <n v="3733"/>
    <x v="3729"/>
    <x v="3731"/>
    <n v="1500"/>
    <n v="0"/>
    <x v="2"/>
    <x v="0"/>
    <x v="0"/>
    <n v="1429396200"/>
    <n v="1428539708"/>
    <b v="0"/>
    <n v="0"/>
    <b v="0"/>
    <x v="6"/>
    <n v="0"/>
    <e v="#DIV/0!"/>
    <x v="1"/>
    <x v="6"/>
  </r>
  <r>
    <n v="3734"/>
    <x v="3730"/>
    <x v="3732"/>
    <n v="1500"/>
    <n v="427"/>
    <x v="2"/>
    <x v="0"/>
    <x v="0"/>
    <n v="1432589896"/>
    <n v="1427405896"/>
    <b v="0"/>
    <n v="7"/>
    <b v="0"/>
    <x v="6"/>
    <n v="28.466666666666669"/>
    <n v="61"/>
    <x v="1"/>
    <x v="6"/>
  </r>
  <r>
    <n v="3735"/>
    <x v="3731"/>
    <x v="3733"/>
    <n v="150"/>
    <n v="20"/>
    <x v="2"/>
    <x v="1"/>
    <x v="1"/>
    <n v="1432831089"/>
    <n v="1430239089"/>
    <b v="0"/>
    <n v="2"/>
    <b v="0"/>
    <x v="6"/>
    <n v="13.333333333333334"/>
    <n v="10"/>
    <x v="1"/>
    <x v="6"/>
  </r>
  <r>
    <n v="3736"/>
    <x v="3732"/>
    <x v="3734"/>
    <n v="1500"/>
    <n v="10"/>
    <x v="2"/>
    <x v="1"/>
    <x v="1"/>
    <n v="1427133600"/>
    <n v="1423847093"/>
    <b v="0"/>
    <n v="1"/>
    <b v="0"/>
    <x v="6"/>
    <n v="0.66666666666666674"/>
    <n v="10"/>
    <x v="1"/>
    <x v="6"/>
  </r>
  <r>
    <n v="3737"/>
    <x v="3476"/>
    <x v="3735"/>
    <n v="700"/>
    <n v="150"/>
    <x v="2"/>
    <x v="0"/>
    <x v="0"/>
    <n v="1447311540"/>
    <n v="1445358903"/>
    <b v="0"/>
    <n v="4"/>
    <b v="0"/>
    <x v="6"/>
    <n v="21.428571428571427"/>
    <n v="37.5"/>
    <x v="1"/>
    <x v="6"/>
  </r>
  <r>
    <n v="3738"/>
    <x v="3733"/>
    <x v="3736"/>
    <n v="1500"/>
    <n v="270"/>
    <x v="2"/>
    <x v="1"/>
    <x v="1"/>
    <n v="1405461600"/>
    <n v="1403562705"/>
    <b v="0"/>
    <n v="6"/>
    <b v="0"/>
    <x v="6"/>
    <n v="18"/>
    <n v="45"/>
    <x v="1"/>
    <x v="6"/>
  </r>
  <r>
    <n v="3739"/>
    <x v="3734"/>
    <x v="3737"/>
    <n v="4000"/>
    <n v="805"/>
    <x v="2"/>
    <x v="1"/>
    <x v="1"/>
    <n v="1468752468"/>
    <n v="1467024468"/>
    <b v="0"/>
    <n v="8"/>
    <b v="0"/>
    <x v="6"/>
    <n v="20.125"/>
    <n v="100.625"/>
    <x v="1"/>
    <x v="6"/>
  </r>
  <r>
    <n v="3740"/>
    <x v="3735"/>
    <x v="3738"/>
    <n v="2000"/>
    <n v="358"/>
    <x v="2"/>
    <x v="0"/>
    <x v="0"/>
    <n v="1407808438"/>
    <n v="1405217355"/>
    <b v="0"/>
    <n v="14"/>
    <b v="0"/>
    <x v="6"/>
    <n v="17.899999999999999"/>
    <n v="25.571428571428573"/>
    <x v="1"/>
    <x v="6"/>
  </r>
  <r>
    <n v="3741"/>
    <x v="3736"/>
    <x v="3739"/>
    <n v="20000"/>
    <n v="0"/>
    <x v="2"/>
    <x v="0"/>
    <x v="0"/>
    <n v="1450389950"/>
    <n v="1447797950"/>
    <b v="0"/>
    <n v="0"/>
    <b v="0"/>
    <x v="6"/>
    <n v="0"/>
    <e v="#DIV/0!"/>
    <x v="1"/>
    <x v="6"/>
  </r>
  <r>
    <n v="3742"/>
    <x v="3737"/>
    <x v="3740"/>
    <n v="5000"/>
    <n v="100"/>
    <x v="2"/>
    <x v="0"/>
    <x v="0"/>
    <n v="1409980144"/>
    <n v="1407388144"/>
    <b v="0"/>
    <n v="4"/>
    <b v="0"/>
    <x v="6"/>
    <n v="2"/>
    <n v="25"/>
    <x v="1"/>
    <x v="6"/>
  </r>
  <r>
    <n v="3743"/>
    <x v="3738"/>
    <x v="3741"/>
    <n v="2200"/>
    <n v="0"/>
    <x v="2"/>
    <x v="0"/>
    <x v="0"/>
    <n v="1404406964"/>
    <n v="1401814964"/>
    <b v="0"/>
    <n v="0"/>
    <b v="0"/>
    <x v="6"/>
    <n v="0"/>
    <e v="#DIV/0!"/>
    <x v="1"/>
    <x v="6"/>
  </r>
  <r>
    <n v="3744"/>
    <x v="3739"/>
    <x v="3742"/>
    <n v="1200"/>
    <n v="0"/>
    <x v="2"/>
    <x v="0"/>
    <x v="0"/>
    <n v="1404532740"/>
    <n v="1401823952"/>
    <b v="0"/>
    <n v="0"/>
    <b v="0"/>
    <x v="6"/>
    <n v="0"/>
    <e v="#DIV/0!"/>
    <x v="1"/>
    <x v="6"/>
  </r>
  <r>
    <n v="3745"/>
    <x v="3740"/>
    <x v="3743"/>
    <n v="100"/>
    <n v="10"/>
    <x v="2"/>
    <x v="0"/>
    <x v="0"/>
    <n v="1407689102"/>
    <n v="1405097102"/>
    <b v="0"/>
    <n v="1"/>
    <b v="0"/>
    <x v="6"/>
    <n v="10"/>
    <n v="10"/>
    <x v="1"/>
    <x v="6"/>
  </r>
  <r>
    <n v="3746"/>
    <x v="3741"/>
    <x v="3744"/>
    <n v="8500"/>
    <n v="202"/>
    <x v="2"/>
    <x v="0"/>
    <x v="0"/>
    <n v="1475918439"/>
    <n v="1473326439"/>
    <b v="0"/>
    <n v="1"/>
    <b v="0"/>
    <x v="6"/>
    <n v="2.3764705882352941"/>
    <n v="202"/>
    <x v="1"/>
    <x v="6"/>
  </r>
  <r>
    <n v="3747"/>
    <x v="3742"/>
    <x v="3745"/>
    <n v="2500"/>
    <n v="25"/>
    <x v="2"/>
    <x v="1"/>
    <x v="1"/>
    <n v="1436137140"/>
    <n v="1433833896"/>
    <b v="0"/>
    <n v="1"/>
    <b v="0"/>
    <x v="6"/>
    <n v="1"/>
    <n v="25"/>
    <x v="1"/>
    <x v="6"/>
  </r>
  <r>
    <n v="3748"/>
    <x v="3743"/>
    <x v="3746"/>
    <n v="5000"/>
    <n v="5176"/>
    <x v="0"/>
    <x v="0"/>
    <x v="0"/>
    <n v="1455602340"/>
    <n v="1453827436"/>
    <b v="0"/>
    <n v="52"/>
    <b v="1"/>
    <x v="40"/>
    <n v="103.52"/>
    <n v="99.538461538461533"/>
    <x v="1"/>
    <x v="40"/>
  </r>
  <r>
    <n v="3749"/>
    <x v="3744"/>
    <x v="3747"/>
    <n v="500"/>
    <n v="525"/>
    <x v="0"/>
    <x v="0"/>
    <x v="0"/>
    <n v="1461902340"/>
    <n v="1459220588"/>
    <b v="0"/>
    <n v="7"/>
    <b v="1"/>
    <x v="40"/>
    <n v="105"/>
    <n v="75"/>
    <x v="1"/>
    <x v="40"/>
  </r>
  <r>
    <n v="3750"/>
    <x v="3745"/>
    <x v="3748"/>
    <n v="6000"/>
    <n v="6027"/>
    <x v="0"/>
    <x v="0"/>
    <x v="0"/>
    <n v="1423555140"/>
    <n v="1421105608"/>
    <b v="0"/>
    <n v="28"/>
    <b v="1"/>
    <x v="40"/>
    <n v="100.44999999999999"/>
    <n v="215.25"/>
    <x v="1"/>
    <x v="40"/>
  </r>
  <r>
    <n v="3751"/>
    <x v="3746"/>
    <x v="3749"/>
    <n v="1000"/>
    <n v="1326"/>
    <x v="0"/>
    <x v="0"/>
    <x v="0"/>
    <n v="1459641073"/>
    <n v="1454460673"/>
    <b v="0"/>
    <n v="11"/>
    <b v="1"/>
    <x v="40"/>
    <n v="132.6"/>
    <n v="120.54545454545455"/>
    <x v="1"/>
    <x v="40"/>
  </r>
  <r>
    <n v="3752"/>
    <x v="3747"/>
    <x v="3750"/>
    <n v="500"/>
    <n v="565"/>
    <x v="0"/>
    <x v="1"/>
    <x v="1"/>
    <n v="1476651600"/>
    <n v="1473189335"/>
    <b v="0"/>
    <n v="15"/>
    <b v="1"/>
    <x v="40"/>
    <n v="112.99999999999999"/>
    <n v="37.666666666666664"/>
    <x v="1"/>
    <x v="40"/>
  </r>
  <r>
    <n v="3753"/>
    <x v="3748"/>
    <x v="3751"/>
    <n v="5000"/>
    <n v="5167"/>
    <x v="0"/>
    <x v="0"/>
    <x v="0"/>
    <n v="1433289600"/>
    <n v="1430768800"/>
    <b v="0"/>
    <n v="30"/>
    <b v="1"/>
    <x v="40"/>
    <n v="103.34"/>
    <n v="172.23333333333332"/>
    <x v="1"/>
    <x v="40"/>
  </r>
  <r>
    <n v="3754"/>
    <x v="3749"/>
    <x v="3752"/>
    <n v="2500"/>
    <n v="3000"/>
    <x v="0"/>
    <x v="0"/>
    <x v="0"/>
    <n v="1406350740"/>
    <n v="1403125737"/>
    <b v="0"/>
    <n v="27"/>
    <b v="1"/>
    <x v="40"/>
    <n v="120"/>
    <n v="111.11111111111111"/>
    <x v="1"/>
    <x v="40"/>
  </r>
  <r>
    <n v="3755"/>
    <x v="3750"/>
    <x v="3753"/>
    <n v="550"/>
    <n v="713"/>
    <x v="0"/>
    <x v="1"/>
    <x v="1"/>
    <n v="1460753307"/>
    <n v="1458161307"/>
    <b v="0"/>
    <n v="28"/>
    <b v="1"/>
    <x v="40"/>
    <n v="129.63636363636363"/>
    <n v="25.464285714285715"/>
    <x v="1"/>
    <x v="40"/>
  </r>
  <r>
    <n v="3756"/>
    <x v="3751"/>
    <x v="3754"/>
    <n v="4500"/>
    <n v="4550"/>
    <x v="0"/>
    <x v="0"/>
    <x v="0"/>
    <n v="1402515198"/>
    <n v="1399923198"/>
    <b v="0"/>
    <n v="17"/>
    <b v="1"/>
    <x v="40"/>
    <n v="101.11111111111111"/>
    <n v="267.64705882352939"/>
    <x v="1"/>
    <x v="40"/>
  </r>
  <r>
    <n v="3757"/>
    <x v="3752"/>
    <x v="3755"/>
    <n v="3500"/>
    <n v="3798"/>
    <x v="0"/>
    <x v="0"/>
    <x v="0"/>
    <n v="1417465515"/>
    <n v="1415737515"/>
    <b v="0"/>
    <n v="50"/>
    <b v="1"/>
    <x v="40"/>
    <n v="108.51428571428572"/>
    <n v="75.959999999999994"/>
    <x v="1"/>
    <x v="40"/>
  </r>
  <r>
    <n v="3758"/>
    <x v="3753"/>
    <x v="3756"/>
    <n v="1500"/>
    <n v="1535"/>
    <x v="0"/>
    <x v="0"/>
    <x v="0"/>
    <n v="1400475600"/>
    <n v="1397819938"/>
    <b v="0"/>
    <n v="26"/>
    <b v="1"/>
    <x v="40"/>
    <n v="102.33333333333334"/>
    <n v="59.03846153846154"/>
    <x v="1"/>
    <x v="40"/>
  </r>
  <r>
    <n v="3759"/>
    <x v="3754"/>
    <x v="3757"/>
    <n v="4000"/>
    <n v="4409.7700000000004"/>
    <x v="0"/>
    <x v="0"/>
    <x v="0"/>
    <n v="1440556553"/>
    <n v="1435372553"/>
    <b v="0"/>
    <n v="88"/>
    <b v="1"/>
    <x v="40"/>
    <n v="110.24425000000002"/>
    <n v="50.111022727272733"/>
    <x v="1"/>
    <x v="40"/>
  </r>
  <r>
    <n v="3760"/>
    <x v="3755"/>
    <x v="3758"/>
    <n v="5000"/>
    <n v="5050.7700000000004"/>
    <x v="0"/>
    <x v="0"/>
    <x v="0"/>
    <n v="1399293386"/>
    <n v="1397133386"/>
    <b v="0"/>
    <n v="91"/>
    <b v="1"/>
    <x v="40"/>
    <n v="101.0154"/>
    <n v="55.502967032967035"/>
    <x v="1"/>
    <x v="40"/>
  </r>
  <r>
    <n v="3761"/>
    <x v="3756"/>
    <x v="3759"/>
    <n v="500"/>
    <n v="500"/>
    <x v="0"/>
    <x v="1"/>
    <x v="1"/>
    <n v="1439247600"/>
    <n v="1434625937"/>
    <b v="0"/>
    <n v="3"/>
    <b v="1"/>
    <x v="40"/>
    <n v="100"/>
    <n v="166.66666666666666"/>
    <x v="1"/>
    <x v="40"/>
  </r>
  <r>
    <n v="3762"/>
    <x v="3757"/>
    <x v="3760"/>
    <n v="1250"/>
    <n v="1328"/>
    <x v="0"/>
    <x v="1"/>
    <x v="1"/>
    <n v="1438543889"/>
    <n v="1436383889"/>
    <b v="0"/>
    <n v="28"/>
    <b v="1"/>
    <x v="40"/>
    <n v="106.24"/>
    <n v="47.428571428571431"/>
    <x v="1"/>
    <x v="40"/>
  </r>
  <r>
    <n v="3763"/>
    <x v="3758"/>
    <x v="3761"/>
    <n v="5000"/>
    <n v="5000"/>
    <x v="0"/>
    <x v="0"/>
    <x v="0"/>
    <n v="1427907626"/>
    <n v="1425319226"/>
    <b v="0"/>
    <n v="77"/>
    <b v="1"/>
    <x v="40"/>
    <n v="100"/>
    <n v="64.935064935064929"/>
    <x v="1"/>
    <x v="40"/>
  </r>
  <r>
    <n v="3764"/>
    <x v="3759"/>
    <x v="3762"/>
    <n v="1500"/>
    <n v="1500"/>
    <x v="0"/>
    <x v="0"/>
    <x v="0"/>
    <n v="1464482160"/>
    <n v="1462824832"/>
    <b v="0"/>
    <n v="27"/>
    <b v="1"/>
    <x v="40"/>
    <n v="100"/>
    <n v="55.555555555555557"/>
    <x v="1"/>
    <x v="40"/>
  </r>
  <r>
    <n v="3765"/>
    <x v="3760"/>
    <x v="3763"/>
    <n v="7000"/>
    <n v="7942"/>
    <x v="0"/>
    <x v="0"/>
    <x v="0"/>
    <n v="1406745482"/>
    <n v="1404153482"/>
    <b v="0"/>
    <n v="107"/>
    <b v="1"/>
    <x v="40"/>
    <n v="113.45714285714286"/>
    <n v="74.224299065420567"/>
    <x v="1"/>
    <x v="40"/>
  </r>
  <r>
    <n v="3766"/>
    <x v="3761"/>
    <x v="3764"/>
    <n v="10000"/>
    <n v="10265.01"/>
    <x v="0"/>
    <x v="0"/>
    <x v="0"/>
    <n v="1404360045"/>
    <n v="1401336045"/>
    <b v="0"/>
    <n v="96"/>
    <b v="1"/>
    <x v="40"/>
    <n v="102.65010000000001"/>
    <n v="106.9271875"/>
    <x v="1"/>
    <x v="40"/>
  </r>
  <r>
    <n v="3767"/>
    <x v="3762"/>
    <x v="3765"/>
    <n v="2000"/>
    <n v="2335"/>
    <x v="0"/>
    <x v="0"/>
    <x v="0"/>
    <n v="1425185940"/>
    <n v="1423960097"/>
    <b v="0"/>
    <n v="56"/>
    <b v="1"/>
    <x v="40"/>
    <n v="116.75"/>
    <n v="41.696428571428569"/>
    <x v="1"/>
    <x v="40"/>
  </r>
  <r>
    <n v="3768"/>
    <x v="3763"/>
    <x v="3766"/>
    <n v="4000"/>
    <n v="4306.1099999999997"/>
    <x v="0"/>
    <x v="0"/>
    <x v="0"/>
    <n v="1402594090"/>
    <n v="1400002090"/>
    <b v="0"/>
    <n v="58"/>
    <b v="1"/>
    <x v="40"/>
    <n v="107.65274999999998"/>
    <n v="74.243275862068955"/>
    <x v="1"/>
    <x v="40"/>
  </r>
  <r>
    <n v="3769"/>
    <x v="3764"/>
    <x v="3767"/>
    <n v="1100"/>
    <n v="1100"/>
    <x v="0"/>
    <x v="0"/>
    <x v="0"/>
    <n v="1460730079"/>
    <n v="1458138079"/>
    <b v="0"/>
    <n v="15"/>
    <b v="1"/>
    <x v="40"/>
    <n v="100"/>
    <n v="73.333333333333329"/>
    <x v="1"/>
    <x v="40"/>
  </r>
  <r>
    <n v="3770"/>
    <x v="3765"/>
    <x v="3768"/>
    <n v="2000"/>
    <n v="2000"/>
    <x v="0"/>
    <x v="1"/>
    <x v="1"/>
    <n v="1434234010"/>
    <n v="1431642010"/>
    <b v="0"/>
    <n v="20"/>
    <b v="1"/>
    <x v="40"/>
    <n v="100"/>
    <n v="100"/>
    <x v="1"/>
    <x v="40"/>
  </r>
  <r>
    <n v="3771"/>
    <x v="3766"/>
    <x v="3769"/>
    <n v="1000"/>
    <n v="1460"/>
    <x v="0"/>
    <x v="0"/>
    <x v="0"/>
    <n v="1463529600"/>
    <n v="1462307652"/>
    <b v="0"/>
    <n v="38"/>
    <b v="1"/>
    <x v="40"/>
    <n v="146"/>
    <n v="38.421052631578945"/>
    <x v="1"/>
    <x v="40"/>
  </r>
  <r>
    <n v="3772"/>
    <x v="3767"/>
    <x v="3770"/>
    <n v="5000"/>
    <n v="5510"/>
    <x v="0"/>
    <x v="0"/>
    <x v="0"/>
    <n v="1480399200"/>
    <n v="1478616506"/>
    <b v="0"/>
    <n v="33"/>
    <b v="1"/>
    <x v="40"/>
    <n v="110.2"/>
    <n v="166.96969696969697"/>
    <x v="1"/>
    <x v="40"/>
  </r>
  <r>
    <n v="3773"/>
    <x v="3768"/>
    <x v="3771"/>
    <n v="5000"/>
    <n v="5410"/>
    <x v="0"/>
    <x v="0"/>
    <x v="0"/>
    <n v="1479175680"/>
    <n v="1476317247"/>
    <b v="0"/>
    <n v="57"/>
    <b v="1"/>
    <x v="40"/>
    <n v="108.2"/>
    <n v="94.912280701754383"/>
    <x v="1"/>
    <x v="40"/>
  </r>
  <r>
    <n v="3774"/>
    <x v="3769"/>
    <x v="3772"/>
    <n v="2500"/>
    <n v="2500"/>
    <x v="0"/>
    <x v="5"/>
    <x v="5"/>
    <n v="1428606055"/>
    <n v="1427223655"/>
    <b v="0"/>
    <n v="25"/>
    <b v="1"/>
    <x v="40"/>
    <n v="100"/>
    <n v="100"/>
    <x v="1"/>
    <x v="40"/>
  </r>
  <r>
    <n v="3775"/>
    <x v="3770"/>
    <x v="3773"/>
    <n v="2000"/>
    <n v="2005"/>
    <x v="0"/>
    <x v="0"/>
    <x v="0"/>
    <n v="1428552000"/>
    <n v="1426199843"/>
    <b v="0"/>
    <n v="14"/>
    <b v="1"/>
    <x v="40"/>
    <n v="100.25"/>
    <n v="143.21428571428572"/>
    <x v="1"/>
    <x v="40"/>
  </r>
  <r>
    <n v="3776"/>
    <x v="3771"/>
    <x v="3774"/>
    <n v="8000"/>
    <n v="8537"/>
    <x v="0"/>
    <x v="0"/>
    <x v="0"/>
    <n v="1406854800"/>
    <n v="1403599778"/>
    <b v="0"/>
    <n v="94"/>
    <b v="1"/>
    <x v="40"/>
    <n v="106.71250000000001"/>
    <n v="90.819148936170208"/>
    <x v="1"/>
    <x v="40"/>
  </r>
  <r>
    <n v="3777"/>
    <x v="3772"/>
    <x v="3775"/>
    <n v="2000"/>
    <n v="2864"/>
    <x v="0"/>
    <x v="0"/>
    <x v="0"/>
    <n v="1411790400"/>
    <n v="1409884821"/>
    <b v="0"/>
    <n v="59"/>
    <b v="1"/>
    <x v="40"/>
    <n v="143.19999999999999"/>
    <n v="48.542372881355931"/>
    <x v="1"/>
    <x v="40"/>
  </r>
  <r>
    <n v="3778"/>
    <x v="3773"/>
    <x v="3776"/>
    <n v="2400"/>
    <n v="2521"/>
    <x v="0"/>
    <x v="0"/>
    <x v="0"/>
    <n v="1423942780"/>
    <n v="1418758780"/>
    <b v="0"/>
    <n v="36"/>
    <b v="1"/>
    <x v="40"/>
    <n v="105.04166666666667"/>
    <n v="70.027777777777771"/>
    <x v="1"/>
    <x v="40"/>
  </r>
  <r>
    <n v="3779"/>
    <x v="3774"/>
    <x v="3777"/>
    <n v="15000"/>
    <n v="15597"/>
    <x v="0"/>
    <x v="0"/>
    <x v="0"/>
    <n v="1459010340"/>
    <n v="1456421940"/>
    <b v="0"/>
    <n v="115"/>
    <b v="1"/>
    <x v="40"/>
    <n v="103.98"/>
    <n v="135.62608695652173"/>
    <x v="1"/>
    <x v="40"/>
  </r>
  <r>
    <n v="3780"/>
    <x v="3775"/>
    <x v="3778"/>
    <n v="2500"/>
    <n v="3000"/>
    <x v="0"/>
    <x v="0"/>
    <x v="0"/>
    <n v="1436817960"/>
    <n v="1433999785"/>
    <b v="0"/>
    <n v="30"/>
    <b v="1"/>
    <x v="40"/>
    <n v="120"/>
    <n v="100"/>
    <x v="1"/>
    <x v="40"/>
  </r>
  <r>
    <n v="3781"/>
    <x v="3776"/>
    <x v="3779"/>
    <n v="4500"/>
    <n v="4935"/>
    <x v="0"/>
    <x v="0"/>
    <x v="0"/>
    <n v="1410210685"/>
    <n v="1408050685"/>
    <b v="0"/>
    <n v="52"/>
    <b v="1"/>
    <x v="40"/>
    <n v="109.66666666666667"/>
    <n v="94.90384615384616"/>
    <x v="1"/>
    <x v="40"/>
  </r>
  <r>
    <n v="3782"/>
    <x v="3777"/>
    <x v="3780"/>
    <n v="2000"/>
    <n v="2035"/>
    <x v="0"/>
    <x v="1"/>
    <x v="1"/>
    <n v="1469401200"/>
    <n v="1466887297"/>
    <b v="0"/>
    <n v="27"/>
    <b v="1"/>
    <x v="40"/>
    <n v="101.75"/>
    <n v="75.370370370370367"/>
    <x v="1"/>
    <x v="40"/>
  </r>
  <r>
    <n v="3783"/>
    <x v="3778"/>
    <x v="3781"/>
    <n v="1200"/>
    <n v="1547"/>
    <x v="0"/>
    <x v="0"/>
    <x v="0"/>
    <n v="1458057600"/>
    <n v="1455938520"/>
    <b v="0"/>
    <n v="24"/>
    <b v="1"/>
    <x v="40"/>
    <n v="128.91666666666666"/>
    <n v="64.458333333333329"/>
    <x v="1"/>
    <x v="40"/>
  </r>
  <r>
    <n v="3784"/>
    <x v="3779"/>
    <x v="3782"/>
    <n v="1000"/>
    <n v="1150"/>
    <x v="0"/>
    <x v="5"/>
    <x v="5"/>
    <n v="1468193532"/>
    <n v="1465601532"/>
    <b v="0"/>
    <n v="10"/>
    <b v="1"/>
    <x v="40"/>
    <n v="114.99999999999999"/>
    <n v="115"/>
    <x v="1"/>
    <x v="40"/>
  </r>
  <r>
    <n v="3785"/>
    <x v="3780"/>
    <x v="3783"/>
    <n v="2000"/>
    <n v="3015"/>
    <x v="0"/>
    <x v="1"/>
    <x v="1"/>
    <n v="1470132180"/>
    <n v="1467040769"/>
    <b v="0"/>
    <n v="30"/>
    <b v="1"/>
    <x v="40"/>
    <n v="150.75"/>
    <n v="100.5"/>
    <x v="1"/>
    <x v="40"/>
  </r>
  <r>
    <n v="3786"/>
    <x v="3781"/>
    <x v="3784"/>
    <n v="6000"/>
    <n v="6658"/>
    <x v="0"/>
    <x v="0"/>
    <x v="0"/>
    <n v="1464310475"/>
    <n v="1461718475"/>
    <b v="0"/>
    <n v="71"/>
    <b v="1"/>
    <x v="40"/>
    <n v="110.96666666666665"/>
    <n v="93.774647887323937"/>
    <x v="1"/>
    <x v="40"/>
  </r>
  <r>
    <n v="3787"/>
    <x v="3782"/>
    <x v="3785"/>
    <n v="350"/>
    <n v="351"/>
    <x v="0"/>
    <x v="0"/>
    <x v="0"/>
    <n v="1436587140"/>
    <n v="1434113406"/>
    <b v="0"/>
    <n v="10"/>
    <b v="1"/>
    <x v="40"/>
    <n v="100.28571428571429"/>
    <n v="35.1"/>
    <x v="1"/>
    <x v="40"/>
  </r>
  <r>
    <n v="3788"/>
    <x v="3783"/>
    <x v="3786"/>
    <n v="75000"/>
    <n v="500"/>
    <x v="2"/>
    <x v="0"/>
    <x v="0"/>
    <n v="1450887480"/>
    <n v="1448469719"/>
    <b v="0"/>
    <n v="1"/>
    <b v="0"/>
    <x v="40"/>
    <n v="0.66666666666666674"/>
    <n v="500"/>
    <x v="1"/>
    <x v="40"/>
  </r>
  <r>
    <n v="3789"/>
    <x v="3784"/>
    <x v="3787"/>
    <n v="3550"/>
    <n v="116"/>
    <x v="2"/>
    <x v="1"/>
    <x v="1"/>
    <n v="1434395418"/>
    <n v="1431630618"/>
    <b v="0"/>
    <n v="4"/>
    <b v="0"/>
    <x v="40"/>
    <n v="3.267605633802817"/>
    <n v="29"/>
    <x v="1"/>
    <x v="40"/>
  </r>
  <r>
    <n v="3790"/>
    <x v="3785"/>
    <x v="3788"/>
    <n v="15000"/>
    <n v="0"/>
    <x v="2"/>
    <x v="0"/>
    <x v="0"/>
    <n v="1479834023"/>
    <n v="1477238423"/>
    <b v="0"/>
    <n v="0"/>
    <b v="0"/>
    <x v="40"/>
    <n v="0"/>
    <e v="#DIV/0!"/>
    <x v="1"/>
    <x v="40"/>
  </r>
  <r>
    <n v="3791"/>
    <x v="3786"/>
    <x v="3789"/>
    <n v="1500"/>
    <n v="0"/>
    <x v="2"/>
    <x v="0"/>
    <x v="0"/>
    <n v="1404664592"/>
    <n v="1399480592"/>
    <b v="0"/>
    <n v="0"/>
    <b v="0"/>
    <x v="40"/>
    <n v="0"/>
    <e v="#DIV/0!"/>
    <x v="1"/>
    <x v="40"/>
  </r>
  <r>
    <n v="3792"/>
    <x v="3787"/>
    <x v="3790"/>
    <n v="12500"/>
    <n v="35"/>
    <x v="2"/>
    <x v="0"/>
    <x v="0"/>
    <n v="1436957022"/>
    <n v="1434365022"/>
    <b v="0"/>
    <n v="2"/>
    <b v="0"/>
    <x v="40"/>
    <n v="0.27999999999999997"/>
    <n v="17.5"/>
    <x v="1"/>
    <x v="40"/>
  </r>
  <r>
    <n v="3793"/>
    <x v="3788"/>
    <x v="3791"/>
    <n v="7000"/>
    <n v="4176"/>
    <x v="2"/>
    <x v="0"/>
    <x v="0"/>
    <n v="1418769129"/>
    <n v="1416954729"/>
    <b v="0"/>
    <n v="24"/>
    <b v="0"/>
    <x v="40"/>
    <n v="59.657142857142851"/>
    <n v="174"/>
    <x v="1"/>
    <x v="40"/>
  </r>
  <r>
    <n v="3794"/>
    <x v="3789"/>
    <x v="3792"/>
    <n v="5000"/>
    <n v="50"/>
    <x v="2"/>
    <x v="1"/>
    <x v="1"/>
    <n v="1433685354"/>
    <n v="1431093354"/>
    <b v="0"/>
    <n v="1"/>
    <b v="0"/>
    <x v="40"/>
    <n v="1"/>
    <n v="50"/>
    <x v="1"/>
    <x v="40"/>
  </r>
  <r>
    <n v="3795"/>
    <x v="3790"/>
    <x v="3793"/>
    <n v="600"/>
    <n v="10"/>
    <x v="2"/>
    <x v="1"/>
    <x v="1"/>
    <n v="1440801000"/>
    <n v="1437042490"/>
    <b v="0"/>
    <n v="2"/>
    <b v="0"/>
    <x v="40"/>
    <n v="1.6666666666666667"/>
    <n v="5"/>
    <x v="1"/>
    <x v="40"/>
  </r>
  <r>
    <n v="3796"/>
    <x v="3791"/>
    <x v="3794"/>
    <n v="22500"/>
    <n v="1"/>
    <x v="2"/>
    <x v="0"/>
    <x v="0"/>
    <n v="1484354556"/>
    <n v="1479170556"/>
    <b v="0"/>
    <n v="1"/>
    <b v="0"/>
    <x v="40"/>
    <n v="4.4444444444444444E-3"/>
    <n v="1"/>
    <x v="1"/>
    <x v="40"/>
  </r>
  <r>
    <n v="3797"/>
    <x v="3792"/>
    <x v="3795"/>
    <n v="6000"/>
    <n v="5380"/>
    <x v="2"/>
    <x v="0"/>
    <x v="0"/>
    <n v="1429564165"/>
    <n v="1426972165"/>
    <b v="0"/>
    <n v="37"/>
    <b v="0"/>
    <x v="40"/>
    <n v="89.666666666666657"/>
    <n v="145.40540540540542"/>
    <x v="1"/>
    <x v="40"/>
  </r>
  <r>
    <n v="3798"/>
    <x v="3793"/>
    <x v="3796"/>
    <n v="70000"/>
    <n v="1025"/>
    <x v="2"/>
    <x v="0"/>
    <x v="0"/>
    <n v="1407691248"/>
    <n v="1405099248"/>
    <b v="0"/>
    <n v="5"/>
    <b v="0"/>
    <x v="40"/>
    <n v="1.4642857142857144"/>
    <n v="205"/>
    <x v="1"/>
    <x v="40"/>
  </r>
  <r>
    <n v="3799"/>
    <x v="3794"/>
    <x v="3797"/>
    <n v="10000"/>
    <n v="402"/>
    <x v="2"/>
    <x v="0"/>
    <x v="0"/>
    <n v="1457734843"/>
    <n v="1455142843"/>
    <b v="0"/>
    <n v="4"/>
    <b v="0"/>
    <x v="40"/>
    <n v="4.0199999999999996"/>
    <n v="100.5"/>
    <x v="1"/>
    <x v="40"/>
  </r>
  <r>
    <n v="3800"/>
    <x v="3795"/>
    <x v="3798"/>
    <n v="22000"/>
    <n v="881"/>
    <x v="2"/>
    <x v="0"/>
    <x v="0"/>
    <n v="1420952340"/>
    <n v="1418146883"/>
    <b v="0"/>
    <n v="16"/>
    <b v="0"/>
    <x v="40"/>
    <n v="4.004545454545454"/>
    <n v="55.0625"/>
    <x v="1"/>
    <x v="40"/>
  </r>
  <r>
    <n v="3801"/>
    <x v="3796"/>
    <x v="3799"/>
    <n v="5000"/>
    <n v="426"/>
    <x v="2"/>
    <x v="0"/>
    <x v="0"/>
    <n v="1420215216"/>
    <n v="1417536816"/>
    <b v="0"/>
    <n v="9"/>
    <b v="0"/>
    <x v="40"/>
    <n v="8.52"/>
    <n v="47.333333333333336"/>
    <x v="1"/>
    <x v="40"/>
  </r>
  <r>
    <n v="3802"/>
    <x v="3797"/>
    <x v="3800"/>
    <n v="3000"/>
    <n v="0"/>
    <x v="2"/>
    <x v="0"/>
    <x v="0"/>
    <n v="1445482906"/>
    <n v="1442890906"/>
    <b v="0"/>
    <n v="0"/>
    <b v="0"/>
    <x v="40"/>
    <n v="0"/>
    <e v="#DIV/0!"/>
    <x v="1"/>
    <x v="40"/>
  </r>
  <r>
    <n v="3803"/>
    <x v="3798"/>
    <x v="3801"/>
    <n v="12000"/>
    <n v="2358"/>
    <x v="2"/>
    <x v="0"/>
    <x v="0"/>
    <n v="1457133568"/>
    <n v="1454541568"/>
    <b v="0"/>
    <n v="40"/>
    <b v="0"/>
    <x v="40"/>
    <n v="19.650000000000002"/>
    <n v="58.95"/>
    <x v="1"/>
    <x v="40"/>
  </r>
  <r>
    <n v="3804"/>
    <x v="3799"/>
    <x v="3802"/>
    <n v="8000"/>
    <n v="0"/>
    <x v="2"/>
    <x v="0"/>
    <x v="0"/>
    <n v="1469948400"/>
    <n v="1465172024"/>
    <b v="0"/>
    <n v="0"/>
    <b v="0"/>
    <x v="40"/>
    <n v="0"/>
    <e v="#DIV/0!"/>
    <x v="1"/>
    <x v="40"/>
  </r>
  <r>
    <n v="3805"/>
    <x v="3800"/>
    <x v="3803"/>
    <n v="150000"/>
    <n v="3"/>
    <x v="2"/>
    <x v="0"/>
    <x v="0"/>
    <n v="1411852640"/>
    <n v="1406668640"/>
    <b v="0"/>
    <n v="2"/>
    <b v="0"/>
    <x v="40"/>
    <n v="2E-3"/>
    <n v="1.5"/>
    <x v="1"/>
    <x v="40"/>
  </r>
  <r>
    <n v="3806"/>
    <x v="3801"/>
    <x v="3804"/>
    <n v="7500"/>
    <n v="5"/>
    <x v="2"/>
    <x v="2"/>
    <x v="2"/>
    <n v="1404022381"/>
    <n v="1402294381"/>
    <b v="0"/>
    <n v="1"/>
    <b v="0"/>
    <x v="40"/>
    <n v="6.6666666666666666E-2"/>
    <n v="5"/>
    <x v="1"/>
    <x v="40"/>
  </r>
  <r>
    <n v="3807"/>
    <x v="3802"/>
    <x v="3805"/>
    <n v="1500"/>
    <n v="455"/>
    <x v="2"/>
    <x v="0"/>
    <x v="0"/>
    <n v="1428097739"/>
    <n v="1427492939"/>
    <b v="0"/>
    <n v="9"/>
    <b v="0"/>
    <x v="40"/>
    <n v="30.333333333333336"/>
    <n v="50.555555555555557"/>
    <x v="1"/>
    <x v="40"/>
  </r>
  <r>
    <n v="3808"/>
    <x v="3803"/>
    <x v="3806"/>
    <n v="1000"/>
    <n v="1000"/>
    <x v="0"/>
    <x v="1"/>
    <x v="1"/>
    <n v="1429955619"/>
    <n v="1424775219"/>
    <b v="0"/>
    <n v="24"/>
    <b v="1"/>
    <x v="6"/>
    <n v="100"/>
    <n v="41.666666666666664"/>
    <x v="1"/>
    <x v="6"/>
  </r>
  <r>
    <n v="3809"/>
    <x v="3804"/>
    <x v="3807"/>
    <n v="2000"/>
    <n v="2025"/>
    <x v="0"/>
    <x v="1"/>
    <x v="1"/>
    <n v="1406761200"/>
    <n v="1402403907"/>
    <b v="0"/>
    <n v="38"/>
    <b v="1"/>
    <x v="6"/>
    <n v="101.25"/>
    <n v="53.289473684210527"/>
    <x v="1"/>
    <x v="6"/>
  </r>
  <r>
    <n v="3810"/>
    <x v="3805"/>
    <x v="3808"/>
    <n v="1500"/>
    <n v="1826"/>
    <x v="0"/>
    <x v="0"/>
    <x v="0"/>
    <n v="1426965758"/>
    <n v="1424377358"/>
    <b v="0"/>
    <n v="26"/>
    <b v="1"/>
    <x v="6"/>
    <n v="121.73333333333333"/>
    <n v="70.230769230769226"/>
    <x v="1"/>
    <x v="6"/>
  </r>
  <r>
    <n v="3811"/>
    <x v="3806"/>
    <x v="3809"/>
    <n v="250"/>
    <n v="825"/>
    <x v="0"/>
    <x v="1"/>
    <x v="1"/>
    <n v="1464692400"/>
    <n v="1461769373"/>
    <b v="0"/>
    <n v="19"/>
    <b v="1"/>
    <x v="6"/>
    <n v="330"/>
    <n v="43.421052631578945"/>
    <x v="1"/>
    <x v="6"/>
  </r>
  <r>
    <n v="3812"/>
    <x v="3807"/>
    <x v="3810"/>
    <n v="2000"/>
    <n v="2191"/>
    <x v="0"/>
    <x v="5"/>
    <x v="5"/>
    <n v="1433131140"/>
    <n v="1429120908"/>
    <b v="0"/>
    <n v="11"/>
    <b v="1"/>
    <x v="6"/>
    <n v="109.55"/>
    <n v="199.18181818181819"/>
    <x v="1"/>
    <x v="6"/>
  </r>
  <r>
    <n v="3813"/>
    <x v="3808"/>
    <x v="3811"/>
    <n v="2100"/>
    <n v="2119.9899999999998"/>
    <x v="0"/>
    <x v="0"/>
    <x v="0"/>
    <n v="1465940580"/>
    <n v="1462603021"/>
    <b v="0"/>
    <n v="27"/>
    <b v="1"/>
    <x v="6"/>
    <n v="100.95190476190474"/>
    <n v="78.518148148148143"/>
    <x v="1"/>
    <x v="6"/>
  </r>
  <r>
    <n v="3814"/>
    <x v="3809"/>
    <x v="3812"/>
    <n v="1500"/>
    <n v="2102"/>
    <x v="0"/>
    <x v="0"/>
    <x v="0"/>
    <n v="1427860740"/>
    <n v="1424727712"/>
    <b v="0"/>
    <n v="34"/>
    <b v="1"/>
    <x v="6"/>
    <n v="140.13333333333333"/>
    <n v="61.823529411764703"/>
    <x v="1"/>
    <x v="6"/>
  </r>
  <r>
    <n v="3815"/>
    <x v="3810"/>
    <x v="3813"/>
    <n v="1000"/>
    <n v="1000.01"/>
    <x v="0"/>
    <x v="1"/>
    <x v="1"/>
    <n v="1440111600"/>
    <n v="1437545657"/>
    <b v="0"/>
    <n v="20"/>
    <b v="1"/>
    <x v="6"/>
    <n v="100.001"/>
    <n v="50.000500000000002"/>
    <x v="1"/>
    <x v="6"/>
  </r>
  <r>
    <n v="3816"/>
    <x v="3811"/>
    <x v="3814"/>
    <n v="1500"/>
    <n v="1788.57"/>
    <x v="0"/>
    <x v="0"/>
    <x v="0"/>
    <n v="1405614823"/>
    <n v="1403022823"/>
    <b v="0"/>
    <n v="37"/>
    <b v="1"/>
    <x v="6"/>
    <n v="119.238"/>
    <n v="48.339729729729726"/>
    <x v="1"/>
    <x v="6"/>
  </r>
  <r>
    <n v="3817"/>
    <x v="3812"/>
    <x v="3815"/>
    <n v="2000"/>
    <n v="2145"/>
    <x v="0"/>
    <x v="0"/>
    <x v="0"/>
    <n v="1445659140"/>
    <n v="1444236216"/>
    <b v="0"/>
    <n v="20"/>
    <b v="1"/>
    <x v="6"/>
    <n v="107.25"/>
    <n v="107.25"/>
    <x v="1"/>
    <x v="6"/>
  </r>
  <r>
    <n v="3818"/>
    <x v="3813"/>
    <x v="3816"/>
    <n v="250"/>
    <n v="570"/>
    <x v="0"/>
    <x v="0"/>
    <x v="0"/>
    <n v="1426187582"/>
    <n v="1423599182"/>
    <b v="0"/>
    <n v="10"/>
    <b v="1"/>
    <x v="6"/>
    <n v="227.99999999999997"/>
    <n v="57"/>
    <x v="1"/>
    <x v="6"/>
  </r>
  <r>
    <n v="3819"/>
    <x v="3814"/>
    <x v="3705"/>
    <n v="1000"/>
    <n v="1064"/>
    <x v="0"/>
    <x v="0"/>
    <x v="0"/>
    <n v="1437166920"/>
    <n v="1435554104"/>
    <b v="0"/>
    <n v="26"/>
    <b v="1"/>
    <x v="6"/>
    <n v="106.4"/>
    <n v="40.92307692307692"/>
    <x v="1"/>
    <x v="6"/>
  </r>
  <r>
    <n v="3820"/>
    <x v="3815"/>
    <x v="3817"/>
    <n v="300"/>
    <n v="430"/>
    <x v="0"/>
    <x v="1"/>
    <x v="1"/>
    <n v="1436110717"/>
    <n v="1433518717"/>
    <b v="0"/>
    <n v="20"/>
    <b v="1"/>
    <x v="6"/>
    <n v="143.33333333333334"/>
    <n v="21.5"/>
    <x v="1"/>
    <x v="6"/>
  </r>
  <r>
    <n v="3821"/>
    <x v="3816"/>
    <x v="3818"/>
    <n v="3500"/>
    <n v="3659"/>
    <x v="0"/>
    <x v="0"/>
    <x v="0"/>
    <n v="1451881207"/>
    <n v="1449116407"/>
    <b v="0"/>
    <n v="46"/>
    <b v="1"/>
    <x v="6"/>
    <n v="104.54285714285714"/>
    <n v="79.543478260869563"/>
    <x v="1"/>
    <x v="6"/>
  </r>
  <r>
    <n v="3822"/>
    <x v="3817"/>
    <x v="3819"/>
    <n v="5000"/>
    <n v="5501"/>
    <x v="0"/>
    <x v="12"/>
    <x v="3"/>
    <n v="1453244340"/>
    <n v="1448136417"/>
    <b v="0"/>
    <n v="76"/>
    <b v="1"/>
    <x v="6"/>
    <n v="110.02000000000001"/>
    <n v="72.381578947368425"/>
    <x v="1"/>
    <x v="6"/>
  </r>
  <r>
    <n v="3823"/>
    <x v="3818"/>
    <x v="3820"/>
    <n v="2500"/>
    <n v="2650"/>
    <x v="0"/>
    <x v="0"/>
    <x v="0"/>
    <n v="1437364740"/>
    <n v="1434405044"/>
    <b v="0"/>
    <n v="41"/>
    <b v="1"/>
    <x v="6"/>
    <n v="106"/>
    <n v="64.634146341463421"/>
    <x v="1"/>
    <x v="6"/>
  </r>
  <r>
    <n v="3824"/>
    <x v="3819"/>
    <x v="3821"/>
    <n v="250"/>
    <n v="270"/>
    <x v="0"/>
    <x v="1"/>
    <x v="1"/>
    <n v="1470058860"/>
    <n v="1469026903"/>
    <b v="0"/>
    <n v="7"/>
    <b v="1"/>
    <x v="6"/>
    <n v="108"/>
    <n v="38.571428571428569"/>
    <x v="1"/>
    <x v="6"/>
  </r>
  <r>
    <n v="3825"/>
    <x v="3820"/>
    <x v="3822"/>
    <n v="5000"/>
    <n v="5271"/>
    <x v="0"/>
    <x v="0"/>
    <x v="0"/>
    <n v="1434505214"/>
    <n v="1432690814"/>
    <b v="0"/>
    <n v="49"/>
    <b v="1"/>
    <x v="6"/>
    <n v="105.42"/>
    <n v="107.57142857142857"/>
    <x v="1"/>
    <x v="6"/>
  </r>
  <r>
    <n v="3826"/>
    <x v="3821"/>
    <x v="3823"/>
    <n v="600"/>
    <n v="715"/>
    <x v="0"/>
    <x v="1"/>
    <x v="1"/>
    <n v="1430993394"/>
    <n v="1428401394"/>
    <b v="0"/>
    <n v="26"/>
    <b v="1"/>
    <x v="6"/>
    <n v="119.16666666666667"/>
    <n v="27.5"/>
    <x v="1"/>
    <x v="6"/>
  </r>
  <r>
    <n v="3827"/>
    <x v="3822"/>
    <x v="3824"/>
    <n v="3000"/>
    <n v="4580"/>
    <x v="0"/>
    <x v="1"/>
    <x v="1"/>
    <n v="1427414400"/>
    <n v="1422656201"/>
    <b v="0"/>
    <n v="65"/>
    <b v="1"/>
    <x v="6"/>
    <n v="152.66666666666666"/>
    <n v="70.461538461538467"/>
    <x v="1"/>
    <x v="6"/>
  </r>
  <r>
    <n v="3828"/>
    <x v="3823"/>
    <x v="3825"/>
    <n v="5000"/>
    <n v="5000"/>
    <x v="0"/>
    <x v="0"/>
    <x v="0"/>
    <n v="1420033187"/>
    <n v="1414845587"/>
    <b v="0"/>
    <n v="28"/>
    <b v="1"/>
    <x v="6"/>
    <n v="100"/>
    <n v="178.57142857142858"/>
    <x v="1"/>
    <x v="6"/>
  </r>
  <r>
    <n v="3829"/>
    <x v="3824"/>
    <x v="3826"/>
    <n v="500"/>
    <n v="501"/>
    <x v="0"/>
    <x v="0"/>
    <x v="0"/>
    <n v="1472676371"/>
    <n v="1470948371"/>
    <b v="0"/>
    <n v="8"/>
    <b v="1"/>
    <x v="6"/>
    <n v="100.2"/>
    <n v="62.625"/>
    <x v="1"/>
    <x v="6"/>
  </r>
  <r>
    <n v="3830"/>
    <x v="3825"/>
    <x v="3827"/>
    <n v="100"/>
    <n v="225"/>
    <x v="0"/>
    <x v="0"/>
    <x v="0"/>
    <n v="1464371211"/>
    <n v="1463161611"/>
    <b v="0"/>
    <n v="3"/>
    <b v="1"/>
    <x v="6"/>
    <n v="225"/>
    <n v="75"/>
    <x v="1"/>
    <x v="6"/>
  </r>
  <r>
    <n v="3831"/>
    <x v="3826"/>
    <x v="3828"/>
    <n v="500"/>
    <n v="530.11"/>
    <x v="0"/>
    <x v="0"/>
    <x v="0"/>
    <n v="1415222545"/>
    <n v="1413404545"/>
    <b v="0"/>
    <n v="9"/>
    <b v="1"/>
    <x v="6"/>
    <n v="106.02199999999999"/>
    <n v="58.901111111111113"/>
    <x v="1"/>
    <x v="6"/>
  </r>
  <r>
    <n v="3832"/>
    <x v="3827"/>
    <x v="3829"/>
    <n v="1200"/>
    <n v="1256"/>
    <x v="0"/>
    <x v="0"/>
    <x v="0"/>
    <n v="1455936335"/>
    <n v="1452048335"/>
    <b v="0"/>
    <n v="9"/>
    <b v="1"/>
    <x v="6"/>
    <n v="104.66666666666666"/>
    <n v="139.55555555555554"/>
    <x v="1"/>
    <x v="6"/>
  </r>
  <r>
    <n v="3833"/>
    <x v="3828"/>
    <x v="3830"/>
    <n v="1200"/>
    <n v="1400"/>
    <x v="0"/>
    <x v="5"/>
    <x v="5"/>
    <n v="1417460940"/>
    <n v="1416516972"/>
    <b v="0"/>
    <n v="20"/>
    <b v="1"/>
    <x v="6"/>
    <n v="116.66666666666667"/>
    <n v="70"/>
    <x v="1"/>
    <x v="6"/>
  </r>
  <r>
    <n v="3834"/>
    <x v="3829"/>
    <x v="3831"/>
    <n v="3000"/>
    <n v="3271"/>
    <x v="0"/>
    <x v="1"/>
    <x v="1"/>
    <n v="1434624067"/>
    <n v="1432032067"/>
    <b v="0"/>
    <n v="57"/>
    <b v="1"/>
    <x v="6"/>
    <n v="109.03333333333333"/>
    <n v="57.385964912280699"/>
    <x v="1"/>
    <x v="6"/>
  </r>
  <r>
    <n v="3835"/>
    <x v="3830"/>
    <x v="3832"/>
    <n v="200"/>
    <n v="320"/>
    <x v="0"/>
    <x v="1"/>
    <x v="1"/>
    <n v="1461278208"/>
    <n v="1459463808"/>
    <b v="0"/>
    <n v="8"/>
    <b v="1"/>
    <x v="6"/>
    <n v="160"/>
    <n v="40"/>
    <x v="1"/>
    <x v="6"/>
  </r>
  <r>
    <n v="3836"/>
    <x v="3831"/>
    <x v="3833"/>
    <n v="800"/>
    <n v="900"/>
    <x v="0"/>
    <x v="0"/>
    <x v="0"/>
    <n v="1470197340"/>
    <n v="1467497652"/>
    <b v="0"/>
    <n v="14"/>
    <b v="1"/>
    <x v="6"/>
    <n v="112.5"/>
    <n v="64.285714285714292"/>
    <x v="1"/>
    <x v="6"/>
  </r>
  <r>
    <n v="3837"/>
    <x v="3832"/>
    <x v="3834"/>
    <n v="2000"/>
    <n v="2042"/>
    <x v="0"/>
    <x v="1"/>
    <x v="1"/>
    <n v="1435947758"/>
    <n v="1432837358"/>
    <b v="0"/>
    <n v="17"/>
    <b v="1"/>
    <x v="6"/>
    <n v="102.1"/>
    <n v="120.11764705882354"/>
    <x v="1"/>
    <x v="6"/>
  </r>
  <r>
    <n v="3838"/>
    <x v="3833"/>
    <x v="3835"/>
    <n v="100000"/>
    <n v="100824"/>
    <x v="0"/>
    <x v="11"/>
    <x v="9"/>
    <n v="1432314209"/>
    <n v="1429722209"/>
    <b v="0"/>
    <n v="100"/>
    <b v="1"/>
    <x v="6"/>
    <n v="100.824"/>
    <n v="1008.24"/>
    <x v="1"/>
    <x v="6"/>
  </r>
  <r>
    <n v="3839"/>
    <x v="3834"/>
    <x v="3836"/>
    <n v="2000"/>
    <n v="2025"/>
    <x v="0"/>
    <x v="0"/>
    <x v="0"/>
    <n v="1438226724"/>
    <n v="1433042724"/>
    <b v="0"/>
    <n v="32"/>
    <b v="1"/>
    <x v="6"/>
    <n v="101.25"/>
    <n v="63.28125"/>
    <x v="1"/>
    <x v="6"/>
  </r>
  <r>
    <n v="3840"/>
    <x v="3835"/>
    <x v="3837"/>
    <n v="1"/>
    <n v="65"/>
    <x v="0"/>
    <x v="1"/>
    <x v="1"/>
    <n v="1459180229"/>
    <n v="1457023829"/>
    <b v="0"/>
    <n v="3"/>
    <b v="1"/>
    <x v="6"/>
    <n v="6500"/>
    <n v="21.666666666666668"/>
    <x v="1"/>
    <x v="6"/>
  </r>
  <r>
    <n v="3841"/>
    <x v="3836"/>
    <x v="3838"/>
    <n v="10000"/>
    <n v="872"/>
    <x v="2"/>
    <x v="0"/>
    <x v="0"/>
    <n v="1405882287"/>
    <n v="1400698287"/>
    <b v="1"/>
    <n v="34"/>
    <b v="0"/>
    <x v="6"/>
    <n v="8.7200000000000006"/>
    <n v="25.647058823529413"/>
    <x v="1"/>
    <x v="6"/>
  </r>
  <r>
    <n v="3842"/>
    <x v="3837"/>
    <x v="3839"/>
    <n v="5000"/>
    <n v="1097"/>
    <x v="2"/>
    <x v="1"/>
    <x v="1"/>
    <n v="1399809052"/>
    <n v="1397217052"/>
    <b v="1"/>
    <n v="23"/>
    <b v="0"/>
    <x v="6"/>
    <n v="21.94"/>
    <n v="47.695652173913047"/>
    <x v="1"/>
    <x v="6"/>
  </r>
  <r>
    <n v="3843"/>
    <x v="3838"/>
    <x v="3840"/>
    <n v="5000"/>
    <n v="1065"/>
    <x v="2"/>
    <x v="0"/>
    <x v="0"/>
    <n v="1401587064"/>
    <n v="1399427064"/>
    <b v="1"/>
    <n v="19"/>
    <b v="0"/>
    <x v="6"/>
    <n v="21.3"/>
    <n v="56.05263157894737"/>
    <x v="1"/>
    <x v="6"/>
  </r>
  <r>
    <n v="3844"/>
    <x v="3839"/>
    <x v="3841"/>
    <n v="9800"/>
    <n v="4066"/>
    <x v="2"/>
    <x v="0"/>
    <x v="0"/>
    <n v="1401778740"/>
    <n v="1399474134"/>
    <b v="1"/>
    <n v="50"/>
    <b v="0"/>
    <x v="6"/>
    <n v="41.489795918367342"/>
    <n v="81.319999999999993"/>
    <x v="1"/>
    <x v="6"/>
  </r>
  <r>
    <n v="3845"/>
    <x v="3840"/>
    <x v="3842"/>
    <n v="40000"/>
    <n v="842"/>
    <x v="2"/>
    <x v="0"/>
    <x v="0"/>
    <n v="1443711774"/>
    <n v="1441119774"/>
    <b v="1"/>
    <n v="12"/>
    <b v="0"/>
    <x v="6"/>
    <n v="2.105"/>
    <n v="70.166666666666671"/>
    <x v="1"/>
    <x v="6"/>
  </r>
  <r>
    <n v="3846"/>
    <x v="3841"/>
    <x v="3843"/>
    <n v="7000"/>
    <n v="189"/>
    <x v="2"/>
    <x v="0"/>
    <x v="0"/>
    <n v="1412405940"/>
    <n v="1409721542"/>
    <b v="1"/>
    <n v="8"/>
    <b v="0"/>
    <x v="6"/>
    <n v="2.7"/>
    <n v="23.625"/>
    <x v="1"/>
    <x v="6"/>
  </r>
  <r>
    <n v="3847"/>
    <x v="3842"/>
    <x v="3844"/>
    <n v="10500"/>
    <n v="1697"/>
    <x v="2"/>
    <x v="0"/>
    <x v="0"/>
    <n v="1437283391"/>
    <n v="1433395391"/>
    <b v="1"/>
    <n v="9"/>
    <b v="0"/>
    <x v="6"/>
    <n v="16.161904761904761"/>
    <n v="188.55555555555554"/>
    <x v="1"/>
    <x v="6"/>
  </r>
  <r>
    <n v="3848"/>
    <x v="3843"/>
    <x v="3845"/>
    <n v="13000"/>
    <n v="2129"/>
    <x v="2"/>
    <x v="0"/>
    <x v="0"/>
    <n v="1445196989"/>
    <n v="1442604989"/>
    <b v="1"/>
    <n v="43"/>
    <b v="0"/>
    <x v="6"/>
    <n v="16.376923076923077"/>
    <n v="49.511627906976742"/>
    <x v="1"/>
    <x v="6"/>
  </r>
  <r>
    <n v="3849"/>
    <x v="3844"/>
    <x v="3846"/>
    <n v="30000"/>
    <n v="2113"/>
    <x v="2"/>
    <x v="12"/>
    <x v="3"/>
    <n v="1434047084"/>
    <n v="1431455084"/>
    <b v="1"/>
    <n v="28"/>
    <b v="0"/>
    <x v="6"/>
    <n v="7.043333333333333"/>
    <n v="75.464285714285708"/>
    <x v="1"/>
    <x v="6"/>
  </r>
  <r>
    <n v="3850"/>
    <x v="3845"/>
    <x v="3847"/>
    <n v="1000"/>
    <n v="38"/>
    <x v="2"/>
    <x v="0"/>
    <x v="0"/>
    <n v="1420081143"/>
    <n v="1417489143"/>
    <b v="1"/>
    <n v="4"/>
    <b v="0"/>
    <x v="6"/>
    <n v="3.8"/>
    <n v="9.5"/>
    <x v="1"/>
    <x v="6"/>
  </r>
  <r>
    <n v="3851"/>
    <x v="3846"/>
    <x v="3848"/>
    <n v="2500"/>
    <n v="852"/>
    <x v="2"/>
    <x v="1"/>
    <x v="1"/>
    <n v="1437129179"/>
    <n v="1434537179"/>
    <b v="1"/>
    <n v="24"/>
    <b v="0"/>
    <x v="6"/>
    <n v="34.08"/>
    <n v="35.5"/>
    <x v="1"/>
    <x v="6"/>
  </r>
  <r>
    <n v="3852"/>
    <x v="3847"/>
    <x v="3849"/>
    <n v="10000"/>
    <n v="20"/>
    <x v="2"/>
    <x v="0"/>
    <x v="0"/>
    <n v="1427427276"/>
    <n v="1425270876"/>
    <b v="0"/>
    <n v="2"/>
    <b v="0"/>
    <x v="6"/>
    <n v="0.2"/>
    <n v="10"/>
    <x v="1"/>
    <x v="6"/>
  </r>
  <r>
    <n v="3853"/>
    <x v="3848"/>
    <x v="3850"/>
    <n v="100000"/>
    <n v="26"/>
    <x v="2"/>
    <x v="0"/>
    <x v="0"/>
    <n v="1409602178"/>
    <n v="1406578178"/>
    <b v="0"/>
    <n v="2"/>
    <b v="0"/>
    <x v="6"/>
    <n v="2.5999999999999999E-2"/>
    <n v="13"/>
    <x v="1"/>
    <x v="6"/>
  </r>
  <r>
    <n v="3854"/>
    <x v="3849"/>
    <x v="3851"/>
    <n v="11000"/>
    <n v="1788"/>
    <x v="2"/>
    <x v="0"/>
    <x v="0"/>
    <n v="1431206058"/>
    <n v="1428614058"/>
    <b v="0"/>
    <n v="20"/>
    <b v="0"/>
    <x v="6"/>
    <n v="16.254545454545454"/>
    <n v="89.4"/>
    <x v="1"/>
    <x v="6"/>
  </r>
  <r>
    <n v="3855"/>
    <x v="3850"/>
    <x v="3852"/>
    <n v="1000"/>
    <n v="25"/>
    <x v="2"/>
    <x v="0"/>
    <x v="0"/>
    <n v="1427408271"/>
    <n v="1424819871"/>
    <b v="0"/>
    <n v="1"/>
    <b v="0"/>
    <x v="6"/>
    <n v="2.5"/>
    <n v="25"/>
    <x v="1"/>
    <x v="6"/>
  </r>
  <r>
    <n v="3856"/>
    <x v="3851"/>
    <x v="3853"/>
    <n v="5000"/>
    <n v="1"/>
    <x v="2"/>
    <x v="0"/>
    <x v="0"/>
    <n v="1425833403"/>
    <n v="1423245003"/>
    <b v="0"/>
    <n v="1"/>
    <b v="0"/>
    <x v="6"/>
    <n v="0.02"/>
    <n v="1"/>
    <x v="1"/>
    <x v="6"/>
  </r>
  <r>
    <n v="3857"/>
    <x v="3852"/>
    <x v="3854"/>
    <n v="5000"/>
    <n v="260"/>
    <x v="2"/>
    <x v="0"/>
    <x v="0"/>
    <n v="1406913120"/>
    <n v="1404927690"/>
    <b v="0"/>
    <n v="4"/>
    <b v="0"/>
    <x v="6"/>
    <n v="5.2"/>
    <n v="65"/>
    <x v="1"/>
    <x v="6"/>
  </r>
  <r>
    <n v="3858"/>
    <x v="3853"/>
    <x v="3855"/>
    <n v="500"/>
    <n v="10"/>
    <x v="2"/>
    <x v="1"/>
    <x v="1"/>
    <n v="1432328400"/>
    <n v="1430734844"/>
    <b v="0"/>
    <n v="1"/>
    <b v="0"/>
    <x v="6"/>
    <n v="2"/>
    <n v="10"/>
    <x v="1"/>
    <x v="6"/>
  </r>
  <r>
    <n v="3859"/>
    <x v="3854"/>
    <x v="3856"/>
    <n v="2500"/>
    <n v="1"/>
    <x v="2"/>
    <x v="0"/>
    <x v="0"/>
    <n v="1403730000"/>
    <n v="1401485207"/>
    <b v="0"/>
    <n v="1"/>
    <b v="0"/>
    <x v="6"/>
    <n v="0.04"/>
    <n v="1"/>
    <x v="1"/>
    <x v="6"/>
  </r>
  <r>
    <n v="3860"/>
    <x v="3855"/>
    <x v="3857"/>
    <n v="6000"/>
    <n v="1060"/>
    <x v="2"/>
    <x v="0"/>
    <x v="0"/>
    <n v="1407858710"/>
    <n v="1405266710"/>
    <b v="0"/>
    <n v="13"/>
    <b v="0"/>
    <x v="6"/>
    <n v="17.666666666666668"/>
    <n v="81.538461538461533"/>
    <x v="1"/>
    <x v="6"/>
  </r>
  <r>
    <n v="3861"/>
    <x v="3856"/>
    <x v="3858"/>
    <n v="2000"/>
    <n v="100"/>
    <x v="2"/>
    <x v="0"/>
    <x v="0"/>
    <n v="1415828820"/>
    <n v="1412258977"/>
    <b v="0"/>
    <n v="1"/>
    <b v="0"/>
    <x v="6"/>
    <n v="5"/>
    <n v="100"/>
    <x v="1"/>
    <x v="6"/>
  </r>
  <r>
    <n v="3862"/>
    <x v="3857"/>
    <x v="3859"/>
    <n v="7500"/>
    <n v="1"/>
    <x v="2"/>
    <x v="0"/>
    <x v="0"/>
    <n v="1473699540"/>
    <n v="1472451356"/>
    <b v="0"/>
    <n v="1"/>
    <b v="0"/>
    <x v="6"/>
    <n v="1.3333333333333334E-2"/>
    <n v="1"/>
    <x v="1"/>
    <x v="6"/>
  </r>
  <r>
    <n v="3863"/>
    <x v="3858"/>
    <x v="3860"/>
    <n v="6000"/>
    <n v="0"/>
    <x v="2"/>
    <x v="0"/>
    <x v="0"/>
    <n v="1446739905"/>
    <n v="1441552305"/>
    <b v="0"/>
    <n v="0"/>
    <b v="0"/>
    <x v="6"/>
    <n v="0"/>
    <e v="#DIV/0!"/>
    <x v="1"/>
    <x v="6"/>
  </r>
  <r>
    <n v="3864"/>
    <x v="3859"/>
    <x v="3861"/>
    <n v="5000"/>
    <n v="60"/>
    <x v="2"/>
    <x v="0"/>
    <x v="0"/>
    <n v="1447799054"/>
    <n v="1445203454"/>
    <b v="0"/>
    <n v="3"/>
    <b v="0"/>
    <x v="6"/>
    <n v="1.2"/>
    <n v="20"/>
    <x v="1"/>
    <x v="6"/>
  </r>
  <r>
    <n v="3865"/>
    <x v="3860"/>
    <x v="3862"/>
    <n v="2413"/>
    <n v="650"/>
    <x v="2"/>
    <x v="5"/>
    <x v="5"/>
    <n v="1409376600"/>
    <n v="1405957098"/>
    <b v="0"/>
    <n v="14"/>
    <b v="0"/>
    <x v="6"/>
    <n v="26.937422295897225"/>
    <n v="46.428571428571431"/>
    <x v="1"/>
    <x v="6"/>
  </r>
  <r>
    <n v="3866"/>
    <x v="3861"/>
    <x v="3863"/>
    <n v="2000"/>
    <n v="11"/>
    <x v="2"/>
    <x v="0"/>
    <x v="0"/>
    <n v="1458703740"/>
    <n v="1454453021"/>
    <b v="0"/>
    <n v="2"/>
    <b v="0"/>
    <x v="6"/>
    <n v="0.54999999999999993"/>
    <n v="5.5"/>
    <x v="1"/>
    <x v="6"/>
  </r>
  <r>
    <n v="3867"/>
    <x v="3862"/>
    <x v="3864"/>
    <n v="2000"/>
    <n v="251"/>
    <x v="2"/>
    <x v="0"/>
    <x v="0"/>
    <n v="1466278339"/>
    <n v="1463686339"/>
    <b v="0"/>
    <n v="5"/>
    <b v="0"/>
    <x v="6"/>
    <n v="12.55"/>
    <n v="50.2"/>
    <x v="1"/>
    <x v="6"/>
  </r>
  <r>
    <n v="3868"/>
    <x v="3863"/>
    <x v="3865"/>
    <n v="5000"/>
    <n v="10"/>
    <x v="1"/>
    <x v="1"/>
    <x v="1"/>
    <n v="1410191405"/>
    <n v="1408031405"/>
    <b v="0"/>
    <n v="1"/>
    <b v="0"/>
    <x v="40"/>
    <n v="0.2"/>
    <n v="10"/>
    <x v="1"/>
    <x v="40"/>
  </r>
  <r>
    <n v="3869"/>
    <x v="3864"/>
    <x v="3866"/>
    <n v="13111"/>
    <n v="452"/>
    <x v="1"/>
    <x v="0"/>
    <x v="0"/>
    <n v="1426302660"/>
    <n v="1423761792"/>
    <b v="0"/>
    <n v="15"/>
    <b v="0"/>
    <x v="40"/>
    <n v="3.4474868431088401"/>
    <n v="30.133333333333333"/>
    <x v="1"/>
    <x v="40"/>
  </r>
  <r>
    <n v="3870"/>
    <x v="3865"/>
    <x v="3867"/>
    <n v="10000"/>
    <n v="1500"/>
    <x v="1"/>
    <x v="0"/>
    <x v="0"/>
    <n v="1404360478"/>
    <n v="1401768478"/>
    <b v="0"/>
    <n v="10"/>
    <b v="0"/>
    <x v="40"/>
    <n v="15"/>
    <n v="150"/>
    <x v="1"/>
    <x v="40"/>
  </r>
  <r>
    <n v="3871"/>
    <x v="3866"/>
    <x v="3868"/>
    <n v="1500"/>
    <n v="40"/>
    <x v="1"/>
    <x v="0"/>
    <x v="0"/>
    <n v="1490809450"/>
    <n v="1485629050"/>
    <b v="0"/>
    <n v="3"/>
    <b v="0"/>
    <x v="40"/>
    <n v="2.666666666666667"/>
    <n v="13.333333333333334"/>
    <x v="1"/>
    <x v="40"/>
  </r>
  <r>
    <n v="3872"/>
    <x v="3867"/>
    <x v="3869"/>
    <n v="15000"/>
    <n v="0"/>
    <x v="1"/>
    <x v="0"/>
    <x v="0"/>
    <n v="1439522996"/>
    <n v="1435202996"/>
    <b v="0"/>
    <n v="0"/>
    <b v="0"/>
    <x v="40"/>
    <n v="0"/>
    <e v="#DIV/0!"/>
    <x v="1"/>
    <x v="40"/>
  </r>
  <r>
    <n v="3873"/>
    <x v="3868"/>
    <x v="3870"/>
    <n v="5500"/>
    <n v="0"/>
    <x v="1"/>
    <x v="0"/>
    <x v="0"/>
    <n v="1444322535"/>
    <n v="1441730535"/>
    <b v="0"/>
    <n v="0"/>
    <b v="0"/>
    <x v="40"/>
    <n v="0"/>
    <e v="#DIV/0!"/>
    <x v="1"/>
    <x v="40"/>
  </r>
  <r>
    <n v="3874"/>
    <x v="3869"/>
    <x v="3871"/>
    <n v="620"/>
    <n v="0"/>
    <x v="1"/>
    <x v="4"/>
    <x v="4"/>
    <n v="1422061200"/>
    <n v="1420244622"/>
    <b v="0"/>
    <n v="0"/>
    <b v="0"/>
    <x v="40"/>
    <n v="0"/>
    <e v="#DIV/0!"/>
    <x v="1"/>
    <x v="40"/>
  </r>
  <r>
    <n v="3875"/>
    <x v="3870"/>
    <x v="3872"/>
    <n v="30000"/>
    <n v="0"/>
    <x v="1"/>
    <x v="8"/>
    <x v="7"/>
    <n v="1472896800"/>
    <n v="1472804365"/>
    <b v="0"/>
    <n v="0"/>
    <b v="0"/>
    <x v="40"/>
    <n v="0"/>
    <e v="#DIV/0!"/>
    <x v="1"/>
    <x v="40"/>
  </r>
  <r>
    <n v="3876"/>
    <x v="3871"/>
    <x v="3873"/>
    <n v="3900"/>
    <n v="2059"/>
    <x v="1"/>
    <x v="1"/>
    <x v="1"/>
    <n v="1454425128"/>
    <n v="1451833128"/>
    <b v="0"/>
    <n v="46"/>
    <b v="0"/>
    <x v="40"/>
    <n v="52.794871794871788"/>
    <n v="44.760869565217391"/>
    <x v="1"/>
    <x v="40"/>
  </r>
  <r>
    <n v="3877"/>
    <x v="3872"/>
    <x v="3874"/>
    <n v="25000"/>
    <n v="1241"/>
    <x v="1"/>
    <x v="0"/>
    <x v="0"/>
    <n v="1481213752"/>
    <n v="1478621752"/>
    <b v="0"/>
    <n v="14"/>
    <b v="0"/>
    <x v="40"/>
    <n v="4.9639999999999995"/>
    <n v="88.642857142857139"/>
    <x v="1"/>
    <x v="40"/>
  </r>
  <r>
    <n v="3878"/>
    <x v="3873"/>
    <x v="3875"/>
    <n v="18000"/>
    <n v="10"/>
    <x v="1"/>
    <x v="0"/>
    <x v="0"/>
    <n v="1435636740"/>
    <n v="1433014746"/>
    <b v="0"/>
    <n v="1"/>
    <b v="0"/>
    <x v="40"/>
    <n v="5.5555555555555552E-2"/>
    <n v="10"/>
    <x v="1"/>
    <x v="40"/>
  </r>
  <r>
    <n v="3879"/>
    <x v="3874"/>
    <x v="3876"/>
    <n v="15000"/>
    <n v="0"/>
    <x v="1"/>
    <x v="1"/>
    <x v="1"/>
    <n v="1422218396"/>
    <n v="1419626396"/>
    <b v="0"/>
    <n v="0"/>
    <b v="0"/>
    <x v="40"/>
    <n v="0"/>
    <e v="#DIV/0!"/>
    <x v="1"/>
    <x v="40"/>
  </r>
  <r>
    <n v="3880"/>
    <x v="3875"/>
    <x v="3877"/>
    <n v="7500"/>
    <n v="980"/>
    <x v="1"/>
    <x v="1"/>
    <x v="1"/>
    <n v="1406761200"/>
    <n v="1403724820"/>
    <b v="0"/>
    <n v="17"/>
    <b v="0"/>
    <x v="40"/>
    <n v="13.066666666666665"/>
    <n v="57.647058823529413"/>
    <x v="1"/>
    <x v="40"/>
  </r>
  <r>
    <n v="3881"/>
    <x v="3876"/>
    <x v="3878"/>
    <n v="500"/>
    <n v="25"/>
    <x v="1"/>
    <x v="0"/>
    <x v="0"/>
    <n v="1487550399"/>
    <n v="1484958399"/>
    <b v="0"/>
    <n v="1"/>
    <b v="0"/>
    <x v="40"/>
    <n v="5"/>
    <n v="25"/>
    <x v="1"/>
    <x v="40"/>
  </r>
  <r>
    <n v="3882"/>
    <x v="3877"/>
    <x v="3879"/>
    <n v="30000"/>
    <n v="0"/>
    <x v="1"/>
    <x v="2"/>
    <x v="2"/>
    <n v="1454281380"/>
    <n v="1451950570"/>
    <b v="0"/>
    <n v="0"/>
    <b v="0"/>
    <x v="40"/>
    <n v="0"/>
    <e v="#DIV/0!"/>
    <x v="1"/>
    <x v="40"/>
  </r>
  <r>
    <n v="3883"/>
    <x v="3878"/>
    <x v="3880"/>
    <n v="15000"/>
    <n v="0"/>
    <x v="1"/>
    <x v="1"/>
    <x v="1"/>
    <n v="1409668069"/>
    <n v="1407076069"/>
    <b v="0"/>
    <n v="0"/>
    <b v="0"/>
    <x v="40"/>
    <n v="0"/>
    <e v="#DIV/0!"/>
    <x v="1"/>
    <x v="40"/>
  </r>
  <r>
    <n v="3884"/>
    <x v="3879"/>
    <x v="3881"/>
    <n v="10000"/>
    <n v="0"/>
    <x v="1"/>
    <x v="0"/>
    <x v="0"/>
    <n v="1427479192"/>
    <n v="1425322792"/>
    <b v="0"/>
    <n v="0"/>
    <b v="0"/>
    <x v="40"/>
    <n v="0"/>
    <e v="#DIV/0!"/>
    <x v="1"/>
    <x v="40"/>
  </r>
  <r>
    <n v="3885"/>
    <x v="3880"/>
    <x v="3882"/>
    <n v="375000"/>
    <n v="0"/>
    <x v="1"/>
    <x v="0"/>
    <x v="0"/>
    <n v="1462834191"/>
    <n v="1460242191"/>
    <b v="0"/>
    <n v="0"/>
    <b v="0"/>
    <x v="40"/>
    <n v="0"/>
    <e v="#DIV/0!"/>
    <x v="1"/>
    <x v="40"/>
  </r>
  <r>
    <n v="3886"/>
    <x v="3881"/>
    <x v="3883"/>
    <n v="10000"/>
    <n v="0"/>
    <x v="1"/>
    <x v="2"/>
    <x v="2"/>
    <n v="1418275702"/>
    <n v="1415683702"/>
    <b v="0"/>
    <n v="0"/>
    <b v="0"/>
    <x v="40"/>
    <n v="0"/>
    <e v="#DIV/0!"/>
    <x v="1"/>
    <x v="40"/>
  </r>
  <r>
    <n v="3887"/>
    <x v="3882"/>
    <x v="3884"/>
    <n v="2000"/>
    <n v="35"/>
    <x v="1"/>
    <x v="0"/>
    <x v="0"/>
    <n v="1430517600"/>
    <n v="1426538129"/>
    <b v="0"/>
    <n v="2"/>
    <b v="0"/>
    <x v="40"/>
    <n v="1.7500000000000002"/>
    <n v="17.5"/>
    <x v="1"/>
    <x v="40"/>
  </r>
  <r>
    <n v="3888"/>
    <x v="3883"/>
    <x v="3885"/>
    <n v="2000"/>
    <n v="542"/>
    <x v="2"/>
    <x v="1"/>
    <x v="1"/>
    <n v="1488114358"/>
    <n v="1485522358"/>
    <b v="0"/>
    <n v="14"/>
    <b v="0"/>
    <x v="6"/>
    <n v="27.1"/>
    <n v="38.714285714285715"/>
    <x v="1"/>
    <x v="6"/>
  </r>
  <r>
    <n v="3889"/>
    <x v="3884"/>
    <x v="3886"/>
    <n v="8000"/>
    <n v="118"/>
    <x v="2"/>
    <x v="0"/>
    <x v="0"/>
    <n v="1420413960"/>
    <n v="1417651630"/>
    <b v="0"/>
    <n v="9"/>
    <b v="0"/>
    <x v="6"/>
    <n v="1.4749999999999999"/>
    <n v="13.111111111111111"/>
    <x v="1"/>
    <x v="6"/>
  </r>
  <r>
    <n v="3890"/>
    <x v="3885"/>
    <x v="3887"/>
    <n v="15000"/>
    <n v="2524"/>
    <x v="2"/>
    <x v="0"/>
    <x v="0"/>
    <n v="1439662344"/>
    <n v="1434478344"/>
    <b v="0"/>
    <n v="8"/>
    <b v="0"/>
    <x v="6"/>
    <n v="16.826666666666668"/>
    <n v="315.5"/>
    <x v="1"/>
    <x v="6"/>
  </r>
  <r>
    <n v="3891"/>
    <x v="3886"/>
    <x v="3888"/>
    <n v="800"/>
    <n v="260"/>
    <x v="2"/>
    <x v="0"/>
    <x v="0"/>
    <n v="1427086740"/>
    <n v="1424488244"/>
    <b v="0"/>
    <n v="7"/>
    <b v="0"/>
    <x v="6"/>
    <n v="32.5"/>
    <n v="37.142857142857146"/>
    <x v="1"/>
    <x v="6"/>
  </r>
  <r>
    <n v="3892"/>
    <x v="3887"/>
    <x v="3889"/>
    <n v="1000"/>
    <n v="0"/>
    <x v="2"/>
    <x v="0"/>
    <x v="0"/>
    <n v="1408863600"/>
    <n v="1408203557"/>
    <b v="0"/>
    <n v="0"/>
    <b v="0"/>
    <x v="6"/>
    <n v="0"/>
    <e v="#DIV/0!"/>
    <x v="1"/>
    <x v="6"/>
  </r>
  <r>
    <n v="3893"/>
    <x v="3888"/>
    <x v="3890"/>
    <n v="50000"/>
    <n v="10775"/>
    <x v="2"/>
    <x v="0"/>
    <x v="0"/>
    <n v="1404194400"/>
    <n v="1400600840"/>
    <b v="0"/>
    <n v="84"/>
    <b v="0"/>
    <x v="6"/>
    <n v="21.55"/>
    <n v="128.27380952380952"/>
    <x v="1"/>
    <x v="6"/>
  </r>
  <r>
    <n v="3894"/>
    <x v="3889"/>
    <x v="3891"/>
    <n v="15000"/>
    <n v="520"/>
    <x v="2"/>
    <x v="0"/>
    <x v="0"/>
    <n v="1481000340"/>
    <n v="1478386812"/>
    <b v="0"/>
    <n v="11"/>
    <b v="0"/>
    <x v="6"/>
    <n v="3.4666666666666663"/>
    <n v="47.272727272727273"/>
    <x v="1"/>
    <x v="6"/>
  </r>
  <r>
    <n v="3895"/>
    <x v="3890"/>
    <x v="3892"/>
    <n v="1000"/>
    <n v="50"/>
    <x v="2"/>
    <x v="0"/>
    <x v="0"/>
    <n v="1425103218"/>
    <n v="1422424818"/>
    <b v="0"/>
    <n v="1"/>
    <b v="0"/>
    <x v="6"/>
    <n v="5"/>
    <n v="50"/>
    <x v="1"/>
    <x v="6"/>
  </r>
  <r>
    <n v="3896"/>
    <x v="3891"/>
    <x v="3893"/>
    <n v="1600"/>
    <n v="170"/>
    <x v="2"/>
    <x v="0"/>
    <x v="0"/>
    <n v="1402979778"/>
    <n v="1401770178"/>
    <b v="0"/>
    <n v="4"/>
    <b v="0"/>
    <x v="6"/>
    <n v="10.625"/>
    <n v="42.5"/>
    <x v="1"/>
    <x v="6"/>
  </r>
  <r>
    <n v="3897"/>
    <x v="3892"/>
    <x v="3894"/>
    <n v="2500"/>
    <n v="440"/>
    <x v="2"/>
    <x v="4"/>
    <x v="4"/>
    <n v="1420750683"/>
    <n v="1418158683"/>
    <b v="0"/>
    <n v="10"/>
    <b v="0"/>
    <x v="6"/>
    <n v="17.599999999999998"/>
    <n v="44"/>
    <x v="1"/>
    <x v="6"/>
  </r>
  <r>
    <n v="3898"/>
    <x v="3893"/>
    <x v="3895"/>
    <n v="2500"/>
    <n v="814"/>
    <x v="2"/>
    <x v="1"/>
    <x v="1"/>
    <n v="1439827200"/>
    <n v="1436355270"/>
    <b v="0"/>
    <n v="16"/>
    <b v="0"/>
    <x v="6"/>
    <n v="32.56"/>
    <n v="50.875"/>
    <x v="1"/>
    <x v="6"/>
  </r>
  <r>
    <n v="3899"/>
    <x v="3894"/>
    <x v="3896"/>
    <n v="10000"/>
    <n v="125"/>
    <x v="2"/>
    <x v="0"/>
    <x v="0"/>
    <n v="1407868561"/>
    <n v="1406140561"/>
    <b v="0"/>
    <n v="2"/>
    <b v="0"/>
    <x v="6"/>
    <n v="1.25"/>
    <n v="62.5"/>
    <x v="1"/>
    <x v="6"/>
  </r>
  <r>
    <n v="3900"/>
    <x v="3895"/>
    <x v="3897"/>
    <n v="2500"/>
    <n v="135"/>
    <x v="2"/>
    <x v="0"/>
    <x v="0"/>
    <n v="1433988791"/>
    <n v="1431396791"/>
    <b v="0"/>
    <n v="5"/>
    <b v="0"/>
    <x v="6"/>
    <n v="5.4"/>
    <n v="27"/>
    <x v="1"/>
    <x v="6"/>
  </r>
  <r>
    <n v="3901"/>
    <x v="3896"/>
    <x v="3898"/>
    <n v="3000"/>
    <n v="25"/>
    <x v="2"/>
    <x v="0"/>
    <x v="0"/>
    <n v="1450554599"/>
    <n v="1447098599"/>
    <b v="0"/>
    <n v="1"/>
    <b v="0"/>
    <x v="6"/>
    <n v="0.83333333333333337"/>
    <n v="25"/>
    <x v="1"/>
    <x v="6"/>
  </r>
  <r>
    <n v="3902"/>
    <x v="3897"/>
    <x v="3899"/>
    <n v="3000"/>
    <n v="1465"/>
    <x v="2"/>
    <x v="1"/>
    <x v="1"/>
    <n v="1479125642"/>
    <n v="1476962042"/>
    <b v="0"/>
    <n v="31"/>
    <b v="0"/>
    <x v="6"/>
    <n v="48.833333333333336"/>
    <n v="47.258064516129032"/>
    <x v="1"/>
    <x v="6"/>
  </r>
  <r>
    <n v="3903"/>
    <x v="3898"/>
    <x v="3900"/>
    <n v="1500"/>
    <n v="0"/>
    <x v="2"/>
    <x v="0"/>
    <x v="0"/>
    <n v="1439581080"/>
    <n v="1435709765"/>
    <b v="0"/>
    <n v="0"/>
    <b v="0"/>
    <x v="6"/>
    <n v="0"/>
    <e v="#DIV/0!"/>
    <x v="1"/>
    <x v="6"/>
  </r>
  <r>
    <n v="3904"/>
    <x v="3899"/>
    <x v="3901"/>
    <n v="10000"/>
    <n v="3"/>
    <x v="2"/>
    <x v="0"/>
    <x v="0"/>
    <n v="1429074240"/>
    <n v="1427866200"/>
    <b v="0"/>
    <n v="2"/>
    <b v="0"/>
    <x v="6"/>
    <n v="0.03"/>
    <n v="1.5"/>
    <x v="1"/>
    <x v="6"/>
  </r>
  <r>
    <n v="3905"/>
    <x v="3900"/>
    <x v="3902"/>
    <n v="1500"/>
    <n v="173"/>
    <x v="2"/>
    <x v="1"/>
    <x v="1"/>
    <n v="1434063600"/>
    <n v="1430405903"/>
    <b v="0"/>
    <n v="7"/>
    <b v="0"/>
    <x v="6"/>
    <n v="11.533333333333333"/>
    <n v="24.714285714285715"/>
    <x v="1"/>
    <x v="6"/>
  </r>
  <r>
    <n v="3906"/>
    <x v="3901"/>
    <x v="3903"/>
    <n v="1500"/>
    <n v="1010"/>
    <x v="2"/>
    <x v="1"/>
    <x v="1"/>
    <n v="1435325100"/>
    <n v="1432072893"/>
    <b v="0"/>
    <n v="16"/>
    <b v="0"/>
    <x v="6"/>
    <n v="67.333333333333329"/>
    <n v="63.125"/>
    <x v="1"/>
    <x v="6"/>
  </r>
  <r>
    <n v="3907"/>
    <x v="3902"/>
    <x v="3904"/>
    <n v="1000"/>
    <n v="153"/>
    <x v="2"/>
    <x v="0"/>
    <x v="0"/>
    <n v="1414354080"/>
    <n v="1411587606"/>
    <b v="0"/>
    <n v="4"/>
    <b v="0"/>
    <x v="6"/>
    <n v="15.299999999999999"/>
    <n v="38.25"/>
    <x v="1"/>
    <x v="6"/>
  </r>
  <r>
    <n v="3908"/>
    <x v="3903"/>
    <x v="3905"/>
    <n v="750"/>
    <n v="65"/>
    <x v="2"/>
    <x v="0"/>
    <x v="0"/>
    <n v="1406603696"/>
    <n v="1405307696"/>
    <b v="0"/>
    <n v="4"/>
    <b v="0"/>
    <x v="6"/>
    <n v="8.6666666666666679"/>
    <n v="16.25"/>
    <x v="1"/>
    <x v="6"/>
  </r>
  <r>
    <n v="3909"/>
    <x v="3904"/>
    <x v="3906"/>
    <n v="60000"/>
    <n v="135"/>
    <x v="2"/>
    <x v="0"/>
    <x v="0"/>
    <n v="1410424642"/>
    <n v="1407832642"/>
    <b v="0"/>
    <n v="4"/>
    <b v="0"/>
    <x v="6"/>
    <n v="0.22499999999999998"/>
    <n v="33.75"/>
    <x v="1"/>
    <x v="6"/>
  </r>
  <r>
    <n v="3910"/>
    <x v="3905"/>
    <x v="3907"/>
    <n v="6000"/>
    <n v="185"/>
    <x v="2"/>
    <x v="0"/>
    <x v="0"/>
    <n v="1441649397"/>
    <n v="1439057397"/>
    <b v="0"/>
    <n v="3"/>
    <b v="0"/>
    <x v="6"/>
    <n v="3.0833333333333335"/>
    <n v="61.666666666666664"/>
    <x v="1"/>
    <x v="6"/>
  </r>
  <r>
    <n v="3911"/>
    <x v="3906"/>
    <x v="3908"/>
    <n v="8000"/>
    <n v="2993"/>
    <x v="2"/>
    <x v="0"/>
    <x v="0"/>
    <n v="1417033777"/>
    <n v="1414438177"/>
    <b v="0"/>
    <n v="36"/>
    <b v="0"/>
    <x v="6"/>
    <n v="37.412500000000001"/>
    <n v="83.138888888888886"/>
    <x v="1"/>
    <x v="6"/>
  </r>
  <r>
    <n v="3912"/>
    <x v="3907"/>
    <x v="3909"/>
    <n v="15000"/>
    <n v="1"/>
    <x v="2"/>
    <x v="0"/>
    <x v="0"/>
    <n v="1429936500"/>
    <n v="1424759330"/>
    <b v="0"/>
    <n v="1"/>
    <b v="0"/>
    <x v="6"/>
    <n v="6.6666666666666671E-3"/>
    <n v="1"/>
    <x v="1"/>
    <x v="6"/>
  </r>
  <r>
    <n v="3913"/>
    <x v="3908"/>
    <x v="3910"/>
    <n v="10000"/>
    <n v="1000"/>
    <x v="2"/>
    <x v="0"/>
    <x v="0"/>
    <n v="1448863449"/>
    <n v="1446267849"/>
    <b v="0"/>
    <n v="7"/>
    <b v="0"/>
    <x v="6"/>
    <n v="10"/>
    <n v="142.85714285714286"/>
    <x v="1"/>
    <x v="6"/>
  </r>
  <r>
    <n v="3914"/>
    <x v="3909"/>
    <x v="3911"/>
    <n v="2500"/>
    <n v="909"/>
    <x v="2"/>
    <x v="1"/>
    <x v="1"/>
    <n v="1431298740"/>
    <n v="1429558756"/>
    <b v="0"/>
    <n v="27"/>
    <b v="0"/>
    <x v="6"/>
    <n v="36.36"/>
    <n v="33.666666666666664"/>
    <x v="1"/>
    <x v="6"/>
  </r>
  <r>
    <n v="3915"/>
    <x v="3910"/>
    <x v="3912"/>
    <n v="1500"/>
    <n v="5"/>
    <x v="2"/>
    <x v="1"/>
    <x v="1"/>
    <n v="1464824309"/>
    <n v="1462232309"/>
    <b v="0"/>
    <n v="1"/>
    <b v="0"/>
    <x v="6"/>
    <n v="0.33333333333333337"/>
    <n v="5"/>
    <x v="1"/>
    <x v="6"/>
  </r>
  <r>
    <n v="3916"/>
    <x v="3911"/>
    <x v="3913"/>
    <n v="2000"/>
    <n v="0"/>
    <x v="2"/>
    <x v="8"/>
    <x v="7"/>
    <n v="1464952752"/>
    <n v="1462360752"/>
    <b v="0"/>
    <n v="0"/>
    <b v="0"/>
    <x v="6"/>
    <n v="0"/>
    <e v="#DIV/0!"/>
    <x v="1"/>
    <x v="6"/>
  </r>
  <r>
    <n v="3917"/>
    <x v="3912"/>
    <x v="3914"/>
    <n v="3500"/>
    <n v="10"/>
    <x v="2"/>
    <x v="1"/>
    <x v="1"/>
    <n v="1410439161"/>
    <n v="1407847161"/>
    <b v="0"/>
    <n v="1"/>
    <b v="0"/>
    <x v="6"/>
    <n v="0.2857142857142857"/>
    <n v="10"/>
    <x v="1"/>
    <x v="6"/>
  </r>
  <r>
    <n v="3918"/>
    <x v="3913"/>
    <x v="3915"/>
    <n v="60000"/>
    <n v="120"/>
    <x v="2"/>
    <x v="1"/>
    <x v="1"/>
    <n v="1407168000"/>
    <n v="1406131023"/>
    <b v="0"/>
    <n v="3"/>
    <b v="0"/>
    <x v="6"/>
    <n v="0.2"/>
    <n v="40"/>
    <x v="1"/>
    <x v="6"/>
  </r>
  <r>
    <n v="3919"/>
    <x v="3914"/>
    <x v="3916"/>
    <n v="5000"/>
    <n v="90"/>
    <x v="2"/>
    <x v="1"/>
    <x v="1"/>
    <n v="1453075200"/>
    <n v="1450628773"/>
    <b v="0"/>
    <n v="3"/>
    <b v="0"/>
    <x v="6"/>
    <n v="1.7999999999999998"/>
    <n v="30"/>
    <x v="1"/>
    <x v="6"/>
  </r>
  <r>
    <n v="3920"/>
    <x v="3915"/>
    <x v="3917"/>
    <n v="2500"/>
    <n v="135"/>
    <x v="2"/>
    <x v="1"/>
    <x v="1"/>
    <n v="1479032260"/>
    <n v="1476436660"/>
    <b v="0"/>
    <n v="3"/>
    <b v="0"/>
    <x v="6"/>
    <n v="5.4"/>
    <n v="45"/>
    <x v="1"/>
    <x v="6"/>
  </r>
  <r>
    <n v="3921"/>
    <x v="3916"/>
    <x v="3918"/>
    <n v="3000"/>
    <n v="0"/>
    <x v="2"/>
    <x v="1"/>
    <x v="1"/>
    <n v="1414346400"/>
    <n v="1413291655"/>
    <b v="0"/>
    <n v="0"/>
    <b v="0"/>
    <x v="6"/>
    <n v="0"/>
    <e v="#DIV/0!"/>
    <x v="1"/>
    <x v="6"/>
  </r>
  <r>
    <n v="3922"/>
    <x v="3917"/>
    <x v="3919"/>
    <n v="750"/>
    <n v="61"/>
    <x v="2"/>
    <x v="0"/>
    <x v="0"/>
    <n v="1425337200"/>
    <n v="1421432810"/>
    <b v="0"/>
    <n v="6"/>
    <b v="0"/>
    <x v="6"/>
    <n v="8.1333333333333329"/>
    <n v="10.166666666666666"/>
    <x v="1"/>
    <x v="6"/>
  </r>
  <r>
    <n v="3923"/>
    <x v="3918"/>
    <x v="3920"/>
    <n v="11500"/>
    <n v="1384"/>
    <x v="2"/>
    <x v="1"/>
    <x v="1"/>
    <n v="1428622271"/>
    <n v="1426203071"/>
    <b v="0"/>
    <n v="17"/>
    <b v="0"/>
    <x v="6"/>
    <n v="12.034782608695652"/>
    <n v="81.411764705882348"/>
    <x v="1"/>
    <x v="6"/>
  </r>
  <r>
    <n v="3924"/>
    <x v="3919"/>
    <x v="3921"/>
    <n v="15000"/>
    <n v="2290"/>
    <x v="2"/>
    <x v="0"/>
    <x v="0"/>
    <n v="1403823722"/>
    <n v="1401231722"/>
    <b v="0"/>
    <n v="40"/>
    <b v="0"/>
    <x v="6"/>
    <n v="15.266666666666667"/>
    <n v="57.25"/>
    <x v="1"/>
    <x v="6"/>
  </r>
  <r>
    <n v="3925"/>
    <x v="3920"/>
    <x v="3922"/>
    <n v="150"/>
    <n v="15"/>
    <x v="2"/>
    <x v="0"/>
    <x v="0"/>
    <n v="1406753639"/>
    <n v="1404161639"/>
    <b v="0"/>
    <n v="3"/>
    <b v="0"/>
    <x v="6"/>
    <n v="10"/>
    <n v="5"/>
    <x v="1"/>
    <x v="6"/>
  </r>
  <r>
    <n v="3926"/>
    <x v="3921"/>
    <x v="3923"/>
    <n v="5000"/>
    <n v="15"/>
    <x v="2"/>
    <x v="2"/>
    <x v="2"/>
    <n v="1419645748"/>
    <n v="1417053748"/>
    <b v="0"/>
    <n v="1"/>
    <b v="0"/>
    <x v="6"/>
    <n v="0.3"/>
    <n v="15"/>
    <x v="1"/>
    <x v="6"/>
  </r>
  <r>
    <n v="3927"/>
    <x v="3922"/>
    <x v="3924"/>
    <n v="2500"/>
    <n v="25"/>
    <x v="2"/>
    <x v="1"/>
    <x v="1"/>
    <n v="1407565504"/>
    <n v="1404973504"/>
    <b v="0"/>
    <n v="2"/>
    <b v="0"/>
    <x v="6"/>
    <n v="1"/>
    <n v="12.5"/>
    <x v="1"/>
    <x v="6"/>
  </r>
  <r>
    <n v="3928"/>
    <x v="3923"/>
    <x v="3925"/>
    <n v="5000"/>
    <n v="651"/>
    <x v="2"/>
    <x v="0"/>
    <x v="0"/>
    <n v="1444971540"/>
    <n v="1442593427"/>
    <b v="0"/>
    <n v="7"/>
    <b v="0"/>
    <x v="6"/>
    <n v="13.020000000000001"/>
    <n v="93"/>
    <x v="1"/>
    <x v="6"/>
  </r>
  <r>
    <n v="3929"/>
    <x v="3924"/>
    <x v="3926"/>
    <n v="20000"/>
    <n v="453"/>
    <x v="2"/>
    <x v="0"/>
    <x v="0"/>
    <n v="1474228265"/>
    <n v="1471636265"/>
    <b v="0"/>
    <n v="14"/>
    <b v="0"/>
    <x v="6"/>
    <n v="2.2650000000000001"/>
    <n v="32.357142857142854"/>
    <x v="1"/>
    <x v="6"/>
  </r>
  <r>
    <n v="3930"/>
    <x v="3925"/>
    <x v="3927"/>
    <n v="10000"/>
    <n v="0"/>
    <x v="2"/>
    <x v="2"/>
    <x v="2"/>
    <n v="1459490400"/>
    <n v="1457078868"/>
    <b v="0"/>
    <n v="0"/>
    <b v="0"/>
    <x v="6"/>
    <n v="0"/>
    <e v="#DIV/0!"/>
    <x v="1"/>
    <x v="6"/>
  </r>
  <r>
    <n v="3931"/>
    <x v="3926"/>
    <x v="3928"/>
    <n v="8000"/>
    <n v="0"/>
    <x v="2"/>
    <x v="0"/>
    <x v="0"/>
    <n v="1441510707"/>
    <n v="1439350707"/>
    <b v="0"/>
    <n v="0"/>
    <b v="0"/>
    <x v="6"/>
    <n v="0"/>
    <e v="#DIV/0!"/>
    <x v="1"/>
    <x v="6"/>
  </r>
  <r>
    <n v="3932"/>
    <x v="3927"/>
    <x v="3929"/>
    <n v="12000"/>
    <n v="1"/>
    <x v="2"/>
    <x v="0"/>
    <x v="0"/>
    <n v="1458097364"/>
    <n v="1455508964"/>
    <b v="0"/>
    <n v="1"/>
    <b v="0"/>
    <x v="6"/>
    <n v="8.3333333333333332E-3"/>
    <n v="1"/>
    <x v="1"/>
    <x v="6"/>
  </r>
  <r>
    <n v="3933"/>
    <x v="3928"/>
    <x v="3930"/>
    <n v="7000"/>
    <n v="1102"/>
    <x v="2"/>
    <x v="0"/>
    <x v="0"/>
    <n v="1468716180"/>
    <n v="1466205262"/>
    <b v="0"/>
    <n v="12"/>
    <b v="0"/>
    <x v="6"/>
    <n v="15.742857142857142"/>
    <n v="91.833333333333329"/>
    <x v="1"/>
    <x v="6"/>
  </r>
  <r>
    <n v="3934"/>
    <x v="3929"/>
    <x v="3931"/>
    <n v="5000"/>
    <n v="550"/>
    <x v="2"/>
    <x v="0"/>
    <x v="0"/>
    <n v="1443704400"/>
    <n v="1439827639"/>
    <b v="0"/>
    <n v="12"/>
    <b v="0"/>
    <x v="6"/>
    <n v="11"/>
    <n v="45.833333333333336"/>
    <x v="1"/>
    <x v="6"/>
  </r>
  <r>
    <n v="3935"/>
    <x v="3930"/>
    <x v="3932"/>
    <n v="3000"/>
    <n v="1315"/>
    <x v="2"/>
    <x v="1"/>
    <x v="1"/>
    <n v="1443973546"/>
    <n v="1438789546"/>
    <b v="0"/>
    <n v="23"/>
    <b v="0"/>
    <x v="6"/>
    <n v="43.833333333333336"/>
    <n v="57.173913043478258"/>
    <x v="1"/>
    <x v="6"/>
  </r>
  <r>
    <n v="3936"/>
    <x v="3931"/>
    <x v="3933"/>
    <n v="20000"/>
    <n v="0"/>
    <x v="2"/>
    <x v="0"/>
    <x v="0"/>
    <n v="1480576720"/>
    <n v="1477981120"/>
    <b v="0"/>
    <n v="0"/>
    <b v="0"/>
    <x v="6"/>
    <n v="0"/>
    <e v="#DIV/0!"/>
    <x v="1"/>
    <x v="6"/>
  </r>
  <r>
    <n v="3937"/>
    <x v="3932"/>
    <x v="3934"/>
    <n v="2885"/>
    <n v="2485"/>
    <x v="2"/>
    <x v="0"/>
    <x v="0"/>
    <n v="1468249760"/>
    <n v="1465830560"/>
    <b v="0"/>
    <n v="10"/>
    <b v="0"/>
    <x v="6"/>
    <n v="86.135181975736558"/>
    <n v="248.5"/>
    <x v="1"/>
    <x v="6"/>
  </r>
  <r>
    <n v="3938"/>
    <x v="3933"/>
    <x v="3935"/>
    <n v="3255"/>
    <n v="397"/>
    <x v="2"/>
    <x v="0"/>
    <x v="0"/>
    <n v="1435441454"/>
    <n v="1432763054"/>
    <b v="0"/>
    <n v="5"/>
    <b v="0"/>
    <x v="6"/>
    <n v="12.196620583717358"/>
    <n v="79.400000000000006"/>
    <x v="1"/>
    <x v="6"/>
  </r>
  <r>
    <n v="3939"/>
    <x v="3934"/>
    <x v="3936"/>
    <n v="5000"/>
    <n v="5"/>
    <x v="2"/>
    <x v="2"/>
    <x v="2"/>
    <n v="1412656200"/>
    <n v="1412328979"/>
    <b v="0"/>
    <n v="1"/>
    <b v="0"/>
    <x v="6"/>
    <n v="0.1"/>
    <n v="5"/>
    <x v="1"/>
    <x v="6"/>
  </r>
  <r>
    <n v="3940"/>
    <x v="3935"/>
    <x v="3937"/>
    <n v="5000"/>
    <n v="11"/>
    <x v="2"/>
    <x v="0"/>
    <x v="0"/>
    <n v="1420199351"/>
    <n v="1416311351"/>
    <b v="0"/>
    <n v="2"/>
    <b v="0"/>
    <x v="6"/>
    <n v="0.22"/>
    <n v="5.5"/>
    <x v="1"/>
    <x v="6"/>
  </r>
  <r>
    <n v="3941"/>
    <x v="3936"/>
    <x v="3938"/>
    <n v="5500"/>
    <n v="50"/>
    <x v="2"/>
    <x v="0"/>
    <x v="0"/>
    <n v="1416877200"/>
    <n v="1414505137"/>
    <b v="0"/>
    <n v="2"/>
    <b v="0"/>
    <x v="6"/>
    <n v="0.90909090909090906"/>
    <n v="25"/>
    <x v="1"/>
    <x v="6"/>
  </r>
  <r>
    <n v="3942"/>
    <x v="3937"/>
    <x v="3939"/>
    <n v="1200"/>
    <n v="0"/>
    <x v="2"/>
    <x v="0"/>
    <x v="0"/>
    <n v="1434490914"/>
    <n v="1429306914"/>
    <b v="0"/>
    <n v="0"/>
    <b v="0"/>
    <x v="6"/>
    <n v="0"/>
    <e v="#DIV/0!"/>
    <x v="1"/>
    <x v="6"/>
  </r>
  <r>
    <n v="3943"/>
    <x v="3938"/>
    <x v="3940"/>
    <n v="5000"/>
    <n v="1782"/>
    <x v="2"/>
    <x v="0"/>
    <x v="0"/>
    <n v="1446483000"/>
    <n v="1443811268"/>
    <b v="0"/>
    <n v="13"/>
    <b v="0"/>
    <x v="6"/>
    <n v="35.64"/>
    <n v="137.07692307692307"/>
    <x v="1"/>
    <x v="6"/>
  </r>
  <r>
    <n v="3944"/>
    <x v="3939"/>
    <x v="3941"/>
    <n v="5000"/>
    <n v="0"/>
    <x v="2"/>
    <x v="0"/>
    <x v="0"/>
    <n v="1440690875"/>
    <n v="1438098875"/>
    <b v="0"/>
    <n v="0"/>
    <b v="0"/>
    <x v="6"/>
    <n v="0"/>
    <e v="#DIV/0!"/>
    <x v="1"/>
    <x v="6"/>
  </r>
  <r>
    <n v="3945"/>
    <x v="3940"/>
    <x v="3942"/>
    <n v="2000"/>
    <n v="5"/>
    <x v="2"/>
    <x v="0"/>
    <x v="0"/>
    <n v="1431717268"/>
    <n v="1429125268"/>
    <b v="0"/>
    <n v="1"/>
    <b v="0"/>
    <x v="6"/>
    <n v="0.25"/>
    <n v="5"/>
    <x v="1"/>
    <x v="6"/>
  </r>
  <r>
    <n v="3946"/>
    <x v="3941"/>
    <x v="3943"/>
    <n v="6000"/>
    <n v="195"/>
    <x v="2"/>
    <x v="0"/>
    <x v="0"/>
    <n v="1425110400"/>
    <n v="1422388822"/>
    <b v="0"/>
    <n v="5"/>
    <b v="0"/>
    <x v="6"/>
    <n v="3.25"/>
    <n v="39"/>
    <x v="1"/>
    <x v="6"/>
  </r>
  <r>
    <n v="3947"/>
    <x v="3942"/>
    <x v="3944"/>
    <n v="3000"/>
    <n v="101"/>
    <x v="2"/>
    <x v="0"/>
    <x v="0"/>
    <n v="1475378744"/>
    <n v="1472786744"/>
    <b v="0"/>
    <n v="2"/>
    <b v="0"/>
    <x v="6"/>
    <n v="3.3666666666666663"/>
    <n v="50.5"/>
    <x v="1"/>
    <x v="6"/>
  </r>
  <r>
    <n v="3948"/>
    <x v="3943"/>
    <x v="3945"/>
    <n v="30000"/>
    <n v="0"/>
    <x v="2"/>
    <x v="2"/>
    <x v="2"/>
    <n v="1410076123"/>
    <n v="1404892123"/>
    <b v="0"/>
    <n v="0"/>
    <b v="0"/>
    <x v="6"/>
    <n v="0"/>
    <e v="#DIV/0!"/>
    <x v="1"/>
    <x v="6"/>
  </r>
  <r>
    <n v="3949"/>
    <x v="3944"/>
    <x v="3946"/>
    <n v="10000"/>
    <n v="1577"/>
    <x v="2"/>
    <x v="2"/>
    <x v="2"/>
    <n v="1423623221"/>
    <n v="1421031221"/>
    <b v="0"/>
    <n v="32"/>
    <b v="0"/>
    <x v="6"/>
    <n v="15.770000000000001"/>
    <n v="49.28125"/>
    <x v="1"/>
    <x v="6"/>
  </r>
  <r>
    <n v="3950"/>
    <x v="3945"/>
    <x v="3947"/>
    <n v="4000"/>
    <n v="25"/>
    <x v="2"/>
    <x v="0"/>
    <x v="0"/>
    <n v="1460140500"/>
    <n v="1457628680"/>
    <b v="0"/>
    <n v="1"/>
    <b v="0"/>
    <x v="6"/>
    <n v="0.625"/>
    <n v="25"/>
    <x v="1"/>
    <x v="6"/>
  </r>
  <r>
    <n v="3951"/>
    <x v="3946"/>
    <x v="2849"/>
    <n v="200000"/>
    <n v="1"/>
    <x v="2"/>
    <x v="17"/>
    <x v="3"/>
    <n v="1462301342"/>
    <n v="1457120942"/>
    <b v="0"/>
    <n v="1"/>
    <b v="0"/>
    <x v="6"/>
    <n v="5.0000000000000001E-4"/>
    <n v="1"/>
    <x v="1"/>
    <x v="6"/>
  </r>
  <r>
    <n v="3952"/>
    <x v="3947"/>
    <x v="3948"/>
    <n v="26000"/>
    <n v="25"/>
    <x v="2"/>
    <x v="0"/>
    <x v="0"/>
    <n v="1445885890"/>
    <n v="1440701890"/>
    <b v="0"/>
    <n v="1"/>
    <b v="0"/>
    <x v="6"/>
    <n v="9.6153846153846159E-2"/>
    <n v="25"/>
    <x v="1"/>
    <x v="6"/>
  </r>
  <r>
    <n v="3953"/>
    <x v="3948"/>
    <x v="3949"/>
    <n v="17600"/>
    <n v="0"/>
    <x v="2"/>
    <x v="0"/>
    <x v="0"/>
    <n v="1469834940"/>
    <n v="1467162586"/>
    <b v="0"/>
    <n v="0"/>
    <b v="0"/>
    <x v="6"/>
    <n v="0"/>
    <e v="#DIV/0!"/>
    <x v="1"/>
    <x v="6"/>
  </r>
  <r>
    <n v="3954"/>
    <x v="3949"/>
    <x v="3950"/>
    <n v="25000"/>
    <n v="0"/>
    <x v="2"/>
    <x v="5"/>
    <x v="5"/>
    <n v="1405352264"/>
    <n v="1400168264"/>
    <b v="0"/>
    <n v="0"/>
    <b v="0"/>
    <x v="6"/>
    <n v="0"/>
    <e v="#DIV/0!"/>
    <x v="1"/>
    <x v="6"/>
  </r>
  <r>
    <n v="3955"/>
    <x v="3950"/>
    <x v="3951"/>
    <n v="1750"/>
    <n v="425"/>
    <x v="2"/>
    <x v="0"/>
    <x v="0"/>
    <n v="1448745741"/>
    <n v="1446150141"/>
    <b v="0"/>
    <n v="8"/>
    <b v="0"/>
    <x v="6"/>
    <n v="24.285714285714285"/>
    <n v="53.125"/>
    <x v="1"/>
    <x v="6"/>
  </r>
  <r>
    <n v="3956"/>
    <x v="3951"/>
    <x v="3952"/>
    <n v="5500"/>
    <n v="0"/>
    <x v="2"/>
    <x v="0"/>
    <x v="0"/>
    <n v="1461543600"/>
    <n v="1459203727"/>
    <b v="0"/>
    <n v="0"/>
    <b v="0"/>
    <x v="6"/>
    <n v="0"/>
    <e v="#DIV/0!"/>
    <x v="1"/>
    <x v="6"/>
  </r>
  <r>
    <n v="3957"/>
    <x v="3952"/>
    <x v="3953"/>
    <n v="28000"/>
    <n v="7"/>
    <x v="2"/>
    <x v="0"/>
    <x v="0"/>
    <n v="1468020354"/>
    <n v="1464045954"/>
    <b v="0"/>
    <n v="1"/>
    <b v="0"/>
    <x v="6"/>
    <n v="2.5000000000000001E-2"/>
    <n v="7"/>
    <x v="1"/>
    <x v="6"/>
  </r>
  <r>
    <n v="3958"/>
    <x v="3953"/>
    <x v="3954"/>
    <n v="2000"/>
    <n v="641"/>
    <x v="2"/>
    <x v="0"/>
    <x v="0"/>
    <n v="1406988000"/>
    <n v="1403822912"/>
    <b v="0"/>
    <n v="16"/>
    <b v="0"/>
    <x v="6"/>
    <n v="32.049999999999997"/>
    <n v="40.0625"/>
    <x v="1"/>
    <x v="6"/>
  </r>
  <r>
    <n v="3959"/>
    <x v="3954"/>
    <x v="3955"/>
    <n v="1200"/>
    <n v="292"/>
    <x v="2"/>
    <x v="0"/>
    <x v="0"/>
    <n v="1411930556"/>
    <n v="1409338556"/>
    <b v="0"/>
    <n v="12"/>
    <b v="0"/>
    <x v="6"/>
    <n v="24.333333333333336"/>
    <n v="24.333333333333332"/>
    <x v="1"/>
    <x v="6"/>
  </r>
  <r>
    <n v="3960"/>
    <x v="3955"/>
    <x v="3956"/>
    <n v="3000"/>
    <n v="45"/>
    <x v="2"/>
    <x v="0"/>
    <x v="0"/>
    <n v="1451852256"/>
    <n v="1449260256"/>
    <b v="0"/>
    <n v="4"/>
    <b v="0"/>
    <x v="6"/>
    <n v="1.5"/>
    <n v="11.25"/>
    <x v="1"/>
    <x v="6"/>
  </r>
  <r>
    <n v="3961"/>
    <x v="3956"/>
    <x v="3957"/>
    <n v="5000"/>
    <n v="21"/>
    <x v="2"/>
    <x v="1"/>
    <x v="1"/>
    <n v="1399584210"/>
    <n v="1397683410"/>
    <b v="0"/>
    <n v="2"/>
    <b v="0"/>
    <x v="6"/>
    <n v="0.42"/>
    <n v="10.5"/>
    <x v="1"/>
    <x v="6"/>
  </r>
  <r>
    <n v="3962"/>
    <x v="3957"/>
    <x v="3958"/>
    <n v="1400"/>
    <n v="45"/>
    <x v="2"/>
    <x v="1"/>
    <x v="1"/>
    <n v="1448722494"/>
    <n v="1446562494"/>
    <b v="0"/>
    <n v="3"/>
    <b v="0"/>
    <x v="6"/>
    <n v="3.214285714285714"/>
    <n v="15"/>
    <x v="1"/>
    <x v="6"/>
  </r>
  <r>
    <n v="3963"/>
    <x v="3958"/>
    <x v="3959"/>
    <n v="10000"/>
    <n v="0"/>
    <x v="2"/>
    <x v="5"/>
    <x v="5"/>
    <n v="1447821717"/>
    <n v="1445226117"/>
    <b v="0"/>
    <n v="0"/>
    <b v="0"/>
    <x v="6"/>
    <n v="0"/>
    <e v="#DIV/0!"/>
    <x v="1"/>
    <x v="6"/>
  </r>
  <r>
    <n v="3964"/>
    <x v="3959"/>
    <x v="3960"/>
    <n v="2000"/>
    <n v="126"/>
    <x v="2"/>
    <x v="0"/>
    <x v="0"/>
    <n v="1429460386"/>
    <n v="1424279986"/>
    <b v="0"/>
    <n v="3"/>
    <b v="0"/>
    <x v="6"/>
    <n v="6.3"/>
    <n v="42"/>
    <x v="1"/>
    <x v="6"/>
  </r>
  <r>
    <n v="3965"/>
    <x v="3960"/>
    <x v="3961"/>
    <n v="2000"/>
    <n v="285"/>
    <x v="2"/>
    <x v="0"/>
    <x v="0"/>
    <n v="1460608780"/>
    <n v="1455428380"/>
    <b v="0"/>
    <n v="4"/>
    <b v="0"/>
    <x v="6"/>
    <n v="14.249999999999998"/>
    <n v="71.25"/>
    <x v="1"/>
    <x v="6"/>
  </r>
  <r>
    <n v="3966"/>
    <x v="3961"/>
    <x v="3962"/>
    <n v="7500"/>
    <n v="45"/>
    <x v="2"/>
    <x v="0"/>
    <x v="0"/>
    <n v="1406170740"/>
    <n v="1402506278"/>
    <b v="0"/>
    <n v="2"/>
    <b v="0"/>
    <x v="6"/>
    <n v="0.6"/>
    <n v="22.5"/>
    <x v="1"/>
    <x v="6"/>
  </r>
  <r>
    <n v="3967"/>
    <x v="3962"/>
    <x v="3963"/>
    <n v="1700"/>
    <n v="410"/>
    <x v="2"/>
    <x v="0"/>
    <x v="0"/>
    <n v="1488783507"/>
    <n v="1486191507"/>
    <b v="0"/>
    <n v="10"/>
    <b v="0"/>
    <x v="6"/>
    <n v="24.117647058823529"/>
    <n v="41"/>
    <x v="1"/>
    <x v="6"/>
  </r>
  <r>
    <n v="3968"/>
    <x v="3963"/>
    <x v="3964"/>
    <n v="5000"/>
    <n v="527"/>
    <x v="2"/>
    <x v="0"/>
    <x v="0"/>
    <n v="1463945673"/>
    <n v="1458761673"/>
    <b v="0"/>
    <n v="11"/>
    <b v="0"/>
    <x v="6"/>
    <n v="10.54"/>
    <n v="47.909090909090907"/>
    <x v="1"/>
    <x v="6"/>
  </r>
  <r>
    <n v="3969"/>
    <x v="3964"/>
    <x v="3965"/>
    <n v="2825"/>
    <n v="211"/>
    <x v="2"/>
    <x v="0"/>
    <x v="0"/>
    <n v="1472442900"/>
    <n v="1471638646"/>
    <b v="0"/>
    <n v="6"/>
    <b v="0"/>
    <x v="6"/>
    <n v="7.4690265486725664"/>
    <n v="35.166666666666664"/>
    <x v="1"/>
    <x v="6"/>
  </r>
  <r>
    <n v="3970"/>
    <x v="3965"/>
    <x v="3966"/>
    <n v="15000"/>
    <n v="11"/>
    <x v="2"/>
    <x v="0"/>
    <x v="0"/>
    <n v="1460925811"/>
    <n v="1458333811"/>
    <b v="0"/>
    <n v="2"/>
    <b v="0"/>
    <x v="6"/>
    <n v="7.3333333333333334E-2"/>
    <n v="5.5"/>
    <x v="1"/>
    <x v="6"/>
  </r>
  <r>
    <n v="3971"/>
    <x v="3966"/>
    <x v="3967"/>
    <n v="14000"/>
    <n v="136"/>
    <x v="2"/>
    <x v="0"/>
    <x v="0"/>
    <n v="1405947126"/>
    <n v="1403355126"/>
    <b v="0"/>
    <n v="6"/>
    <b v="0"/>
    <x v="6"/>
    <n v="0.97142857142857131"/>
    <n v="22.666666666666668"/>
    <x v="1"/>
    <x v="6"/>
  </r>
  <r>
    <n v="3972"/>
    <x v="3967"/>
    <x v="3968"/>
    <n v="1000"/>
    <n v="211"/>
    <x v="2"/>
    <x v="0"/>
    <x v="0"/>
    <n v="1423186634"/>
    <n v="1418002634"/>
    <b v="0"/>
    <n v="8"/>
    <b v="0"/>
    <x v="6"/>
    <n v="21.099999999999998"/>
    <n v="26.375"/>
    <x v="1"/>
    <x v="6"/>
  </r>
  <r>
    <n v="3973"/>
    <x v="3968"/>
    <x v="3969"/>
    <n v="5000"/>
    <n v="3905"/>
    <x v="2"/>
    <x v="0"/>
    <x v="0"/>
    <n v="1462766400"/>
    <n v="1460219110"/>
    <b v="0"/>
    <n v="37"/>
    <b v="0"/>
    <x v="6"/>
    <n v="78.100000000000009"/>
    <n v="105.54054054054055"/>
    <x v="1"/>
    <x v="6"/>
  </r>
  <r>
    <n v="3974"/>
    <x v="3969"/>
    <x v="3970"/>
    <n v="1000"/>
    <n v="320"/>
    <x v="2"/>
    <x v="1"/>
    <x v="1"/>
    <n v="1464872848"/>
    <n v="1462280848"/>
    <b v="0"/>
    <n v="11"/>
    <b v="0"/>
    <x v="6"/>
    <n v="32"/>
    <n v="29.09090909090909"/>
    <x v="1"/>
    <x v="6"/>
  </r>
  <r>
    <n v="3975"/>
    <x v="3970"/>
    <x v="3971"/>
    <n v="678"/>
    <n v="0"/>
    <x v="2"/>
    <x v="0"/>
    <x v="0"/>
    <n v="1468442898"/>
    <n v="1465850898"/>
    <b v="0"/>
    <n v="0"/>
    <b v="0"/>
    <x v="6"/>
    <n v="0"/>
    <e v="#DIV/0!"/>
    <x v="1"/>
    <x v="6"/>
  </r>
  <r>
    <n v="3976"/>
    <x v="3971"/>
    <x v="3972"/>
    <n v="1300"/>
    <n v="620"/>
    <x v="2"/>
    <x v="0"/>
    <x v="0"/>
    <n v="1406876400"/>
    <n v="1405024561"/>
    <b v="0"/>
    <n v="10"/>
    <b v="0"/>
    <x v="6"/>
    <n v="47.692307692307693"/>
    <n v="62"/>
    <x v="1"/>
    <x v="6"/>
  </r>
  <r>
    <n v="3977"/>
    <x v="3972"/>
    <x v="3973"/>
    <n v="90000"/>
    <n v="1305"/>
    <x v="2"/>
    <x v="0"/>
    <x v="0"/>
    <n v="1469213732"/>
    <n v="1466621732"/>
    <b v="0"/>
    <n v="6"/>
    <b v="0"/>
    <x v="6"/>
    <n v="1.4500000000000002"/>
    <n v="217.5"/>
    <x v="1"/>
    <x v="6"/>
  </r>
  <r>
    <n v="3978"/>
    <x v="3973"/>
    <x v="3974"/>
    <n v="2000"/>
    <n v="214"/>
    <x v="2"/>
    <x v="0"/>
    <x v="0"/>
    <n v="1422717953"/>
    <n v="1417533953"/>
    <b v="0"/>
    <n v="8"/>
    <b v="0"/>
    <x v="6"/>
    <n v="10.7"/>
    <n v="26.75"/>
    <x v="1"/>
    <x v="6"/>
  </r>
  <r>
    <n v="3979"/>
    <x v="3974"/>
    <x v="3975"/>
    <n v="6000"/>
    <n v="110"/>
    <x v="2"/>
    <x v="1"/>
    <x v="1"/>
    <n v="1427659200"/>
    <n v="1425678057"/>
    <b v="0"/>
    <n v="6"/>
    <b v="0"/>
    <x v="6"/>
    <n v="1.8333333333333333"/>
    <n v="18.333333333333332"/>
    <x v="1"/>
    <x v="6"/>
  </r>
  <r>
    <n v="3980"/>
    <x v="3975"/>
    <x v="3976"/>
    <n v="2500"/>
    <n v="450"/>
    <x v="2"/>
    <x v="0"/>
    <x v="0"/>
    <n v="1404570147"/>
    <n v="1401978147"/>
    <b v="0"/>
    <n v="7"/>
    <b v="0"/>
    <x v="6"/>
    <n v="18"/>
    <n v="64.285714285714292"/>
    <x v="1"/>
    <x v="6"/>
  </r>
  <r>
    <n v="3981"/>
    <x v="3357"/>
    <x v="3357"/>
    <n v="30000"/>
    <n v="1225"/>
    <x v="2"/>
    <x v="0"/>
    <x v="0"/>
    <n v="1468729149"/>
    <n v="1463545149"/>
    <b v="0"/>
    <n v="7"/>
    <b v="0"/>
    <x v="6"/>
    <n v="4.083333333333333"/>
    <n v="175"/>
    <x v="1"/>
    <x v="6"/>
  </r>
  <r>
    <n v="3982"/>
    <x v="3976"/>
    <x v="3977"/>
    <n v="850"/>
    <n v="170"/>
    <x v="2"/>
    <x v="1"/>
    <x v="1"/>
    <n v="1436297180"/>
    <n v="1431113180"/>
    <b v="0"/>
    <n v="5"/>
    <b v="0"/>
    <x v="6"/>
    <n v="20"/>
    <n v="34"/>
    <x v="1"/>
    <x v="6"/>
  </r>
  <r>
    <n v="3983"/>
    <x v="3977"/>
    <x v="3978"/>
    <n v="11140"/>
    <n v="3877"/>
    <x v="2"/>
    <x v="0"/>
    <x v="0"/>
    <n v="1400569140"/>
    <n v="1397854356"/>
    <b v="0"/>
    <n v="46"/>
    <b v="0"/>
    <x v="6"/>
    <n v="34.802513464991023"/>
    <n v="84.282608695652172"/>
    <x v="1"/>
    <x v="6"/>
  </r>
  <r>
    <n v="3984"/>
    <x v="3978"/>
    <x v="3979"/>
    <n v="1500"/>
    <n v="95"/>
    <x v="2"/>
    <x v="1"/>
    <x v="1"/>
    <n v="1415404800"/>
    <n v="1412809644"/>
    <b v="0"/>
    <n v="10"/>
    <b v="0"/>
    <x v="6"/>
    <n v="6.3333333333333339"/>
    <n v="9.5"/>
    <x v="1"/>
    <x v="6"/>
  </r>
  <r>
    <n v="3985"/>
    <x v="3979"/>
    <x v="3980"/>
    <n v="2000"/>
    <n v="641"/>
    <x v="2"/>
    <x v="0"/>
    <x v="0"/>
    <n v="1456002300"/>
    <n v="1454173120"/>
    <b v="0"/>
    <n v="19"/>
    <b v="0"/>
    <x v="6"/>
    <n v="32.049999999999997"/>
    <n v="33.736842105263158"/>
    <x v="1"/>
    <x v="6"/>
  </r>
  <r>
    <n v="3986"/>
    <x v="3980"/>
    <x v="3981"/>
    <n v="5000"/>
    <n v="488"/>
    <x v="2"/>
    <x v="1"/>
    <x v="1"/>
    <n v="1462539840"/>
    <n v="1460034594"/>
    <b v="0"/>
    <n v="13"/>
    <b v="0"/>
    <x v="6"/>
    <n v="9.76"/>
    <n v="37.53846153846154"/>
    <x v="1"/>
    <x v="6"/>
  </r>
  <r>
    <n v="3987"/>
    <x v="3981"/>
    <x v="3982"/>
    <n v="400"/>
    <n v="151"/>
    <x v="2"/>
    <x v="1"/>
    <x v="1"/>
    <n v="1400278290"/>
    <n v="1399414290"/>
    <b v="0"/>
    <n v="13"/>
    <b v="0"/>
    <x v="6"/>
    <n v="37.75"/>
    <n v="11.615384615384615"/>
    <x v="1"/>
    <x v="6"/>
  </r>
  <r>
    <n v="3988"/>
    <x v="3982"/>
    <x v="3983"/>
    <n v="1500"/>
    <n v="32"/>
    <x v="2"/>
    <x v="0"/>
    <x v="0"/>
    <n v="1440813413"/>
    <n v="1439517413"/>
    <b v="0"/>
    <n v="4"/>
    <b v="0"/>
    <x v="6"/>
    <n v="2.1333333333333333"/>
    <n v="8"/>
    <x v="1"/>
    <x v="6"/>
  </r>
  <r>
    <n v="3989"/>
    <x v="3983"/>
    <x v="3984"/>
    <n v="3000"/>
    <n v="0"/>
    <x v="2"/>
    <x v="0"/>
    <x v="0"/>
    <n v="1447009181"/>
    <n v="1444413581"/>
    <b v="0"/>
    <n v="0"/>
    <b v="0"/>
    <x v="6"/>
    <n v="0"/>
    <e v="#DIV/0!"/>
    <x v="1"/>
    <x v="6"/>
  </r>
  <r>
    <n v="3990"/>
    <x v="3984"/>
    <x v="3985"/>
    <n v="1650"/>
    <n v="69"/>
    <x v="2"/>
    <x v="1"/>
    <x v="1"/>
    <n v="1456934893"/>
    <n v="1454342893"/>
    <b v="0"/>
    <n v="3"/>
    <b v="0"/>
    <x v="6"/>
    <n v="4.1818181818181817"/>
    <n v="23"/>
    <x v="1"/>
    <x v="6"/>
  </r>
  <r>
    <n v="3991"/>
    <x v="3985"/>
    <x v="3986"/>
    <n v="500"/>
    <n v="100"/>
    <x v="2"/>
    <x v="0"/>
    <x v="0"/>
    <n v="1433086082"/>
    <n v="1430494082"/>
    <b v="0"/>
    <n v="1"/>
    <b v="0"/>
    <x v="6"/>
    <n v="20"/>
    <n v="100"/>
    <x v="1"/>
    <x v="6"/>
  </r>
  <r>
    <n v="3992"/>
    <x v="3986"/>
    <x v="3987"/>
    <n v="10000"/>
    <n v="541"/>
    <x v="2"/>
    <x v="0"/>
    <x v="0"/>
    <n v="1449876859"/>
    <n v="1444689259"/>
    <b v="0"/>
    <n v="9"/>
    <b v="0"/>
    <x v="6"/>
    <n v="5.41"/>
    <n v="60.111111111111114"/>
    <x v="1"/>
    <x v="6"/>
  </r>
  <r>
    <n v="3993"/>
    <x v="3987"/>
    <x v="3988"/>
    <n v="50000"/>
    <n v="3"/>
    <x v="2"/>
    <x v="0"/>
    <x v="0"/>
    <n v="1431549912"/>
    <n v="1428957912"/>
    <b v="0"/>
    <n v="1"/>
    <b v="0"/>
    <x v="6"/>
    <n v="6.0000000000000001E-3"/>
    <n v="3"/>
    <x v="1"/>
    <x v="6"/>
  </r>
  <r>
    <n v="3994"/>
    <x v="3988"/>
    <x v="3989"/>
    <n v="2000"/>
    <n v="5"/>
    <x v="2"/>
    <x v="0"/>
    <x v="0"/>
    <n v="1405761690"/>
    <n v="1403169690"/>
    <b v="0"/>
    <n v="1"/>
    <b v="0"/>
    <x v="6"/>
    <n v="0.25"/>
    <n v="5"/>
    <x v="1"/>
    <x v="6"/>
  </r>
  <r>
    <n v="3995"/>
    <x v="3989"/>
    <x v="3990"/>
    <n v="200"/>
    <n v="70"/>
    <x v="2"/>
    <x v="1"/>
    <x v="1"/>
    <n v="1423913220"/>
    <n v="1421339077"/>
    <b v="0"/>
    <n v="4"/>
    <b v="0"/>
    <x v="6"/>
    <n v="35"/>
    <n v="17.5"/>
    <x v="1"/>
    <x v="6"/>
  </r>
  <r>
    <n v="3996"/>
    <x v="3990"/>
    <x v="3991"/>
    <n v="3000"/>
    <n v="497"/>
    <x v="2"/>
    <x v="0"/>
    <x v="0"/>
    <n v="1416499440"/>
    <n v="1415341464"/>
    <b v="0"/>
    <n v="17"/>
    <b v="0"/>
    <x v="6"/>
    <n v="16.566666666666666"/>
    <n v="29.235294117647058"/>
    <x v="1"/>
    <x v="6"/>
  </r>
  <r>
    <n v="3997"/>
    <x v="3991"/>
    <x v="3992"/>
    <n v="3000"/>
    <n v="0"/>
    <x v="2"/>
    <x v="1"/>
    <x v="1"/>
    <n v="1428222221"/>
    <n v="1425633821"/>
    <b v="0"/>
    <n v="0"/>
    <b v="0"/>
    <x v="6"/>
    <n v="0"/>
    <e v="#DIV/0!"/>
    <x v="1"/>
    <x v="6"/>
  </r>
  <r>
    <n v="3998"/>
    <x v="3992"/>
    <x v="3993"/>
    <n v="1250"/>
    <n v="715"/>
    <x v="2"/>
    <x v="0"/>
    <x v="0"/>
    <n v="1427580426"/>
    <n v="1424992026"/>
    <b v="0"/>
    <n v="12"/>
    <b v="0"/>
    <x v="6"/>
    <n v="57.199999999999996"/>
    <n v="59.583333333333336"/>
    <x v="1"/>
    <x v="6"/>
  </r>
  <r>
    <n v="3999"/>
    <x v="3993"/>
    <x v="3994"/>
    <n v="7000"/>
    <n v="1156"/>
    <x v="2"/>
    <x v="0"/>
    <x v="0"/>
    <n v="1409514709"/>
    <n v="1406058798"/>
    <b v="0"/>
    <n v="14"/>
    <b v="0"/>
    <x v="6"/>
    <n v="16.514285714285716"/>
    <n v="82.571428571428569"/>
    <x v="1"/>
    <x v="6"/>
  </r>
  <r>
    <n v="4000"/>
    <x v="3994"/>
    <x v="3995"/>
    <n v="8000"/>
    <n v="10"/>
    <x v="2"/>
    <x v="0"/>
    <x v="0"/>
    <n v="1462631358"/>
    <n v="1457450958"/>
    <b v="0"/>
    <n v="1"/>
    <b v="0"/>
    <x v="6"/>
    <n v="0.125"/>
    <n v="10"/>
    <x v="1"/>
    <x v="6"/>
  </r>
  <r>
    <n v="4001"/>
    <x v="3995"/>
    <x v="3996"/>
    <n v="1200"/>
    <n v="453"/>
    <x v="2"/>
    <x v="1"/>
    <x v="1"/>
    <n v="1488394800"/>
    <n v="1486681708"/>
    <b v="0"/>
    <n v="14"/>
    <b v="0"/>
    <x v="6"/>
    <n v="37.75"/>
    <n v="32.357142857142854"/>
    <x v="1"/>
    <x v="6"/>
  </r>
  <r>
    <n v="4002"/>
    <x v="3996"/>
    <x v="3997"/>
    <n v="1250"/>
    <n v="23"/>
    <x v="2"/>
    <x v="0"/>
    <x v="0"/>
    <n v="1411779761"/>
    <n v="1409187761"/>
    <b v="0"/>
    <n v="4"/>
    <b v="0"/>
    <x v="6"/>
    <n v="1.8399999999999999"/>
    <n v="5.75"/>
    <x v="1"/>
    <x v="6"/>
  </r>
  <r>
    <n v="4003"/>
    <x v="3997"/>
    <x v="3960"/>
    <n v="2000"/>
    <n v="201"/>
    <x v="2"/>
    <x v="0"/>
    <x v="0"/>
    <n v="1424009147"/>
    <n v="1421417147"/>
    <b v="0"/>
    <n v="2"/>
    <b v="0"/>
    <x v="6"/>
    <n v="10.050000000000001"/>
    <n v="100.5"/>
    <x v="1"/>
    <x v="6"/>
  </r>
  <r>
    <n v="4004"/>
    <x v="3998"/>
    <x v="3998"/>
    <n v="500"/>
    <n v="1"/>
    <x v="2"/>
    <x v="0"/>
    <x v="0"/>
    <n v="1412740457"/>
    <n v="1410148457"/>
    <b v="0"/>
    <n v="1"/>
    <b v="0"/>
    <x v="6"/>
    <n v="0.2"/>
    <n v="1"/>
    <x v="1"/>
    <x v="6"/>
  </r>
  <r>
    <n v="4005"/>
    <x v="3999"/>
    <x v="3999"/>
    <n v="3000"/>
    <n v="40"/>
    <x v="2"/>
    <x v="0"/>
    <x v="0"/>
    <n v="1413832985"/>
    <n v="1408648985"/>
    <b v="0"/>
    <n v="2"/>
    <b v="0"/>
    <x v="6"/>
    <n v="1.3333333333333335"/>
    <n v="20"/>
    <x v="1"/>
    <x v="6"/>
  </r>
  <r>
    <n v="4006"/>
    <x v="4000"/>
    <x v="4000"/>
    <n v="30000"/>
    <n v="2"/>
    <x v="2"/>
    <x v="0"/>
    <x v="0"/>
    <n v="1455647587"/>
    <n v="1453487587"/>
    <b v="0"/>
    <n v="1"/>
    <b v="0"/>
    <x v="6"/>
    <n v="6.6666666666666671E-3"/>
    <n v="2"/>
    <x v="1"/>
    <x v="6"/>
  </r>
  <r>
    <n v="4007"/>
    <x v="3988"/>
    <x v="4001"/>
    <n v="2000"/>
    <n v="5"/>
    <x v="2"/>
    <x v="0"/>
    <x v="0"/>
    <n v="1409070480"/>
    <n v="1406572381"/>
    <b v="0"/>
    <n v="1"/>
    <b v="0"/>
    <x v="6"/>
    <n v="0.25"/>
    <n v="5"/>
    <x v="1"/>
    <x v="6"/>
  </r>
  <r>
    <n v="4008"/>
    <x v="4001"/>
    <x v="4002"/>
    <n v="1000"/>
    <n v="60"/>
    <x v="2"/>
    <x v="1"/>
    <x v="1"/>
    <n v="1437606507"/>
    <n v="1435014507"/>
    <b v="0"/>
    <n v="4"/>
    <b v="0"/>
    <x v="6"/>
    <n v="6"/>
    <n v="15"/>
    <x v="1"/>
    <x v="6"/>
  </r>
  <r>
    <n v="4009"/>
    <x v="4002"/>
    <x v="4003"/>
    <n v="1930"/>
    <n v="75"/>
    <x v="2"/>
    <x v="1"/>
    <x v="1"/>
    <n v="1410281360"/>
    <n v="1406825360"/>
    <b v="0"/>
    <n v="3"/>
    <b v="0"/>
    <x v="6"/>
    <n v="3.8860103626943006"/>
    <n v="25"/>
    <x v="1"/>
    <x v="6"/>
  </r>
  <r>
    <n v="4010"/>
    <x v="4003"/>
    <x v="4004"/>
    <n v="7200"/>
    <n v="1742"/>
    <x v="2"/>
    <x v="0"/>
    <x v="0"/>
    <n v="1414348166"/>
    <n v="1412879366"/>
    <b v="0"/>
    <n v="38"/>
    <b v="0"/>
    <x v="6"/>
    <n v="24.194444444444443"/>
    <n v="45.842105263157897"/>
    <x v="1"/>
    <x v="6"/>
  </r>
  <r>
    <n v="4011"/>
    <x v="4004"/>
    <x v="4005"/>
    <n v="250"/>
    <n v="19"/>
    <x v="2"/>
    <x v="1"/>
    <x v="1"/>
    <n v="1422450278"/>
    <n v="1419858278"/>
    <b v="0"/>
    <n v="4"/>
    <b v="0"/>
    <x v="6"/>
    <n v="7.6"/>
    <n v="4.75"/>
    <x v="1"/>
    <x v="6"/>
  </r>
  <r>
    <n v="4012"/>
    <x v="4005"/>
    <x v="4006"/>
    <n v="575"/>
    <n v="0"/>
    <x v="2"/>
    <x v="1"/>
    <x v="1"/>
    <n v="1430571849"/>
    <n v="1427979849"/>
    <b v="0"/>
    <n v="0"/>
    <b v="0"/>
    <x v="6"/>
    <n v="0"/>
    <e v="#DIV/0!"/>
    <x v="1"/>
    <x v="6"/>
  </r>
  <r>
    <n v="4013"/>
    <x v="4006"/>
    <x v="4007"/>
    <n v="2000"/>
    <n v="26"/>
    <x v="2"/>
    <x v="0"/>
    <x v="0"/>
    <n v="1424070823"/>
    <n v="1421478823"/>
    <b v="0"/>
    <n v="2"/>
    <b v="0"/>
    <x v="6"/>
    <n v="1.3"/>
    <n v="13"/>
    <x v="1"/>
    <x v="6"/>
  </r>
  <r>
    <n v="4014"/>
    <x v="4007"/>
    <x v="4008"/>
    <n v="9000"/>
    <n v="0"/>
    <x v="2"/>
    <x v="0"/>
    <x v="0"/>
    <n v="1457157269"/>
    <n v="1455861269"/>
    <b v="0"/>
    <n v="0"/>
    <b v="0"/>
    <x v="6"/>
    <n v="0"/>
    <e v="#DIV/0!"/>
    <x v="1"/>
    <x v="6"/>
  </r>
  <r>
    <n v="4015"/>
    <x v="4008"/>
    <x v="4009"/>
    <n v="7000"/>
    <n v="1"/>
    <x v="2"/>
    <x v="0"/>
    <x v="0"/>
    <n v="1437331463"/>
    <n v="1434739463"/>
    <b v="0"/>
    <n v="1"/>
    <b v="0"/>
    <x v="6"/>
    <n v="1.4285714285714287E-2"/>
    <n v="1"/>
    <x v="1"/>
    <x v="6"/>
  </r>
  <r>
    <n v="4016"/>
    <x v="4009"/>
    <x v="4010"/>
    <n v="500"/>
    <n v="70"/>
    <x v="2"/>
    <x v="1"/>
    <x v="1"/>
    <n v="1410987400"/>
    <n v="1408395400"/>
    <b v="0"/>
    <n v="7"/>
    <b v="0"/>
    <x v="6"/>
    <n v="14.000000000000002"/>
    <n v="10"/>
    <x v="1"/>
    <x v="6"/>
  </r>
  <r>
    <n v="4017"/>
    <x v="4010"/>
    <x v="4011"/>
    <n v="10000"/>
    <n v="105"/>
    <x v="2"/>
    <x v="0"/>
    <x v="0"/>
    <n v="1409846874"/>
    <n v="1407254874"/>
    <b v="0"/>
    <n v="2"/>
    <b v="0"/>
    <x v="6"/>
    <n v="1.05"/>
    <n v="52.5"/>
    <x v="1"/>
    <x v="6"/>
  </r>
  <r>
    <n v="4018"/>
    <x v="4011"/>
    <x v="4012"/>
    <n v="1500"/>
    <n v="130"/>
    <x v="2"/>
    <x v="1"/>
    <x v="1"/>
    <n v="1475877108"/>
    <n v="1473285108"/>
    <b v="0"/>
    <n v="4"/>
    <b v="0"/>
    <x v="6"/>
    <n v="8.6666666666666679"/>
    <n v="32.5"/>
    <x v="1"/>
    <x v="6"/>
  </r>
  <r>
    <n v="4019"/>
    <x v="4012"/>
    <x v="4013"/>
    <n v="3500"/>
    <n v="29"/>
    <x v="2"/>
    <x v="0"/>
    <x v="0"/>
    <n v="1460737680"/>
    <n v="1455725596"/>
    <b v="0"/>
    <n v="4"/>
    <b v="0"/>
    <x v="6"/>
    <n v="0.82857142857142851"/>
    <n v="7.25"/>
    <x v="1"/>
    <x v="6"/>
  </r>
  <r>
    <n v="4020"/>
    <x v="4013"/>
    <x v="4014"/>
    <n v="600"/>
    <n v="100"/>
    <x v="2"/>
    <x v="0"/>
    <x v="0"/>
    <n v="1427168099"/>
    <n v="1424579699"/>
    <b v="0"/>
    <n v="3"/>
    <b v="0"/>
    <x v="6"/>
    <n v="16.666666666666664"/>
    <n v="33.333333333333336"/>
    <x v="1"/>
    <x v="6"/>
  </r>
  <r>
    <n v="4021"/>
    <x v="4014"/>
    <x v="4015"/>
    <n v="15000"/>
    <n v="125"/>
    <x v="2"/>
    <x v="0"/>
    <x v="0"/>
    <n v="1414360358"/>
    <n v="1409176358"/>
    <b v="0"/>
    <n v="2"/>
    <b v="0"/>
    <x v="6"/>
    <n v="0.83333333333333337"/>
    <n v="62.5"/>
    <x v="1"/>
    <x v="6"/>
  </r>
  <r>
    <n v="4022"/>
    <x v="4015"/>
    <x v="4016"/>
    <n v="18000"/>
    <n v="12521"/>
    <x v="2"/>
    <x v="0"/>
    <x v="0"/>
    <n v="1422759240"/>
    <n v="1418824867"/>
    <b v="0"/>
    <n v="197"/>
    <b v="0"/>
    <x v="6"/>
    <n v="69.561111111111103"/>
    <n v="63.558375634517766"/>
    <x v="1"/>
    <x v="6"/>
  </r>
  <r>
    <n v="4023"/>
    <x v="4016"/>
    <x v="4017"/>
    <n v="7000"/>
    <n v="0"/>
    <x v="2"/>
    <x v="0"/>
    <x v="0"/>
    <n v="1458860363"/>
    <n v="1454975963"/>
    <b v="0"/>
    <n v="0"/>
    <b v="0"/>
    <x v="6"/>
    <n v="0"/>
    <e v="#DIV/0!"/>
    <x v="1"/>
    <x v="6"/>
  </r>
  <r>
    <n v="4024"/>
    <x v="4017"/>
    <x v="4018"/>
    <n v="800"/>
    <n v="10"/>
    <x v="2"/>
    <x v="0"/>
    <x v="0"/>
    <n v="1441037097"/>
    <n v="1438445097"/>
    <b v="0"/>
    <n v="1"/>
    <b v="0"/>
    <x v="6"/>
    <n v="1.25"/>
    <n v="10"/>
    <x v="1"/>
    <x v="6"/>
  </r>
  <r>
    <n v="4025"/>
    <x v="4018"/>
    <x v="4019"/>
    <n v="5000"/>
    <n v="250"/>
    <x v="2"/>
    <x v="6"/>
    <x v="3"/>
    <n v="1437889336"/>
    <n v="1432705336"/>
    <b v="0"/>
    <n v="4"/>
    <b v="0"/>
    <x v="6"/>
    <n v="5"/>
    <n v="62.5"/>
    <x v="1"/>
    <x v="6"/>
  </r>
  <r>
    <n v="4026"/>
    <x v="4019"/>
    <x v="4020"/>
    <n v="4000"/>
    <n v="0"/>
    <x v="2"/>
    <x v="0"/>
    <x v="0"/>
    <n v="1449247439"/>
    <n v="1444059839"/>
    <b v="0"/>
    <n v="0"/>
    <b v="0"/>
    <x v="6"/>
    <n v="0"/>
    <e v="#DIV/0!"/>
    <x v="1"/>
    <x v="6"/>
  </r>
  <r>
    <n v="4027"/>
    <x v="4020"/>
    <x v="4021"/>
    <n v="3000"/>
    <n v="215"/>
    <x v="2"/>
    <x v="0"/>
    <x v="0"/>
    <n v="1487811600"/>
    <n v="1486077481"/>
    <b v="0"/>
    <n v="7"/>
    <b v="0"/>
    <x v="6"/>
    <n v="7.166666666666667"/>
    <n v="30.714285714285715"/>
    <x v="1"/>
    <x v="6"/>
  </r>
  <r>
    <n v="4028"/>
    <x v="4021"/>
    <x v="4022"/>
    <n v="2000"/>
    <n v="561"/>
    <x v="2"/>
    <x v="0"/>
    <x v="0"/>
    <n v="1402007500"/>
    <n v="1399415500"/>
    <b v="0"/>
    <n v="11"/>
    <b v="0"/>
    <x v="6"/>
    <n v="28.050000000000004"/>
    <n v="51"/>
    <x v="1"/>
    <x v="6"/>
  </r>
  <r>
    <n v="4029"/>
    <x v="4022"/>
    <x v="4023"/>
    <n v="20000"/>
    <n v="0"/>
    <x v="2"/>
    <x v="0"/>
    <x v="0"/>
    <n v="1450053370"/>
    <n v="1447461370"/>
    <b v="0"/>
    <n v="0"/>
    <b v="0"/>
    <x v="6"/>
    <n v="0"/>
    <e v="#DIV/0!"/>
    <x v="1"/>
    <x v="6"/>
  </r>
  <r>
    <n v="4030"/>
    <x v="4023"/>
    <x v="4024"/>
    <n v="2500"/>
    <n v="400"/>
    <x v="2"/>
    <x v="0"/>
    <x v="0"/>
    <n v="1454525340"/>
    <n v="1452008599"/>
    <b v="0"/>
    <n v="6"/>
    <b v="0"/>
    <x v="6"/>
    <n v="16"/>
    <n v="66.666666666666671"/>
    <x v="1"/>
    <x v="6"/>
  </r>
  <r>
    <n v="4031"/>
    <x v="4024"/>
    <x v="4025"/>
    <n v="5000"/>
    <n v="0"/>
    <x v="2"/>
    <x v="0"/>
    <x v="0"/>
    <n v="1418914964"/>
    <n v="1414591364"/>
    <b v="0"/>
    <n v="0"/>
    <b v="0"/>
    <x v="6"/>
    <n v="0"/>
    <e v="#DIV/0!"/>
    <x v="1"/>
    <x v="6"/>
  </r>
  <r>
    <n v="4032"/>
    <x v="4025"/>
    <x v="4026"/>
    <n v="6048"/>
    <n v="413"/>
    <x v="2"/>
    <x v="0"/>
    <x v="0"/>
    <n v="1450211116"/>
    <n v="1445023516"/>
    <b v="0"/>
    <n v="7"/>
    <b v="0"/>
    <x v="6"/>
    <n v="6.8287037037037033"/>
    <n v="59"/>
    <x v="1"/>
    <x v="6"/>
  </r>
  <r>
    <n v="4033"/>
    <x v="4026"/>
    <x v="4027"/>
    <n v="23900"/>
    <n v="6141.99"/>
    <x v="2"/>
    <x v="1"/>
    <x v="1"/>
    <n v="1475398800"/>
    <n v="1472711224"/>
    <b v="0"/>
    <n v="94"/>
    <b v="0"/>
    <x v="6"/>
    <n v="25.698702928870294"/>
    <n v="65.340319148936175"/>
    <x v="1"/>
    <x v="6"/>
  </r>
  <r>
    <n v="4034"/>
    <x v="4027"/>
    <x v="4028"/>
    <n v="13500"/>
    <n v="200"/>
    <x v="2"/>
    <x v="0"/>
    <x v="0"/>
    <n v="1428097450"/>
    <n v="1425509050"/>
    <b v="0"/>
    <n v="2"/>
    <b v="0"/>
    <x v="6"/>
    <n v="1.4814814814814816"/>
    <n v="100"/>
    <x v="1"/>
    <x v="6"/>
  </r>
  <r>
    <n v="4035"/>
    <x v="4028"/>
    <x v="4029"/>
    <n v="10000"/>
    <n v="3685"/>
    <x v="2"/>
    <x v="0"/>
    <x v="0"/>
    <n v="1413925887"/>
    <n v="1411333887"/>
    <b v="0"/>
    <n v="25"/>
    <b v="0"/>
    <x v="6"/>
    <n v="36.85"/>
    <n v="147.4"/>
    <x v="1"/>
    <x v="6"/>
  </r>
  <r>
    <n v="4036"/>
    <x v="4029"/>
    <x v="3326"/>
    <n v="6000"/>
    <n v="2823"/>
    <x v="2"/>
    <x v="0"/>
    <x v="0"/>
    <n v="1404253800"/>
    <n v="1402784964"/>
    <b v="0"/>
    <n v="17"/>
    <b v="0"/>
    <x v="6"/>
    <n v="47.05"/>
    <n v="166.05882352941177"/>
    <x v="1"/>
    <x v="6"/>
  </r>
  <r>
    <n v="4037"/>
    <x v="4030"/>
    <x v="4030"/>
    <n v="700"/>
    <n v="80"/>
    <x v="2"/>
    <x v="0"/>
    <x v="0"/>
    <n v="1464099900"/>
    <n v="1462585315"/>
    <b v="0"/>
    <n v="2"/>
    <b v="0"/>
    <x v="6"/>
    <n v="11.428571428571429"/>
    <n v="40"/>
    <x v="1"/>
    <x v="6"/>
  </r>
  <r>
    <n v="4038"/>
    <x v="4031"/>
    <x v="4031"/>
    <n v="2500"/>
    <n v="301"/>
    <x v="2"/>
    <x v="0"/>
    <x v="0"/>
    <n v="1413573010"/>
    <n v="1408389010"/>
    <b v="0"/>
    <n v="4"/>
    <b v="0"/>
    <x v="6"/>
    <n v="12.04"/>
    <n v="75.25"/>
    <x v="1"/>
    <x v="6"/>
  </r>
  <r>
    <n v="4039"/>
    <x v="4032"/>
    <x v="4032"/>
    <n v="500"/>
    <n v="300"/>
    <x v="2"/>
    <x v="0"/>
    <x v="0"/>
    <n v="1448949540"/>
    <n v="1446048367"/>
    <b v="0"/>
    <n v="5"/>
    <b v="0"/>
    <x v="6"/>
    <n v="60"/>
    <n v="60"/>
    <x v="1"/>
    <x v="6"/>
  </r>
  <r>
    <n v="4040"/>
    <x v="4033"/>
    <x v="4033"/>
    <n v="8000"/>
    <n v="2500"/>
    <x v="2"/>
    <x v="0"/>
    <x v="0"/>
    <n v="1437188400"/>
    <n v="1432100004"/>
    <b v="0"/>
    <n v="2"/>
    <b v="0"/>
    <x v="6"/>
    <n v="31.25"/>
    <n v="1250"/>
    <x v="1"/>
    <x v="6"/>
  </r>
  <r>
    <n v="4041"/>
    <x v="4034"/>
    <x v="4034"/>
    <n v="5000"/>
    <n v="21"/>
    <x v="2"/>
    <x v="1"/>
    <x v="1"/>
    <n v="1473160954"/>
    <n v="1467976954"/>
    <b v="0"/>
    <n v="2"/>
    <b v="0"/>
    <x v="6"/>
    <n v="0.42"/>
    <n v="10.5"/>
    <x v="1"/>
    <x v="6"/>
  </r>
  <r>
    <n v="4042"/>
    <x v="4035"/>
    <x v="4035"/>
    <n v="10000"/>
    <n v="21"/>
    <x v="2"/>
    <x v="0"/>
    <x v="0"/>
    <n v="1421781360"/>
    <n v="1419213664"/>
    <b v="0"/>
    <n v="3"/>
    <b v="0"/>
    <x v="6"/>
    <n v="0.21"/>
    <n v="7"/>
    <x v="1"/>
    <x v="6"/>
  </r>
  <r>
    <n v="4043"/>
    <x v="4036"/>
    <x v="4036"/>
    <n v="300"/>
    <n v="0"/>
    <x v="2"/>
    <x v="5"/>
    <x v="5"/>
    <n v="1416524325"/>
    <n v="1415228325"/>
    <b v="0"/>
    <n v="0"/>
    <b v="0"/>
    <x v="6"/>
    <n v="0"/>
    <e v="#DIV/0!"/>
    <x v="1"/>
    <x v="6"/>
  </r>
  <r>
    <n v="4044"/>
    <x v="4037"/>
    <x v="4037"/>
    <n v="600"/>
    <n v="225"/>
    <x v="2"/>
    <x v="0"/>
    <x v="0"/>
    <n v="1428642000"/>
    <n v="1426050982"/>
    <b v="0"/>
    <n v="4"/>
    <b v="0"/>
    <x v="6"/>
    <n v="37.5"/>
    <n v="56.25"/>
    <x v="1"/>
    <x v="6"/>
  </r>
  <r>
    <n v="4045"/>
    <x v="4038"/>
    <x v="4038"/>
    <n v="5000"/>
    <n v="1"/>
    <x v="2"/>
    <x v="2"/>
    <x v="2"/>
    <n v="1408596589"/>
    <n v="1406004589"/>
    <b v="0"/>
    <n v="1"/>
    <b v="0"/>
    <x v="6"/>
    <n v="0.02"/>
    <n v="1"/>
    <x v="1"/>
    <x v="6"/>
  </r>
  <r>
    <n v="4046"/>
    <x v="4039"/>
    <x v="4039"/>
    <n v="5600"/>
    <n v="460"/>
    <x v="2"/>
    <x v="0"/>
    <x v="0"/>
    <n v="1413992210"/>
    <n v="1411400210"/>
    <b v="0"/>
    <n v="12"/>
    <b v="0"/>
    <x v="6"/>
    <n v="8.2142857142857135"/>
    <n v="38.333333333333336"/>
    <x v="1"/>
    <x v="6"/>
  </r>
  <r>
    <n v="4047"/>
    <x v="4040"/>
    <x v="4040"/>
    <n v="5000"/>
    <n v="110"/>
    <x v="2"/>
    <x v="0"/>
    <x v="0"/>
    <n v="1420938000"/>
    <n v="1418862743"/>
    <b v="0"/>
    <n v="4"/>
    <b v="0"/>
    <x v="6"/>
    <n v="2.1999999999999997"/>
    <n v="27.5"/>
    <x v="1"/>
    <x v="6"/>
  </r>
  <r>
    <n v="4048"/>
    <x v="4041"/>
    <x v="4041"/>
    <n v="17000"/>
    <n v="3001"/>
    <x v="2"/>
    <x v="1"/>
    <x v="1"/>
    <n v="1460373187"/>
    <n v="1457352787"/>
    <b v="0"/>
    <n v="91"/>
    <b v="0"/>
    <x v="6"/>
    <n v="17.652941176470588"/>
    <n v="32.978021978021978"/>
    <x v="1"/>
    <x v="6"/>
  </r>
  <r>
    <n v="4049"/>
    <x v="4042"/>
    <x v="4042"/>
    <n v="20000"/>
    <n v="16"/>
    <x v="2"/>
    <x v="0"/>
    <x v="0"/>
    <n v="1436914815"/>
    <n v="1434322815"/>
    <b v="0"/>
    <n v="1"/>
    <b v="0"/>
    <x v="6"/>
    <n v="0.08"/>
    <n v="16"/>
    <x v="1"/>
    <x v="6"/>
  </r>
  <r>
    <n v="4050"/>
    <x v="4043"/>
    <x v="4043"/>
    <n v="1500"/>
    <n v="1"/>
    <x v="2"/>
    <x v="0"/>
    <x v="0"/>
    <n v="1414077391"/>
    <n v="1411485391"/>
    <b v="0"/>
    <n v="1"/>
    <b v="0"/>
    <x v="6"/>
    <n v="6.6666666666666666E-2"/>
    <n v="1"/>
    <x v="1"/>
    <x v="6"/>
  </r>
  <r>
    <n v="4051"/>
    <x v="4044"/>
    <x v="4044"/>
    <n v="500"/>
    <n v="0"/>
    <x v="2"/>
    <x v="0"/>
    <x v="0"/>
    <n v="1399618380"/>
    <n v="1399058797"/>
    <b v="0"/>
    <n v="0"/>
    <b v="0"/>
    <x v="6"/>
    <n v="0"/>
    <e v="#DIV/0!"/>
    <x v="1"/>
    <x v="6"/>
  </r>
  <r>
    <n v="4052"/>
    <x v="4045"/>
    <x v="4045"/>
    <n v="3000"/>
    <n v="1126"/>
    <x v="2"/>
    <x v="0"/>
    <x v="0"/>
    <n v="1413234316"/>
    <n v="1408050316"/>
    <b v="0"/>
    <n v="13"/>
    <b v="0"/>
    <x v="6"/>
    <n v="37.533333333333339"/>
    <n v="86.615384615384613"/>
    <x v="1"/>
    <x v="6"/>
  </r>
  <r>
    <n v="4053"/>
    <x v="4046"/>
    <x v="4046"/>
    <n v="500"/>
    <n v="110"/>
    <x v="2"/>
    <x v="1"/>
    <x v="1"/>
    <n v="1416081600"/>
    <n v="1413477228"/>
    <b v="0"/>
    <n v="2"/>
    <b v="0"/>
    <x v="6"/>
    <n v="22"/>
    <n v="55"/>
    <x v="1"/>
    <x v="6"/>
  </r>
  <r>
    <n v="4054"/>
    <x v="4047"/>
    <x v="4047"/>
    <n v="8880"/>
    <n v="0"/>
    <x v="2"/>
    <x v="0"/>
    <x v="0"/>
    <n v="1475294400"/>
    <n v="1472674285"/>
    <b v="0"/>
    <n v="0"/>
    <b v="0"/>
    <x v="6"/>
    <n v="0"/>
    <e v="#DIV/0!"/>
    <x v="1"/>
    <x v="6"/>
  </r>
  <r>
    <n v="4055"/>
    <x v="4048"/>
    <x v="4048"/>
    <n v="5000"/>
    <n v="881"/>
    <x v="2"/>
    <x v="1"/>
    <x v="1"/>
    <n v="1403192031"/>
    <n v="1400600031"/>
    <b v="0"/>
    <n v="21"/>
    <b v="0"/>
    <x v="6"/>
    <n v="17.62"/>
    <n v="41.952380952380949"/>
    <x v="1"/>
    <x v="6"/>
  </r>
  <r>
    <n v="4056"/>
    <x v="4049"/>
    <x v="4049"/>
    <n v="1500"/>
    <n v="795"/>
    <x v="2"/>
    <x v="0"/>
    <x v="0"/>
    <n v="1467575940"/>
    <n v="1465856639"/>
    <b v="0"/>
    <n v="9"/>
    <b v="0"/>
    <x v="6"/>
    <n v="53"/>
    <n v="88.333333333333329"/>
    <x v="1"/>
    <x v="6"/>
  </r>
  <r>
    <n v="4057"/>
    <x v="4050"/>
    <x v="4050"/>
    <n v="3500"/>
    <n v="775"/>
    <x v="2"/>
    <x v="1"/>
    <x v="1"/>
    <n v="1448492400"/>
    <n v="1446506080"/>
    <b v="0"/>
    <n v="6"/>
    <b v="0"/>
    <x v="6"/>
    <n v="22.142857142857142"/>
    <n v="129.16666666666666"/>
    <x v="1"/>
    <x v="6"/>
  </r>
  <r>
    <n v="4058"/>
    <x v="4051"/>
    <x v="4051"/>
    <n v="3750"/>
    <n v="95"/>
    <x v="2"/>
    <x v="0"/>
    <x v="0"/>
    <n v="1459483140"/>
    <n v="1458178044"/>
    <b v="0"/>
    <n v="4"/>
    <b v="0"/>
    <x v="6"/>
    <n v="2.5333333333333332"/>
    <n v="23.75"/>
    <x v="1"/>
    <x v="6"/>
  </r>
  <r>
    <n v="4059"/>
    <x v="4052"/>
    <x v="4052"/>
    <n v="10000"/>
    <n v="250"/>
    <x v="2"/>
    <x v="5"/>
    <x v="5"/>
    <n v="1410836400"/>
    <n v="1408116152"/>
    <b v="0"/>
    <n v="7"/>
    <b v="0"/>
    <x v="6"/>
    <n v="2.5"/>
    <n v="35.714285714285715"/>
    <x v="1"/>
    <x v="6"/>
  </r>
  <r>
    <n v="4060"/>
    <x v="4053"/>
    <x v="4053"/>
    <n v="10000"/>
    <n v="285"/>
    <x v="2"/>
    <x v="5"/>
    <x v="5"/>
    <n v="1403539200"/>
    <n v="1400604056"/>
    <b v="0"/>
    <n v="5"/>
    <b v="0"/>
    <x v="6"/>
    <n v="2.85"/>
    <n v="57"/>
    <x v="1"/>
    <x v="6"/>
  </r>
  <r>
    <n v="4061"/>
    <x v="4054"/>
    <x v="4054"/>
    <n v="525"/>
    <n v="0"/>
    <x v="2"/>
    <x v="0"/>
    <x v="0"/>
    <n v="1461205423"/>
    <n v="1456025023"/>
    <b v="0"/>
    <n v="0"/>
    <b v="0"/>
    <x v="6"/>
    <n v="0"/>
    <e v="#DIV/0!"/>
    <x v="1"/>
    <x v="6"/>
  </r>
  <r>
    <n v="4062"/>
    <x v="4055"/>
    <x v="4055"/>
    <n v="20000"/>
    <n v="490"/>
    <x v="2"/>
    <x v="0"/>
    <x v="0"/>
    <n v="1467481468"/>
    <n v="1464889468"/>
    <b v="0"/>
    <n v="3"/>
    <b v="0"/>
    <x v="6"/>
    <n v="2.4500000000000002"/>
    <n v="163.33333333333334"/>
    <x v="1"/>
    <x v="6"/>
  </r>
  <r>
    <n v="4063"/>
    <x v="4056"/>
    <x v="4056"/>
    <n v="9500"/>
    <n v="135"/>
    <x v="2"/>
    <x v="1"/>
    <x v="1"/>
    <n v="1403886084"/>
    <n v="1401294084"/>
    <b v="0"/>
    <n v="9"/>
    <b v="0"/>
    <x v="6"/>
    <n v="1.4210526315789473"/>
    <n v="15"/>
    <x v="1"/>
    <x v="6"/>
  </r>
  <r>
    <n v="4064"/>
    <x v="4057"/>
    <x v="4057"/>
    <n v="2000"/>
    <n v="385"/>
    <x v="2"/>
    <x v="2"/>
    <x v="2"/>
    <n v="1430316426"/>
    <n v="1427724426"/>
    <b v="0"/>
    <n v="6"/>
    <b v="0"/>
    <x v="6"/>
    <n v="19.25"/>
    <n v="64.166666666666671"/>
    <x v="1"/>
    <x v="6"/>
  </r>
  <r>
    <n v="4065"/>
    <x v="4058"/>
    <x v="4058"/>
    <n v="4000"/>
    <n v="27"/>
    <x v="2"/>
    <x v="0"/>
    <x v="0"/>
    <n v="1407883811"/>
    <n v="1405291811"/>
    <b v="0"/>
    <n v="4"/>
    <b v="0"/>
    <x v="6"/>
    <n v="0.67500000000000004"/>
    <n v="6.75"/>
    <x v="1"/>
    <x v="6"/>
  </r>
  <r>
    <n v="4066"/>
    <x v="4059"/>
    <x v="4059"/>
    <n v="15000"/>
    <n v="25"/>
    <x v="2"/>
    <x v="0"/>
    <x v="0"/>
    <n v="1463619388"/>
    <n v="1461027388"/>
    <b v="0"/>
    <n v="1"/>
    <b v="0"/>
    <x v="6"/>
    <n v="0.16666666666666669"/>
    <n v="25"/>
    <x v="1"/>
    <x v="6"/>
  </r>
  <r>
    <n v="4067"/>
    <x v="4060"/>
    <x v="3887"/>
    <n v="5000"/>
    <n v="3045"/>
    <x v="2"/>
    <x v="0"/>
    <x v="0"/>
    <n v="1443408550"/>
    <n v="1439952550"/>
    <b v="0"/>
    <n v="17"/>
    <b v="0"/>
    <x v="6"/>
    <n v="60.9"/>
    <n v="179.11764705882354"/>
    <x v="1"/>
    <x v="6"/>
  </r>
  <r>
    <n v="4068"/>
    <x v="4061"/>
    <x v="4060"/>
    <n v="3495"/>
    <n v="34.950000000000003"/>
    <x v="2"/>
    <x v="0"/>
    <x v="0"/>
    <n v="1484348700"/>
    <n v="1481756855"/>
    <b v="0"/>
    <n v="1"/>
    <b v="0"/>
    <x v="6"/>
    <n v="1"/>
    <n v="34.950000000000003"/>
    <x v="1"/>
    <x v="6"/>
  </r>
  <r>
    <n v="4069"/>
    <x v="4062"/>
    <x v="4061"/>
    <n v="1250"/>
    <n v="430"/>
    <x v="2"/>
    <x v="1"/>
    <x v="1"/>
    <n v="1425124800"/>
    <n v="1421596356"/>
    <b v="0"/>
    <n v="13"/>
    <b v="0"/>
    <x v="6"/>
    <n v="34.4"/>
    <n v="33.07692307692308"/>
    <x v="1"/>
    <x v="6"/>
  </r>
  <r>
    <n v="4070"/>
    <x v="4063"/>
    <x v="4062"/>
    <n v="1000"/>
    <n v="165"/>
    <x v="2"/>
    <x v="0"/>
    <x v="0"/>
    <n v="1425178800"/>
    <n v="1422374420"/>
    <b v="0"/>
    <n v="6"/>
    <b v="0"/>
    <x v="6"/>
    <n v="16.5"/>
    <n v="27.5"/>
    <x v="1"/>
    <x v="6"/>
  </r>
  <r>
    <n v="4071"/>
    <x v="4064"/>
    <x v="4063"/>
    <n v="20000"/>
    <n v="0"/>
    <x v="2"/>
    <x v="14"/>
    <x v="10"/>
    <n v="1482779931"/>
    <n v="1480187931"/>
    <b v="0"/>
    <n v="0"/>
    <b v="0"/>
    <x v="6"/>
    <n v="0"/>
    <e v="#DIV/0!"/>
    <x v="1"/>
    <x v="6"/>
  </r>
  <r>
    <n v="4072"/>
    <x v="4065"/>
    <x v="4064"/>
    <n v="1000"/>
    <n v="4"/>
    <x v="2"/>
    <x v="1"/>
    <x v="1"/>
    <n v="1408646111"/>
    <n v="1403462111"/>
    <b v="0"/>
    <n v="2"/>
    <b v="0"/>
    <x v="6"/>
    <n v="0.4"/>
    <n v="2"/>
    <x v="1"/>
    <x v="6"/>
  </r>
  <r>
    <n v="4073"/>
    <x v="4066"/>
    <x v="4065"/>
    <n v="3500"/>
    <n v="37"/>
    <x v="2"/>
    <x v="0"/>
    <x v="0"/>
    <n v="1431144000"/>
    <n v="1426407426"/>
    <b v="0"/>
    <n v="2"/>
    <b v="0"/>
    <x v="6"/>
    <n v="1.0571428571428572"/>
    <n v="18.5"/>
    <x v="1"/>
    <x v="6"/>
  </r>
  <r>
    <n v="4074"/>
    <x v="4067"/>
    <x v="4066"/>
    <n v="2750"/>
    <n v="735"/>
    <x v="2"/>
    <x v="1"/>
    <x v="1"/>
    <n v="1446732975"/>
    <n v="1444137375"/>
    <b v="0"/>
    <n v="21"/>
    <b v="0"/>
    <x v="6"/>
    <n v="26.727272727272727"/>
    <n v="35"/>
    <x v="1"/>
    <x v="6"/>
  </r>
  <r>
    <n v="4075"/>
    <x v="4068"/>
    <x v="4067"/>
    <n v="2000"/>
    <n v="576"/>
    <x v="2"/>
    <x v="1"/>
    <x v="1"/>
    <n v="1404149280"/>
    <n v="1400547969"/>
    <b v="0"/>
    <n v="13"/>
    <b v="0"/>
    <x v="6"/>
    <n v="28.799999999999997"/>
    <n v="44.307692307692307"/>
    <x v="1"/>
    <x v="6"/>
  </r>
  <r>
    <n v="4076"/>
    <x v="4069"/>
    <x v="4068"/>
    <n v="700"/>
    <n v="0"/>
    <x v="2"/>
    <x v="0"/>
    <x v="0"/>
    <n v="1413921060"/>
    <n v="1411499149"/>
    <b v="0"/>
    <n v="0"/>
    <b v="0"/>
    <x v="6"/>
    <n v="0"/>
    <e v="#DIV/0!"/>
    <x v="1"/>
    <x v="6"/>
  </r>
  <r>
    <n v="4077"/>
    <x v="4070"/>
    <x v="4069"/>
    <n v="15000"/>
    <n v="1335"/>
    <x v="2"/>
    <x v="0"/>
    <x v="0"/>
    <n v="1482339794"/>
    <n v="1479747794"/>
    <b v="0"/>
    <n v="6"/>
    <b v="0"/>
    <x v="6"/>
    <n v="8.9"/>
    <n v="222.5"/>
    <x v="1"/>
    <x v="6"/>
  </r>
  <r>
    <n v="4078"/>
    <x v="4071"/>
    <x v="4070"/>
    <n v="250"/>
    <n v="0"/>
    <x v="2"/>
    <x v="1"/>
    <x v="1"/>
    <n v="1485543242"/>
    <n v="1482951242"/>
    <b v="0"/>
    <n v="0"/>
    <b v="0"/>
    <x v="6"/>
    <n v="0"/>
    <e v="#DIV/0!"/>
    <x v="1"/>
    <x v="6"/>
  </r>
  <r>
    <n v="4079"/>
    <x v="4072"/>
    <x v="4071"/>
    <n v="3000"/>
    <n v="5"/>
    <x v="2"/>
    <x v="0"/>
    <x v="0"/>
    <n v="1466375521"/>
    <n v="1463783521"/>
    <b v="0"/>
    <n v="1"/>
    <b v="0"/>
    <x v="6"/>
    <n v="0.16666666666666669"/>
    <n v="5"/>
    <x v="1"/>
    <x v="6"/>
  </r>
  <r>
    <n v="4080"/>
    <x v="4073"/>
    <x v="4072"/>
    <n v="3000"/>
    <n v="0"/>
    <x v="2"/>
    <x v="0"/>
    <x v="0"/>
    <n v="1465930440"/>
    <n v="1463849116"/>
    <b v="0"/>
    <n v="0"/>
    <b v="0"/>
    <x v="6"/>
    <n v="0"/>
    <e v="#DIV/0!"/>
    <x v="1"/>
    <x v="6"/>
  </r>
  <r>
    <n v="4081"/>
    <x v="4074"/>
    <x v="4073"/>
    <n v="2224"/>
    <n v="350"/>
    <x v="2"/>
    <x v="0"/>
    <x v="0"/>
    <n v="1425819425"/>
    <n v="1423231025"/>
    <b v="0"/>
    <n v="12"/>
    <b v="0"/>
    <x v="6"/>
    <n v="15.737410071942445"/>
    <n v="29.166666666666668"/>
    <x v="1"/>
    <x v="6"/>
  </r>
  <r>
    <n v="4082"/>
    <x v="4075"/>
    <x v="4074"/>
    <n v="150"/>
    <n v="3"/>
    <x v="2"/>
    <x v="0"/>
    <x v="0"/>
    <n v="1447542000"/>
    <n v="1446179553"/>
    <b v="0"/>
    <n v="2"/>
    <b v="0"/>
    <x v="6"/>
    <n v="2"/>
    <n v="1.5"/>
    <x v="1"/>
    <x v="6"/>
  </r>
  <r>
    <n v="4083"/>
    <x v="4076"/>
    <x v="4075"/>
    <n v="3500"/>
    <n v="759"/>
    <x v="2"/>
    <x v="0"/>
    <x v="0"/>
    <n v="1452795416"/>
    <n v="1450203416"/>
    <b v="0"/>
    <n v="6"/>
    <b v="0"/>
    <x v="6"/>
    <n v="21.685714285714287"/>
    <n v="126.5"/>
    <x v="1"/>
    <x v="6"/>
  </r>
  <r>
    <n v="4084"/>
    <x v="4077"/>
    <x v="4076"/>
    <n v="3000"/>
    <n v="10"/>
    <x v="2"/>
    <x v="13"/>
    <x v="3"/>
    <n v="1476008906"/>
    <n v="1473416906"/>
    <b v="0"/>
    <n v="1"/>
    <b v="0"/>
    <x v="6"/>
    <n v="0.33333333333333337"/>
    <n v="10"/>
    <x v="1"/>
    <x v="6"/>
  </r>
  <r>
    <n v="4085"/>
    <x v="4078"/>
    <x v="4077"/>
    <n v="3500"/>
    <n v="10"/>
    <x v="2"/>
    <x v="0"/>
    <x v="0"/>
    <n v="1427169540"/>
    <n v="1424701775"/>
    <b v="0"/>
    <n v="1"/>
    <b v="0"/>
    <x v="6"/>
    <n v="0.2857142857142857"/>
    <n v="10"/>
    <x v="1"/>
    <x v="6"/>
  </r>
  <r>
    <n v="4086"/>
    <x v="4079"/>
    <x v="4078"/>
    <n v="1000"/>
    <n v="47"/>
    <x v="2"/>
    <x v="0"/>
    <x v="0"/>
    <n v="1448078400"/>
    <n v="1445985299"/>
    <b v="0"/>
    <n v="5"/>
    <b v="0"/>
    <x v="6"/>
    <n v="4.7"/>
    <n v="9.4"/>
    <x v="1"/>
    <x v="6"/>
  </r>
  <r>
    <n v="4087"/>
    <x v="4080"/>
    <x v="4079"/>
    <n v="9600"/>
    <n v="0"/>
    <x v="2"/>
    <x v="0"/>
    <x v="0"/>
    <n v="1468777786"/>
    <n v="1466185786"/>
    <b v="0"/>
    <n v="0"/>
    <b v="0"/>
    <x v="6"/>
    <n v="0"/>
    <e v="#DIV/0!"/>
    <x v="1"/>
    <x v="6"/>
  </r>
  <r>
    <n v="4088"/>
    <x v="4081"/>
    <x v="4080"/>
    <n v="2000"/>
    <n v="216"/>
    <x v="2"/>
    <x v="1"/>
    <x v="1"/>
    <n v="1421403960"/>
    <n v="1418827324"/>
    <b v="0"/>
    <n v="3"/>
    <b v="0"/>
    <x v="6"/>
    <n v="10.8"/>
    <n v="72"/>
    <x v="1"/>
    <x v="6"/>
  </r>
  <r>
    <n v="4089"/>
    <x v="4082"/>
    <x v="4081"/>
    <n v="5000"/>
    <n v="240"/>
    <x v="2"/>
    <x v="0"/>
    <x v="0"/>
    <n v="1433093700"/>
    <n v="1430242488"/>
    <b v="0"/>
    <n v="8"/>
    <b v="0"/>
    <x v="6"/>
    <n v="4.8"/>
    <n v="30"/>
    <x v="1"/>
    <x v="6"/>
  </r>
  <r>
    <n v="4090"/>
    <x v="4083"/>
    <x v="4082"/>
    <n v="1000"/>
    <n v="32"/>
    <x v="2"/>
    <x v="0"/>
    <x v="0"/>
    <n v="1438959600"/>
    <n v="1437754137"/>
    <b v="0"/>
    <n v="3"/>
    <b v="0"/>
    <x v="6"/>
    <n v="3.2"/>
    <n v="10.666666666666666"/>
    <x v="1"/>
    <x v="6"/>
  </r>
  <r>
    <n v="4091"/>
    <x v="4084"/>
    <x v="4083"/>
    <n v="1600"/>
    <n v="204"/>
    <x v="2"/>
    <x v="0"/>
    <x v="0"/>
    <n v="1421410151"/>
    <n v="1418818151"/>
    <b v="0"/>
    <n v="8"/>
    <b v="0"/>
    <x v="6"/>
    <n v="12.75"/>
    <n v="25.5"/>
    <x v="1"/>
    <x v="6"/>
  </r>
  <r>
    <n v="4092"/>
    <x v="4085"/>
    <x v="4084"/>
    <n v="110000"/>
    <n v="20"/>
    <x v="2"/>
    <x v="0"/>
    <x v="0"/>
    <n v="1428205247"/>
    <n v="1423024847"/>
    <b v="0"/>
    <n v="1"/>
    <b v="0"/>
    <x v="6"/>
    <n v="1.8181818181818181E-2"/>
    <n v="20"/>
    <x v="1"/>
    <x v="6"/>
  </r>
  <r>
    <n v="4093"/>
    <x v="4086"/>
    <x v="4085"/>
    <n v="2500"/>
    <n v="60"/>
    <x v="2"/>
    <x v="1"/>
    <x v="1"/>
    <n v="1440272093"/>
    <n v="1435088093"/>
    <b v="0"/>
    <n v="4"/>
    <b v="0"/>
    <x v="6"/>
    <n v="2.4"/>
    <n v="15"/>
    <x v="1"/>
    <x v="6"/>
  </r>
  <r>
    <n v="4094"/>
    <x v="4087"/>
    <x v="4086"/>
    <n v="2000"/>
    <n v="730"/>
    <x v="2"/>
    <x v="0"/>
    <x v="0"/>
    <n v="1413953940"/>
    <n v="1410141900"/>
    <b v="0"/>
    <n v="8"/>
    <b v="0"/>
    <x v="6"/>
    <n v="36.5"/>
    <n v="91.25"/>
    <x v="1"/>
    <x v="6"/>
  </r>
  <r>
    <n v="4095"/>
    <x v="4088"/>
    <x v="4087"/>
    <n v="30000"/>
    <n v="800"/>
    <x v="2"/>
    <x v="14"/>
    <x v="10"/>
    <n v="1482108350"/>
    <n v="1479516350"/>
    <b v="0"/>
    <n v="1"/>
    <b v="0"/>
    <x v="6"/>
    <n v="2.666666666666667"/>
    <n v="800"/>
    <x v="1"/>
    <x v="6"/>
  </r>
  <r>
    <n v="4096"/>
    <x v="4089"/>
    <x v="4088"/>
    <n v="3500"/>
    <n v="400"/>
    <x v="2"/>
    <x v="1"/>
    <x v="1"/>
    <n v="1488271860"/>
    <n v="1484484219"/>
    <b v="0"/>
    <n v="5"/>
    <b v="0"/>
    <x v="6"/>
    <n v="11.428571428571429"/>
    <n v="80"/>
    <x v="1"/>
    <x v="6"/>
  </r>
  <r>
    <n v="4097"/>
    <x v="4090"/>
    <x v="4089"/>
    <n v="10000"/>
    <n v="0"/>
    <x v="2"/>
    <x v="1"/>
    <x v="1"/>
    <n v="1454284500"/>
    <n v="1449431237"/>
    <b v="0"/>
    <n v="0"/>
    <b v="0"/>
    <x v="6"/>
    <n v="0"/>
    <e v="#DIV/0!"/>
    <x v="1"/>
    <x v="6"/>
  </r>
  <r>
    <n v="4098"/>
    <x v="4091"/>
    <x v="4090"/>
    <n v="75000"/>
    <n v="0"/>
    <x v="2"/>
    <x v="0"/>
    <x v="0"/>
    <n v="1465060797"/>
    <n v="1462468797"/>
    <b v="0"/>
    <n v="0"/>
    <b v="0"/>
    <x v="6"/>
    <n v="0"/>
    <e v="#DIV/0!"/>
    <x v="1"/>
    <x v="6"/>
  </r>
  <r>
    <n v="4099"/>
    <x v="4092"/>
    <x v="4091"/>
    <n v="4500"/>
    <n v="50"/>
    <x v="2"/>
    <x v="0"/>
    <x v="0"/>
    <n v="1472847873"/>
    <n v="1468959873"/>
    <b v="0"/>
    <n v="1"/>
    <b v="0"/>
    <x v="6"/>
    <n v="1.1111111111111112"/>
    <n v="50"/>
    <x v="1"/>
    <x v="6"/>
  </r>
  <r>
    <n v="4100"/>
    <x v="4093"/>
    <x v="4092"/>
    <n v="270"/>
    <n v="0"/>
    <x v="2"/>
    <x v="0"/>
    <x v="0"/>
    <n v="1414205990"/>
    <n v="1413341990"/>
    <b v="0"/>
    <n v="0"/>
    <b v="0"/>
    <x v="6"/>
    <n v="0"/>
    <e v="#DIV/0!"/>
    <x v="1"/>
    <x v="6"/>
  </r>
  <r>
    <n v="4101"/>
    <x v="4094"/>
    <x v="4093"/>
    <n v="600"/>
    <n v="0"/>
    <x v="2"/>
    <x v="0"/>
    <x v="0"/>
    <n v="1485380482"/>
    <n v="1482788482"/>
    <b v="0"/>
    <n v="0"/>
    <b v="0"/>
    <x v="6"/>
    <n v="0"/>
    <e v="#DIV/0!"/>
    <x v="1"/>
    <x v="6"/>
  </r>
  <r>
    <n v="4102"/>
    <x v="4095"/>
    <x v="4094"/>
    <n v="500"/>
    <n v="137"/>
    <x v="2"/>
    <x v="0"/>
    <x v="0"/>
    <n v="1463343673"/>
    <n v="1460751673"/>
    <b v="0"/>
    <n v="6"/>
    <b v="0"/>
    <x v="6"/>
    <n v="27.400000000000002"/>
    <n v="22.833333333333332"/>
    <x v="1"/>
    <x v="6"/>
  </r>
  <r>
    <n v="4103"/>
    <x v="4096"/>
    <x v="4095"/>
    <n v="1000"/>
    <n v="100"/>
    <x v="2"/>
    <x v="0"/>
    <x v="0"/>
    <n v="1440613920"/>
    <n v="1435953566"/>
    <b v="0"/>
    <n v="6"/>
    <b v="0"/>
    <x v="6"/>
    <n v="10"/>
    <n v="16.666666666666668"/>
    <x v="1"/>
    <x v="6"/>
  </r>
  <r>
    <n v="4104"/>
    <x v="4097"/>
    <x v="4096"/>
    <n v="3000"/>
    <n v="641"/>
    <x v="2"/>
    <x v="2"/>
    <x v="2"/>
    <n v="1477550434"/>
    <n v="1474958434"/>
    <b v="0"/>
    <n v="14"/>
    <b v="0"/>
    <x v="6"/>
    <n v="21.366666666666667"/>
    <n v="45.785714285714285"/>
    <x v="1"/>
    <x v="6"/>
  </r>
  <r>
    <n v="4105"/>
    <x v="4098"/>
    <x v="4097"/>
    <n v="33000"/>
    <n v="2300"/>
    <x v="2"/>
    <x v="14"/>
    <x v="10"/>
    <n v="1482711309"/>
    <n v="1479860109"/>
    <b v="0"/>
    <n v="6"/>
    <b v="0"/>
    <x v="6"/>
    <n v="6.9696969696969706"/>
    <n v="383.33333333333331"/>
    <x v="1"/>
    <x v="6"/>
  </r>
  <r>
    <n v="4106"/>
    <x v="4099"/>
    <x v="4098"/>
    <n v="5000"/>
    <n v="3530"/>
    <x v="2"/>
    <x v="0"/>
    <x v="0"/>
    <n v="1427936400"/>
    <n v="1424221866"/>
    <b v="0"/>
    <n v="33"/>
    <b v="0"/>
    <x v="6"/>
    <n v="70.599999999999994"/>
    <n v="106.96969696969697"/>
    <x v="1"/>
    <x v="6"/>
  </r>
  <r>
    <n v="4107"/>
    <x v="4100"/>
    <x v="4099"/>
    <n v="2000"/>
    <n v="41"/>
    <x v="2"/>
    <x v="0"/>
    <x v="0"/>
    <n v="1411596001"/>
    <n v="1409608801"/>
    <b v="0"/>
    <n v="4"/>
    <b v="0"/>
    <x v="6"/>
    <n v="2.0500000000000003"/>
    <n v="10.25"/>
    <x v="1"/>
    <x v="6"/>
  </r>
  <r>
    <n v="4108"/>
    <x v="4101"/>
    <x v="4100"/>
    <n v="3000"/>
    <n v="59"/>
    <x v="2"/>
    <x v="0"/>
    <x v="0"/>
    <n v="1488517200"/>
    <n v="1485909937"/>
    <b v="0"/>
    <n v="1"/>
    <b v="0"/>
    <x v="6"/>
    <n v="1.9666666666666666"/>
    <n v="59"/>
    <x v="1"/>
    <x v="6"/>
  </r>
  <r>
    <n v="4109"/>
    <x v="4102"/>
    <x v="4101"/>
    <n v="500"/>
    <n v="0"/>
    <x v="2"/>
    <x v="1"/>
    <x v="1"/>
    <n v="1448805404"/>
    <n v="1446209804"/>
    <b v="0"/>
    <n v="0"/>
    <b v="0"/>
    <x v="6"/>
    <n v="0"/>
    <e v="#DIV/0!"/>
    <x v="1"/>
    <x v="6"/>
  </r>
  <r>
    <n v="4110"/>
    <x v="4103"/>
    <x v="4102"/>
    <n v="300"/>
    <n v="86"/>
    <x v="2"/>
    <x v="1"/>
    <x v="1"/>
    <n v="1469113351"/>
    <n v="1463929351"/>
    <b v="0"/>
    <n v="6"/>
    <b v="0"/>
    <x v="6"/>
    <n v="28.666666666666668"/>
    <n v="14.333333333333334"/>
    <x v="1"/>
    <x v="6"/>
  </r>
  <r>
    <n v="4111"/>
    <x v="4104"/>
    <x v="4103"/>
    <n v="3000"/>
    <n v="94"/>
    <x v="2"/>
    <x v="0"/>
    <x v="0"/>
    <n v="1424747740"/>
    <n v="1422155740"/>
    <b v="0"/>
    <n v="6"/>
    <b v="0"/>
    <x v="6"/>
    <n v="3.1333333333333333"/>
    <n v="15.666666666666666"/>
    <x v="1"/>
    <x v="6"/>
  </r>
  <r>
    <n v="4112"/>
    <x v="4105"/>
    <x v="2849"/>
    <n v="2500"/>
    <n v="1"/>
    <x v="2"/>
    <x v="17"/>
    <x v="3"/>
    <n v="1456617600"/>
    <n v="1454280186"/>
    <b v="0"/>
    <n v="1"/>
    <b v="0"/>
    <x v="6"/>
    <n v="0.04"/>
    <n v="1"/>
    <x v="1"/>
    <x v="6"/>
  </r>
  <r>
    <n v="4113"/>
    <x v="4106"/>
    <x v="4104"/>
    <n v="1500"/>
    <n v="3"/>
    <x v="2"/>
    <x v="0"/>
    <x v="0"/>
    <n v="1452234840"/>
    <n v="1450619123"/>
    <b v="0"/>
    <n v="3"/>
    <b v="0"/>
    <x v="6"/>
    <n v="0.2"/>
    <n v="1"/>
    <x v="1"/>
    <x v="6"/>
  </r>
  <r>
    <m/>
    <x v="4107"/>
    <x v="4105"/>
    <m/>
    <m/>
    <x v="4"/>
    <x v="21"/>
    <x v="13"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s v="film &amp; video"/>
    <x v="0"/>
    <x v="0"/>
    <d v="2015-07-22T22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s v="film &amp; video"/>
    <x v="0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s v="film &amp; video"/>
    <x v="0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s v="film &amp; video"/>
    <x v="0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s v="film &amp; video"/>
    <x v="0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s v="film &amp; video"/>
    <x v="0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s v="film &amp; video"/>
    <x v="0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s v="film &amp; video"/>
    <x v="0"/>
    <x v="7"/>
    <d v="2016-07-04T20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s v="film &amp; video"/>
    <x v="0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s v="film &amp; video"/>
    <x v="0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s v="film &amp; video"/>
    <x v="0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s v="film &amp; video"/>
    <x v="0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s v="film &amp; video"/>
    <x v="0"/>
    <x v="12"/>
    <d v="2014-07-15T22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s v="film &amp; video"/>
    <x v="0"/>
    <x v="13"/>
    <d v="2016-06-23T15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s v="film &amp; video"/>
    <x v="0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s v="film &amp; video"/>
    <x v="0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s v="film &amp; video"/>
    <x v="0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s v="film &amp; video"/>
    <x v="0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s v="film &amp; video"/>
    <x v="0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s v="film &amp; video"/>
    <x v="0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s v="film &amp; video"/>
    <x v="0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s v="film &amp; video"/>
    <x v="0"/>
    <x v="21"/>
    <d v="2014-09-26T10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s v="film &amp; video"/>
    <x v="0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s v="film &amp; video"/>
    <x v="0"/>
    <x v="23"/>
    <d v="2015-04-30T10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s v="film &amp; video"/>
    <x v="0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s v="film &amp; video"/>
    <x v="0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s v="film &amp; video"/>
    <x v="0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s v="film &amp; video"/>
    <x v="0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s v="film &amp; video"/>
    <x v="0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s v="film &amp; video"/>
    <x v="0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s v="film &amp; video"/>
    <x v="0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s v="film &amp; video"/>
    <x v="0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s v="film &amp; video"/>
    <x v="0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s v="film &amp; video"/>
    <x v="0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s v="film &amp; video"/>
    <x v="0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s v="film &amp; video"/>
    <x v="0"/>
    <x v="35"/>
    <d v="2015-04-27T19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s v="film &amp; video"/>
    <x v="0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s v="film &amp; video"/>
    <x v="0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s v="film &amp; video"/>
    <x v="0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s v="film &amp; video"/>
    <x v="0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s v="film &amp; video"/>
    <x v="0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s v="film &amp; video"/>
    <x v="0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s v="film &amp; video"/>
    <x v="0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s v="film &amp; video"/>
    <x v="0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s v="film &amp; video"/>
    <x v="0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s v="film &amp; video"/>
    <x v="0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s v="film &amp; video"/>
    <x v="0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s v="film &amp; video"/>
    <x v="0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s v="film &amp; video"/>
    <x v="0"/>
    <x v="48"/>
    <d v="2015-03-01T07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s v="film &amp; video"/>
    <x v="0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s v="film &amp; video"/>
    <x v="0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s v="film &amp; video"/>
    <x v="0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s v="film &amp; video"/>
    <x v="0"/>
    <x v="52"/>
    <d v="2014-07-17T11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s v="film &amp; video"/>
    <x v="0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s v="film &amp; video"/>
    <x v="0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s v="film &amp; video"/>
    <x v="0"/>
    <x v="55"/>
    <d v="2016-05-27T18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s v="film &amp; video"/>
    <x v="0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s v="film &amp; video"/>
    <x v="0"/>
    <x v="57"/>
    <d v="2015-04-25T14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s v="film &amp; video"/>
    <x v="0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s v="film &amp; video"/>
    <x v="0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s v="film &amp; video"/>
    <x v="1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s v="film &amp; video"/>
    <x v="1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s v="film &amp; video"/>
    <x v="1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s v="film &amp; video"/>
    <x v="1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s v="film &amp; video"/>
    <x v="1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s v="film &amp; video"/>
    <x v="1"/>
    <x v="65"/>
    <d v="2014-08-11T00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s v="film &amp; video"/>
    <x v="1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s v="film &amp; video"/>
    <x v="1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s v="film &amp; video"/>
    <x v="1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s v="film &amp; video"/>
    <x v="1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s v="film &amp; video"/>
    <x v="1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s v="film &amp; video"/>
    <x v="1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s v="film &amp; video"/>
    <x v="1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s v="film &amp; video"/>
    <x v="1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s v="film &amp; video"/>
    <x v="1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s v="film &amp; video"/>
    <x v="1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s v="film &amp; video"/>
    <x v="1"/>
    <x v="76"/>
    <d v="2011-12-27T12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s v="film &amp; video"/>
    <x v="1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s v="film &amp; video"/>
    <x v="1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s v="film &amp; video"/>
    <x v="1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s v="film &amp; video"/>
    <x v="1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s v="film &amp; video"/>
    <x v="1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s v="film &amp; video"/>
    <x v="1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s v="film &amp; video"/>
    <x v="1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s v="film &amp; video"/>
    <x v="1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s v="film &amp; video"/>
    <x v="1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s v="film &amp; video"/>
    <x v="1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s v="film &amp; video"/>
    <x v="1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s v="film &amp; video"/>
    <x v="1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s v="film &amp; video"/>
    <x v="1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s v="film &amp; video"/>
    <x v="1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s v="film &amp; video"/>
    <x v="1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s v="film &amp; video"/>
    <x v="1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s v="film &amp; video"/>
    <x v="1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s v="film &amp; video"/>
    <x v="1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s v="film &amp; video"/>
    <x v="1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s v="film &amp; video"/>
    <x v="1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s v="film &amp; video"/>
    <x v="1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s v="film &amp; video"/>
    <x v="1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s v="film &amp; video"/>
    <x v="1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s v="film &amp; video"/>
    <x v="1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s v="film &amp; video"/>
    <x v="1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s v="film &amp; video"/>
    <x v="1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s v="film &amp; video"/>
    <x v="1"/>
    <x v="103"/>
    <d v="2014-03-07T14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s v="film &amp; video"/>
    <x v="1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s v="film &amp; video"/>
    <x v="1"/>
    <x v="105"/>
    <d v="2016-05-13T19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s v="film &amp; video"/>
    <x v="1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s v="film &amp; video"/>
    <x v="1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s v="film &amp; video"/>
    <x v="1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s v="film &amp; video"/>
    <x v="1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s v="film &amp; video"/>
    <x v="1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s v="film &amp; video"/>
    <x v="1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s v="film &amp; video"/>
    <x v="1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s v="film &amp; video"/>
    <x v="1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s v="film &amp; video"/>
    <x v="1"/>
    <x v="114"/>
    <d v="2012-01-13T01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s v="film &amp; video"/>
    <x v="1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s v="film &amp; video"/>
    <x v="1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s v="film &amp; video"/>
    <x v="1"/>
    <x v="117"/>
    <d v="2010-06-09T14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s v="film &amp; video"/>
    <x v="1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s v="film &amp; video"/>
    <x v="1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s v="film &amp; video"/>
    <x v="2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s v="film &amp; video"/>
    <x v="2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s v="film &amp; video"/>
    <x v="2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s v="film &amp; video"/>
    <x v="2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s v="film &amp; video"/>
    <x v="2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s v="film &amp; video"/>
    <x v="2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s v="film &amp; video"/>
    <x v="2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s v="film &amp; video"/>
    <x v="2"/>
    <x v="127"/>
    <d v="2015-04-03T08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s v="film &amp; video"/>
    <x v="2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s v="film &amp; video"/>
    <x v="2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s v="film &amp; video"/>
    <x v="2"/>
    <x v="130"/>
    <d v="2014-06-16T15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s v="film &amp; video"/>
    <x v="2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s v="film &amp; video"/>
    <x v="2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s v="film &amp; video"/>
    <x v="2"/>
    <x v="133"/>
    <d v="2016-05-31T12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s v="film &amp; video"/>
    <x v="2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s v="film &amp; video"/>
    <x v="2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s v="film &amp; video"/>
    <x v="2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s v="film &amp; video"/>
    <x v="2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s v="film &amp; video"/>
    <x v="2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s v="film &amp; video"/>
    <x v="2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s v="film &amp; video"/>
    <x v="2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s v="film &amp; video"/>
    <x v="2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s v="film &amp; video"/>
    <x v="2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s v="film &amp; video"/>
    <x v="2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s v="film &amp; video"/>
    <x v="2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s v="film &amp; video"/>
    <x v="2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s v="film &amp; video"/>
    <x v="2"/>
    <x v="146"/>
    <d v="2017-01-17T19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s v="film &amp; video"/>
    <x v="2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s v="film &amp; video"/>
    <x v="2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s v="film &amp; video"/>
    <x v="2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s v="film &amp; video"/>
    <x v="2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s v="film &amp; video"/>
    <x v="2"/>
    <x v="151"/>
    <d v="2015-06-18T08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s v="film &amp; video"/>
    <x v="2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s v="film &amp; video"/>
    <x v="2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s v="film &amp; video"/>
    <x v="2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s v="film &amp; video"/>
    <x v="2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s v="film &amp; video"/>
    <x v="2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s v="film &amp; video"/>
    <x v="2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s v="film &amp; video"/>
    <x v="2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s v="film &amp; video"/>
    <x v="2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s v="film &amp; video"/>
    <x v="3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s v="film &amp; video"/>
    <x v="3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s v="film &amp; video"/>
    <x v="3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s v="film &amp; video"/>
    <x v="3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s v="film &amp; video"/>
    <x v="3"/>
    <x v="164"/>
    <d v="2014-09-19T13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s v="film &amp; video"/>
    <x v="3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s v="film &amp; video"/>
    <x v="3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s v="film &amp; video"/>
    <x v="3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s v="film &amp; video"/>
    <x v="3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s v="film &amp; video"/>
    <x v="3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s v="film &amp; video"/>
    <x v="3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s v="film &amp; video"/>
    <x v="3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s v="film &amp; video"/>
    <x v="3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s v="film &amp; video"/>
    <x v="3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s v="film &amp; video"/>
    <x v="3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s v="film &amp; video"/>
    <x v="3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s v="film &amp; video"/>
    <x v="3"/>
    <x v="176"/>
    <d v="2015-08-05T14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s v="film &amp; video"/>
    <x v="3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s v="film &amp; video"/>
    <x v="3"/>
    <x v="178"/>
    <d v="2015-11-26T18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s v="film &amp; video"/>
    <x v="3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s v="film &amp; video"/>
    <x v="3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s v="film &amp; video"/>
    <x v="3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s v="film &amp; video"/>
    <x v="3"/>
    <x v="182"/>
    <d v="2017-01-06T19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s v="film &amp; video"/>
    <x v="3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s v="film &amp; video"/>
    <x v="3"/>
    <x v="184"/>
    <d v="2014-08-31T22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s v="film &amp; video"/>
    <x v="3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s v="film &amp; video"/>
    <x v="3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s v="film &amp; video"/>
    <x v="3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s v="film &amp; video"/>
    <x v="3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s v="film &amp; video"/>
    <x v="3"/>
    <x v="189"/>
    <d v="2016-09-03T11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s v="film &amp; video"/>
    <x v="3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s v="film &amp; video"/>
    <x v="3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s v="film &amp; video"/>
    <x v="3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s v="film &amp; video"/>
    <x v="3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s v="film &amp; video"/>
    <x v="3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s v="film &amp; video"/>
    <x v="3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s v="film &amp; video"/>
    <x v="3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s v="film &amp; video"/>
    <x v="3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s v="film &amp; video"/>
    <x v="3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s v="film &amp; video"/>
    <x v="3"/>
    <x v="199"/>
    <d v="2016-08-31T21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s v="film &amp; video"/>
    <x v="3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s v="film &amp; video"/>
    <x v="3"/>
    <x v="201"/>
    <d v="2015-02-08T14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s v="film &amp; video"/>
    <x v="3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s v="film &amp; video"/>
    <x v="3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s v="film &amp; video"/>
    <x v="3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s v="film &amp; video"/>
    <x v="3"/>
    <x v="205"/>
    <d v="2015-10-06T10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s v="film &amp; video"/>
    <x v="3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s v="film &amp; video"/>
    <x v="3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s v="film &amp; video"/>
    <x v="3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s v="film &amp; video"/>
    <x v="3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s v="film &amp; video"/>
    <x v="3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s v="film &amp; video"/>
    <x v="3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s v="film &amp; video"/>
    <x v="3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s v="film &amp; video"/>
    <x v="3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s v="film &amp; video"/>
    <x v="3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s v="film &amp; video"/>
    <x v="3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s v="film &amp; video"/>
    <x v="3"/>
    <x v="216"/>
    <d v="2015-04-22T17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s v="film &amp; video"/>
    <x v="3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s v="film &amp; video"/>
    <x v="3"/>
    <x v="218"/>
    <d v="2015-05-15T10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s v="film &amp; video"/>
    <x v="3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s v="film &amp; video"/>
    <x v="3"/>
    <x v="220"/>
    <d v="2015-08-20T15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s v="film &amp; video"/>
    <x v="3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s v="film &amp; video"/>
    <x v="3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s v="film &amp; video"/>
    <x v="3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s v="film &amp; video"/>
    <x v="3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s v="film &amp; video"/>
    <x v="3"/>
    <x v="225"/>
    <d v="2016-04-08T17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s v="film &amp; video"/>
    <x v="3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s v="film &amp; video"/>
    <x v="3"/>
    <x v="227"/>
    <d v="2015-07-09T16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s v="film &amp; video"/>
    <x v="3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s v="film &amp; video"/>
    <x v="3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s v="film &amp; video"/>
    <x v="3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s v="film &amp; video"/>
    <x v="3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s v="film &amp; video"/>
    <x v="3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s v="film &amp; video"/>
    <x v="3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s v="film &amp; video"/>
    <x v="3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s v="film &amp; video"/>
    <x v="3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s v="film &amp; video"/>
    <x v="3"/>
    <x v="236"/>
    <d v="2016-01-04T19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s v="film &amp; video"/>
    <x v="3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s v="film &amp; video"/>
    <x v="3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s v="film &amp; video"/>
    <x v="3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s v="film &amp; video"/>
    <x v="4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s v="film &amp; video"/>
    <x v="4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s v="film &amp; video"/>
    <x v="4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s v="film &amp; video"/>
    <x v="4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s v="film &amp; video"/>
    <x v="4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s v="film &amp; video"/>
    <x v="4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s v="film &amp; video"/>
    <x v="4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s v="film &amp; video"/>
    <x v="4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s v="film &amp; video"/>
    <x v="4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s v="film &amp; video"/>
    <x v="4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s v="film &amp; video"/>
    <x v="4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s v="film &amp; video"/>
    <x v="4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s v="film &amp; video"/>
    <x v="4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s v="film &amp; video"/>
    <x v="4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s v="film &amp; video"/>
    <x v="4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s v="film &amp; video"/>
    <x v="4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s v="film &amp; video"/>
    <x v="4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s v="film &amp; video"/>
    <x v="4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s v="film &amp; video"/>
    <x v="4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s v="film &amp; video"/>
    <x v="4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s v="film &amp; video"/>
    <x v="4"/>
    <x v="260"/>
    <d v="2010-07-17T04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s v="film &amp; video"/>
    <x v="4"/>
    <x v="261"/>
    <d v="2012-06-07T09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s v="film &amp; video"/>
    <x v="4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s v="film &amp; video"/>
    <x v="4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s v="film &amp; video"/>
    <x v="4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s v="film &amp; video"/>
    <x v="4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s v="film &amp; video"/>
    <x v="4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s v="film &amp; video"/>
    <x v="4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s v="film &amp; video"/>
    <x v="4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s v="film &amp; video"/>
    <x v="4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s v="film &amp; video"/>
    <x v="4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s v="film &amp; video"/>
    <x v="4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s v="film &amp; video"/>
    <x v="4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s v="film &amp; video"/>
    <x v="4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s v="film &amp; video"/>
    <x v="4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s v="film &amp; video"/>
    <x v="4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s v="film &amp; video"/>
    <x v="4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s v="film &amp; video"/>
    <x v="4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s v="film &amp; video"/>
    <x v="4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s v="film &amp; video"/>
    <x v="4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s v="film &amp; video"/>
    <x v="4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s v="film &amp; video"/>
    <x v="4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s v="film &amp; video"/>
    <x v="4"/>
    <x v="282"/>
    <d v="2010-02-22T17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s v="film &amp; video"/>
    <x v="4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s v="film &amp; video"/>
    <x v="4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s v="film &amp; video"/>
    <x v="4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s v="film &amp; video"/>
    <x v="4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s v="film &amp; video"/>
    <x v="4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s v="film &amp; video"/>
    <x v="4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s v="film &amp; video"/>
    <x v="4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s v="film &amp; video"/>
    <x v="4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s v="film &amp; video"/>
    <x v="4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s v="film &amp; video"/>
    <x v="4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s v="film &amp; video"/>
    <x v="4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s v="film &amp; video"/>
    <x v="4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s v="film &amp; video"/>
    <x v="4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s v="film &amp; video"/>
    <x v="4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s v="film &amp; video"/>
    <x v="4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s v="film &amp; video"/>
    <x v="4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s v="film &amp; video"/>
    <x v="4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s v="film &amp; video"/>
    <x v="4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s v="film &amp; video"/>
    <x v="4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s v="film &amp; video"/>
    <x v="4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s v="film &amp; video"/>
    <x v="4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s v="film &amp; video"/>
    <x v="4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s v="film &amp; video"/>
    <x v="4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s v="film &amp; video"/>
    <x v="4"/>
    <x v="306"/>
    <d v="2013-03-20T14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s v="film &amp; video"/>
    <x v="4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s v="film &amp; video"/>
    <x v="4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s v="film &amp; video"/>
    <x v="4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s v="film &amp; video"/>
    <x v="4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s v="film &amp; video"/>
    <x v="4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s v="film &amp; video"/>
    <x v="4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s v="film &amp; video"/>
    <x v="4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s v="film &amp; video"/>
    <x v="4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s v="film &amp; video"/>
    <x v="4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s v="film &amp; video"/>
    <x v="4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s v="film &amp; video"/>
    <x v="4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s v="film &amp; video"/>
    <x v="4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s v="film &amp; video"/>
    <x v="4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s v="film &amp; video"/>
    <x v="4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s v="film &amp; video"/>
    <x v="4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s v="film &amp; video"/>
    <x v="4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s v="film &amp; video"/>
    <x v="4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s v="film &amp; video"/>
    <x v="4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s v="film &amp; video"/>
    <x v="4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s v="film &amp; video"/>
    <x v="4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s v="film &amp; video"/>
    <x v="4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s v="film &amp; video"/>
    <x v="4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s v="film &amp; video"/>
    <x v="4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s v="film &amp; video"/>
    <x v="4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s v="film &amp; video"/>
    <x v="4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s v="film &amp; video"/>
    <x v="4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s v="film &amp; video"/>
    <x v="4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s v="film &amp; video"/>
    <x v="4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s v="film &amp; video"/>
    <x v="4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s v="film &amp; video"/>
    <x v="4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s v="film &amp; video"/>
    <x v="4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s v="film &amp; video"/>
    <x v="4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s v="film &amp; video"/>
    <x v="4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s v="film &amp; video"/>
    <x v="4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s v="film &amp; video"/>
    <x v="4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s v="film &amp; video"/>
    <x v="4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s v="film &amp; video"/>
    <x v="4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s v="film &amp; video"/>
    <x v="4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s v="film &amp; video"/>
    <x v="4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s v="film &amp; video"/>
    <x v="4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s v="film &amp; video"/>
    <x v="4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s v="film &amp; video"/>
    <x v="4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s v="film &amp; video"/>
    <x v="4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s v="film &amp; video"/>
    <x v="4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s v="film &amp; video"/>
    <x v="4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s v="film &amp; video"/>
    <x v="4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s v="film &amp; video"/>
    <x v="4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s v="film &amp; video"/>
    <x v="4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s v="film &amp; video"/>
    <x v="4"/>
    <x v="355"/>
    <d v="2014-12-01T03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s v="film &amp; video"/>
    <x v="4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s v="film &amp; video"/>
    <x v="4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s v="film &amp; video"/>
    <x v="4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s v="film &amp; video"/>
    <x v="4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s v="film &amp; video"/>
    <x v="4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s v="film &amp; video"/>
    <x v="4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s v="film &amp; video"/>
    <x v="4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s v="film &amp; video"/>
    <x v="4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s v="film &amp; video"/>
    <x v="4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s v="film &amp; video"/>
    <x v="4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s v="film &amp; video"/>
    <x v="4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s v="film &amp; video"/>
    <x v="4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s v="film &amp; video"/>
    <x v="4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s v="film &amp; video"/>
    <x v="4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s v="film &amp; video"/>
    <x v="4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s v="film &amp; video"/>
    <x v="4"/>
    <x v="371"/>
    <d v="2013-02-01T13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s v="film &amp; video"/>
    <x v="4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s v="film &amp; video"/>
    <x v="4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s v="film &amp; video"/>
    <x v="4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s v="film &amp; video"/>
    <x v="4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s v="film &amp; video"/>
    <x v="4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s v="film &amp; video"/>
    <x v="4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s v="film &amp; video"/>
    <x v="4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s v="film &amp; video"/>
    <x v="4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s v="film &amp; video"/>
    <x v="4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s v="film &amp; video"/>
    <x v="4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s v="film &amp; video"/>
    <x v="4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s v="film &amp; video"/>
    <x v="4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s v="film &amp; video"/>
    <x v="4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s v="film &amp; video"/>
    <x v="4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s v="film &amp; video"/>
    <x v="4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s v="film &amp; video"/>
    <x v="4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s v="film &amp; video"/>
    <x v="4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s v="film &amp; video"/>
    <x v="4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s v="film &amp; video"/>
    <x v="4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s v="film &amp; video"/>
    <x v="4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s v="film &amp; video"/>
    <x v="4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s v="film &amp; video"/>
    <x v="4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s v="film &amp; video"/>
    <x v="4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s v="film &amp; video"/>
    <x v="4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s v="film &amp; video"/>
    <x v="4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s v="film &amp; video"/>
    <x v="4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s v="film &amp; video"/>
    <x v="4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s v="film &amp; video"/>
    <x v="4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s v="film &amp; video"/>
    <x v="4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s v="film &amp; video"/>
    <x v="4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s v="film &amp; video"/>
    <x v="4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s v="film &amp; video"/>
    <x v="4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s v="film &amp; video"/>
    <x v="4"/>
    <x v="404"/>
    <d v="2014-02-05T18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s v="film &amp; video"/>
    <x v="4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s v="film &amp; video"/>
    <x v="4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s v="film &amp; video"/>
    <x v="4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s v="film &amp; video"/>
    <x v="4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s v="film &amp; video"/>
    <x v="4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s v="film &amp; video"/>
    <x v="4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s v="film &amp; video"/>
    <x v="4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s v="film &amp; video"/>
    <x v="4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s v="film &amp; video"/>
    <x v="4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s v="film &amp; video"/>
    <x v="4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s v="film &amp; video"/>
    <x v="4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s v="film &amp; video"/>
    <x v="4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s v="film &amp; video"/>
    <x v="4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s v="film &amp; video"/>
    <x v="4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s v="film &amp; video"/>
    <x v="4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s v="film &amp; video"/>
    <x v="5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s v="film &amp; video"/>
    <x v="5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s v="film &amp; video"/>
    <x v="5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s v="film &amp; video"/>
    <x v="5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s v="film &amp; video"/>
    <x v="5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s v="film &amp; video"/>
    <x v="5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s v="film &amp; video"/>
    <x v="5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s v="film &amp; video"/>
    <x v="5"/>
    <x v="427"/>
    <d v="2015-10-22T13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s v="film &amp; video"/>
    <x v="5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s v="film &amp; video"/>
    <x v="5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s v="film &amp; video"/>
    <x v="5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s v="film &amp; video"/>
    <x v="5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s v="film &amp; video"/>
    <x v="5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s v="film &amp; video"/>
    <x v="5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s v="film &amp; video"/>
    <x v="5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s v="film &amp; video"/>
    <x v="5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s v="film &amp; video"/>
    <x v="5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s v="film &amp; video"/>
    <x v="5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s v="film &amp; video"/>
    <x v="5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s v="film &amp; video"/>
    <x v="5"/>
    <x v="439"/>
    <d v="2014-10-17T13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s v="film &amp; video"/>
    <x v="5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s v="film &amp; video"/>
    <x v="5"/>
    <x v="441"/>
    <d v="2013-11-02T14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s v="film &amp; video"/>
    <x v="5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s v="film &amp; video"/>
    <x v="5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s v="film &amp; video"/>
    <x v="5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s v="film &amp; video"/>
    <x v="5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s v="film &amp; video"/>
    <x v="5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s v="film &amp; video"/>
    <x v="5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s v="film &amp; video"/>
    <x v="5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s v="film &amp; video"/>
    <x v="5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s v="film &amp; video"/>
    <x v="5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s v="film &amp; video"/>
    <x v="5"/>
    <x v="451"/>
    <d v="2014-01-25T12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s v="film &amp; video"/>
    <x v="5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s v="film &amp; video"/>
    <x v="5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s v="film &amp; video"/>
    <x v="5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s v="film &amp; video"/>
    <x v="5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s v="film &amp; video"/>
    <x v="5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s v="film &amp; video"/>
    <x v="5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s v="film &amp; video"/>
    <x v="5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s v="film &amp; video"/>
    <x v="5"/>
    <x v="459"/>
    <d v="2011-11-13T11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s v="film &amp; video"/>
    <x v="5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s v="film &amp; video"/>
    <x v="5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s v="film &amp; video"/>
    <x v="5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s v="film &amp; video"/>
    <x v="5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s v="film &amp; video"/>
    <x v="5"/>
    <x v="464"/>
    <d v="2016-05-18T15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s v="film &amp; video"/>
    <x v="5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s v="film &amp; video"/>
    <x v="5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s v="film &amp; video"/>
    <x v="5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s v="film &amp; video"/>
    <x v="5"/>
    <x v="468"/>
    <d v="2012-07-10T22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s v="film &amp; video"/>
    <x v="5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s v="film &amp; video"/>
    <x v="5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s v="film &amp; video"/>
    <x v="5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s v="film &amp; video"/>
    <x v="5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s v="film &amp; video"/>
    <x v="5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s v="film &amp; video"/>
    <x v="5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s v="film &amp; video"/>
    <x v="5"/>
    <x v="475"/>
    <d v="2015-05-05T21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s v="film &amp; video"/>
    <x v="5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s v="film &amp; video"/>
    <x v="5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s v="film &amp; video"/>
    <x v="5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s v="film &amp; video"/>
    <x v="5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s v="film &amp; video"/>
    <x v="5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s v="film &amp; video"/>
    <x v="5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s v="film &amp; video"/>
    <x v="5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s v="film &amp; video"/>
    <x v="5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s v="film &amp; video"/>
    <x v="5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s v="film &amp; video"/>
    <x v="5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s v="film &amp; video"/>
    <x v="5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s v="film &amp; video"/>
    <x v="5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s v="film &amp; video"/>
    <x v="5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s v="film &amp; video"/>
    <x v="5"/>
    <x v="489"/>
    <d v="2012-01-05T06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s v="film &amp; video"/>
    <x v="5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s v="film &amp; video"/>
    <x v="5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s v="film &amp; video"/>
    <x v="5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s v="film &amp; video"/>
    <x v="5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s v="film &amp; video"/>
    <x v="5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s v="film &amp; video"/>
    <x v="5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s v="film &amp; video"/>
    <x v="5"/>
    <x v="496"/>
    <d v="2014-02-10T17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s v="film &amp; video"/>
    <x v="5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s v="film &amp; video"/>
    <x v="5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s v="film &amp; video"/>
    <x v="5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s v="film &amp; video"/>
    <x v="5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s v="film &amp; video"/>
    <x v="5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s v="film &amp; video"/>
    <x v="5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s v="film &amp; video"/>
    <x v="5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s v="film &amp; video"/>
    <x v="5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s v="film &amp; video"/>
    <x v="5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s v="film &amp; video"/>
    <x v="5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s v="film &amp; video"/>
    <x v="5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s v="film &amp; video"/>
    <x v="5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s v="film &amp; video"/>
    <x v="5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s v="film &amp; video"/>
    <x v="5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s v="film &amp; video"/>
    <x v="5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s v="film &amp; video"/>
    <x v="5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s v="film &amp; video"/>
    <x v="5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s v="film &amp; video"/>
    <x v="5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s v="film &amp; video"/>
    <x v="5"/>
    <x v="515"/>
    <d v="2015-12-29T06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s v="film &amp; video"/>
    <x v="5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s v="film &amp; video"/>
    <x v="5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s v="film &amp; video"/>
    <x v="5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s v="film &amp; video"/>
    <x v="5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s v="theater"/>
    <x v="6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s v="theater"/>
    <x v="6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s v="theater"/>
    <x v="6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s v="theater"/>
    <x v="6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s v="theater"/>
    <x v="6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s v="theater"/>
    <x v="6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s v="theater"/>
    <x v="6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s v="theater"/>
    <x v="6"/>
    <x v="527"/>
    <d v="2017-02-17T11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s v="theater"/>
    <x v="6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s v="theater"/>
    <x v="6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s v="theater"/>
    <x v="6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s v="theater"/>
    <x v="6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s v="theater"/>
    <x v="6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s v="theater"/>
    <x v="6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s v="theater"/>
    <x v="6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s v="theater"/>
    <x v="6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s v="theater"/>
    <x v="6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s v="theater"/>
    <x v="6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s v="theater"/>
    <x v="6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s v="theater"/>
    <x v="6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s v="technology"/>
    <x v="7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s v="technology"/>
    <x v="7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s v="technology"/>
    <x v="7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s v="technology"/>
    <x v="7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s v="technology"/>
    <x v="7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s v="technology"/>
    <x v="7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s v="technology"/>
    <x v="7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s v="technology"/>
    <x v="7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s v="technology"/>
    <x v="7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s v="technology"/>
    <x v="7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s v="technology"/>
    <x v="7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s v="technology"/>
    <x v="7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s v="technology"/>
    <x v="7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s v="technology"/>
    <x v="7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s v="technology"/>
    <x v="7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s v="technology"/>
    <x v="7"/>
    <x v="555"/>
    <d v="2016-06-12T03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s v="technology"/>
    <x v="7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s v="technology"/>
    <x v="7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s v="technology"/>
    <x v="7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s v="technology"/>
    <x v="7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s v="technology"/>
    <x v="7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s v="technology"/>
    <x v="7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s v="technology"/>
    <x v="7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s v="technology"/>
    <x v="7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s v="technology"/>
    <x v="7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s v="technology"/>
    <x v="7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s v="technology"/>
    <x v="7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s v="technology"/>
    <x v="7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s v="technology"/>
    <x v="7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s v="technology"/>
    <x v="7"/>
    <x v="569"/>
    <d v="2016-01-01T15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s v="technology"/>
    <x v="7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s v="technology"/>
    <x v="7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s v="technology"/>
    <x v="7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s v="technology"/>
    <x v="7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s v="technology"/>
    <x v="7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s v="technology"/>
    <x v="7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s v="technology"/>
    <x v="7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s v="technology"/>
    <x v="7"/>
    <x v="577"/>
    <d v="2016-05-20T09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s v="technology"/>
    <x v="7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s v="technology"/>
    <x v="7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s v="technology"/>
    <x v="7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s v="technology"/>
    <x v="7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s v="technology"/>
    <x v="7"/>
    <x v="582"/>
    <d v="2015-03-15T13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s v="technology"/>
    <x v="7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s v="technology"/>
    <x v="7"/>
    <x v="584"/>
    <d v="2015-03-16T11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s v="technology"/>
    <x v="7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s v="technology"/>
    <x v="7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s v="technology"/>
    <x v="7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s v="technology"/>
    <x v="7"/>
    <x v="588"/>
    <d v="2016-11-17T14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s v="technology"/>
    <x v="7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s v="technology"/>
    <x v="7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s v="technology"/>
    <x v="7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s v="technology"/>
    <x v="7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s v="technology"/>
    <x v="7"/>
    <x v="593"/>
    <d v="2015-04-06T10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s v="technology"/>
    <x v="7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s v="technology"/>
    <x v="7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s v="technology"/>
    <x v="7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s v="technology"/>
    <x v="7"/>
    <x v="597"/>
    <d v="2016-07-31T11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s v="technology"/>
    <x v="7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s v="technology"/>
    <x v="7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s v="technology"/>
    <x v="7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s v="technology"/>
    <x v="7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s v="technology"/>
    <x v="7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s v="technology"/>
    <x v="7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s v="technology"/>
    <x v="7"/>
    <x v="604"/>
    <d v="2014-08-27T19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s v="technology"/>
    <x v="7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s v="technology"/>
    <x v="7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s v="technology"/>
    <x v="7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s v="technology"/>
    <x v="7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s v="technology"/>
    <x v="7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s v="technology"/>
    <x v="7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s v="technology"/>
    <x v="7"/>
    <x v="611"/>
    <d v="2016-01-19T08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s v="technology"/>
    <x v="7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s v="technology"/>
    <x v="7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s v="technology"/>
    <x v="7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s v="technology"/>
    <x v="7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s v="technology"/>
    <x v="7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s v="technology"/>
    <x v="7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s v="technology"/>
    <x v="7"/>
    <x v="618"/>
    <d v="2015-12-09T14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s v="technology"/>
    <x v="7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s v="technology"/>
    <x v="7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s v="technology"/>
    <x v="7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s v="technology"/>
    <x v="7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s v="technology"/>
    <x v="7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s v="technology"/>
    <x v="7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s v="technology"/>
    <x v="7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s v="technology"/>
    <x v="7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s v="technology"/>
    <x v="7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s v="technology"/>
    <x v="7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s v="technology"/>
    <x v="7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s v="technology"/>
    <x v="7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s v="technology"/>
    <x v="7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s v="technology"/>
    <x v="7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s v="technology"/>
    <x v="7"/>
    <x v="633"/>
    <d v="2016-06-17T18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s v="technology"/>
    <x v="7"/>
    <x v="634"/>
    <d v="2015-02-26T17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s v="technology"/>
    <x v="7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s v="technology"/>
    <x v="7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s v="technology"/>
    <x v="7"/>
    <x v="637"/>
    <d v="2017-02-25T18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s v="technology"/>
    <x v="7"/>
    <x v="638"/>
    <d v="2017-03-25T08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s v="technology"/>
    <x v="7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s v="technology"/>
    <x v="8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s v="technology"/>
    <x v="8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s v="technology"/>
    <x v="8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s v="technology"/>
    <x v="8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s v="technology"/>
    <x v="8"/>
    <x v="644"/>
    <d v="2014-10-28T20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s v="technology"/>
    <x v="8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s v="technology"/>
    <x v="8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s v="technology"/>
    <x v="8"/>
    <x v="647"/>
    <d v="2016-03-17T12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s v="technology"/>
    <x v="8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s v="technology"/>
    <x v="8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s v="technology"/>
    <x v="8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s v="technology"/>
    <x v="8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s v="technology"/>
    <x v="8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s v="technology"/>
    <x v="8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s v="technology"/>
    <x v="8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s v="technology"/>
    <x v="8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s v="technology"/>
    <x v="8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s v="technology"/>
    <x v="8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s v="technology"/>
    <x v="8"/>
    <x v="658"/>
    <d v="2015-07-26T13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s v="technology"/>
    <x v="8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s v="technology"/>
    <x v="8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s v="technology"/>
    <x v="8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s v="technology"/>
    <x v="8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s v="technology"/>
    <x v="8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s v="technology"/>
    <x v="8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s v="technology"/>
    <x v="8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s v="technology"/>
    <x v="8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s v="technology"/>
    <x v="8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s v="technology"/>
    <x v="8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s v="technology"/>
    <x v="8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s v="technology"/>
    <x v="8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s v="technology"/>
    <x v="8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s v="technology"/>
    <x v="8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s v="technology"/>
    <x v="8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s v="technology"/>
    <x v="8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s v="technology"/>
    <x v="8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s v="technology"/>
    <x v="8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s v="technology"/>
    <x v="8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s v="technology"/>
    <x v="8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s v="technology"/>
    <x v="8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s v="technology"/>
    <x v="8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s v="technology"/>
    <x v="8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s v="technology"/>
    <x v="8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s v="technology"/>
    <x v="8"/>
    <x v="683"/>
    <d v="2016-10-31T16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s v="technology"/>
    <x v="8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s v="technology"/>
    <x v="8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s v="technology"/>
    <x v="8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s v="technology"/>
    <x v="8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s v="technology"/>
    <x v="8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s v="technology"/>
    <x v="8"/>
    <x v="689"/>
    <d v="2016-12-07T23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s v="technology"/>
    <x v="8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s v="technology"/>
    <x v="8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s v="technology"/>
    <x v="8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s v="technology"/>
    <x v="8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s v="technology"/>
    <x v="8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s v="technology"/>
    <x v="8"/>
    <x v="695"/>
    <d v="2014-10-31T07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s v="technology"/>
    <x v="8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s v="technology"/>
    <x v="8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s v="technology"/>
    <x v="8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s v="technology"/>
    <x v="8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s v="technology"/>
    <x v="8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s v="technology"/>
    <x v="8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s v="technology"/>
    <x v="8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s v="technology"/>
    <x v="8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s v="technology"/>
    <x v="8"/>
    <x v="704"/>
    <d v="2017-02-19T23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s v="technology"/>
    <x v="8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s v="technology"/>
    <x v="8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s v="technology"/>
    <x v="8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s v="technology"/>
    <x v="8"/>
    <x v="708"/>
    <d v="2014-09-13T08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s v="technology"/>
    <x v="8"/>
    <x v="709"/>
    <d v="2014-12-04T19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s v="technology"/>
    <x v="8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s v="technology"/>
    <x v="8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s v="technology"/>
    <x v="8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s v="technology"/>
    <x v="8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s v="technology"/>
    <x v="8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s v="technology"/>
    <x v="8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s v="technology"/>
    <x v="8"/>
    <x v="716"/>
    <d v="2014-11-30T19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s v="technology"/>
    <x v="8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s v="technology"/>
    <x v="8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s v="technology"/>
    <x v="8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s v="publishing"/>
    <x v="9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s v="publishing"/>
    <x v="9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s v="publishing"/>
    <x v="9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s v="publishing"/>
    <x v="9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s v="publishing"/>
    <x v="9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s v="publishing"/>
    <x v="9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s v="publishing"/>
    <x v="9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s v="publishing"/>
    <x v="9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s v="publishing"/>
    <x v="9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s v="publishing"/>
    <x v="9"/>
    <x v="729"/>
    <d v="2012-09-18T23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s v="publishing"/>
    <x v="9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s v="publishing"/>
    <x v="9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s v="publishing"/>
    <x v="9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s v="publishing"/>
    <x v="9"/>
    <x v="733"/>
    <d v="2013-12-20T05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s v="publishing"/>
    <x v="9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s v="publishing"/>
    <x v="9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s v="publishing"/>
    <x v="9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s v="publishing"/>
    <x v="9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s v="publishing"/>
    <x v="9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s v="publishing"/>
    <x v="9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s v="publishing"/>
    <x v="9"/>
    <x v="740"/>
    <d v="2015-06-20T22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s v="publishing"/>
    <x v="9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s v="publishing"/>
    <x v="9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s v="publishing"/>
    <x v="9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s v="publishing"/>
    <x v="9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s v="publishing"/>
    <x v="9"/>
    <x v="745"/>
    <d v="2013-05-03T08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s v="publishing"/>
    <x v="9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s v="publishing"/>
    <x v="9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s v="publishing"/>
    <x v="9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s v="publishing"/>
    <x v="9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s v="publishing"/>
    <x v="9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s v="publishing"/>
    <x v="9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s v="publishing"/>
    <x v="9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s v="publishing"/>
    <x v="9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s v="publishing"/>
    <x v="9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s v="publishing"/>
    <x v="9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s v="publishing"/>
    <x v="9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s v="publishing"/>
    <x v="9"/>
    <x v="757"/>
    <d v="2012-12-05T20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s v="publishing"/>
    <x v="9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s v="publishing"/>
    <x v="9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s v="publishing"/>
    <x v="10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s v="publishing"/>
    <x v="10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s v="publishing"/>
    <x v="10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s v="publishing"/>
    <x v="10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s v="publishing"/>
    <x v="10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s v="publishing"/>
    <x v="10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s v="publishing"/>
    <x v="10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s v="publishing"/>
    <x v="10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s v="publishing"/>
    <x v="10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s v="publishing"/>
    <x v="10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s v="publishing"/>
    <x v="10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s v="publishing"/>
    <x v="10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s v="publishing"/>
    <x v="10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s v="publishing"/>
    <x v="10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s v="publishing"/>
    <x v="10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s v="publishing"/>
    <x v="10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s v="publishing"/>
    <x v="10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s v="publishing"/>
    <x v="10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s v="publishing"/>
    <x v="10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s v="publishing"/>
    <x v="10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s v="music"/>
    <x v="11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s v="music"/>
    <x v="11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s v="music"/>
    <x v="11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s v="music"/>
    <x v="11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s v="music"/>
    <x v="11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s v="music"/>
    <x v="11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s v="music"/>
    <x v="11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s v="music"/>
    <x v="11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s v="music"/>
    <x v="11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s v="music"/>
    <x v="11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s v="music"/>
    <x v="11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s v="music"/>
    <x v="11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s v="music"/>
    <x v="11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s v="music"/>
    <x v="11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s v="music"/>
    <x v="11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s v="music"/>
    <x v="11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s v="music"/>
    <x v="11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s v="music"/>
    <x v="11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s v="music"/>
    <x v="11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s v="music"/>
    <x v="11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s v="music"/>
    <x v="11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s v="music"/>
    <x v="11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s v="music"/>
    <x v="11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s v="music"/>
    <x v="11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s v="music"/>
    <x v="11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s v="music"/>
    <x v="11"/>
    <x v="805"/>
    <d v="2011-07-16T18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s v="music"/>
    <x v="11"/>
    <x v="806"/>
    <d v="2011-09-07T11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s v="music"/>
    <x v="11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s v="music"/>
    <x v="11"/>
    <x v="808"/>
    <d v="2014-12-21T23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s v="music"/>
    <x v="11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s v="music"/>
    <x v="11"/>
    <x v="810"/>
    <d v="2012-08-31T20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s v="music"/>
    <x v="11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s v="music"/>
    <x v="11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s v="music"/>
    <x v="11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s v="music"/>
    <x v="11"/>
    <x v="814"/>
    <d v="2011-05-31T13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s v="music"/>
    <x v="11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s v="music"/>
    <x v="11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s v="music"/>
    <x v="11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s v="music"/>
    <x v="11"/>
    <x v="818"/>
    <d v="2012-08-07T12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s v="music"/>
    <x v="11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s v="music"/>
    <x v="11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s v="music"/>
    <x v="11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s v="music"/>
    <x v="11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s v="music"/>
    <x v="11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s v="music"/>
    <x v="11"/>
    <x v="824"/>
    <d v="2010-04-18T01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s v="music"/>
    <x v="11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s v="music"/>
    <x v="11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s v="music"/>
    <x v="11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s v="music"/>
    <x v="11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s v="music"/>
    <x v="11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s v="music"/>
    <x v="11"/>
    <x v="830"/>
    <d v="2013-03-22T06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s v="music"/>
    <x v="11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s v="music"/>
    <x v="11"/>
    <x v="832"/>
    <d v="2012-01-21T03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s v="music"/>
    <x v="11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s v="music"/>
    <x v="11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s v="music"/>
    <x v="11"/>
    <x v="835"/>
    <d v="2012-05-18T22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s v="music"/>
    <x v="11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s v="music"/>
    <x v="11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s v="music"/>
    <x v="11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s v="music"/>
    <x v="11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s v="music"/>
    <x v="12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s v="music"/>
    <x v="12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s v="music"/>
    <x v="12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s v="music"/>
    <x v="12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s v="music"/>
    <x v="12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s v="music"/>
    <x v="12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s v="music"/>
    <x v="12"/>
    <x v="846"/>
    <d v="2014-03-10T09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s v="music"/>
    <x v="12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s v="music"/>
    <x v="12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s v="music"/>
    <x v="12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s v="music"/>
    <x v="12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s v="music"/>
    <x v="12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s v="music"/>
    <x v="12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s v="music"/>
    <x v="12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s v="music"/>
    <x v="12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s v="music"/>
    <x v="12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s v="music"/>
    <x v="12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s v="music"/>
    <x v="12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s v="music"/>
    <x v="12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s v="music"/>
    <x v="12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s v="music"/>
    <x v="13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s v="music"/>
    <x v="13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s v="music"/>
    <x v="13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s v="music"/>
    <x v="13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s v="music"/>
    <x v="13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s v="music"/>
    <x v="13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s v="music"/>
    <x v="13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s v="music"/>
    <x v="13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s v="music"/>
    <x v="13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s v="music"/>
    <x v="13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s v="music"/>
    <x v="13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s v="music"/>
    <x v="13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s v="music"/>
    <x v="13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s v="music"/>
    <x v="13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s v="music"/>
    <x v="13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s v="music"/>
    <x v="13"/>
    <x v="875"/>
    <d v="2015-09-21T12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s v="music"/>
    <x v="13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s v="music"/>
    <x v="13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s v="music"/>
    <x v="13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s v="music"/>
    <x v="13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s v="music"/>
    <x v="14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s v="music"/>
    <x v="14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s v="music"/>
    <x v="14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s v="music"/>
    <x v="14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s v="music"/>
    <x v="14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s v="music"/>
    <x v="14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s v="music"/>
    <x v="14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s v="music"/>
    <x v="14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s v="music"/>
    <x v="14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s v="music"/>
    <x v="14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s v="music"/>
    <x v="14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s v="music"/>
    <x v="14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s v="music"/>
    <x v="14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s v="music"/>
    <x v="14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s v="music"/>
    <x v="14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s v="music"/>
    <x v="14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s v="music"/>
    <x v="14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s v="music"/>
    <x v="14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s v="music"/>
    <x v="14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s v="music"/>
    <x v="14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s v="music"/>
    <x v="13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s v="music"/>
    <x v="13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s v="music"/>
    <x v="13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s v="music"/>
    <x v="13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s v="music"/>
    <x v="13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s v="music"/>
    <x v="13"/>
    <x v="905"/>
    <d v="2011-01-24T00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s v="music"/>
    <x v="13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s v="music"/>
    <x v="13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s v="music"/>
    <x v="13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s v="music"/>
    <x v="13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s v="music"/>
    <x v="13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s v="music"/>
    <x v="13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s v="music"/>
    <x v="13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s v="music"/>
    <x v="13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s v="music"/>
    <x v="13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s v="music"/>
    <x v="13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s v="music"/>
    <x v="13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s v="music"/>
    <x v="13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s v="music"/>
    <x v="13"/>
    <x v="918"/>
    <d v="2014-12-01T17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s v="music"/>
    <x v="13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s v="music"/>
    <x v="13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s v="music"/>
    <x v="13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s v="music"/>
    <x v="13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s v="music"/>
    <x v="13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s v="music"/>
    <x v="13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s v="music"/>
    <x v="13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s v="music"/>
    <x v="13"/>
    <x v="926"/>
    <d v="2010-07-08T17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s v="music"/>
    <x v="13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s v="music"/>
    <x v="13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s v="music"/>
    <x v="13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s v="music"/>
    <x v="13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s v="music"/>
    <x v="13"/>
    <x v="931"/>
    <d v="2014-03-16T17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s v="music"/>
    <x v="13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s v="music"/>
    <x v="13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s v="music"/>
    <x v="13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s v="music"/>
    <x v="13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s v="music"/>
    <x v="13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s v="music"/>
    <x v="13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s v="music"/>
    <x v="13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s v="music"/>
    <x v="13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s v="technology"/>
    <x v="8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s v="technology"/>
    <x v="8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s v="technology"/>
    <x v="8"/>
    <x v="942"/>
    <d v="2016-02-18T15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s v="technology"/>
    <x v="8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s v="technology"/>
    <x v="8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s v="technology"/>
    <x v="8"/>
    <x v="945"/>
    <d v="2017-02-18T18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s v="technology"/>
    <x v="8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s v="technology"/>
    <x v="8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s v="technology"/>
    <x v="8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s v="technology"/>
    <x v="8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s v="technology"/>
    <x v="8"/>
    <x v="950"/>
    <d v="2016-01-17T13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s v="technology"/>
    <x v="8"/>
    <x v="951"/>
    <d v="2016-06-04T10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s v="technology"/>
    <x v="8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s v="technology"/>
    <x v="8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s v="technology"/>
    <x v="8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s v="technology"/>
    <x v="8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s v="technology"/>
    <x v="8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s v="technology"/>
    <x v="8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s v="technology"/>
    <x v="8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s v="technology"/>
    <x v="8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s v="technology"/>
    <x v="8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s v="technology"/>
    <x v="8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s v="technology"/>
    <x v="8"/>
    <x v="962"/>
    <d v="2016-02-11T12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s v="technology"/>
    <x v="8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s v="technology"/>
    <x v="8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s v="technology"/>
    <x v="8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s v="technology"/>
    <x v="8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s v="technology"/>
    <x v="8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s v="technology"/>
    <x v="8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s v="technology"/>
    <x v="8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s v="technology"/>
    <x v="8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s v="technology"/>
    <x v="8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s v="technology"/>
    <x v="8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s v="technology"/>
    <x v="8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s v="technology"/>
    <x v="8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s v="technology"/>
    <x v="8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s v="technology"/>
    <x v="8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s v="technology"/>
    <x v="8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s v="technology"/>
    <x v="8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s v="technology"/>
    <x v="8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s v="technology"/>
    <x v="8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s v="technology"/>
    <x v="8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s v="technology"/>
    <x v="8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s v="technology"/>
    <x v="8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s v="technology"/>
    <x v="8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s v="technology"/>
    <x v="8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s v="technology"/>
    <x v="8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s v="technology"/>
    <x v="8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s v="technology"/>
    <x v="8"/>
    <x v="988"/>
    <d v="2016-10-01T03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s v="technology"/>
    <x v="8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s v="technology"/>
    <x v="8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s v="technology"/>
    <x v="8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s v="technology"/>
    <x v="8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s v="technology"/>
    <x v="8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s v="technology"/>
    <x v="8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s v="technology"/>
    <x v="8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s v="technology"/>
    <x v="8"/>
    <x v="996"/>
    <d v="2014-07-27T10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s v="technology"/>
    <x v="8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s v="technology"/>
    <x v="8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s v="technology"/>
    <x v="8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s v="technology"/>
    <x v="8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s v="technology"/>
    <x v="8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s v="technology"/>
    <x v="8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s v="technology"/>
    <x v="8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s v="technology"/>
    <x v="8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s v="technology"/>
    <x v="8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s v="technology"/>
    <x v="8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s v="technology"/>
    <x v="8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s v="technology"/>
    <x v="8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s v="technology"/>
    <x v="8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s v="technology"/>
    <x v="8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s v="technology"/>
    <x v="8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s v="technology"/>
    <x v="8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s v="technology"/>
    <x v="8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s v="technology"/>
    <x v="8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s v="technology"/>
    <x v="8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s v="technology"/>
    <x v="8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s v="technology"/>
    <x v="8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s v="technology"/>
    <x v="8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s v="technology"/>
    <x v="8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s v="music"/>
    <x v="15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s v="music"/>
    <x v="15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s v="music"/>
    <x v="15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s v="music"/>
    <x v="15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s v="music"/>
    <x v="15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s v="music"/>
    <x v="15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s v="music"/>
    <x v="15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s v="music"/>
    <x v="15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s v="music"/>
    <x v="15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s v="music"/>
    <x v="15"/>
    <x v="1029"/>
    <d v="2015-04-04T16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s v="music"/>
    <x v="15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s v="music"/>
    <x v="15"/>
    <x v="1031"/>
    <d v="2015-12-16T13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s v="music"/>
    <x v="15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s v="music"/>
    <x v="15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s v="music"/>
    <x v="15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s v="music"/>
    <x v="15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s v="music"/>
    <x v="15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s v="music"/>
    <x v="15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s v="music"/>
    <x v="15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s v="music"/>
    <x v="15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s v="journalism"/>
    <x v="16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s v="journalism"/>
    <x v="16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s v="journalism"/>
    <x v="16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s v="journalism"/>
    <x v="16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s v="journalism"/>
    <x v="16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s v="journalism"/>
    <x v="16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s v="journalism"/>
    <x v="16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s v="journalism"/>
    <x v="16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s v="journalism"/>
    <x v="16"/>
    <x v="1048"/>
    <d v="2016-09-24T20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s v="journalism"/>
    <x v="16"/>
    <x v="1049"/>
    <d v="2016-02-12T05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s v="journalism"/>
    <x v="16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s v="journalism"/>
    <x v="16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s v="journalism"/>
    <x v="16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s v="journalism"/>
    <x v="16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s v="journalism"/>
    <x v="16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s v="journalism"/>
    <x v="16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s v="journalism"/>
    <x v="16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s v="journalism"/>
    <x v="16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s v="journalism"/>
    <x v="16"/>
    <x v="1058"/>
    <d v="2015-03-25T19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s v="journalism"/>
    <x v="16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s v="journalism"/>
    <x v="16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s v="journalism"/>
    <x v="16"/>
    <x v="1061"/>
    <d v="2016-05-01T20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s v="journalism"/>
    <x v="16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s v="journalism"/>
    <x v="16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s v="games"/>
    <x v="17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s v="games"/>
    <x v="17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s v="games"/>
    <x v="17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s v="games"/>
    <x v="17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s v="games"/>
    <x v="17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s v="games"/>
    <x v="17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s v="games"/>
    <x v="17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s v="games"/>
    <x v="17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s v="games"/>
    <x v="17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s v="games"/>
    <x v="17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s v="games"/>
    <x v="17"/>
    <x v="1074"/>
    <d v="2014-01-03T23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s v="games"/>
    <x v="17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s v="games"/>
    <x v="17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s v="games"/>
    <x v="17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s v="games"/>
    <x v="17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s v="games"/>
    <x v="17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s v="games"/>
    <x v="17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s v="games"/>
    <x v="17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s v="games"/>
    <x v="17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s v="games"/>
    <x v="17"/>
    <x v="1083"/>
    <d v="2014-08-02T10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s v="games"/>
    <x v="17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s v="games"/>
    <x v="17"/>
    <x v="1085"/>
    <d v="2016-03-14T10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s v="games"/>
    <x v="17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s v="games"/>
    <x v="17"/>
    <x v="1087"/>
    <d v="2014-06-15T12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s v="games"/>
    <x v="17"/>
    <x v="1088"/>
    <d v="2014-04-24T14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s v="games"/>
    <x v="17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s v="games"/>
    <x v="17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s v="games"/>
    <x v="17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s v="games"/>
    <x v="17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s v="games"/>
    <x v="17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s v="games"/>
    <x v="17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s v="games"/>
    <x v="17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s v="games"/>
    <x v="17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s v="games"/>
    <x v="17"/>
    <x v="1097"/>
    <d v="2014-03-02T14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s v="games"/>
    <x v="17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s v="games"/>
    <x v="17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s v="games"/>
    <x v="17"/>
    <x v="1100"/>
    <d v="2016-02-13T21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s v="games"/>
    <x v="17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s v="games"/>
    <x v="17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s v="games"/>
    <x v="17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s v="games"/>
    <x v="17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s v="games"/>
    <x v="17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s v="games"/>
    <x v="17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s v="games"/>
    <x v="17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s v="games"/>
    <x v="17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s v="games"/>
    <x v="17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s v="games"/>
    <x v="17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s v="games"/>
    <x v="17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s v="games"/>
    <x v="17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s v="games"/>
    <x v="17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s v="games"/>
    <x v="17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s v="games"/>
    <x v="17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s v="games"/>
    <x v="17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s v="games"/>
    <x v="17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s v="games"/>
    <x v="17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s v="games"/>
    <x v="17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s v="games"/>
    <x v="17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s v="games"/>
    <x v="17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s v="games"/>
    <x v="17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s v="games"/>
    <x v="17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s v="games"/>
    <x v="18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s v="games"/>
    <x v="18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s v="games"/>
    <x v="18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s v="games"/>
    <x v="18"/>
    <x v="1127"/>
    <d v="2014-11-14T16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s v="games"/>
    <x v="18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s v="games"/>
    <x v="18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s v="games"/>
    <x v="18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s v="games"/>
    <x v="18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s v="games"/>
    <x v="18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s v="games"/>
    <x v="18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s v="games"/>
    <x v="18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s v="games"/>
    <x v="18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s v="games"/>
    <x v="18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s v="games"/>
    <x v="18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s v="games"/>
    <x v="18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s v="games"/>
    <x v="18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s v="games"/>
    <x v="18"/>
    <x v="1140"/>
    <d v="2015-08-06T06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s v="games"/>
    <x v="18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s v="games"/>
    <x v="18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s v="games"/>
    <x v="18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s v="food"/>
    <x v="19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s v="food"/>
    <x v="19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s v="food"/>
    <x v="19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s v="food"/>
    <x v="19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s v="food"/>
    <x v="19"/>
    <x v="1148"/>
    <d v="2016-12-01T00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s v="food"/>
    <x v="19"/>
    <x v="1149"/>
    <d v="2016-06-16T12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s v="food"/>
    <x v="19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s v="food"/>
    <x v="19"/>
    <x v="1151"/>
    <d v="2015-09-06T21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s v="food"/>
    <x v="19"/>
    <x v="1152"/>
    <d v="2015-05-15T12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s v="food"/>
    <x v="19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s v="food"/>
    <x v="19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s v="food"/>
    <x v="19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s v="food"/>
    <x v="19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s v="food"/>
    <x v="19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s v="food"/>
    <x v="19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s v="food"/>
    <x v="19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s v="food"/>
    <x v="19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s v="food"/>
    <x v="19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s v="food"/>
    <x v="19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s v="food"/>
    <x v="19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s v="food"/>
    <x v="19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s v="food"/>
    <x v="19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s v="food"/>
    <x v="19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s v="food"/>
    <x v="19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s v="food"/>
    <x v="19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s v="food"/>
    <x v="19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s v="food"/>
    <x v="19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s v="food"/>
    <x v="19"/>
    <x v="1171"/>
    <d v="2014-11-13T15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s v="food"/>
    <x v="19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s v="food"/>
    <x v="19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s v="food"/>
    <x v="19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s v="food"/>
    <x v="19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s v="food"/>
    <x v="19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s v="food"/>
    <x v="19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s v="food"/>
    <x v="19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s v="food"/>
    <x v="19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s v="food"/>
    <x v="19"/>
    <x v="1180"/>
    <d v="2014-06-28T14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s v="food"/>
    <x v="19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s v="food"/>
    <x v="19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s v="food"/>
    <x v="19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s v="photography"/>
    <x v="20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s v="photography"/>
    <x v="20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s v="photography"/>
    <x v="20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s v="photography"/>
    <x v="20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s v="photography"/>
    <x v="20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s v="photography"/>
    <x v="20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s v="photography"/>
    <x v="20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s v="photography"/>
    <x v="20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s v="photography"/>
    <x v="20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s v="photography"/>
    <x v="20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s v="photography"/>
    <x v="20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s v="photography"/>
    <x v="20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s v="photography"/>
    <x v="20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s v="photography"/>
    <x v="20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s v="photography"/>
    <x v="20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s v="photography"/>
    <x v="20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s v="photography"/>
    <x v="20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s v="photography"/>
    <x v="20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s v="photography"/>
    <x v="20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s v="photography"/>
    <x v="20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s v="photography"/>
    <x v="20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s v="photography"/>
    <x v="20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s v="photography"/>
    <x v="20"/>
    <x v="1206"/>
    <d v="2017-03-11T08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s v="photography"/>
    <x v="20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s v="photography"/>
    <x v="20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s v="photography"/>
    <x v="20"/>
    <x v="1209"/>
    <d v="2017-02-25T15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s v="photography"/>
    <x v="20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s v="photography"/>
    <x v="20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s v="photography"/>
    <x v="20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s v="photography"/>
    <x v="20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s v="photography"/>
    <x v="20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s v="photography"/>
    <x v="20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s v="photography"/>
    <x v="20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s v="photography"/>
    <x v="20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s v="photography"/>
    <x v="20"/>
    <x v="1218"/>
    <d v="2015-10-31T22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s v="photography"/>
    <x v="20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s v="photography"/>
    <x v="20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s v="photography"/>
    <x v="20"/>
    <x v="1221"/>
    <d v="2016-12-03T19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s v="photography"/>
    <x v="20"/>
    <x v="1222"/>
    <d v="2016-03-31T23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s v="photography"/>
    <x v="20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s v="music"/>
    <x v="21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s v="music"/>
    <x v="21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s v="music"/>
    <x v="21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s v="music"/>
    <x v="21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s v="music"/>
    <x v="21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s v="music"/>
    <x v="21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s v="music"/>
    <x v="21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s v="music"/>
    <x v="21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s v="music"/>
    <x v="21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s v="music"/>
    <x v="21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s v="music"/>
    <x v="21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s v="music"/>
    <x v="21"/>
    <x v="1235"/>
    <d v="2013-12-14T22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s v="music"/>
    <x v="21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s v="music"/>
    <x v="21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s v="music"/>
    <x v="21"/>
    <x v="1238"/>
    <d v="2011-08-06T09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s v="music"/>
    <x v="21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s v="music"/>
    <x v="21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s v="music"/>
    <x v="21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s v="music"/>
    <x v="21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s v="music"/>
    <x v="21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s v="music"/>
    <x v="11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s v="music"/>
    <x v="11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s v="music"/>
    <x v="11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s v="music"/>
    <x v="11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s v="music"/>
    <x v="11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s v="music"/>
    <x v="11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s v="music"/>
    <x v="11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s v="music"/>
    <x v="11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s v="music"/>
    <x v="11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s v="music"/>
    <x v="11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s v="music"/>
    <x v="11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s v="music"/>
    <x v="11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s v="music"/>
    <x v="11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s v="music"/>
    <x v="11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s v="music"/>
    <x v="11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s v="music"/>
    <x v="11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s v="music"/>
    <x v="11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s v="music"/>
    <x v="11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s v="music"/>
    <x v="11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s v="music"/>
    <x v="11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s v="music"/>
    <x v="11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s v="music"/>
    <x v="11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s v="music"/>
    <x v="11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s v="music"/>
    <x v="11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s v="music"/>
    <x v="11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s v="music"/>
    <x v="11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s v="music"/>
    <x v="11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s v="music"/>
    <x v="11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s v="music"/>
    <x v="11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s v="music"/>
    <x v="11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s v="music"/>
    <x v="11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s v="music"/>
    <x v="11"/>
    <x v="1275"/>
    <d v="2013-08-07T15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s v="music"/>
    <x v="11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s v="music"/>
    <x v="11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s v="music"/>
    <x v="11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s v="music"/>
    <x v="11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s v="music"/>
    <x v="11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s v="music"/>
    <x v="11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s v="music"/>
    <x v="11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s v="music"/>
    <x v="11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s v="theater"/>
    <x v="6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s v="theater"/>
    <x v="6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s v="theater"/>
    <x v="6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s v="theater"/>
    <x v="6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s v="theater"/>
    <x v="6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s v="theater"/>
    <x v="6"/>
    <x v="1289"/>
    <d v="2017-01-03T22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s v="theater"/>
    <x v="6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s v="theater"/>
    <x v="6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s v="theater"/>
    <x v="6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s v="theater"/>
    <x v="6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s v="theater"/>
    <x v="6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s v="theater"/>
    <x v="6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s v="theater"/>
    <x v="6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s v="theater"/>
    <x v="6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s v="theater"/>
    <x v="6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s v="theater"/>
    <x v="6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s v="theater"/>
    <x v="6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s v="theater"/>
    <x v="6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s v="theater"/>
    <x v="6"/>
    <x v="1302"/>
    <d v="2016-11-30T21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s v="theater"/>
    <x v="6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s v="technology"/>
    <x v="8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s v="technology"/>
    <x v="8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s v="technology"/>
    <x v="8"/>
    <x v="1306"/>
    <d v="2014-12-04T05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s v="technology"/>
    <x v="8"/>
    <x v="1307"/>
    <d v="2016-02-17T07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s v="technology"/>
    <x v="8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s v="technology"/>
    <x v="8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s v="technology"/>
    <x v="8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s v="technology"/>
    <x v="8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s v="technology"/>
    <x v="8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s v="technology"/>
    <x v="8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s v="technology"/>
    <x v="8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s v="technology"/>
    <x v="8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s v="technology"/>
    <x v="8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s v="technology"/>
    <x v="8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s v="technology"/>
    <x v="8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s v="technology"/>
    <x v="8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s v="technology"/>
    <x v="8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s v="technology"/>
    <x v="8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s v="technology"/>
    <x v="8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s v="technology"/>
    <x v="8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s v="technology"/>
    <x v="8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s v="technology"/>
    <x v="8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s v="technology"/>
    <x v="8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s v="technology"/>
    <x v="8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s v="technology"/>
    <x v="8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s v="technology"/>
    <x v="8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s v="technology"/>
    <x v="8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s v="technology"/>
    <x v="8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s v="technology"/>
    <x v="8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s v="technology"/>
    <x v="8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s v="technology"/>
    <x v="8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s v="technology"/>
    <x v="8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s v="technology"/>
    <x v="8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s v="technology"/>
    <x v="8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s v="technology"/>
    <x v="8"/>
    <x v="1338"/>
    <d v="2015-08-02T14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s v="technology"/>
    <x v="8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s v="technology"/>
    <x v="8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s v="technology"/>
    <x v="8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s v="technology"/>
    <x v="8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s v="technology"/>
    <x v="8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s v="publishing"/>
    <x v="9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s v="publishing"/>
    <x v="9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s v="publishing"/>
    <x v="9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s v="publishing"/>
    <x v="9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s v="publishing"/>
    <x v="9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s v="publishing"/>
    <x v="9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s v="publishing"/>
    <x v="9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s v="publishing"/>
    <x v="9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s v="publishing"/>
    <x v="9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s v="publishing"/>
    <x v="9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s v="publishing"/>
    <x v="9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s v="publishing"/>
    <x v="9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s v="publishing"/>
    <x v="9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s v="publishing"/>
    <x v="9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s v="publishing"/>
    <x v="9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s v="publishing"/>
    <x v="9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s v="publishing"/>
    <x v="9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s v="publishing"/>
    <x v="9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s v="publishing"/>
    <x v="9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s v="publishing"/>
    <x v="9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s v="music"/>
    <x v="11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s v="music"/>
    <x v="11"/>
    <x v="1365"/>
    <d v="2015-03-16T11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s v="music"/>
    <x v="11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s v="music"/>
    <x v="11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s v="music"/>
    <x v="11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s v="music"/>
    <x v="11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s v="music"/>
    <x v="11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s v="music"/>
    <x v="11"/>
    <x v="1371"/>
    <d v="2015-05-07T13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s v="music"/>
    <x v="11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s v="music"/>
    <x v="11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s v="music"/>
    <x v="11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s v="music"/>
    <x v="11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s v="music"/>
    <x v="11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s v="music"/>
    <x v="11"/>
    <x v="1377"/>
    <d v="2017-02-02T23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s v="music"/>
    <x v="11"/>
    <x v="1378"/>
    <d v="2016-08-01T13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s v="music"/>
    <x v="11"/>
    <x v="1379"/>
    <d v="2015-06-05T06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s v="music"/>
    <x v="11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s v="music"/>
    <x v="11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s v="music"/>
    <x v="11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s v="music"/>
    <x v="11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s v="music"/>
    <x v="11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s v="music"/>
    <x v="11"/>
    <x v="1385"/>
    <d v="2016-04-29T07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s v="music"/>
    <x v="11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s v="music"/>
    <x v="11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s v="music"/>
    <x v="11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s v="music"/>
    <x v="11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s v="music"/>
    <x v="11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s v="music"/>
    <x v="11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s v="music"/>
    <x v="11"/>
    <x v="1392"/>
    <d v="2016-03-02T22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s v="music"/>
    <x v="11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s v="music"/>
    <x v="11"/>
    <x v="1394"/>
    <d v="2017-02-28T22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s v="music"/>
    <x v="11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s v="music"/>
    <x v="11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s v="music"/>
    <x v="11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s v="music"/>
    <x v="11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s v="music"/>
    <x v="11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s v="music"/>
    <x v="11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s v="music"/>
    <x v="11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s v="music"/>
    <x v="11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s v="music"/>
    <x v="11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s v="publishing"/>
    <x v="22"/>
    <x v="1404"/>
    <d v="2015-02-22T07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s v="publishing"/>
    <x v="22"/>
    <x v="1405"/>
    <d v="2014-11-28T12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s v="publishing"/>
    <x v="22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s v="publishing"/>
    <x v="22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s v="publishing"/>
    <x v="22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s v="publishing"/>
    <x v="22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s v="publishing"/>
    <x v="22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s v="publishing"/>
    <x v="22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s v="publishing"/>
    <x v="22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s v="publishing"/>
    <x v="22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s v="publishing"/>
    <x v="22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s v="publishing"/>
    <x v="22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s v="publishing"/>
    <x v="22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s v="publishing"/>
    <x v="22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s v="publishing"/>
    <x v="22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s v="publishing"/>
    <x v="22"/>
    <x v="1419"/>
    <d v="2016-10-09T05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s v="publishing"/>
    <x v="22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s v="publishing"/>
    <x v="22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s v="publishing"/>
    <x v="22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s v="publishing"/>
    <x v="22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s v="publishing"/>
    <x v="22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s v="publishing"/>
    <x v="22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s v="publishing"/>
    <x v="22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s v="publishing"/>
    <x v="22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s v="publishing"/>
    <x v="22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s v="publishing"/>
    <x v="22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s v="publishing"/>
    <x v="22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s v="publishing"/>
    <x v="22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s v="publishing"/>
    <x v="22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s v="publishing"/>
    <x v="22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s v="publishing"/>
    <x v="22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s v="publishing"/>
    <x v="22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s v="publishing"/>
    <x v="22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s v="publishing"/>
    <x v="22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s v="publishing"/>
    <x v="22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s v="publishing"/>
    <x v="22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s v="publishing"/>
    <x v="22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s v="publishing"/>
    <x v="22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s v="publishing"/>
    <x v="22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s v="publishing"/>
    <x v="22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s v="publishing"/>
    <x v="22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s v="publishing"/>
    <x v="22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s v="publishing"/>
    <x v="22"/>
    <x v="1446"/>
    <d v="2016-04-21T05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s v="publishing"/>
    <x v="22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s v="publishing"/>
    <x v="22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s v="publishing"/>
    <x v="22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s v="publishing"/>
    <x v="22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s v="publishing"/>
    <x v="22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s v="publishing"/>
    <x v="22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s v="publishing"/>
    <x v="22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s v="publishing"/>
    <x v="22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s v="publishing"/>
    <x v="22"/>
    <x v="1455"/>
    <d v="2014-09-05T08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s v="publishing"/>
    <x v="22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s v="publishing"/>
    <x v="22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s v="publishing"/>
    <x v="22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s v="publishing"/>
    <x v="22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s v="publishing"/>
    <x v="22"/>
    <x v="1460"/>
    <d v="2014-11-30T18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s v="publishing"/>
    <x v="23"/>
    <x v="1461"/>
    <d v="2014-10-20T19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s v="publishing"/>
    <x v="23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s v="publishing"/>
    <x v="23"/>
    <x v="1463"/>
    <d v="2013-04-07T15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s v="publishing"/>
    <x v="23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s v="publishing"/>
    <x v="23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s v="publishing"/>
    <x v="23"/>
    <x v="1466"/>
    <d v="2016-01-12T00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s v="publishing"/>
    <x v="23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s v="publishing"/>
    <x v="23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s v="publishing"/>
    <x v="23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s v="publishing"/>
    <x v="23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s v="publishing"/>
    <x v="23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s v="publishing"/>
    <x v="23"/>
    <x v="1472"/>
    <d v="2013-10-16T08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s v="publishing"/>
    <x v="23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s v="publishing"/>
    <x v="23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s v="publishing"/>
    <x v="23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s v="publishing"/>
    <x v="23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s v="publishing"/>
    <x v="23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s v="publishing"/>
    <x v="23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s v="publishing"/>
    <x v="23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s v="publishing"/>
    <x v="23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s v="publishing"/>
    <x v="10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s v="publishing"/>
    <x v="10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s v="publishing"/>
    <x v="10"/>
    <x v="1483"/>
    <d v="2016-07-21T23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s v="publishing"/>
    <x v="10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s v="publishing"/>
    <x v="10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s v="publishing"/>
    <x v="10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s v="publishing"/>
    <x v="10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s v="publishing"/>
    <x v="10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s v="publishing"/>
    <x v="10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s v="publishing"/>
    <x v="10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s v="publishing"/>
    <x v="10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s v="publishing"/>
    <x v="10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s v="publishing"/>
    <x v="10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s v="publishing"/>
    <x v="10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s v="publishing"/>
    <x v="10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s v="publishing"/>
    <x v="10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s v="publishing"/>
    <x v="10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s v="publishing"/>
    <x v="10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s v="publishing"/>
    <x v="10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s v="publishing"/>
    <x v="10"/>
    <x v="1500"/>
    <d v="2013-05-01T16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s v="photography"/>
    <x v="20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s v="photography"/>
    <x v="20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s v="photography"/>
    <x v="20"/>
    <x v="1503"/>
    <d v="2016-10-23T03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s v="photography"/>
    <x v="20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s v="photography"/>
    <x v="20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s v="photography"/>
    <x v="20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s v="photography"/>
    <x v="20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s v="photography"/>
    <x v="20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s v="photography"/>
    <x v="20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s v="photography"/>
    <x v="20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s v="photography"/>
    <x v="20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s v="photography"/>
    <x v="20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s v="photography"/>
    <x v="20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s v="photography"/>
    <x v="20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s v="photography"/>
    <x v="20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s v="photography"/>
    <x v="20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s v="photography"/>
    <x v="20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s v="photography"/>
    <x v="20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s v="photography"/>
    <x v="20"/>
    <x v="1519"/>
    <d v="2014-06-20T16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s v="photography"/>
    <x v="20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s v="photography"/>
    <x v="20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s v="photography"/>
    <x v="20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s v="photography"/>
    <x v="20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s v="photography"/>
    <x v="20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s v="photography"/>
    <x v="20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s v="photography"/>
    <x v="20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s v="photography"/>
    <x v="20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s v="photography"/>
    <x v="20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s v="photography"/>
    <x v="20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s v="photography"/>
    <x v="20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s v="photography"/>
    <x v="20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s v="photography"/>
    <x v="20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s v="photography"/>
    <x v="20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s v="photography"/>
    <x v="20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s v="photography"/>
    <x v="20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s v="photography"/>
    <x v="20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s v="photography"/>
    <x v="20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s v="photography"/>
    <x v="20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s v="photography"/>
    <x v="20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s v="photography"/>
    <x v="20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s v="photography"/>
    <x v="24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s v="photography"/>
    <x v="24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s v="photography"/>
    <x v="24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s v="photography"/>
    <x v="24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s v="photography"/>
    <x v="24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s v="photography"/>
    <x v="24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s v="photography"/>
    <x v="24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s v="photography"/>
    <x v="24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s v="photography"/>
    <x v="24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s v="photography"/>
    <x v="24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s v="photography"/>
    <x v="24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s v="photography"/>
    <x v="24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s v="photography"/>
    <x v="24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s v="photography"/>
    <x v="24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s v="photography"/>
    <x v="24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s v="photography"/>
    <x v="24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s v="photography"/>
    <x v="24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s v="photography"/>
    <x v="24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s v="photography"/>
    <x v="24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s v="photography"/>
    <x v="24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s v="publishing"/>
    <x v="25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s v="publishing"/>
    <x v="25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s v="publishing"/>
    <x v="25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s v="publishing"/>
    <x v="25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s v="publishing"/>
    <x v="25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s v="publishing"/>
    <x v="25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s v="publishing"/>
    <x v="25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s v="publishing"/>
    <x v="25"/>
    <x v="1568"/>
    <d v="2014-12-23T20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s v="publishing"/>
    <x v="25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s v="publishing"/>
    <x v="25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s v="publishing"/>
    <x v="25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s v="publishing"/>
    <x v="25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s v="publishing"/>
    <x v="25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s v="publishing"/>
    <x v="25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s v="publishing"/>
    <x v="25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s v="publishing"/>
    <x v="25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s v="publishing"/>
    <x v="25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s v="publishing"/>
    <x v="25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s v="publishing"/>
    <x v="25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s v="publishing"/>
    <x v="25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s v="photography"/>
    <x v="26"/>
    <x v="1581"/>
    <d v="2015-12-19T05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s v="photography"/>
    <x v="26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s v="photography"/>
    <x v="26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s v="photography"/>
    <x v="26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s v="photography"/>
    <x v="26"/>
    <x v="1585"/>
    <d v="2016-12-25T06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s v="photography"/>
    <x v="26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s v="photography"/>
    <x v="26"/>
    <x v="1587"/>
    <d v="2014-12-13T17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s v="photography"/>
    <x v="26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s v="photography"/>
    <x v="26"/>
    <x v="1589"/>
    <d v="2015-10-09T18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s v="photography"/>
    <x v="26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s v="photography"/>
    <x v="26"/>
    <x v="1591"/>
    <d v="2016-04-03T11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s v="photography"/>
    <x v="26"/>
    <x v="1592"/>
    <d v="2015-03-27T19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s v="photography"/>
    <x v="26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s v="photography"/>
    <x v="26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s v="photography"/>
    <x v="26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s v="photography"/>
    <x v="26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s v="photography"/>
    <x v="26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s v="photography"/>
    <x v="26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s v="photography"/>
    <x v="26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s v="photography"/>
    <x v="26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s v="music"/>
    <x v="11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s v="music"/>
    <x v="11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s v="music"/>
    <x v="11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s v="music"/>
    <x v="11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s v="music"/>
    <x v="11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s v="music"/>
    <x v="11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s v="music"/>
    <x v="11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s v="music"/>
    <x v="11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s v="music"/>
    <x v="11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s v="music"/>
    <x v="11"/>
    <x v="1610"/>
    <d v="2012-12-15T17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s v="music"/>
    <x v="11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s v="music"/>
    <x v="11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s v="music"/>
    <x v="11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s v="music"/>
    <x v="11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s v="music"/>
    <x v="11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s v="music"/>
    <x v="11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s v="music"/>
    <x v="11"/>
    <x v="1617"/>
    <d v="2013-11-01T14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s v="music"/>
    <x v="11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s v="music"/>
    <x v="11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s v="music"/>
    <x v="11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s v="music"/>
    <x v="11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s v="music"/>
    <x v="11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s v="music"/>
    <x v="11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s v="music"/>
    <x v="11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s v="music"/>
    <x v="11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s v="music"/>
    <x v="11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s v="music"/>
    <x v="11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s v="music"/>
    <x v="11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s v="music"/>
    <x v="11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s v="music"/>
    <x v="11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s v="music"/>
    <x v="11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s v="music"/>
    <x v="11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s v="music"/>
    <x v="11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s v="music"/>
    <x v="11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s v="music"/>
    <x v="11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s v="music"/>
    <x v="11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s v="music"/>
    <x v="11"/>
    <x v="1637"/>
    <d v="2009-12-31T18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s v="music"/>
    <x v="11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s v="music"/>
    <x v="11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s v="music"/>
    <x v="11"/>
    <x v="1640"/>
    <d v="2010-08-02T20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s v="music"/>
    <x v="27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s v="music"/>
    <x v="27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s v="music"/>
    <x v="27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s v="music"/>
    <x v="27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s v="music"/>
    <x v="27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s v="music"/>
    <x v="27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s v="music"/>
    <x v="27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s v="music"/>
    <x v="27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s v="music"/>
    <x v="27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s v="music"/>
    <x v="27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s v="music"/>
    <x v="27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s v="music"/>
    <x v="27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s v="music"/>
    <x v="27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s v="music"/>
    <x v="27"/>
    <x v="1654"/>
    <d v="2012-04-18T16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s v="music"/>
    <x v="27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s v="music"/>
    <x v="27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s v="music"/>
    <x v="27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s v="music"/>
    <x v="27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s v="music"/>
    <x v="27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s v="music"/>
    <x v="27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s v="music"/>
    <x v="27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s v="music"/>
    <x v="27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s v="music"/>
    <x v="27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s v="music"/>
    <x v="27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s v="music"/>
    <x v="27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s v="music"/>
    <x v="27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s v="music"/>
    <x v="27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s v="music"/>
    <x v="27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s v="music"/>
    <x v="27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s v="music"/>
    <x v="27"/>
    <x v="1670"/>
    <d v="2010-07-04T23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s v="music"/>
    <x v="27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s v="music"/>
    <x v="27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s v="music"/>
    <x v="27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s v="music"/>
    <x v="27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s v="music"/>
    <x v="27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s v="music"/>
    <x v="27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s v="music"/>
    <x v="27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s v="music"/>
    <x v="27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s v="music"/>
    <x v="27"/>
    <x v="1679"/>
    <d v="2011-07-21T20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s v="music"/>
    <x v="27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s v="music"/>
    <x v="28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s v="music"/>
    <x v="28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s v="music"/>
    <x v="28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s v="music"/>
    <x v="28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s v="music"/>
    <x v="28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s v="music"/>
    <x v="28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s v="music"/>
    <x v="28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s v="music"/>
    <x v="28"/>
    <x v="1688"/>
    <d v="2017-04-09T06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s v="music"/>
    <x v="28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s v="music"/>
    <x v="28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s v="music"/>
    <x v="28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s v="music"/>
    <x v="28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s v="music"/>
    <x v="28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s v="music"/>
    <x v="28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s v="music"/>
    <x v="28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s v="music"/>
    <x v="28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s v="music"/>
    <x v="28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s v="music"/>
    <x v="28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s v="music"/>
    <x v="28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s v="music"/>
    <x v="28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s v="music"/>
    <x v="28"/>
    <x v="1701"/>
    <d v="2015-01-15T10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s v="music"/>
    <x v="28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s v="music"/>
    <x v="28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s v="music"/>
    <x v="28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s v="music"/>
    <x v="28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s v="music"/>
    <x v="28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s v="music"/>
    <x v="28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s v="music"/>
    <x v="28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s v="music"/>
    <x v="28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s v="music"/>
    <x v="28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s v="music"/>
    <x v="28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s v="music"/>
    <x v="28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s v="music"/>
    <x v="28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s v="music"/>
    <x v="28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s v="music"/>
    <x v="28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s v="music"/>
    <x v="28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s v="music"/>
    <x v="28"/>
    <x v="1717"/>
    <d v="2016-04-20T23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s v="music"/>
    <x v="28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s v="music"/>
    <x v="28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s v="music"/>
    <x v="28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s v="music"/>
    <x v="28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s v="music"/>
    <x v="28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s v="music"/>
    <x v="28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s v="music"/>
    <x v="28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s v="music"/>
    <x v="28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s v="music"/>
    <x v="28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s v="music"/>
    <x v="28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s v="music"/>
    <x v="28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s v="music"/>
    <x v="28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s v="music"/>
    <x v="28"/>
    <x v="1730"/>
    <d v="2015-10-24T21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s v="music"/>
    <x v="28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s v="music"/>
    <x v="28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s v="music"/>
    <x v="28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s v="music"/>
    <x v="28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s v="music"/>
    <x v="28"/>
    <x v="1735"/>
    <d v="2016-08-07T14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s v="music"/>
    <x v="28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s v="music"/>
    <x v="28"/>
    <x v="1737"/>
    <d v="2015-07-20T17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s v="music"/>
    <x v="28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s v="music"/>
    <x v="28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s v="music"/>
    <x v="28"/>
    <x v="1740"/>
    <d v="2015-07-16T14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s v="photography"/>
    <x v="20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s v="photography"/>
    <x v="20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s v="photography"/>
    <x v="20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s v="photography"/>
    <x v="20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s v="photography"/>
    <x v="20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s v="photography"/>
    <x v="20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s v="photography"/>
    <x v="20"/>
    <x v="1747"/>
    <d v="2015-11-13T10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s v="photography"/>
    <x v="20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s v="photography"/>
    <x v="20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s v="photography"/>
    <x v="20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s v="photography"/>
    <x v="20"/>
    <x v="1751"/>
    <d v="2015-03-19T12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s v="photography"/>
    <x v="20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s v="photography"/>
    <x v="20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s v="photography"/>
    <x v="20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s v="photography"/>
    <x v="20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s v="photography"/>
    <x v="20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s v="photography"/>
    <x v="20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s v="photography"/>
    <x v="20"/>
    <x v="1758"/>
    <d v="2016-07-14T17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s v="photography"/>
    <x v="20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s v="photography"/>
    <x v="20"/>
    <x v="1760"/>
    <d v="2016-02-25T11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s v="photography"/>
    <x v="20"/>
    <x v="1761"/>
    <d v="2015-09-12T08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s v="photography"/>
    <x v="20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s v="photography"/>
    <x v="20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s v="photography"/>
    <x v="20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s v="photography"/>
    <x v="20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s v="photography"/>
    <x v="20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s v="photography"/>
    <x v="20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s v="photography"/>
    <x v="20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s v="photography"/>
    <x v="20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s v="photography"/>
    <x v="20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s v="photography"/>
    <x v="20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s v="photography"/>
    <x v="20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s v="photography"/>
    <x v="20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s v="photography"/>
    <x v="20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s v="photography"/>
    <x v="20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s v="photography"/>
    <x v="20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s v="photography"/>
    <x v="20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s v="photography"/>
    <x v="20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s v="photography"/>
    <x v="20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s v="photography"/>
    <x v="20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s v="photography"/>
    <x v="20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s v="photography"/>
    <x v="20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s v="photography"/>
    <x v="20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s v="photography"/>
    <x v="20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s v="photography"/>
    <x v="20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s v="photography"/>
    <x v="20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s v="photography"/>
    <x v="20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s v="photography"/>
    <x v="20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s v="photography"/>
    <x v="20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s v="photography"/>
    <x v="20"/>
    <x v="1790"/>
    <d v="2015-02-05T11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s v="photography"/>
    <x v="20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s v="photography"/>
    <x v="20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s v="photography"/>
    <x v="20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s v="photography"/>
    <x v="20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s v="photography"/>
    <x v="20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s v="photography"/>
    <x v="20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s v="photography"/>
    <x v="20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s v="photography"/>
    <x v="20"/>
    <x v="1798"/>
    <d v="2016-02-04T02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s v="photography"/>
    <x v="20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s v="photography"/>
    <x v="20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s v="photography"/>
    <x v="20"/>
    <x v="1801"/>
    <d v="2015-12-15T07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s v="photography"/>
    <x v="20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s v="photography"/>
    <x v="20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s v="photography"/>
    <x v="20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s v="photography"/>
    <x v="20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s v="photography"/>
    <x v="20"/>
    <x v="1806"/>
    <d v="2014-09-30T10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s v="photography"/>
    <x v="20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s v="photography"/>
    <x v="20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s v="photography"/>
    <x v="20"/>
    <x v="1809"/>
    <d v="2015-03-01T16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s v="photography"/>
    <x v="20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s v="photography"/>
    <x v="20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s v="photography"/>
    <x v="20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s v="photography"/>
    <x v="20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s v="photography"/>
    <x v="20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s v="photography"/>
    <x v="20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s v="photography"/>
    <x v="20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s v="photography"/>
    <x v="20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s v="photography"/>
    <x v="20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s v="photography"/>
    <x v="20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s v="photography"/>
    <x v="20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s v="music"/>
    <x v="11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s v="music"/>
    <x v="11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s v="music"/>
    <x v="11"/>
    <x v="1823"/>
    <d v="2012-10-24T11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s v="music"/>
    <x v="11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s v="music"/>
    <x v="11"/>
    <x v="1825"/>
    <d v="2013-07-11T15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s v="music"/>
    <x v="11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s v="music"/>
    <x v="11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s v="music"/>
    <x v="11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s v="music"/>
    <x v="11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s v="music"/>
    <x v="11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s v="music"/>
    <x v="11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s v="music"/>
    <x v="11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s v="music"/>
    <x v="11"/>
    <x v="1833"/>
    <d v="2013-03-02T02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s v="music"/>
    <x v="11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s v="music"/>
    <x v="11"/>
    <x v="1835"/>
    <d v="2016-03-31T10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s v="music"/>
    <x v="11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s v="music"/>
    <x v="11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s v="music"/>
    <x v="11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s v="music"/>
    <x v="11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s v="music"/>
    <x v="11"/>
    <x v="1840"/>
    <d v="2013-05-06T23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s v="music"/>
    <x v="11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s v="music"/>
    <x v="11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s v="music"/>
    <x v="11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s v="music"/>
    <x v="11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s v="music"/>
    <x v="11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s v="music"/>
    <x v="11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s v="music"/>
    <x v="11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s v="music"/>
    <x v="11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s v="music"/>
    <x v="11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s v="music"/>
    <x v="11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s v="music"/>
    <x v="11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s v="music"/>
    <x v="11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s v="music"/>
    <x v="11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s v="music"/>
    <x v="11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s v="music"/>
    <x v="11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s v="music"/>
    <x v="11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s v="music"/>
    <x v="11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s v="music"/>
    <x v="11"/>
    <x v="1858"/>
    <d v="2011-12-16T00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s v="music"/>
    <x v="11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s v="music"/>
    <x v="11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s v="games"/>
    <x v="18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s v="games"/>
    <x v="18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s v="games"/>
    <x v="18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s v="games"/>
    <x v="18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s v="games"/>
    <x v="18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s v="games"/>
    <x v="18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s v="games"/>
    <x v="18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s v="games"/>
    <x v="18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s v="games"/>
    <x v="18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s v="games"/>
    <x v="18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s v="games"/>
    <x v="18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s v="games"/>
    <x v="18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s v="games"/>
    <x v="18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s v="games"/>
    <x v="18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s v="games"/>
    <x v="18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s v="games"/>
    <x v="18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s v="games"/>
    <x v="18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s v="games"/>
    <x v="18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s v="games"/>
    <x v="18"/>
    <x v="1879"/>
    <d v="2016-03-14T09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s v="games"/>
    <x v="18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s v="music"/>
    <x v="14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s v="music"/>
    <x v="14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s v="music"/>
    <x v="14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s v="music"/>
    <x v="14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s v="music"/>
    <x v="14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s v="music"/>
    <x v="14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s v="music"/>
    <x v="14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s v="music"/>
    <x v="14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s v="music"/>
    <x v="14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s v="music"/>
    <x v="14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s v="music"/>
    <x v="14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s v="music"/>
    <x v="14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s v="music"/>
    <x v="14"/>
    <x v="1893"/>
    <d v="2011-04-15T22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s v="music"/>
    <x v="14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s v="music"/>
    <x v="14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s v="music"/>
    <x v="14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s v="music"/>
    <x v="14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s v="music"/>
    <x v="14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s v="music"/>
    <x v="14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s v="music"/>
    <x v="14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s v="technology"/>
    <x v="29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s v="technology"/>
    <x v="29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s v="technology"/>
    <x v="29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s v="technology"/>
    <x v="29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s v="technology"/>
    <x v="29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s v="technology"/>
    <x v="29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s v="technology"/>
    <x v="29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s v="technology"/>
    <x v="29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s v="technology"/>
    <x v="29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s v="technology"/>
    <x v="29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s v="technology"/>
    <x v="29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s v="technology"/>
    <x v="29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s v="technology"/>
    <x v="29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s v="technology"/>
    <x v="29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s v="technology"/>
    <x v="29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s v="technology"/>
    <x v="29"/>
    <x v="1916"/>
    <d v="2016-11-07T13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s v="technology"/>
    <x v="29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s v="technology"/>
    <x v="29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s v="technology"/>
    <x v="29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s v="technology"/>
    <x v="29"/>
    <x v="1920"/>
    <d v="2015-10-21T18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s v="music"/>
    <x v="14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s v="music"/>
    <x v="14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s v="music"/>
    <x v="14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s v="music"/>
    <x v="14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s v="music"/>
    <x v="14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s v="music"/>
    <x v="14"/>
    <x v="1926"/>
    <d v="2010-11-01T19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s v="music"/>
    <x v="14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s v="music"/>
    <x v="14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s v="music"/>
    <x v="14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s v="music"/>
    <x v="14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s v="music"/>
    <x v="14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s v="music"/>
    <x v="14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s v="music"/>
    <x v="14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s v="music"/>
    <x v="14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s v="music"/>
    <x v="14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s v="music"/>
    <x v="14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s v="music"/>
    <x v="14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s v="music"/>
    <x v="14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s v="music"/>
    <x v="14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s v="music"/>
    <x v="14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s v="technology"/>
    <x v="30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s v="technology"/>
    <x v="30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s v="technology"/>
    <x v="30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s v="technology"/>
    <x v="30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s v="technology"/>
    <x v="30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s v="technology"/>
    <x v="30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s v="technology"/>
    <x v="30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s v="technology"/>
    <x v="30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s v="technology"/>
    <x v="30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s v="technology"/>
    <x v="30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s v="technology"/>
    <x v="30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s v="technology"/>
    <x v="30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s v="technology"/>
    <x v="30"/>
    <x v="1953"/>
    <d v="2012-03-01T22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s v="technology"/>
    <x v="30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s v="technology"/>
    <x v="30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s v="technology"/>
    <x v="30"/>
    <x v="1956"/>
    <d v="2015-04-18T16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s v="technology"/>
    <x v="30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s v="technology"/>
    <x v="30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s v="technology"/>
    <x v="30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s v="technology"/>
    <x v="30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s v="technology"/>
    <x v="30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s v="technology"/>
    <x v="30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s v="technology"/>
    <x v="30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s v="technology"/>
    <x v="30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s v="technology"/>
    <x v="30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s v="technology"/>
    <x v="30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s v="technology"/>
    <x v="30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s v="technology"/>
    <x v="30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s v="technology"/>
    <x v="30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s v="technology"/>
    <x v="30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s v="technology"/>
    <x v="30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s v="technology"/>
    <x v="30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s v="technology"/>
    <x v="30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s v="technology"/>
    <x v="30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s v="technology"/>
    <x v="30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s v="technology"/>
    <x v="30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s v="technology"/>
    <x v="30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s v="technology"/>
    <x v="30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s v="technology"/>
    <x v="30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s v="technology"/>
    <x v="30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s v="photography"/>
    <x v="31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s v="photography"/>
    <x v="31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s v="photography"/>
    <x v="31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s v="photography"/>
    <x v="31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s v="photography"/>
    <x v="31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s v="photography"/>
    <x v="31"/>
    <x v="1986"/>
    <d v="2016-03-14T04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s v="photography"/>
    <x v="31"/>
    <x v="1987"/>
    <d v="2015-03-01T10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s v="photography"/>
    <x v="31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s v="photography"/>
    <x v="31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s v="photography"/>
    <x v="31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s v="photography"/>
    <x v="31"/>
    <x v="1991"/>
    <d v="2015-07-03T16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s v="photography"/>
    <x v="31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s v="photography"/>
    <x v="31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s v="photography"/>
    <x v="31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s v="photography"/>
    <x v="31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s v="photography"/>
    <x v="31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s v="photography"/>
    <x v="31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s v="photography"/>
    <x v="31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s v="photography"/>
    <x v="31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s v="photography"/>
    <x v="31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s v="technology"/>
    <x v="30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s v="technology"/>
    <x v="30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s v="technology"/>
    <x v="30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s v="technology"/>
    <x v="30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s v="technology"/>
    <x v="30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s v="technology"/>
    <x v="30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s v="technology"/>
    <x v="30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s v="technology"/>
    <x v="30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s v="technology"/>
    <x v="30"/>
    <x v="2009"/>
    <d v="2016-11-23T03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s v="technology"/>
    <x v="30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s v="technology"/>
    <x v="30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s v="technology"/>
    <x v="30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s v="technology"/>
    <x v="30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s v="technology"/>
    <x v="30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s v="technology"/>
    <x v="30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s v="technology"/>
    <x v="30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s v="technology"/>
    <x v="30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s v="technology"/>
    <x v="30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s v="technology"/>
    <x v="30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s v="technology"/>
    <x v="30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s v="technology"/>
    <x v="30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s v="technology"/>
    <x v="30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s v="technology"/>
    <x v="30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s v="technology"/>
    <x v="30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s v="technology"/>
    <x v="30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s v="technology"/>
    <x v="30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s v="technology"/>
    <x v="30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s v="technology"/>
    <x v="30"/>
    <x v="2028"/>
    <d v="2010-03-15T16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s v="technology"/>
    <x v="30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s v="technology"/>
    <x v="30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s v="technology"/>
    <x v="30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s v="technology"/>
    <x v="30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s v="technology"/>
    <x v="30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s v="technology"/>
    <x v="30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s v="technology"/>
    <x v="30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s v="technology"/>
    <x v="30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s v="technology"/>
    <x v="30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s v="technology"/>
    <x v="30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s v="technology"/>
    <x v="30"/>
    <x v="2039"/>
    <d v="2016-11-30T23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s v="technology"/>
    <x v="30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s v="technology"/>
    <x v="30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s v="technology"/>
    <x v="30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s v="technology"/>
    <x v="30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s v="technology"/>
    <x v="30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s v="technology"/>
    <x v="30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s v="technology"/>
    <x v="30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s v="technology"/>
    <x v="30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s v="technology"/>
    <x v="30"/>
    <x v="2048"/>
    <d v="2013-05-23T10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s v="technology"/>
    <x v="30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s v="technology"/>
    <x v="30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s v="technology"/>
    <x v="30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s v="technology"/>
    <x v="30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s v="technology"/>
    <x v="30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s v="technology"/>
    <x v="30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s v="technology"/>
    <x v="30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s v="technology"/>
    <x v="30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s v="technology"/>
    <x v="30"/>
    <x v="2057"/>
    <d v="2016-02-26T06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s v="technology"/>
    <x v="30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s v="technology"/>
    <x v="30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s v="technology"/>
    <x v="30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s v="technology"/>
    <x v="30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s v="technology"/>
    <x v="30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s v="technology"/>
    <x v="30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s v="technology"/>
    <x v="30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s v="technology"/>
    <x v="30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s v="technology"/>
    <x v="30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s v="technology"/>
    <x v="30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s v="technology"/>
    <x v="30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s v="technology"/>
    <x v="30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s v="technology"/>
    <x v="30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s v="technology"/>
    <x v="30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s v="technology"/>
    <x v="30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s v="technology"/>
    <x v="30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s v="technology"/>
    <x v="30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s v="technology"/>
    <x v="30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s v="technology"/>
    <x v="30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s v="technology"/>
    <x v="30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s v="technology"/>
    <x v="30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s v="technology"/>
    <x v="30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s v="technology"/>
    <x v="30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s v="music"/>
    <x v="14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s v="music"/>
    <x v="14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s v="music"/>
    <x v="14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s v="music"/>
    <x v="14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s v="music"/>
    <x v="14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s v="music"/>
    <x v="14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s v="music"/>
    <x v="14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s v="music"/>
    <x v="14"/>
    <x v="2088"/>
    <d v="2010-09-10T22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s v="music"/>
    <x v="14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s v="music"/>
    <x v="14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s v="music"/>
    <x v="14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s v="music"/>
    <x v="14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s v="music"/>
    <x v="14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s v="music"/>
    <x v="14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s v="music"/>
    <x v="14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s v="music"/>
    <x v="14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s v="music"/>
    <x v="14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s v="music"/>
    <x v="14"/>
    <x v="2098"/>
    <d v="2012-03-07T21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s v="music"/>
    <x v="14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s v="music"/>
    <x v="14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s v="music"/>
    <x v="14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s v="music"/>
    <x v="14"/>
    <x v="2102"/>
    <d v="2011-05-05T15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s v="music"/>
    <x v="14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s v="music"/>
    <x v="14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s v="music"/>
    <x v="14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s v="music"/>
    <x v="14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s v="music"/>
    <x v="14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s v="music"/>
    <x v="14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s v="music"/>
    <x v="14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s v="music"/>
    <x v="14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s v="music"/>
    <x v="14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s v="music"/>
    <x v="14"/>
    <x v="2112"/>
    <d v="2013-04-15T17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s v="music"/>
    <x v="14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s v="music"/>
    <x v="14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s v="music"/>
    <x v="14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s v="music"/>
    <x v="14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s v="music"/>
    <x v="14"/>
    <x v="2117"/>
    <d v="2015-10-26T23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s v="music"/>
    <x v="14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s v="music"/>
    <x v="14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s v="music"/>
    <x v="14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s v="games"/>
    <x v="17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s v="games"/>
    <x v="17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s v="games"/>
    <x v="17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s v="games"/>
    <x v="17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s v="games"/>
    <x v="17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s v="games"/>
    <x v="17"/>
    <x v="2126"/>
    <d v="2014-12-08T18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s v="games"/>
    <x v="17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s v="games"/>
    <x v="17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s v="games"/>
    <x v="17"/>
    <x v="2129"/>
    <d v="2016-03-09T19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s v="games"/>
    <x v="17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s v="games"/>
    <x v="17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s v="games"/>
    <x v="17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s v="games"/>
    <x v="17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s v="games"/>
    <x v="17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s v="games"/>
    <x v="17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s v="games"/>
    <x v="17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s v="games"/>
    <x v="17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s v="games"/>
    <x v="17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s v="games"/>
    <x v="17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s v="games"/>
    <x v="17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s v="games"/>
    <x v="17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s v="games"/>
    <x v="17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s v="games"/>
    <x v="17"/>
    <x v="2143"/>
    <d v="2010-07-21T14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s v="games"/>
    <x v="17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s v="games"/>
    <x v="17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s v="games"/>
    <x v="17"/>
    <x v="2146"/>
    <d v="2016-02-11T11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s v="games"/>
    <x v="17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s v="games"/>
    <x v="17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s v="games"/>
    <x v="17"/>
    <x v="2149"/>
    <d v="2010-07-30T19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s v="games"/>
    <x v="17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s v="games"/>
    <x v="17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s v="games"/>
    <x v="17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s v="games"/>
    <x v="17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s v="games"/>
    <x v="17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s v="games"/>
    <x v="17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s v="games"/>
    <x v="17"/>
    <x v="2156"/>
    <d v="2013-09-16T15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s v="games"/>
    <x v="17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s v="games"/>
    <x v="17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s v="games"/>
    <x v="17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s v="games"/>
    <x v="17"/>
    <x v="2160"/>
    <d v="2012-05-19T12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s v="music"/>
    <x v="11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s v="music"/>
    <x v="11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s v="music"/>
    <x v="11"/>
    <x v="2163"/>
    <d v="2015-06-07T22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s v="music"/>
    <x v="11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s v="music"/>
    <x v="11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s v="music"/>
    <x v="11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s v="music"/>
    <x v="11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s v="music"/>
    <x v="11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s v="music"/>
    <x v="11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s v="music"/>
    <x v="11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s v="music"/>
    <x v="11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s v="music"/>
    <x v="11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s v="music"/>
    <x v="11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s v="music"/>
    <x v="11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s v="music"/>
    <x v="11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s v="music"/>
    <x v="11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s v="music"/>
    <x v="11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s v="music"/>
    <x v="11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s v="music"/>
    <x v="11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s v="music"/>
    <x v="11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s v="games"/>
    <x v="32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s v="games"/>
    <x v="32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s v="games"/>
    <x v="32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s v="games"/>
    <x v="32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s v="games"/>
    <x v="32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s v="games"/>
    <x v="32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s v="games"/>
    <x v="32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s v="games"/>
    <x v="32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s v="games"/>
    <x v="32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s v="games"/>
    <x v="32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s v="games"/>
    <x v="32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s v="games"/>
    <x v="32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s v="games"/>
    <x v="32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s v="games"/>
    <x v="32"/>
    <x v="2194"/>
    <d v="2016-03-26T12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s v="games"/>
    <x v="32"/>
    <x v="2195"/>
    <d v="2015-08-11T13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s v="games"/>
    <x v="32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s v="games"/>
    <x v="32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s v="games"/>
    <x v="32"/>
    <x v="2198"/>
    <d v="2015-11-14T08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s v="games"/>
    <x v="32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s v="games"/>
    <x v="32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s v="music"/>
    <x v="15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s v="music"/>
    <x v="15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s v="music"/>
    <x v="15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s v="music"/>
    <x v="15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s v="music"/>
    <x v="15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s v="music"/>
    <x v="15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s v="music"/>
    <x v="15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s v="music"/>
    <x v="15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s v="music"/>
    <x v="15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s v="music"/>
    <x v="15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s v="music"/>
    <x v="15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s v="music"/>
    <x v="15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s v="music"/>
    <x v="15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s v="music"/>
    <x v="15"/>
    <x v="2214"/>
    <d v="2014-02-06T14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s v="music"/>
    <x v="15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s v="music"/>
    <x v="15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s v="music"/>
    <x v="15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s v="music"/>
    <x v="15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s v="music"/>
    <x v="15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s v="music"/>
    <x v="15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s v="games"/>
    <x v="32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s v="games"/>
    <x v="32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s v="games"/>
    <x v="32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s v="games"/>
    <x v="32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s v="games"/>
    <x v="32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s v="games"/>
    <x v="32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s v="games"/>
    <x v="32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s v="games"/>
    <x v="32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s v="games"/>
    <x v="32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s v="games"/>
    <x v="32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s v="games"/>
    <x v="32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s v="games"/>
    <x v="32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s v="games"/>
    <x v="32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s v="games"/>
    <x v="32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s v="games"/>
    <x v="32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s v="games"/>
    <x v="32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s v="games"/>
    <x v="32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s v="games"/>
    <x v="32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s v="games"/>
    <x v="32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s v="games"/>
    <x v="32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s v="games"/>
    <x v="32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s v="games"/>
    <x v="32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s v="games"/>
    <x v="32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s v="games"/>
    <x v="32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s v="games"/>
    <x v="32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s v="games"/>
    <x v="32"/>
    <x v="2246"/>
    <d v="2015-09-04T14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s v="games"/>
    <x v="32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s v="games"/>
    <x v="32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s v="games"/>
    <x v="32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s v="games"/>
    <x v="32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s v="games"/>
    <x v="32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s v="games"/>
    <x v="32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s v="games"/>
    <x v="32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s v="games"/>
    <x v="32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s v="games"/>
    <x v="32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s v="games"/>
    <x v="32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s v="games"/>
    <x v="32"/>
    <x v="2257"/>
    <d v="2016-06-19T18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s v="games"/>
    <x v="32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s v="games"/>
    <x v="32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s v="games"/>
    <x v="32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s v="games"/>
    <x v="32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s v="games"/>
    <x v="32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s v="games"/>
    <x v="32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s v="games"/>
    <x v="32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s v="games"/>
    <x v="32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s v="games"/>
    <x v="32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s v="games"/>
    <x v="32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s v="games"/>
    <x v="32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s v="games"/>
    <x v="32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s v="games"/>
    <x v="32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s v="games"/>
    <x v="32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s v="games"/>
    <x v="32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s v="games"/>
    <x v="32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s v="games"/>
    <x v="32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s v="games"/>
    <x v="32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s v="games"/>
    <x v="32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s v="games"/>
    <x v="32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s v="games"/>
    <x v="32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s v="games"/>
    <x v="32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s v="games"/>
    <x v="32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s v="music"/>
    <x v="11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s v="music"/>
    <x v="11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s v="music"/>
    <x v="11"/>
    <x v="2283"/>
    <d v="2012-05-08T21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s v="music"/>
    <x v="11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s v="music"/>
    <x v="11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s v="music"/>
    <x v="11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s v="music"/>
    <x v="11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s v="music"/>
    <x v="11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s v="music"/>
    <x v="11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s v="music"/>
    <x v="11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s v="music"/>
    <x v="11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s v="music"/>
    <x v="11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s v="music"/>
    <x v="11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s v="music"/>
    <x v="11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s v="music"/>
    <x v="11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s v="music"/>
    <x v="11"/>
    <x v="2296"/>
    <d v="2012-02-23T12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s v="music"/>
    <x v="11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s v="music"/>
    <x v="11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s v="music"/>
    <x v="11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s v="music"/>
    <x v="11"/>
    <x v="2300"/>
    <d v="2012-06-28T12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s v="music"/>
    <x v="14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s v="music"/>
    <x v="14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s v="music"/>
    <x v="14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s v="music"/>
    <x v="14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s v="music"/>
    <x v="14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s v="music"/>
    <x v="14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s v="music"/>
    <x v="14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s v="music"/>
    <x v="14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s v="music"/>
    <x v="14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s v="music"/>
    <x v="14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s v="music"/>
    <x v="14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s v="music"/>
    <x v="14"/>
    <x v="2312"/>
    <d v="2014-04-18T18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s v="music"/>
    <x v="14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s v="music"/>
    <x v="14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s v="music"/>
    <x v="14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s v="music"/>
    <x v="14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s v="music"/>
    <x v="14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s v="music"/>
    <x v="14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s v="music"/>
    <x v="14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s v="music"/>
    <x v="14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s v="food"/>
    <x v="33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s v="food"/>
    <x v="33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s v="food"/>
    <x v="33"/>
    <x v="2323"/>
    <d v="2017-03-20T13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s v="food"/>
    <x v="33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s v="food"/>
    <x v="33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s v="food"/>
    <x v="33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s v="food"/>
    <x v="33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s v="food"/>
    <x v="33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s v="food"/>
    <x v="33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s v="food"/>
    <x v="33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s v="food"/>
    <x v="33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s v="food"/>
    <x v="33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s v="food"/>
    <x v="33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s v="food"/>
    <x v="33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s v="food"/>
    <x v="33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s v="food"/>
    <x v="33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s v="food"/>
    <x v="33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s v="food"/>
    <x v="33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s v="food"/>
    <x v="33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s v="food"/>
    <x v="33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s v="technology"/>
    <x v="7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s v="technology"/>
    <x v="7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s v="technology"/>
    <x v="7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s v="technology"/>
    <x v="7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s v="technology"/>
    <x v="7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s v="technology"/>
    <x v="7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s v="technology"/>
    <x v="7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s v="technology"/>
    <x v="7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s v="technology"/>
    <x v="7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s v="technology"/>
    <x v="7"/>
    <x v="2350"/>
    <d v="2017-01-03T15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s v="technology"/>
    <x v="7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s v="technology"/>
    <x v="7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s v="technology"/>
    <x v="7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s v="technology"/>
    <x v="7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s v="technology"/>
    <x v="7"/>
    <x v="2355"/>
    <d v="2015-05-02T17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s v="technology"/>
    <x v="7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s v="technology"/>
    <x v="7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s v="technology"/>
    <x v="7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s v="technology"/>
    <x v="7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s v="technology"/>
    <x v="7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s v="technology"/>
    <x v="7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s v="technology"/>
    <x v="7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s v="technology"/>
    <x v="7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s v="technology"/>
    <x v="7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s v="technology"/>
    <x v="7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s v="technology"/>
    <x v="7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s v="technology"/>
    <x v="7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s v="technology"/>
    <x v="7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s v="technology"/>
    <x v="7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s v="technology"/>
    <x v="7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s v="technology"/>
    <x v="7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s v="technology"/>
    <x v="7"/>
    <x v="2372"/>
    <d v="2015-04-23T20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s v="technology"/>
    <x v="7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s v="technology"/>
    <x v="7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s v="technology"/>
    <x v="7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s v="technology"/>
    <x v="7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s v="technology"/>
    <x v="7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s v="technology"/>
    <x v="7"/>
    <x v="2378"/>
    <d v="2015-08-25T19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s v="technology"/>
    <x v="7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s v="technology"/>
    <x v="7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s v="technology"/>
    <x v="7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s v="technology"/>
    <x v="7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s v="technology"/>
    <x v="7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s v="technology"/>
    <x v="7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s v="technology"/>
    <x v="7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s v="technology"/>
    <x v="7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s v="technology"/>
    <x v="7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s v="technology"/>
    <x v="7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s v="technology"/>
    <x v="7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s v="technology"/>
    <x v="7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s v="technology"/>
    <x v="7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s v="technology"/>
    <x v="7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s v="technology"/>
    <x v="7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s v="technology"/>
    <x v="7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s v="technology"/>
    <x v="7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s v="technology"/>
    <x v="7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s v="technology"/>
    <x v="7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s v="technology"/>
    <x v="7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s v="technology"/>
    <x v="7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s v="technology"/>
    <x v="7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s v="food"/>
    <x v="19"/>
    <x v="2401"/>
    <d v="2016-03-05T14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s v="food"/>
    <x v="19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s v="food"/>
    <x v="19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s v="food"/>
    <x v="19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s v="food"/>
    <x v="19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s v="food"/>
    <x v="19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s v="food"/>
    <x v="19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s v="food"/>
    <x v="19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s v="food"/>
    <x v="19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s v="food"/>
    <x v="19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s v="food"/>
    <x v="19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s v="food"/>
    <x v="19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s v="food"/>
    <x v="19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s v="food"/>
    <x v="19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s v="food"/>
    <x v="19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s v="food"/>
    <x v="19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s v="food"/>
    <x v="19"/>
    <x v="2417"/>
    <d v="2014-08-10T16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s v="food"/>
    <x v="19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s v="food"/>
    <x v="19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s v="food"/>
    <x v="19"/>
    <x v="2420"/>
    <d v="2014-11-09T20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s v="food"/>
    <x v="19"/>
    <x v="2421"/>
    <d v="2015-02-21T11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s v="food"/>
    <x v="19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s v="food"/>
    <x v="19"/>
    <x v="2423"/>
    <d v="2014-12-31T11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s v="food"/>
    <x v="19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s v="food"/>
    <x v="19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s v="food"/>
    <x v="19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s v="food"/>
    <x v="19"/>
    <x v="2427"/>
    <d v="2016-03-23T01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s v="food"/>
    <x v="19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s v="food"/>
    <x v="19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s v="food"/>
    <x v="19"/>
    <x v="2430"/>
    <d v="2016-02-11T22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s v="food"/>
    <x v="19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s v="food"/>
    <x v="19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s v="food"/>
    <x v="19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s v="food"/>
    <x v="19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s v="food"/>
    <x v="19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s v="food"/>
    <x v="19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s v="food"/>
    <x v="19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s v="food"/>
    <x v="19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s v="food"/>
    <x v="19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s v="food"/>
    <x v="19"/>
    <x v="2440"/>
    <d v="2016-02-13T16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s v="food"/>
    <x v="33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s v="food"/>
    <x v="33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s v="food"/>
    <x v="33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s v="food"/>
    <x v="33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s v="food"/>
    <x v="33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s v="food"/>
    <x v="33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s v="food"/>
    <x v="33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s v="food"/>
    <x v="33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s v="food"/>
    <x v="33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s v="food"/>
    <x v="33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s v="food"/>
    <x v="33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s v="food"/>
    <x v="33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s v="food"/>
    <x v="33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s v="food"/>
    <x v="33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s v="food"/>
    <x v="33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s v="food"/>
    <x v="33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s v="food"/>
    <x v="33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s v="food"/>
    <x v="33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s v="food"/>
    <x v="33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s v="food"/>
    <x v="33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s v="music"/>
    <x v="14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s v="music"/>
    <x v="14"/>
    <x v="2462"/>
    <d v="2012-07-18T23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s v="music"/>
    <x v="14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s v="music"/>
    <x v="14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s v="music"/>
    <x v="14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s v="music"/>
    <x v="14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s v="music"/>
    <x v="14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s v="music"/>
    <x v="14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s v="music"/>
    <x v="14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s v="music"/>
    <x v="14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s v="music"/>
    <x v="14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s v="music"/>
    <x v="14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s v="music"/>
    <x v="14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s v="music"/>
    <x v="14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s v="music"/>
    <x v="14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s v="music"/>
    <x v="14"/>
    <x v="2476"/>
    <d v="2014-11-03T03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s v="music"/>
    <x v="14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s v="music"/>
    <x v="14"/>
    <x v="2478"/>
    <d v="2013-01-13T17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s v="music"/>
    <x v="14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s v="music"/>
    <x v="14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s v="music"/>
    <x v="14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s v="music"/>
    <x v="14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s v="music"/>
    <x v="14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s v="music"/>
    <x v="14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s v="music"/>
    <x v="14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s v="music"/>
    <x v="14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s v="music"/>
    <x v="14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s v="music"/>
    <x v="14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s v="music"/>
    <x v="14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s v="music"/>
    <x v="14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s v="music"/>
    <x v="14"/>
    <x v="2491"/>
    <d v="2011-01-15T20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s v="music"/>
    <x v="14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s v="music"/>
    <x v="14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s v="music"/>
    <x v="14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s v="music"/>
    <x v="14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s v="music"/>
    <x v="14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s v="music"/>
    <x v="14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s v="music"/>
    <x v="14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s v="music"/>
    <x v="14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s v="music"/>
    <x v="14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s v="food"/>
    <x v="34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s v="food"/>
    <x v="34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s v="food"/>
    <x v="34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s v="food"/>
    <x v="34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s v="food"/>
    <x v="34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s v="food"/>
    <x v="34"/>
    <x v="2506"/>
    <d v="2015-10-03T16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s v="food"/>
    <x v="34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s v="food"/>
    <x v="34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s v="food"/>
    <x v="34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s v="food"/>
    <x v="34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s v="food"/>
    <x v="34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s v="food"/>
    <x v="34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s v="food"/>
    <x v="34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s v="food"/>
    <x v="34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s v="food"/>
    <x v="34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s v="food"/>
    <x v="34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s v="food"/>
    <x v="34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s v="food"/>
    <x v="34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s v="food"/>
    <x v="34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s v="food"/>
    <x v="34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s v="music"/>
    <x v="35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s v="music"/>
    <x v="35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s v="music"/>
    <x v="35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s v="music"/>
    <x v="35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s v="music"/>
    <x v="35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s v="music"/>
    <x v="35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s v="music"/>
    <x v="35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s v="music"/>
    <x v="35"/>
    <x v="2528"/>
    <d v="2015-08-20T06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s v="music"/>
    <x v="35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s v="music"/>
    <x v="35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s v="music"/>
    <x v="35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s v="music"/>
    <x v="35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s v="music"/>
    <x v="35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s v="music"/>
    <x v="35"/>
    <x v="2534"/>
    <d v="2010-01-01T01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s v="music"/>
    <x v="35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s v="music"/>
    <x v="35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s v="music"/>
    <x v="35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s v="music"/>
    <x v="35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s v="music"/>
    <x v="35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s v="music"/>
    <x v="35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s v="music"/>
    <x v="35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s v="music"/>
    <x v="35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s v="music"/>
    <x v="35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s v="music"/>
    <x v="35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s v="music"/>
    <x v="35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s v="music"/>
    <x v="35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s v="music"/>
    <x v="35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s v="music"/>
    <x v="35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s v="music"/>
    <x v="35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s v="music"/>
    <x v="35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s v="music"/>
    <x v="35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s v="music"/>
    <x v="35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s v="music"/>
    <x v="35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s v="music"/>
    <x v="35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s v="music"/>
    <x v="35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s v="music"/>
    <x v="35"/>
    <x v="2556"/>
    <d v="2012-12-24T18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s v="music"/>
    <x v="35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s v="music"/>
    <x v="35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s v="music"/>
    <x v="35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s v="music"/>
    <x v="35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s v="food"/>
    <x v="19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s v="food"/>
    <x v="19"/>
    <x v="2562"/>
    <d v="2016-10-11T07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s v="food"/>
    <x v="19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s v="food"/>
    <x v="19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s v="food"/>
    <x v="19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s v="food"/>
    <x v="19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s v="food"/>
    <x v="19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s v="food"/>
    <x v="19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s v="food"/>
    <x v="19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s v="food"/>
    <x v="19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s v="food"/>
    <x v="19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s v="food"/>
    <x v="19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s v="food"/>
    <x v="19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s v="food"/>
    <x v="19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s v="food"/>
    <x v="19"/>
    <x v="2575"/>
    <d v="2015-01-11T21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s v="food"/>
    <x v="19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s v="food"/>
    <x v="19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s v="food"/>
    <x v="19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s v="food"/>
    <x v="19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s v="food"/>
    <x v="19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s v="food"/>
    <x v="19"/>
    <x v="2581"/>
    <d v="2015-11-16T11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s v="food"/>
    <x v="19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s v="food"/>
    <x v="19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s v="food"/>
    <x v="19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s v="food"/>
    <x v="19"/>
    <x v="2585"/>
    <d v="2014-07-05T18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s v="food"/>
    <x v="19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s v="food"/>
    <x v="19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s v="food"/>
    <x v="19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s v="food"/>
    <x v="19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s v="food"/>
    <x v="19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s v="food"/>
    <x v="19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s v="food"/>
    <x v="19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s v="food"/>
    <x v="19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s v="food"/>
    <x v="19"/>
    <x v="2594"/>
    <d v="2014-08-07T18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s v="food"/>
    <x v="19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s v="food"/>
    <x v="19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s v="food"/>
    <x v="19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s v="food"/>
    <x v="19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s v="food"/>
    <x v="19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s v="food"/>
    <x v="19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s v="technology"/>
    <x v="36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s v="technology"/>
    <x v="36"/>
    <x v="2602"/>
    <d v="2014-11-12T16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s v="technology"/>
    <x v="36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s v="technology"/>
    <x v="36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s v="technology"/>
    <x v="36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s v="technology"/>
    <x v="36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s v="technology"/>
    <x v="36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s v="technology"/>
    <x v="36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s v="technology"/>
    <x v="36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s v="technology"/>
    <x v="36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s v="technology"/>
    <x v="36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s v="technology"/>
    <x v="36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s v="technology"/>
    <x v="36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s v="technology"/>
    <x v="36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s v="technology"/>
    <x v="36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s v="technology"/>
    <x v="36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s v="technology"/>
    <x v="36"/>
    <x v="2617"/>
    <d v="2014-10-20T15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s v="technology"/>
    <x v="36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s v="technology"/>
    <x v="36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s v="technology"/>
    <x v="36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s v="technology"/>
    <x v="36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s v="technology"/>
    <x v="36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s v="technology"/>
    <x v="36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s v="technology"/>
    <x v="36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s v="technology"/>
    <x v="36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s v="technology"/>
    <x v="36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s v="technology"/>
    <x v="36"/>
    <x v="2627"/>
    <d v="2015-11-26T15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s v="technology"/>
    <x v="36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s v="technology"/>
    <x v="36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s v="technology"/>
    <x v="36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s v="technology"/>
    <x v="36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s v="technology"/>
    <x v="36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s v="technology"/>
    <x v="36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s v="technology"/>
    <x v="36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s v="technology"/>
    <x v="36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s v="technology"/>
    <x v="36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s v="technology"/>
    <x v="36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s v="technology"/>
    <x v="36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s v="technology"/>
    <x v="36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s v="technology"/>
    <x v="36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s v="technology"/>
    <x v="36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s v="technology"/>
    <x v="36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s v="technology"/>
    <x v="36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s v="technology"/>
    <x v="36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s v="technology"/>
    <x v="36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s v="technology"/>
    <x v="36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s v="technology"/>
    <x v="36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s v="technology"/>
    <x v="36"/>
    <x v="2648"/>
    <d v="2016-03-09T12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s v="technology"/>
    <x v="36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s v="technology"/>
    <x v="36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s v="technology"/>
    <x v="36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s v="technology"/>
    <x v="36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s v="technology"/>
    <x v="36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s v="technology"/>
    <x v="36"/>
    <x v="2654"/>
    <d v="2015-04-21T08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s v="technology"/>
    <x v="36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s v="technology"/>
    <x v="36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s v="technology"/>
    <x v="36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s v="technology"/>
    <x v="36"/>
    <x v="2658"/>
    <d v="2016-07-30T16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s v="technology"/>
    <x v="36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s v="technology"/>
    <x v="36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s v="technology"/>
    <x v="37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s v="technology"/>
    <x v="37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s v="technology"/>
    <x v="37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s v="technology"/>
    <x v="37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s v="technology"/>
    <x v="37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s v="technology"/>
    <x v="37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s v="technology"/>
    <x v="37"/>
    <x v="2667"/>
    <d v="2016-02-10T17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s v="technology"/>
    <x v="37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s v="technology"/>
    <x v="37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s v="technology"/>
    <x v="37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s v="technology"/>
    <x v="37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s v="technology"/>
    <x v="37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s v="technology"/>
    <x v="37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s v="technology"/>
    <x v="37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s v="technology"/>
    <x v="37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s v="technology"/>
    <x v="37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s v="technology"/>
    <x v="37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s v="technology"/>
    <x v="37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s v="technology"/>
    <x v="37"/>
    <x v="2679"/>
    <d v="2015-02-27T19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s v="technology"/>
    <x v="37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s v="food"/>
    <x v="19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s v="food"/>
    <x v="19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s v="food"/>
    <x v="19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s v="food"/>
    <x v="19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s v="food"/>
    <x v="19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s v="food"/>
    <x v="19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s v="food"/>
    <x v="19"/>
    <x v="2687"/>
    <d v="2015-06-29T10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s v="food"/>
    <x v="19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s v="food"/>
    <x v="19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s v="food"/>
    <x v="19"/>
    <x v="2690"/>
    <d v="2015-06-02T21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s v="food"/>
    <x v="19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s v="food"/>
    <x v="19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s v="food"/>
    <x v="19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s v="food"/>
    <x v="19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s v="food"/>
    <x v="19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s v="food"/>
    <x v="19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s v="food"/>
    <x v="19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s v="food"/>
    <x v="19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s v="food"/>
    <x v="19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s v="food"/>
    <x v="19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s v="theater"/>
    <x v="38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s v="theater"/>
    <x v="38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s v="theater"/>
    <x v="38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s v="theater"/>
    <x v="38"/>
    <x v="2704"/>
    <d v="2017-04-05T14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s v="theater"/>
    <x v="38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s v="theater"/>
    <x v="38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s v="theater"/>
    <x v="38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s v="theater"/>
    <x v="38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s v="theater"/>
    <x v="38"/>
    <x v="2709"/>
    <d v="2016-10-03T22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s v="theater"/>
    <x v="38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s v="theater"/>
    <x v="38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s v="theater"/>
    <x v="38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s v="theater"/>
    <x v="38"/>
    <x v="2713"/>
    <d v="2015-12-24T10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s v="theater"/>
    <x v="38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s v="theater"/>
    <x v="38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s v="theater"/>
    <x v="38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s v="theater"/>
    <x v="38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s v="theater"/>
    <x v="38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s v="theater"/>
    <x v="38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s v="theater"/>
    <x v="38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s v="technology"/>
    <x v="30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s v="technology"/>
    <x v="30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s v="technology"/>
    <x v="30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s v="technology"/>
    <x v="30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s v="technology"/>
    <x v="30"/>
    <x v="2725"/>
    <d v="2017-03-01T12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s v="technology"/>
    <x v="30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s v="technology"/>
    <x v="30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s v="technology"/>
    <x v="30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s v="technology"/>
    <x v="30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s v="technology"/>
    <x v="30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s v="technology"/>
    <x v="30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s v="technology"/>
    <x v="30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s v="technology"/>
    <x v="30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s v="technology"/>
    <x v="30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s v="technology"/>
    <x v="30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s v="technology"/>
    <x v="30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s v="technology"/>
    <x v="30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s v="technology"/>
    <x v="30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s v="technology"/>
    <x v="30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s v="technology"/>
    <x v="30"/>
    <x v="2740"/>
    <d v="2015-03-11T18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s v="publishing"/>
    <x v="39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s v="publishing"/>
    <x v="39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s v="publishing"/>
    <x v="39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s v="publishing"/>
    <x v="39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s v="publishing"/>
    <x v="39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s v="publishing"/>
    <x v="39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s v="publishing"/>
    <x v="39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s v="publishing"/>
    <x v="39"/>
    <x v="2748"/>
    <d v="2016-09-02T12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s v="publishing"/>
    <x v="39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s v="publishing"/>
    <x v="39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s v="publishing"/>
    <x v="39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s v="publishing"/>
    <x v="39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s v="publishing"/>
    <x v="39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s v="publishing"/>
    <x v="39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s v="publishing"/>
    <x v="39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s v="publishing"/>
    <x v="39"/>
    <x v="2756"/>
    <d v="2014-01-11T16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s v="publishing"/>
    <x v="39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s v="publishing"/>
    <x v="39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s v="publishing"/>
    <x v="39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s v="publishing"/>
    <x v="39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s v="publishing"/>
    <x v="39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s v="publishing"/>
    <x v="39"/>
    <x v="2762"/>
    <d v="2012-03-18T18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s v="publishing"/>
    <x v="39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s v="publishing"/>
    <x v="39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s v="publishing"/>
    <x v="39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s v="publishing"/>
    <x v="39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s v="publishing"/>
    <x v="39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s v="publishing"/>
    <x v="39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s v="publishing"/>
    <x v="39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s v="publishing"/>
    <x v="39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s v="publishing"/>
    <x v="39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s v="publishing"/>
    <x v="39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s v="publishing"/>
    <x v="39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s v="publishing"/>
    <x v="39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s v="publishing"/>
    <x v="39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s v="publishing"/>
    <x v="39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s v="publishing"/>
    <x v="39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s v="publishing"/>
    <x v="39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s v="publishing"/>
    <x v="39"/>
    <x v="2779"/>
    <d v="2015-11-22T10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s v="publishing"/>
    <x v="39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s v="theater"/>
    <x v="6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s v="theater"/>
    <x v="6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s v="theater"/>
    <x v="6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s v="theater"/>
    <x v="6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s v="theater"/>
    <x v="6"/>
    <x v="2785"/>
    <d v="2016-08-05T16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s v="theater"/>
    <x v="6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s v="theater"/>
    <x v="6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s v="theater"/>
    <x v="6"/>
    <x v="2788"/>
    <d v="2016-07-29T11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s v="theater"/>
    <x v="6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s v="theater"/>
    <x v="6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s v="theater"/>
    <x v="6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s v="theater"/>
    <x v="6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s v="theater"/>
    <x v="6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s v="theater"/>
    <x v="6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s v="theater"/>
    <x v="6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s v="theater"/>
    <x v="6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s v="theater"/>
    <x v="6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s v="theater"/>
    <x v="6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s v="theater"/>
    <x v="6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s v="theater"/>
    <x v="6"/>
    <x v="2800"/>
    <d v="2015-01-04T08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s v="theater"/>
    <x v="6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s v="theater"/>
    <x v="6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s v="theater"/>
    <x v="6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s v="theater"/>
    <x v="6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s v="theater"/>
    <x v="6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s v="theater"/>
    <x v="6"/>
    <x v="2806"/>
    <d v="2015-08-05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s v="theater"/>
    <x v="6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s v="theater"/>
    <x v="6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s v="theater"/>
    <x v="6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s v="theater"/>
    <x v="6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s v="theater"/>
    <x v="6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s v="theater"/>
    <x v="6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s v="theater"/>
    <x v="6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s v="theater"/>
    <x v="6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s v="theater"/>
    <x v="6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s v="theater"/>
    <x v="6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s v="theater"/>
    <x v="6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s v="theater"/>
    <x v="6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s v="theater"/>
    <x v="6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s v="theater"/>
    <x v="6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s v="theater"/>
    <x v="6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s v="theater"/>
    <x v="6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s v="theater"/>
    <x v="6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s v="theater"/>
    <x v="6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s v="theater"/>
    <x v="6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s v="theater"/>
    <x v="6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s v="theater"/>
    <x v="6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s v="theater"/>
    <x v="6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s v="theater"/>
    <x v="6"/>
    <x v="2829"/>
    <d v="2016-06-02T05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s v="theater"/>
    <x v="6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s v="theater"/>
    <x v="6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s v="theater"/>
    <x v="6"/>
    <x v="2832"/>
    <d v="2014-11-23T17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s v="theater"/>
    <x v="6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s v="theater"/>
    <x v="6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s v="theater"/>
    <x v="6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s v="theater"/>
    <x v="6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s v="theater"/>
    <x v="6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s v="theater"/>
    <x v="6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s v="theater"/>
    <x v="6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s v="theater"/>
    <x v="6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s v="theater"/>
    <x v="6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s v="theater"/>
    <x v="6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s v="theater"/>
    <x v="6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s v="theater"/>
    <x v="6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s v="theater"/>
    <x v="6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s v="theater"/>
    <x v="6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s v="theater"/>
    <x v="6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s v="theater"/>
    <x v="6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s v="theater"/>
    <x v="6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s v="theater"/>
    <x v="6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s v="theater"/>
    <x v="6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s v="theater"/>
    <x v="6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s v="theater"/>
    <x v="6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s v="theater"/>
    <x v="6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s v="theater"/>
    <x v="6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s v="theater"/>
    <x v="6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s v="theater"/>
    <x v="6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s v="theater"/>
    <x v="6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s v="theater"/>
    <x v="6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s v="theater"/>
    <x v="6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s v="theater"/>
    <x v="6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s v="theater"/>
    <x v="6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s v="theater"/>
    <x v="6"/>
    <x v="2863"/>
    <d v="2014-09-09T11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s v="theater"/>
    <x v="6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s v="theater"/>
    <x v="6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s v="theater"/>
    <x v="6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s v="theater"/>
    <x v="6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s v="theater"/>
    <x v="6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s v="theater"/>
    <x v="6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s v="theater"/>
    <x v="6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s v="theater"/>
    <x v="6"/>
    <x v="2871"/>
    <d v="2014-12-21T12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s v="theater"/>
    <x v="6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s v="theater"/>
    <x v="6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s v="theater"/>
    <x v="6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s v="theater"/>
    <x v="6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s v="theater"/>
    <x v="6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s v="theater"/>
    <x v="6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s v="theater"/>
    <x v="6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s v="theater"/>
    <x v="6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s v="theater"/>
    <x v="6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s v="theater"/>
    <x v="6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s v="theater"/>
    <x v="6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s v="theater"/>
    <x v="6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s v="theater"/>
    <x v="6"/>
    <x v="2884"/>
    <d v="2014-12-05T12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s v="theater"/>
    <x v="6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s v="theater"/>
    <x v="6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s v="theater"/>
    <x v="6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s v="theater"/>
    <x v="6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s v="theater"/>
    <x v="6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s v="theater"/>
    <x v="6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s v="theater"/>
    <x v="6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s v="theater"/>
    <x v="6"/>
    <x v="2892"/>
    <d v="2014-08-25T16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s v="theater"/>
    <x v="6"/>
    <x v="2893"/>
    <d v="2015-01-08T21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s v="theater"/>
    <x v="6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s v="theater"/>
    <x v="6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s v="theater"/>
    <x v="6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s v="theater"/>
    <x v="6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s v="theater"/>
    <x v="6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s v="theater"/>
    <x v="6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s v="theater"/>
    <x v="6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s v="theater"/>
    <x v="6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s v="theater"/>
    <x v="6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s v="theater"/>
    <x v="6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s v="theater"/>
    <x v="6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s v="theater"/>
    <x v="6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s v="theater"/>
    <x v="6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s v="theater"/>
    <x v="6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s v="theater"/>
    <x v="6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s v="theater"/>
    <x v="6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s v="theater"/>
    <x v="6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s v="theater"/>
    <x v="6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s v="theater"/>
    <x v="6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s v="theater"/>
    <x v="6"/>
    <x v="2913"/>
    <d v="2014-09-06T17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s v="theater"/>
    <x v="6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s v="theater"/>
    <x v="6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s v="theater"/>
    <x v="6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s v="theater"/>
    <x v="6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s v="theater"/>
    <x v="6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s v="theater"/>
    <x v="6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s v="theater"/>
    <x v="6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s v="theater"/>
    <x v="40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s v="theater"/>
    <x v="40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s v="theater"/>
    <x v="40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s v="theater"/>
    <x v="40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s v="theater"/>
    <x v="40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s v="theater"/>
    <x v="40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s v="theater"/>
    <x v="40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s v="theater"/>
    <x v="40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s v="theater"/>
    <x v="40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s v="theater"/>
    <x v="40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s v="theater"/>
    <x v="40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s v="theater"/>
    <x v="40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s v="theater"/>
    <x v="40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s v="theater"/>
    <x v="40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s v="theater"/>
    <x v="40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s v="theater"/>
    <x v="40"/>
    <x v="2936"/>
    <d v="2014-10-12T23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s v="theater"/>
    <x v="40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s v="theater"/>
    <x v="40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s v="theater"/>
    <x v="40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s v="theater"/>
    <x v="40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s v="theater"/>
    <x v="38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s v="theater"/>
    <x v="38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s v="theater"/>
    <x v="38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s v="theater"/>
    <x v="38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s v="theater"/>
    <x v="38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s v="theater"/>
    <x v="38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s v="theater"/>
    <x v="38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s v="theater"/>
    <x v="38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s v="theater"/>
    <x v="38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s v="theater"/>
    <x v="38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s v="theater"/>
    <x v="38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s v="theater"/>
    <x v="38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s v="theater"/>
    <x v="38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s v="theater"/>
    <x v="38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s v="theater"/>
    <x v="38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s v="theater"/>
    <x v="38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s v="theater"/>
    <x v="38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s v="theater"/>
    <x v="38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s v="theater"/>
    <x v="38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s v="theater"/>
    <x v="38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s v="theater"/>
    <x v="6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s v="theater"/>
    <x v="6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s v="theater"/>
    <x v="6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s v="theater"/>
    <x v="6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s v="theater"/>
    <x v="6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s v="theater"/>
    <x v="6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s v="theater"/>
    <x v="6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s v="theater"/>
    <x v="6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s v="theater"/>
    <x v="6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s v="theater"/>
    <x v="6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s v="theater"/>
    <x v="6"/>
    <x v="2971"/>
    <d v="2014-08-31T10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s v="theater"/>
    <x v="6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s v="theater"/>
    <x v="6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s v="theater"/>
    <x v="6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s v="theater"/>
    <x v="6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s v="theater"/>
    <x v="6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s v="theater"/>
    <x v="6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s v="theater"/>
    <x v="6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s v="theater"/>
    <x v="6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s v="theater"/>
    <x v="6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s v="theater"/>
    <x v="38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s v="theater"/>
    <x v="38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s v="theater"/>
    <x v="38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s v="theater"/>
    <x v="38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s v="theater"/>
    <x v="38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s v="theater"/>
    <x v="38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s v="theater"/>
    <x v="38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s v="theater"/>
    <x v="38"/>
    <x v="2988"/>
    <d v="2016-06-20T03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s v="theater"/>
    <x v="38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s v="theater"/>
    <x v="38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s v="theater"/>
    <x v="38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s v="theater"/>
    <x v="38"/>
    <x v="2992"/>
    <d v="2016-10-09T13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s v="theater"/>
    <x v="38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s v="theater"/>
    <x v="38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s v="theater"/>
    <x v="38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s v="theater"/>
    <x v="38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s v="theater"/>
    <x v="38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s v="theater"/>
    <x v="38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s v="theater"/>
    <x v="38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s v="theater"/>
    <x v="38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s v="theater"/>
    <x v="38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s v="theater"/>
    <x v="38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s v="theater"/>
    <x v="38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s v="theater"/>
    <x v="38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s v="theater"/>
    <x v="38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s v="theater"/>
    <x v="38"/>
    <x v="3006"/>
    <d v="2014-12-14T13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s v="theater"/>
    <x v="38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s v="theater"/>
    <x v="38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s v="theater"/>
    <x v="38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s v="theater"/>
    <x v="38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s v="theater"/>
    <x v="38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s v="theater"/>
    <x v="38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s v="theater"/>
    <x v="38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s v="theater"/>
    <x v="38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s v="theater"/>
    <x v="38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s v="theater"/>
    <x v="38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s v="theater"/>
    <x v="38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s v="theater"/>
    <x v="38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s v="theater"/>
    <x v="38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s v="theater"/>
    <x v="38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s v="theater"/>
    <x v="38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s v="theater"/>
    <x v="38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s v="theater"/>
    <x v="38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s v="theater"/>
    <x v="38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s v="theater"/>
    <x v="38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s v="theater"/>
    <x v="38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s v="theater"/>
    <x v="38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s v="theater"/>
    <x v="38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s v="theater"/>
    <x v="38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s v="theater"/>
    <x v="38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s v="theater"/>
    <x v="38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s v="theater"/>
    <x v="38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s v="theater"/>
    <x v="38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s v="theater"/>
    <x v="38"/>
    <x v="3034"/>
    <d v="2016-10-31T22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s v="theater"/>
    <x v="38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s v="theater"/>
    <x v="38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s v="theater"/>
    <x v="38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s v="theater"/>
    <x v="38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s v="theater"/>
    <x v="38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s v="theater"/>
    <x v="38"/>
    <x v="3040"/>
    <d v="2015-06-26T18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s v="theater"/>
    <x v="38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s v="theater"/>
    <x v="38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s v="theater"/>
    <x v="38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s v="theater"/>
    <x v="38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s v="theater"/>
    <x v="38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s v="theater"/>
    <x v="38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s v="theater"/>
    <x v="38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s v="theater"/>
    <x v="38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s v="theater"/>
    <x v="38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s v="theater"/>
    <x v="38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s v="theater"/>
    <x v="38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s v="theater"/>
    <x v="38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s v="theater"/>
    <x v="38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s v="theater"/>
    <x v="38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s v="theater"/>
    <x v="38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s v="theater"/>
    <x v="38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s v="theater"/>
    <x v="38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s v="theater"/>
    <x v="38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s v="theater"/>
    <x v="38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s v="theater"/>
    <x v="38"/>
    <x v="3060"/>
    <d v="2015-09-28T01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s v="theater"/>
    <x v="38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s v="theater"/>
    <x v="38"/>
    <x v="3062"/>
    <d v="2015-09-30T13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s v="theater"/>
    <x v="38"/>
    <x v="3063"/>
    <d v="2016-10-22T17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s v="theater"/>
    <x v="38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s v="theater"/>
    <x v="38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s v="theater"/>
    <x v="38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s v="theater"/>
    <x v="38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s v="theater"/>
    <x v="38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s v="theater"/>
    <x v="38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s v="theater"/>
    <x v="38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s v="theater"/>
    <x v="38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s v="theater"/>
    <x v="38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s v="theater"/>
    <x v="38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s v="theater"/>
    <x v="38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s v="theater"/>
    <x v="38"/>
    <x v="3075"/>
    <d v="2016-08-18T21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s v="theater"/>
    <x v="38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s v="theater"/>
    <x v="38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s v="theater"/>
    <x v="38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s v="theater"/>
    <x v="38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s v="theater"/>
    <x v="38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s v="theater"/>
    <x v="38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s v="theater"/>
    <x v="38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s v="theater"/>
    <x v="38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s v="theater"/>
    <x v="38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s v="theater"/>
    <x v="38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s v="theater"/>
    <x v="38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s v="theater"/>
    <x v="38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s v="theater"/>
    <x v="38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s v="theater"/>
    <x v="38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s v="theater"/>
    <x v="38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s v="theater"/>
    <x v="38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s v="theater"/>
    <x v="38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s v="theater"/>
    <x v="38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s v="theater"/>
    <x v="38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s v="theater"/>
    <x v="38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s v="theater"/>
    <x v="38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s v="theater"/>
    <x v="38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s v="theater"/>
    <x v="38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s v="theater"/>
    <x v="38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s v="theater"/>
    <x v="38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s v="theater"/>
    <x v="38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s v="theater"/>
    <x v="38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s v="theater"/>
    <x v="38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s v="theater"/>
    <x v="38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s v="theater"/>
    <x v="38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s v="theater"/>
    <x v="38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s v="theater"/>
    <x v="38"/>
    <x v="3107"/>
    <d v="2015-05-11T14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s v="theater"/>
    <x v="38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s v="theater"/>
    <x v="38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s v="theater"/>
    <x v="38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s v="theater"/>
    <x v="38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s v="theater"/>
    <x v="38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s v="theater"/>
    <x v="38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s v="theater"/>
    <x v="38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s v="theater"/>
    <x v="38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s v="theater"/>
    <x v="38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s v="theater"/>
    <x v="38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s v="theater"/>
    <x v="38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s v="theater"/>
    <x v="38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s v="theater"/>
    <x v="38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s v="theater"/>
    <x v="38"/>
    <x v="3121"/>
    <d v="2014-09-26T11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s v="theater"/>
    <x v="38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s v="theater"/>
    <x v="38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s v="theater"/>
    <x v="38"/>
    <x v="3124"/>
    <d v="2015-02-02T13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s v="theater"/>
    <x v="38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s v="theater"/>
    <x v="38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s v="theater"/>
    <x v="38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s v="theater"/>
    <x v="6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s v="theater"/>
    <x v="6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s v="theater"/>
    <x v="6"/>
    <x v="3130"/>
    <d v="2017-04-13T23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s v="theater"/>
    <x v="6"/>
    <x v="3131"/>
    <d v="2017-04-08T07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s v="theater"/>
    <x v="6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s v="theater"/>
    <x v="6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s v="theater"/>
    <x v="6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s v="theater"/>
    <x v="6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s v="theater"/>
    <x v="6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s v="theater"/>
    <x v="6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s v="theater"/>
    <x v="6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s v="theater"/>
    <x v="6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s v="theater"/>
    <x v="6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s v="theater"/>
    <x v="6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s v="theater"/>
    <x v="6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s v="theater"/>
    <x v="6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s v="theater"/>
    <x v="6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s v="theater"/>
    <x v="6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s v="theater"/>
    <x v="6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s v="theater"/>
    <x v="6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s v="theater"/>
    <x v="6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s v="theater"/>
    <x v="6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s v="theater"/>
    <x v="6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s v="theater"/>
    <x v="6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s v="theater"/>
    <x v="6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s v="theater"/>
    <x v="6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s v="theater"/>
    <x v="6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s v="theater"/>
    <x v="6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s v="theater"/>
    <x v="6"/>
    <x v="3156"/>
    <d v="2012-06-01T17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s v="theater"/>
    <x v="6"/>
    <x v="3157"/>
    <d v="2014-07-19T00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s v="theater"/>
    <x v="6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s v="theater"/>
    <x v="6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s v="theater"/>
    <x v="6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s v="theater"/>
    <x v="6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s v="theater"/>
    <x v="6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s v="theater"/>
    <x v="6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s v="theater"/>
    <x v="6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s v="theater"/>
    <x v="6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s v="theater"/>
    <x v="6"/>
    <x v="3166"/>
    <d v="2014-11-26T02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s v="theater"/>
    <x v="6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s v="theater"/>
    <x v="6"/>
    <x v="3168"/>
    <d v="2014-06-13T17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s v="theater"/>
    <x v="6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s v="theater"/>
    <x v="6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s v="theater"/>
    <x v="6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s v="theater"/>
    <x v="6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s v="theater"/>
    <x v="6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s v="theater"/>
    <x v="6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s v="theater"/>
    <x v="6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s v="theater"/>
    <x v="6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s v="theater"/>
    <x v="6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s v="theater"/>
    <x v="6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s v="theater"/>
    <x v="6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s v="theater"/>
    <x v="6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s v="theater"/>
    <x v="6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s v="theater"/>
    <x v="6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s v="theater"/>
    <x v="6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s v="theater"/>
    <x v="6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s v="theater"/>
    <x v="6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s v="theater"/>
    <x v="6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s v="theater"/>
    <x v="6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s v="theater"/>
    <x v="40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s v="theater"/>
    <x v="40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s v="theater"/>
    <x v="40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s v="theater"/>
    <x v="40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s v="theater"/>
    <x v="40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s v="theater"/>
    <x v="40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s v="theater"/>
    <x v="40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s v="theater"/>
    <x v="40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s v="theater"/>
    <x v="40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s v="theater"/>
    <x v="40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s v="theater"/>
    <x v="40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s v="theater"/>
    <x v="40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s v="theater"/>
    <x v="40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s v="theater"/>
    <x v="40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s v="theater"/>
    <x v="40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s v="theater"/>
    <x v="40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s v="theater"/>
    <x v="40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s v="theater"/>
    <x v="40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s v="theater"/>
    <x v="40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s v="theater"/>
    <x v="40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s v="theater"/>
    <x v="6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s v="theater"/>
    <x v="6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s v="theater"/>
    <x v="6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s v="theater"/>
    <x v="6"/>
    <x v="3211"/>
    <d v="2014-08-14T21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s v="theater"/>
    <x v="6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s v="theater"/>
    <x v="6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s v="theater"/>
    <x v="6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s v="theater"/>
    <x v="6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s v="theater"/>
    <x v="6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s v="theater"/>
    <x v="6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s v="theater"/>
    <x v="6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s v="theater"/>
    <x v="6"/>
    <x v="3219"/>
    <d v="2015-03-22T17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s v="theater"/>
    <x v="6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s v="theater"/>
    <x v="6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s v="theater"/>
    <x v="6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s v="theater"/>
    <x v="6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s v="theater"/>
    <x v="6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s v="theater"/>
    <x v="6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s v="theater"/>
    <x v="6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s v="theater"/>
    <x v="6"/>
    <x v="3227"/>
    <d v="2017-01-17T16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s v="theater"/>
    <x v="6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s v="theater"/>
    <x v="6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s v="theater"/>
    <x v="6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s v="theater"/>
    <x v="6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s v="theater"/>
    <x v="6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s v="theater"/>
    <x v="6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s v="theater"/>
    <x v="6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s v="theater"/>
    <x v="6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s v="theater"/>
    <x v="6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s v="theater"/>
    <x v="6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s v="theater"/>
    <x v="6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s v="theater"/>
    <x v="6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s v="theater"/>
    <x v="6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s v="theater"/>
    <x v="6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s v="theater"/>
    <x v="6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s v="theater"/>
    <x v="6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s v="theater"/>
    <x v="6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s v="theater"/>
    <x v="6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s v="theater"/>
    <x v="6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s v="theater"/>
    <x v="6"/>
    <x v="3247"/>
    <d v="2015-07-12T05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s v="theater"/>
    <x v="6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s v="theater"/>
    <x v="6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s v="theater"/>
    <x v="6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s v="theater"/>
    <x v="6"/>
    <x v="3251"/>
    <d v="2015-06-21T12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s v="theater"/>
    <x v="6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s v="theater"/>
    <x v="6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s v="theater"/>
    <x v="6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s v="theater"/>
    <x v="6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s v="theater"/>
    <x v="6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s v="theater"/>
    <x v="6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s v="theater"/>
    <x v="6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s v="theater"/>
    <x v="6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s v="theater"/>
    <x v="6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s v="theater"/>
    <x v="6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s v="theater"/>
    <x v="6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s v="theater"/>
    <x v="6"/>
    <x v="3263"/>
    <d v="2015-10-30T16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s v="theater"/>
    <x v="6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s v="theater"/>
    <x v="6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s v="theater"/>
    <x v="6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s v="theater"/>
    <x v="6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s v="theater"/>
    <x v="6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s v="theater"/>
    <x v="6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s v="theater"/>
    <x v="6"/>
    <x v="3270"/>
    <d v="2015-07-12T07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s v="theater"/>
    <x v="6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s v="theater"/>
    <x v="6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s v="theater"/>
    <x v="6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s v="theater"/>
    <x v="6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s v="theater"/>
    <x v="6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s v="theater"/>
    <x v="6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s v="theater"/>
    <x v="6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s v="theater"/>
    <x v="6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s v="theater"/>
    <x v="6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s v="theater"/>
    <x v="6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s v="theater"/>
    <x v="6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s v="theater"/>
    <x v="6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s v="theater"/>
    <x v="6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s v="theater"/>
    <x v="6"/>
    <x v="3284"/>
    <d v="2016-01-29T00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s v="theater"/>
    <x v="6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s v="theater"/>
    <x v="6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s v="theater"/>
    <x v="6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s v="theater"/>
    <x v="6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s v="theater"/>
    <x v="6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s v="theater"/>
    <x v="6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s v="theater"/>
    <x v="6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s v="theater"/>
    <x v="6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s v="theater"/>
    <x v="6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s v="theater"/>
    <x v="6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s v="theater"/>
    <x v="6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s v="theater"/>
    <x v="6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s v="theater"/>
    <x v="6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s v="theater"/>
    <x v="6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s v="theater"/>
    <x v="6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s v="theater"/>
    <x v="6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s v="theater"/>
    <x v="6"/>
    <x v="3301"/>
    <d v="2016-08-01T01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s v="theater"/>
    <x v="6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s v="theater"/>
    <x v="6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s v="theater"/>
    <x v="6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s v="theater"/>
    <x v="6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s v="theater"/>
    <x v="6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s v="theater"/>
    <x v="6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s v="theater"/>
    <x v="6"/>
    <x v="3308"/>
    <d v="2016-04-13T16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s v="theater"/>
    <x v="6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s v="theater"/>
    <x v="6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s v="theater"/>
    <x v="6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s v="theater"/>
    <x v="6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s v="theater"/>
    <x v="6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s v="theater"/>
    <x v="6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s v="theater"/>
    <x v="6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s v="theater"/>
    <x v="6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s v="theater"/>
    <x v="6"/>
    <x v="3317"/>
    <d v="2016-06-07T19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s v="theater"/>
    <x v="6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s v="theater"/>
    <x v="6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s v="theater"/>
    <x v="6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s v="theater"/>
    <x v="6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s v="theater"/>
    <x v="6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s v="theater"/>
    <x v="6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s v="theater"/>
    <x v="6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s v="theater"/>
    <x v="6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s v="theater"/>
    <x v="6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s v="theater"/>
    <x v="6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s v="theater"/>
    <x v="6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s v="theater"/>
    <x v="6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s v="theater"/>
    <x v="6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s v="theater"/>
    <x v="6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s v="theater"/>
    <x v="6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s v="theater"/>
    <x v="6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s v="theater"/>
    <x v="6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s v="theater"/>
    <x v="6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s v="theater"/>
    <x v="6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s v="theater"/>
    <x v="6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s v="theater"/>
    <x v="6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s v="theater"/>
    <x v="6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s v="theater"/>
    <x v="6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s v="theater"/>
    <x v="6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s v="theater"/>
    <x v="6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s v="theater"/>
    <x v="6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s v="theater"/>
    <x v="6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s v="theater"/>
    <x v="6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s v="theater"/>
    <x v="6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s v="theater"/>
    <x v="6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s v="theater"/>
    <x v="6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s v="theater"/>
    <x v="6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s v="theater"/>
    <x v="6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s v="theater"/>
    <x v="6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s v="theater"/>
    <x v="6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s v="theater"/>
    <x v="6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s v="theater"/>
    <x v="6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s v="theater"/>
    <x v="6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s v="theater"/>
    <x v="6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s v="theater"/>
    <x v="6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s v="theater"/>
    <x v="6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s v="theater"/>
    <x v="6"/>
    <x v="3359"/>
    <d v="2017-02-24T20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s v="theater"/>
    <x v="6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s v="theater"/>
    <x v="6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s v="theater"/>
    <x v="6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s v="theater"/>
    <x v="6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s v="theater"/>
    <x v="6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s v="theater"/>
    <x v="6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s v="theater"/>
    <x v="6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s v="theater"/>
    <x v="6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s v="theater"/>
    <x v="6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s v="theater"/>
    <x v="6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s v="theater"/>
    <x v="6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s v="theater"/>
    <x v="6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s v="theater"/>
    <x v="6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s v="theater"/>
    <x v="6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s v="theater"/>
    <x v="6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s v="theater"/>
    <x v="6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s v="theater"/>
    <x v="6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s v="theater"/>
    <x v="6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s v="theater"/>
    <x v="6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s v="theater"/>
    <x v="6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s v="theater"/>
    <x v="6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s v="theater"/>
    <x v="6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s v="theater"/>
    <x v="6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s v="theater"/>
    <x v="6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s v="theater"/>
    <x v="6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s v="theater"/>
    <x v="6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s v="theater"/>
    <x v="6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s v="theater"/>
    <x v="6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s v="theater"/>
    <x v="6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s v="theater"/>
    <x v="6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s v="theater"/>
    <x v="6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s v="theater"/>
    <x v="6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s v="theater"/>
    <x v="6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s v="theater"/>
    <x v="6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s v="theater"/>
    <x v="6"/>
    <x v="3394"/>
    <d v="2014-07-27T09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s v="theater"/>
    <x v="6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s v="theater"/>
    <x v="6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s v="theater"/>
    <x v="6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s v="theater"/>
    <x v="6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s v="theater"/>
    <x v="6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s v="theater"/>
    <x v="6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s v="theater"/>
    <x v="6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s v="theater"/>
    <x v="6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s v="theater"/>
    <x v="6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s v="theater"/>
    <x v="6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s v="theater"/>
    <x v="6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s v="theater"/>
    <x v="6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s v="theater"/>
    <x v="6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s v="theater"/>
    <x v="6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s v="theater"/>
    <x v="6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s v="theater"/>
    <x v="6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s v="theater"/>
    <x v="6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s v="theater"/>
    <x v="6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s v="theater"/>
    <x v="6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s v="theater"/>
    <x v="6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s v="theater"/>
    <x v="6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s v="theater"/>
    <x v="6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s v="theater"/>
    <x v="6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s v="theater"/>
    <x v="6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s v="theater"/>
    <x v="6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s v="theater"/>
    <x v="6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s v="theater"/>
    <x v="6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s v="theater"/>
    <x v="6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s v="theater"/>
    <x v="6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s v="theater"/>
    <x v="6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s v="theater"/>
    <x v="6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s v="theater"/>
    <x v="6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s v="theater"/>
    <x v="6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s v="theater"/>
    <x v="6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s v="theater"/>
    <x v="6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s v="theater"/>
    <x v="6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s v="theater"/>
    <x v="6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s v="theater"/>
    <x v="6"/>
    <x v="3432"/>
    <d v="2016-02-05T17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s v="theater"/>
    <x v="6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s v="theater"/>
    <x v="6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s v="theater"/>
    <x v="6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s v="theater"/>
    <x v="6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s v="theater"/>
    <x v="6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s v="theater"/>
    <x v="6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s v="theater"/>
    <x v="6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s v="theater"/>
    <x v="6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s v="theater"/>
    <x v="6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s v="theater"/>
    <x v="6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s v="theater"/>
    <x v="6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s v="theater"/>
    <x v="6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s v="theater"/>
    <x v="6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s v="theater"/>
    <x v="6"/>
    <x v="3446"/>
    <d v="2015-02-05T07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s v="theater"/>
    <x v="6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s v="theater"/>
    <x v="6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s v="theater"/>
    <x v="6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s v="theater"/>
    <x v="6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s v="theater"/>
    <x v="6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s v="theater"/>
    <x v="6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s v="theater"/>
    <x v="6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s v="theater"/>
    <x v="6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s v="theater"/>
    <x v="6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s v="theater"/>
    <x v="6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s v="theater"/>
    <x v="6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s v="theater"/>
    <x v="6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s v="theater"/>
    <x v="6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s v="theater"/>
    <x v="6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s v="theater"/>
    <x v="6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s v="theater"/>
    <x v="6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s v="theater"/>
    <x v="6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s v="theater"/>
    <x v="6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s v="theater"/>
    <x v="6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s v="theater"/>
    <x v="6"/>
    <x v="3466"/>
    <d v="2016-04-19T18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s v="theater"/>
    <x v="6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s v="theater"/>
    <x v="6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s v="theater"/>
    <x v="6"/>
    <x v="3469"/>
    <d v="2016-04-28T10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s v="theater"/>
    <x v="6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s v="theater"/>
    <x v="6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s v="theater"/>
    <x v="6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s v="theater"/>
    <x v="6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s v="theater"/>
    <x v="6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s v="theater"/>
    <x v="6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s v="theater"/>
    <x v="6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s v="theater"/>
    <x v="6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s v="theater"/>
    <x v="6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s v="theater"/>
    <x v="6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s v="theater"/>
    <x v="6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s v="theater"/>
    <x v="6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s v="theater"/>
    <x v="6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s v="theater"/>
    <x v="6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s v="theater"/>
    <x v="6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s v="theater"/>
    <x v="6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s v="theater"/>
    <x v="6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s v="theater"/>
    <x v="6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s v="theater"/>
    <x v="6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s v="theater"/>
    <x v="6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s v="theater"/>
    <x v="6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s v="theater"/>
    <x v="6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s v="theater"/>
    <x v="6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s v="theater"/>
    <x v="6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s v="theater"/>
    <x v="6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s v="theater"/>
    <x v="6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s v="theater"/>
    <x v="6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s v="theater"/>
    <x v="6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s v="theater"/>
    <x v="6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s v="theater"/>
    <x v="6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s v="theater"/>
    <x v="6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s v="theater"/>
    <x v="6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s v="theater"/>
    <x v="6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s v="theater"/>
    <x v="6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s v="theater"/>
    <x v="6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s v="theater"/>
    <x v="6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s v="theater"/>
    <x v="6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s v="theater"/>
    <x v="6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s v="theater"/>
    <x v="6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s v="theater"/>
    <x v="6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s v="theater"/>
    <x v="6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s v="theater"/>
    <x v="6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s v="theater"/>
    <x v="6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s v="theater"/>
    <x v="6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s v="theater"/>
    <x v="6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s v="theater"/>
    <x v="6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s v="theater"/>
    <x v="6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s v="theater"/>
    <x v="6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s v="theater"/>
    <x v="6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s v="theater"/>
    <x v="6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s v="theater"/>
    <x v="6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s v="theater"/>
    <x v="6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s v="theater"/>
    <x v="6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s v="theater"/>
    <x v="6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s v="theater"/>
    <x v="6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s v="theater"/>
    <x v="6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s v="theater"/>
    <x v="6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s v="theater"/>
    <x v="6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s v="theater"/>
    <x v="6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s v="theater"/>
    <x v="6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s v="theater"/>
    <x v="6"/>
    <x v="3530"/>
    <d v="2016-04-10T15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s v="theater"/>
    <x v="6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s v="theater"/>
    <x v="6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s v="theater"/>
    <x v="6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s v="theater"/>
    <x v="6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s v="theater"/>
    <x v="6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s v="theater"/>
    <x v="6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s v="theater"/>
    <x v="6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s v="theater"/>
    <x v="6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s v="theater"/>
    <x v="6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s v="theater"/>
    <x v="6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s v="theater"/>
    <x v="6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s v="theater"/>
    <x v="6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s v="theater"/>
    <x v="6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s v="theater"/>
    <x v="6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s v="theater"/>
    <x v="6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s v="theater"/>
    <x v="6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s v="theater"/>
    <x v="6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s v="theater"/>
    <x v="6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s v="theater"/>
    <x v="6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s v="theater"/>
    <x v="6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s v="theater"/>
    <x v="6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s v="theater"/>
    <x v="6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s v="theater"/>
    <x v="6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s v="theater"/>
    <x v="6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s v="theater"/>
    <x v="6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s v="theater"/>
    <x v="6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s v="theater"/>
    <x v="6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s v="theater"/>
    <x v="6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s v="theater"/>
    <x v="6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s v="theater"/>
    <x v="6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s v="theater"/>
    <x v="6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s v="theater"/>
    <x v="6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s v="theater"/>
    <x v="6"/>
    <x v="3563"/>
    <d v="2016-08-01T14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s v="theater"/>
    <x v="6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s v="theater"/>
    <x v="6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s v="theater"/>
    <x v="6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s v="theater"/>
    <x v="6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s v="theater"/>
    <x v="6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s v="theater"/>
    <x v="6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s v="theater"/>
    <x v="6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s v="theater"/>
    <x v="6"/>
    <x v="3571"/>
    <d v="2014-10-30T15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s v="theater"/>
    <x v="6"/>
    <x v="3572"/>
    <d v="2015-06-21T08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s v="theater"/>
    <x v="6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s v="theater"/>
    <x v="6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s v="theater"/>
    <x v="6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s v="theater"/>
    <x v="6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s v="theater"/>
    <x v="6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s v="theater"/>
    <x v="6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s v="theater"/>
    <x v="6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s v="theater"/>
    <x v="6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s v="theater"/>
    <x v="6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s v="theater"/>
    <x v="6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s v="theater"/>
    <x v="6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s v="theater"/>
    <x v="6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s v="theater"/>
    <x v="6"/>
    <x v="3585"/>
    <d v="2014-12-21T12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s v="theater"/>
    <x v="6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s v="theater"/>
    <x v="6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s v="theater"/>
    <x v="6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s v="theater"/>
    <x v="6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s v="theater"/>
    <x v="6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s v="theater"/>
    <x v="6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s v="theater"/>
    <x v="6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s v="theater"/>
    <x v="6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s v="theater"/>
    <x v="6"/>
    <x v="3594"/>
    <d v="2016-09-03T20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s v="theater"/>
    <x v="6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s v="theater"/>
    <x v="6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s v="theater"/>
    <x v="6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s v="theater"/>
    <x v="6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s v="theater"/>
    <x v="6"/>
    <x v="3599"/>
    <d v="2015-08-29T19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s v="theater"/>
    <x v="6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s v="theater"/>
    <x v="6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s v="theater"/>
    <x v="6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s v="theater"/>
    <x v="6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s v="theater"/>
    <x v="6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s v="theater"/>
    <x v="6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s v="theater"/>
    <x v="6"/>
    <x v="3606"/>
    <d v="2016-08-14T09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s v="theater"/>
    <x v="6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s v="theater"/>
    <x v="6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s v="theater"/>
    <x v="6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s v="theater"/>
    <x v="6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s v="theater"/>
    <x v="6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s v="theater"/>
    <x v="6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s v="theater"/>
    <x v="6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s v="theater"/>
    <x v="6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s v="theater"/>
    <x v="6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s v="theater"/>
    <x v="6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s v="theater"/>
    <x v="6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s v="theater"/>
    <x v="6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s v="theater"/>
    <x v="6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s v="theater"/>
    <x v="6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s v="theater"/>
    <x v="6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s v="theater"/>
    <x v="6"/>
    <x v="3622"/>
    <d v="2014-09-27T22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s v="theater"/>
    <x v="6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s v="theater"/>
    <x v="6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s v="theater"/>
    <x v="6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s v="theater"/>
    <x v="6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s v="theater"/>
    <x v="6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s v="theater"/>
    <x v="40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s v="theater"/>
    <x v="40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s v="theater"/>
    <x v="40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s v="theater"/>
    <x v="40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s v="theater"/>
    <x v="40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s v="theater"/>
    <x v="40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s v="theater"/>
    <x v="40"/>
    <x v="3634"/>
    <d v="2017-01-13T22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s v="theater"/>
    <x v="40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s v="theater"/>
    <x v="40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s v="theater"/>
    <x v="40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s v="theater"/>
    <x v="40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s v="theater"/>
    <x v="40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s v="theater"/>
    <x v="40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s v="theater"/>
    <x v="40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s v="theater"/>
    <x v="40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s v="theater"/>
    <x v="40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s v="theater"/>
    <x v="40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s v="theater"/>
    <x v="40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s v="theater"/>
    <x v="40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s v="theater"/>
    <x v="40"/>
    <x v="3647"/>
    <d v="2016-09-30T12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s v="theater"/>
    <x v="6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s v="theater"/>
    <x v="6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s v="theater"/>
    <x v="6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s v="theater"/>
    <x v="6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s v="theater"/>
    <x v="6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s v="theater"/>
    <x v="6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s v="theater"/>
    <x v="6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s v="theater"/>
    <x v="6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s v="theater"/>
    <x v="6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s v="theater"/>
    <x v="6"/>
    <x v="3657"/>
    <d v="2016-06-01T16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s v="theater"/>
    <x v="6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s v="theater"/>
    <x v="6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s v="theater"/>
    <x v="6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s v="theater"/>
    <x v="6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s v="theater"/>
    <x v="6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s v="theater"/>
    <x v="6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s v="theater"/>
    <x v="6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s v="theater"/>
    <x v="6"/>
    <x v="3665"/>
    <d v="2015-10-28T14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s v="theater"/>
    <x v="6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s v="theater"/>
    <x v="6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s v="theater"/>
    <x v="6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s v="theater"/>
    <x v="6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s v="theater"/>
    <x v="6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s v="theater"/>
    <x v="6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s v="theater"/>
    <x v="6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s v="theater"/>
    <x v="6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s v="theater"/>
    <x v="6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s v="theater"/>
    <x v="6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s v="theater"/>
    <x v="6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s v="theater"/>
    <x v="6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s v="theater"/>
    <x v="6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s v="theater"/>
    <x v="6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s v="theater"/>
    <x v="6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s v="theater"/>
    <x v="6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s v="theater"/>
    <x v="6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s v="theater"/>
    <x v="6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s v="theater"/>
    <x v="6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s v="theater"/>
    <x v="6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s v="theater"/>
    <x v="6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s v="theater"/>
    <x v="6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s v="theater"/>
    <x v="6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s v="theater"/>
    <x v="6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s v="theater"/>
    <x v="6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s v="theater"/>
    <x v="6"/>
    <x v="3691"/>
    <d v="2015-03-01T23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s v="theater"/>
    <x v="6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s v="theater"/>
    <x v="6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s v="theater"/>
    <x v="6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s v="theater"/>
    <x v="6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s v="theater"/>
    <x v="6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s v="theater"/>
    <x v="6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s v="theater"/>
    <x v="6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s v="theater"/>
    <x v="6"/>
    <x v="3699"/>
    <d v="2014-10-15T09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s v="theater"/>
    <x v="6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s v="theater"/>
    <x v="6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s v="theater"/>
    <x v="6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s v="theater"/>
    <x v="6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s v="theater"/>
    <x v="6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s v="theater"/>
    <x v="6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s v="theater"/>
    <x v="6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s v="theater"/>
    <x v="6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s v="theater"/>
    <x v="6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s v="theater"/>
    <x v="6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s v="theater"/>
    <x v="6"/>
    <x v="3710"/>
    <d v="2015-04-03T08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s v="theater"/>
    <x v="6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s v="theater"/>
    <x v="6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s v="theater"/>
    <x v="6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s v="theater"/>
    <x v="6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s v="theater"/>
    <x v="6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s v="theater"/>
    <x v="6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s v="theater"/>
    <x v="6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s v="theater"/>
    <x v="6"/>
    <x v="3718"/>
    <d v="2015-02-27T12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s v="theater"/>
    <x v="6"/>
    <x v="3719"/>
    <d v="2015-06-22T12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s v="theater"/>
    <x v="6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s v="theater"/>
    <x v="6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s v="theater"/>
    <x v="6"/>
    <x v="3722"/>
    <d v="2016-02-11T17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s v="theater"/>
    <x v="6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s v="theater"/>
    <x v="6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s v="theater"/>
    <x v="6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s v="theater"/>
    <x v="6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s v="theater"/>
    <x v="6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s v="theater"/>
    <x v="6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s v="theater"/>
    <x v="6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s v="theater"/>
    <x v="6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s v="theater"/>
    <x v="6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s v="theater"/>
    <x v="6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s v="theater"/>
    <x v="6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s v="theater"/>
    <x v="6"/>
    <x v="3734"/>
    <d v="2015-05-25T16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s v="theater"/>
    <x v="6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s v="theater"/>
    <x v="6"/>
    <x v="3736"/>
    <d v="2015-03-23T13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s v="theater"/>
    <x v="6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s v="theater"/>
    <x v="6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s v="theater"/>
    <x v="6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s v="theater"/>
    <x v="6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s v="theater"/>
    <x v="6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s v="theater"/>
    <x v="6"/>
    <x v="3742"/>
    <d v="2014-09-06T00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s v="theater"/>
    <x v="6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s v="theater"/>
    <x v="6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s v="theater"/>
    <x v="6"/>
    <x v="3745"/>
    <d v="2014-08-10T11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s v="theater"/>
    <x v="6"/>
    <x v="3746"/>
    <d v="2016-10-08T04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s v="theater"/>
    <x v="6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s v="theater"/>
    <x v="40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s v="theater"/>
    <x v="40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s v="theater"/>
    <x v="40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s v="theater"/>
    <x v="40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s v="theater"/>
    <x v="40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s v="theater"/>
    <x v="40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s v="theater"/>
    <x v="40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s v="theater"/>
    <x v="40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s v="theater"/>
    <x v="40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s v="theater"/>
    <x v="40"/>
    <x v="3757"/>
    <d v="2014-12-01T15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s v="theater"/>
    <x v="40"/>
    <x v="3758"/>
    <d v="2014-05-19T00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s v="theater"/>
    <x v="40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s v="theater"/>
    <x v="40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s v="theater"/>
    <x v="40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s v="theater"/>
    <x v="40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s v="theater"/>
    <x v="40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s v="theater"/>
    <x v="40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s v="theater"/>
    <x v="40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s v="theater"/>
    <x v="40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s v="theater"/>
    <x v="40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s v="theater"/>
    <x v="40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s v="theater"/>
    <x v="40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s v="theater"/>
    <x v="40"/>
    <x v="3770"/>
    <d v="2015-06-13T17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s v="theater"/>
    <x v="40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s v="theater"/>
    <x v="40"/>
    <x v="3772"/>
    <d v="2016-11-29T01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s v="theater"/>
    <x v="40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s v="theater"/>
    <x v="40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s v="theater"/>
    <x v="40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s v="theater"/>
    <x v="40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s v="theater"/>
    <x v="40"/>
    <x v="3777"/>
    <d v="2014-09-26T23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s v="theater"/>
    <x v="40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s v="theater"/>
    <x v="40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s v="theater"/>
    <x v="40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s v="theater"/>
    <x v="40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s v="theater"/>
    <x v="40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s v="theater"/>
    <x v="40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s v="theater"/>
    <x v="40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s v="theater"/>
    <x v="40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s v="theater"/>
    <x v="40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s v="theater"/>
    <x v="40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s v="theater"/>
    <x v="40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s v="theater"/>
    <x v="40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s v="theater"/>
    <x v="40"/>
    <x v="3790"/>
    <d v="2016-11-22T12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s v="theater"/>
    <x v="40"/>
    <x v="3791"/>
    <d v="2014-07-06T11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s v="theater"/>
    <x v="40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s v="theater"/>
    <x v="40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s v="theater"/>
    <x v="40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s v="theater"/>
    <x v="40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s v="theater"/>
    <x v="40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s v="theater"/>
    <x v="40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s v="theater"/>
    <x v="40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s v="theater"/>
    <x v="40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s v="theater"/>
    <x v="40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s v="theater"/>
    <x v="40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s v="theater"/>
    <x v="40"/>
    <x v="3802"/>
    <d v="2015-10-21T22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s v="theater"/>
    <x v="40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s v="theater"/>
    <x v="40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s v="theater"/>
    <x v="40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s v="theater"/>
    <x v="40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s v="theater"/>
    <x v="40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s v="theater"/>
    <x v="6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s v="theater"/>
    <x v="6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s v="theater"/>
    <x v="6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s v="theater"/>
    <x v="6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s v="theater"/>
    <x v="6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s v="theater"/>
    <x v="6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s v="theater"/>
    <x v="6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s v="theater"/>
    <x v="6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s v="theater"/>
    <x v="6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s v="theater"/>
    <x v="6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s v="theater"/>
    <x v="6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s v="theater"/>
    <x v="6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s v="theater"/>
    <x v="6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s v="theater"/>
    <x v="6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s v="theater"/>
    <x v="6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s v="theater"/>
    <x v="6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s v="theater"/>
    <x v="6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s v="theater"/>
    <x v="6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s v="theater"/>
    <x v="6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s v="theater"/>
    <x v="6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s v="theater"/>
    <x v="6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s v="theater"/>
    <x v="6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s v="theater"/>
    <x v="6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s v="theater"/>
    <x v="6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s v="theater"/>
    <x v="6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s v="theater"/>
    <x v="6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s v="theater"/>
    <x v="6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s v="theater"/>
    <x v="6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s v="theater"/>
    <x v="6"/>
    <x v="3836"/>
    <d v="2016-08-02T23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s v="theater"/>
    <x v="6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s v="theater"/>
    <x v="6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s v="theater"/>
    <x v="6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s v="theater"/>
    <x v="6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s v="theater"/>
    <x v="6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s v="theater"/>
    <x v="6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s v="theater"/>
    <x v="6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s v="theater"/>
    <x v="6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s v="theater"/>
    <x v="6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s v="theater"/>
    <x v="6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s v="theater"/>
    <x v="6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s v="theater"/>
    <x v="6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s v="theater"/>
    <x v="6"/>
    <x v="3849"/>
    <d v="2015-06-11T13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s v="theater"/>
    <x v="6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s v="theater"/>
    <x v="6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s v="theater"/>
    <x v="6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s v="theater"/>
    <x v="6"/>
    <x v="3853"/>
    <d v="2014-09-01T15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s v="theater"/>
    <x v="6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s v="theater"/>
    <x v="6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s v="theater"/>
    <x v="6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s v="theater"/>
    <x v="6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s v="theater"/>
    <x v="6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s v="theater"/>
    <x v="6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s v="theater"/>
    <x v="6"/>
    <x v="3860"/>
    <d v="2014-08-12T10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s v="theater"/>
    <x v="6"/>
    <x v="3861"/>
    <d v="2014-11-12T16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s v="theater"/>
    <x v="6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s v="theater"/>
    <x v="6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s v="theater"/>
    <x v="6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s v="theater"/>
    <x v="6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s v="theater"/>
    <x v="6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s v="theater"/>
    <x v="6"/>
    <x v="3867"/>
    <d v="2016-06-18T14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s v="theater"/>
    <x v="40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s v="theater"/>
    <x v="40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s v="theater"/>
    <x v="40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s v="theater"/>
    <x v="40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s v="theater"/>
    <x v="40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s v="theater"/>
    <x v="40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s v="theater"/>
    <x v="40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s v="theater"/>
    <x v="40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s v="theater"/>
    <x v="40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s v="theater"/>
    <x v="40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s v="theater"/>
    <x v="40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s v="theater"/>
    <x v="40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s v="theater"/>
    <x v="40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s v="theater"/>
    <x v="40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s v="theater"/>
    <x v="40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s v="theater"/>
    <x v="40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s v="theater"/>
    <x v="40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s v="theater"/>
    <x v="40"/>
    <x v="3885"/>
    <d v="2016-05-09T17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s v="theater"/>
    <x v="40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s v="theater"/>
    <x v="40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s v="theater"/>
    <x v="6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s v="theater"/>
    <x v="6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s v="theater"/>
    <x v="6"/>
    <x v="3890"/>
    <d v="2015-08-15T13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s v="theater"/>
    <x v="6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s v="theater"/>
    <x v="6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s v="theater"/>
    <x v="6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s v="theater"/>
    <x v="6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s v="theater"/>
    <x v="6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s v="theater"/>
    <x v="6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s v="theater"/>
    <x v="6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s v="theater"/>
    <x v="6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s v="theater"/>
    <x v="6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s v="theater"/>
    <x v="6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s v="theater"/>
    <x v="6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s v="theater"/>
    <x v="6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s v="theater"/>
    <x v="6"/>
    <x v="3903"/>
    <d v="2015-08-14T14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s v="theater"/>
    <x v="6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s v="theater"/>
    <x v="6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s v="theater"/>
    <x v="6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s v="theater"/>
    <x v="6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s v="theater"/>
    <x v="6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s v="theater"/>
    <x v="6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s v="theater"/>
    <x v="6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s v="theater"/>
    <x v="6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s v="theater"/>
    <x v="6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s v="theater"/>
    <x v="6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s v="theater"/>
    <x v="6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s v="theater"/>
    <x v="6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s v="theater"/>
    <x v="6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s v="theater"/>
    <x v="6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s v="theater"/>
    <x v="6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s v="theater"/>
    <x v="6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s v="theater"/>
    <x v="6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s v="theater"/>
    <x v="6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s v="theater"/>
    <x v="6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s v="theater"/>
    <x v="6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s v="theater"/>
    <x v="6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s v="theater"/>
    <x v="6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s v="theater"/>
    <x v="6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s v="theater"/>
    <x v="6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s v="theater"/>
    <x v="6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s v="theater"/>
    <x v="6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s v="theater"/>
    <x v="6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s v="theater"/>
    <x v="6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s v="theater"/>
    <x v="6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s v="theater"/>
    <x v="6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s v="theater"/>
    <x v="6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s v="theater"/>
    <x v="6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s v="theater"/>
    <x v="6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s v="theater"/>
    <x v="6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s v="theater"/>
    <x v="6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s v="theater"/>
    <x v="6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s v="theater"/>
    <x v="6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s v="theater"/>
    <x v="6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s v="theater"/>
    <x v="6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s v="theater"/>
    <x v="6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s v="theater"/>
    <x v="6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s v="theater"/>
    <x v="6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s v="theater"/>
    <x v="6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s v="theater"/>
    <x v="6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s v="theater"/>
    <x v="6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s v="theater"/>
    <x v="6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s v="theater"/>
    <x v="6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s v="theater"/>
    <x v="6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s v="theater"/>
    <x v="6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s v="theater"/>
    <x v="6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s v="theater"/>
    <x v="6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s v="theater"/>
    <x v="6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s v="theater"/>
    <x v="6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s v="theater"/>
    <x v="6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s v="theater"/>
    <x v="6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s v="theater"/>
    <x v="6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s v="theater"/>
    <x v="6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s v="theater"/>
    <x v="6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s v="theater"/>
    <x v="6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s v="theater"/>
    <x v="6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s v="theater"/>
    <x v="6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s v="theater"/>
    <x v="6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s v="theater"/>
    <x v="6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s v="theater"/>
    <x v="6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s v="theater"/>
    <x v="6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s v="theater"/>
    <x v="6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s v="theater"/>
    <x v="6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s v="theater"/>
    <x v="6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s v="theater"/>
    <x v="6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s v="theater"/>
    <x v="6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s v="theater"/>
    <x v="6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s v="theater"/>
    <x v="6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s v="theater"/>
    <x v="6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s v="theater"/>
    <x v="6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s v="theater"/>
    <x v="6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s v="theater"/>
    <x v="6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s v="theater"/>
    <x v="6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s v="theater"/>
    <x v="6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s v="theater"/>
    <x v="6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s v="theater"/>
    <x v="6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s v="theater"/>
    <x v="6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s v="theater"/>
    <x v="6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s v="theater"/>
    <x v="6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s v="theater"/>
    <x v="6"/>
    <x v="3987"/>
    <d v="2014-05-16T17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s v="theater"/>
    <x v="6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s v="theater"/>
    <x v="6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s v="theater"/>
    <x v="6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s v="theater"/>
    <x v="6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s v="theater"/>
    <x v="6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s v="theater"/>
    <x v="6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s v="theater"/>
    <x v="6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s v="theater"/>
    <x v="6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s v="theater"/>
    <x v="6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s v="theater"/>
    <x v="6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s v="theater"/>
    <x v="6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s v="theater"/>
    <x v="6"/>
    <x v="3999"/>
    <d v="2014-08-31T14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s v="theater"/>
    <x v="6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s v="theater"/>
    <x v="6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s v="theater"/>
    <x v="6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s v="theater"/>
    <x v="6"/>
    <x v="4003"/>
    <d v="2015-02-15T09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s v="theater"/>
    <x v="6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s v="theater"/>
    <x v="6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s v="theater"/>
    <x v="6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s v="theater"/>
    <x v="6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s v="theater"/>
    <x v="6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s v="theater"/>
    <x v="6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s v="theater"/>
    <x v="6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s v="theater"/>
    <x v="6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s v="theater"/>
    <x v="6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s v="theater"/>
    <x v="6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s v="theater"/>
    <x v="6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s v="theater"/>
    <x v="6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s v="theater"/>
    <x v="6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s v="theater"/>
    <x v="6"/>
    <x v="4017"/>
    <d v="2014-09-04T11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s v="theater"/>
    <x v="6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s v="theater"/>
    <x v="6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s v="theater"/>
    <x v="6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s v="theater"/>
    <x v="6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s v="theater"/>
    <x v="6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s v="theater"/>
    <x v="6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s v="theater"/>
    <x v="6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s v="theater"/>
    <x v="6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s v="theater"/>
    <x v="6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s v="theater"/>
    <x v="6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s v="theater"/>
    <x v="6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s v="theater"/>
    <x v="6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s v="theater"/>
    <x v="6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s v="theater"/>
    <x v="6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s v="theater"/>
    <x v="6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s v="theater"/>
    <x v="6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s v="theater"/>
    <x v="6"/>
    <x v="4034"/>
    <d v="2015-04-03T16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s v="theater"/>
    <x v="6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s v="theater"/>
    <x v="6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s v="theater"/>
    <x v="6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s v="theater"/>
    <x v="6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s v="theater"/>
    <x v="6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s v="theater"/>
    <x v="6"/>
    <x v="4040"/>
    <d v="2015-07-17T22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s v="theater"/>
    <x v="6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s v="theater"/>
    <x v="6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s v="theater"/>
    <x v="6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s v="theater"/>
    <x v="6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s v="theater"/>
    <x v="6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s v="theater"/>
    <x v="6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s v="theater"/>
    <x v="6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s v="theater"/>
    <x v="6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s v="theater"/>
    <x v="6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s v="theater"/>
    <x v="6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s v="theater"/>
    <x v="6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s v="theater"/>
    <x v="6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s v="theater"/>
    <x v="6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s v="theater"/>
    <x v="6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s v="theater"/>
    <x v="6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s v="theater"/>
    <x v="6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s v="theater"/>
    <x v="6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s v="theater"/>
    <x v="6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s v="theater"/>
    <x v="6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s v="theater"/>
    <x v="6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s v="theater"/>
    <x v="6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s v="theater"/>
    <x v="6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s v="theater"/>
    <x v="6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s v="theater"/>
    <x v="6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s v="theater"/>
    <x v="6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s v="theater"/>
    <x v="6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s v="theater"/>
    <x v="6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s v="theater"/>
    <x v="6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s v="theater"/>
    <x v="6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s v="theater"/>
    <x v="6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s v="theater"/>
    <x v="6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s v="theater"/>
    <x v="6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s v="theater"/>
    <x v="6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s v="theater"/>
    <x v="6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s v="theater"/>
    <x v="6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s v="theater"/>
    <x v="6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s v="theater"/>
    <x v="6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s v="theater"/>
    <x v="6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s v="theater"/>
    <x v="6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s v="theater"/>
    <x v="6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s v="theater"/>
    <x v="6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s v="theater"/>
    <x v="6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s v="theater"/>
    <x v="6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s v="theater"/>
    <x v="6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s v="theater"/>
    <x v="6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s v="theater"/>
    <x v="6"/>
    <x v="4086"/>
    <d v="2015-11-20T23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s v="theater"/>
    <x v="6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s v="theater"/>
    <x v="6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s v="theater"/>
    <x v="6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s v="theater"/>
    <x v="6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s v="theater"/>
    <x v="6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s v="theater"/>
    <x v="6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s v="theater"/>
    <x v="6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s v="theater"/>
    <x v="6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s v="theater"/>
    <x v="6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s v="theater"/>
    <x v="6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s v="theater"/>
    <x v="6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s v="theater"/>
    <x v="6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s v="theater"/>
    <x v="6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s v="theater"/>
    <x v="6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s v="theater"/>
    <x v="6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s v="theater"/>
    <x v="6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s v="theater"/>
    <x v="6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s v="theater"/>
    <x v="6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s v="theater"/>
    <x v="6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s v="theater"/>
    <x v="6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s v="theater"/>
    <x v="6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s v="theater"/>
    <x v="6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s v="theater"/>
    <x v="6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s v="theater"/>
    <x v="6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s v="theater"/>
    <x v="6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s v="theater"/>
    <x v="6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s v="theater"/>
    <x v="6"/>
    <x v="4113"/>
    <d v="2016-01-08T01:34:00"/>
  </r>
  <r>
    <m/>
    <m/>
    <m/>
    <m/>
    <m/>
    <x v="4"/>
    <x v="21"/>
    <m/>
    <m/>
    <m/>
    <m/>
    <m/>
    <m/>
    <m/>
    <m/>
    <m/>
    <m/>
    <x v="41"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3E19F6-1C60-432B-81C1-5688A6C3988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B7AA09-3337-4F83-8E19-D01ABB0C2477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F47" firstHeaderRow="1" firstDataRow="2" firstDataCol="1" rowPageCount="2" colPageCount="1"/>
  <pivotFields count="18">
    <pivotField showAll="0"/>
    <pivotField showAll="0">
      <items count="4109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>
      <items count="4107">
        <item x="3883"/>
        <item x="1048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1127"/>
        <item x="1047"/>
        <item x="1947"/>
        <item x="301"/>
        <item x="465"/>
        <item x="521"/>
        <item x="2973"/>
        <item x="763"/>
        <item x="2307"/>
        <item x="2118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2677"/>
        <item x="3850"/>
        <item x="3771"/>
        <item x="25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3636"/>
        <item x="1266"/>
        <item x="3886"/>
        <item x="1068"/>
        <item x="2388"/>
        <item x="217"/>
        <item x="770"/>
        <item x="3112"/>
        <item x="128"/>
        <item x="141"/>
        <item x="73"/>
        <item x="512"/>
        <item x="1089"/>
        <item x="3177"/>
        <item x="3218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3525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2701"/>
        <item x="1416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051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99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4049"/>
        <item x="2288"/>
        <item x="2869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59"/>
        <item x="2200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27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376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1577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2871"/>
        <item x="1510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3978"/>
        <item x="2349"/>
        <item x="2291"/>
        <item x="1130"/>
        <item x="2181"/>
        <item x="182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360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514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1088"/>
        <item x="230"/>
        <item x="2017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2519"/>
        <item x="144"/>
        <item x="3300"/>
        <item x="4013"/>
        <item x="3031"/>
        <item x="1910"/>
        <item x="752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3150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328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041"/>
        <item x="1728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1630"/>
        <item x="2099"/>
        <item x="2170"/>
        <item x="1886"/>
        <item x="129"/>
        <item x="1934"/>
        <item x="2589"/>
        <item x="438"/>
        <item x="1667"/>
        <item x="823"/>
        <item x="3045"/>
        <item x="1830"/>
        <item x="2514"/>
        <item x="2697"/>
        <item x="1589"/>
        <item x="1177"/>
        <item x="2638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2599"/>
        <item x="1348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1331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1892"/>
        <item x="735"/>
        <item x="1192"/>
        <item x="3318"/>
        <item x="662"/>
        <item x="1125"/>
        <item x="2391"/>
        <item x="3100"/>
        <item x="226"/>
        <item x="3554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3400"/>
        <item x="453"/>
        <item x="987"/>
        <item x="2622"/>
        <item x="3976"/>
        <item x="2450"/>
        <item x="157"/>
        <item x="878"/>
        <item x="2012"/>
        <item x="1157"/>
        <item x="1176"/>
        <item x="3725"/>
        <item x="1960"/>
        <item x="1619"/>
        <item x="1875"/>
        <item x="1871"/>
        <item x="1675"/>
        <item x="2526"/>
        <item x="1575"/>
        <item x="3075"/>
        <item x="1019"/>
        <item x="1656"/>
        <item x="932"/>
        <item x="901"/>
        <item x="3957"/>
        <item x="3183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117"/>
        <item x="2443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1899"/>
        <item x="590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898"/>
        <item x="2368"/>
        <item x="140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389"/>
        <item x="359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4078"/>
        <item x="2097"/>
        <item x="982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1937"/>
        <item x="3527"/>
        <item x="3699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75"/>
        <item x="1744"/>
        <item x="317"/>
        <item x="1769"/>
        <item x="1579"/>
        <item x="1813"/>
        <item x="1749"/>
        <item x="1801"/>
        <item x="1220"/>
        <item x="2719"/>
        <item x="2270"/>
        <item x="3047"/>
        <item x="3499"/>
        <item x="2232"/>
        <item x="1132"/>
        <item x="2127"/>
        <item x="3507"/>
        <item x="1119"/>
        <item x="2578"/>
        <item x="563"/>
        <item x="1664"/>
        <item x="2873"/>
        <item x="4026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3936"/>
        <item x="686"/>
        <item x="2932"/>
        <item x="684"/>
        <item x="1687"/>
        <item x="692"/>
        <item x="3288"/>
        <item x="845"/>
        <item x="2285"/>
        <item x="2330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3458"/>
        <item x="472"/>
        <item x="1857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1008"/>
        <item x="1817"/>
        <item x="2757"/>
        <item x="235"/>
        <item x="1059"/>
        <item x="2384"/>
        <item x="701"/>
        <item x="2634"/>
        <item x="1202"/>
        <item x="4103"/>
        <item x="3228"/>
        <item x="1632"/>
        <item x="1710"/>
        <item x="3443"/>
        <item x="2611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3051"/>
        <item x="554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3895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1396"/>
        <item x="3384"/>
        <item x="2338"/>
        <item x="738"/>
        <item x="1103"/>
        <item x="1519"/>
        <item x="2779"/>
        <item x="1324"/>
        <item x="2498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680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2337"/>
        <item x="1359"/>
        <item x="1004"/>
        <item x="1923"/>
        <item x="428"/>
        <item x="1557"/>
        <item x="2791"/>
        <item x="3244"/>
        <item x="151"/>
        <item x="1673"/>
        <item x="4085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137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4061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64"/>
        <item x="2802"/>
        <item x="218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980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046"/>
        <item x="3242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94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531"/>
        <item x="3758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742"/>
        <item x="801"/>
        <item x="3847"/>
        <item x="4062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2696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367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993"/>
        <item x="2493"/>
        <item x="678"/>
        <item x="2039"/>
        <item x="1337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3733"/>
        <item x="3321"/>
        <item x="4080"/>
        <item x="2685"/>
        <item x="2940"/>
        <item x="1316"/>
        <item x="3044"/>
        <item x="1677"/>
        <item x="2565"/>
        <item x="2243"/>
        <item x="3645"/>
        <item x="290"/>
        <item x="3671"/>
        <item x="2146"/>
        <item x="2251"/>
        <item x="1313"/>
        <item x="651"/>
        <item x="2842"/>
        <item x="4105"/>
        <item t="default"/>
      </items>
    </pivotField>
    <pivotField showAll="0"/>
    <pivotField showAll="0"/>
    <pivotField axis="axisCol" dataField="1" showAll="0">
      <items count="6">
        <item x="0"/>
        <item x="2"/>
        <item x="1"/>
        <item x="3"/>
        <item x="4"/>
        <item t="default"/>
      </items>
    </pivotField>
    <pivotField axis="axisPage" showAll="0" defaultSubtota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</items>
    </pivotField>
    <pivotField showAll="0">
      <items count="15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x="13"/>
        <item t="default"/>
      </items>
    </pivotField>
    <pivotField showAll="0"/>
    <pivotField showAll="0"/>
    <pivotField showAll="0"/>
    <pivotField showAll="0"/>
    <pivotField showAll="0"/>
    <pivotField name="Parent Category" axis="axisPage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" fld="5" subtotal="count" baseField="17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BA75D6-4D84-492D-9CEF-0B06202F0128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2"/>
        <item h="1" x="3"/>
        <item x="4"/>
        <item t="default"/>
      </items>
    </pivotField>
    <pivotField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21" hier="-1"/>
    <pageField fld="20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3F9047-EC89-445C-B76D-E342FBB4FB6C}">
  <sheetPr codeName="Sheet1"/>
  <dimension ref="A1:F14"/>
  <sheetViews>
    <sheetView workbookViewId="0">
      <selection activeCell="Q22" sqref="Q22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7" width="10.77734375" bestFit="1" customWidth="1"/>
  </cols>
  <sheetData>
    <row r="1" spans="1:6" x14ac:dyDescent="0.3">
      <c r="A1" s="5" t="s">
        <v>8223</v>
      </c>
      <c r="B1" t="s">
        <v>8322</v>
      </c>
    </row>
    <row r="3" spans="1:6" x14ac:dyDescent="0.3">
      <c r="A3" s="5" t="s">
        <v>8312</v>
      </c>
      <c r="B3" s="5" t="s">
        <v>8323</v>
      </c>
    </row>
    <row r="4" spans="1:6" x14ac:dyDescent="0.3">
      <c r="A4" s="5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 x14ac:dyDescent="0.3">
      <c r="A5" s="6" t="s">
        <v>8313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3">
      <c r="A6" s="6" t="s">
        <v>8314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3">
      <c r="A7" s="6" t="s">
        <v>8315</v>
      </c>
      <c r="B7" s="9">
        <v>80</v>
      </c>
      <c r="C7" s="9">
        <v>140</v>
      </c>
      <c r="D7" s="9"/>
      <c r="E7" s="9"/>
      <c r="F7" s="9">
        <v>220</v>
      </c>
    </row>
    <row r="8" spans="1:6" x14ac:dyDescent="0.3">
      <c r="A8" s="6" t="s">
        <v>8316</v>
      </c>
      <c r="B8" s="9"/>
      <c r="C8" s="9"/>
      <c r="D8" s="9">
        <v>24</v>
      </c>
      <c r="E8" s="9"/>
      <c r="F8" s="9">
        <v>24</v>
      </c>
    </row>
    <row r="9" spans="1:6" x14ac:dyDescent="0.3">
      <c r="A9" s="6" t="s">
        <v>8317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3">
      <c r="A10" s="6" t="s">
        <v>8318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3">
      <c r="A11" s="6" t="s">
        <v>8319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3">
      <c r="A12" s="6" t="s">
        <v>8320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3">
      <c r="A13" s="6" t="s">
        <v>8321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3">
      <c r="A14" s="6" t="s">
        <v>8311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9FB8EA-20DD-48C8-AD6E-D5B50AFE3C20}">
  <sheetPr codeName="Sheet3"/>
  <dimension ref="A1:F47"/>
  <sheetViews>
    <sheetView topLeftCell="A4" workbookViewId="0">
      <selection activeCell="L26" sqref="L26"/>
    </sheetView>
  </sheetViews>
  <sheetFormatPr defaultRowHeight="14.4" x14ac:dyDescent="0.3"/>
  <cols>
    <col min="1" max="1" width="16.66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7" width="10.77734375" bestFit="1" customWidth="1"/>
  </cols>
  <sheetData>
    <row r="1" spans="1:6" x14ac:dyDescent="0.3">
      <c r="A1" s="5" t="s">
        <v>8223</v>
      </c>
      <c r="B1" t="s">
        <v>8322</v>
      </c>
    </row>
    <row r="2" spans="1:6" x14ac:dyDescent="0.3">
      <c r="A2" s="5" t="s">
        <v>8366</v>
      </c>
      <c r="B2" t="s">
        <v>8322</v>
      </c>
    </row>
    <row r="4" spans="1:6" x14ac:dyDescent="0.3">
      <c r="A4" s="5" t="s">
        <v>8365</v>
      </c>
      <c r="B4" s="5" t="s">
        <v>8323</v>
      </c>
    </row>
    <row r="5" spans="1:6" x14ac:dyDescent="0.3">
      <c r="A5" s="5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3">
      <c r="A6" s="6" t="s">
        <v>8324</v>
      </c>
      <c r="B6" s="9"/>
      <c r="C6" s="9">
        <v>100</v>
      </c>
      <c r="D6" s="9"/>
      <c r="E6" s="9"/>
      <c r="F6" s="9">
        <v>100</v>
      </c>
    </row>
    <row r="7" spans="1:6" x14ac:dyDescent="0.3">
      <c r="A7" s="6" t="s">
        <v>8325</v>
      </c>
      <c r="B7" s="9"/>
      <c r="C7" s="9"/>
      <c r="D7" s="9">
        <v>20</v>
      </c>
      <c r="E7" s="9"/>
      <c r="F7" s="9">
        <v>20</v>
      </c>
    </row>
    <row r="8" spans="1:6" x14ac:dyDescent="0.3">
      <c r="A8" s="6" t="s">
        <v>8326</v>
      </c>
      <c r="B8" s="9"/>
      <c r="C8" s="9"/>
      <c r="D8" s="9">
        <v>24</v>
      </c>
      <c r="E8" s="9"/>
      <c r="F8" s="9">
        <v>24</v>
      </c>
    </row>
    <row r="9" spans="1:6" x14ac:dyDescent="0.3">
      <c r="A9" s="6" t="s">
        <v>8327</v>
      </c>
      <c r="B9" s="9"/>
      <c r="C9" s="9">
        <v>40</v>
      </c>
      <c r="D9" s="9"/>
      <c r="E9" s="9"/>
      <c r="F9" s="9">
        <v>40</v>
      </c>
    </row>
    <row r="10" spans="1:6" x14ac:dyDescent="0.3">
      <c r="A10" s="6" t="s">
        <v>8328</v>
      </c>
      <c r="B10" s="9">
        <v>40</v>
      </c>
      <c r="C10" s="9"/>
      <c r="D10" s="9"/>
      <c r="E10" s="9"/>
      <c r="F10" s="9">
        <v>40</v>
      </c>
    </row>
    <row r="11" spans="1:6" x14ac:dyDescent="0.3">
      <c r="A11" s="6" t="s">
        <v>8329</v>
      </c>
      <c r="B11" s="9">
        <v>180</v>
      </c>
      <c r="C11" s="9"/>
      <c r="D11" s="9"/>
      <c r="E11" s="9"/>
      <c r="F11" s="9">
        <v>180</v>
      </c>
    </row>
    <row r="12" spans="1:6" x14ac:dyDescent="0.3">
      <c r="A12" s="6" t="s">
        <v>8330</v>
      </c>
      <c r="B12" s="9"/>
      <c r="C12" s="9">
        <v>80</v>
      </c>
      <c r="D12" s="9"/>
      <c r="E12" s="9"/>
      <c r="F12" s="9">
        <v>80</v>
      </c>
    </row>
    <row r="13" spans="1:6" x14ac:dyDescent="0.3">
      <c r="A13" s="6" t="s">
        <v>8331</v>
      </c>
      <c r="B13" s="9">
        <v>40</v>
      </c>
      <c r="C13" s="9"/>
      <c r="D13" s="9"/>
      <c r="E13" s="9"/>
      <c r="F13" s="9">
        <v>40</v>
      </c>
    </row>
    <row r="14" spans="1:6" x14ac:dyDescent="0.3">
      <c r="A14" s="6" t="s">
        <v>8332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3">
      <c r="A15" s="6" t="s">
        <v>8333</v>
      </c>
      <c r="B15" s="9"/>
      <c r="C15" s="9">
        <v>40</v>
      </c>
      <c r="D15" s="9"/>
      <c r="E15" s="9"/>
      <c r="F15" s="9">
        <v>40</v>
      </c>
    </row>
    <row r="16" spans="1:6" x14ac:dyDescent="0.3">
      <c r="A16" s="6" t="s">
        <v>8334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3">
      <c r="A17" s="6" t="s">
        <v>8335</v>
      </c>
      <c r="B17" s="9"/>
      <c r="C17" s="9">
        <v>20</v>
      </c>
      <c r="D17" s="9"/>
      <c r="E17" s="9"/>
      <c r="F17" s="9">
        <v>20</v>
      </c>
    </row>
    <row r="18" spans="1:6" x14ac:dyDescent="0.3">
      <c r="A18" s="6" t="s">
        <v>8336</v>
      </c>
      <c r="B18" s="9">
        <v>140</v>
      </c>
      <c r="C18" s="9"/>
      <c r="D18" s="9"/>
      <c r="E18" s="9"/>
      <c r="F18" s="9">
        <v>140</v>
      </c>
    </row>
    <row r="19" spans="1:6" x14ac:dyDescent="0.3">
      <c r="A19" s="6" t="s">
        <v>8337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3">
      <c r="A20" s="6" t="s">
        <v>8338</v>
      </c>
      <c r="B20" s="9"/>
      <c r="C20" s="9">
        <v>60</v>
      </c>
      <c r="D20" s="9"/>
      <c r="E20" s="9"/>
      <c r="F20" s="9">
        <v>60</v>
      </c>
    </row>
    <row r="21" spans="1:6" x14ac:dyDescent="0.3">
      <c r="A21" s="6" t="s">
        <v>8339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3">
      <c r="A22" s="6" t="s">
        <v>8340</v>
      </c>
      <c r="B22" s="9">
        <v>20</v>
      </c>
      <c r="C22" s="9"/>
      <c r="D22" s="9"/>
      <c r="E22" s="9"/>
      <c r="F22" s="9">
        <v>20</v>
      </c>
    </row>
    <row r="23" spans="1:6" x14ac:dyDescent="0.3">
      <c r="A23" s="6" t="s">
        <v>8341</v>
      </c>
      <c r="B23" s="9"/>
      <c r="C23" s="9">
        <v>40</v>
      </c>
      <c r="D23" s="9"/>
      <c r="E23" s="9"/>
      <c r="F23" s="9">
        <v>40</v>
      </c>
    </row>
    <row r="24" spans="1:6" x14ac:dyDescent="0.3">
      <c r="A24" s="6" t="s">
        <v>8342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3">
      <c r="A25" s="6" t="s">
        <v>8343</v>
      </c>
      <c r="B25" s="9"/>
      <c r="C25" s="9">
        <v>20</v>
      </c>
      <c r="D25" s="9"/>
      <c r="E25" s="9"/>
      <c r="F25" s="9">
        <v>20</v>
      </c>
    </row>
    <row r="26" spans="1:6" x14ac:dyDescent="0.3">
      <c r="A26" s="6" t="s">
        <v>8344</v>
      </c>
      <c r="B26" s="9">
        <v>60</v>
      </c>
      <c r="C26" s="9"/>
      <c r="D26" s="9"/>
      <c r="E26" s="9"/>
      <c r="F26" s="9">
        <v>60</v>
      </c>
    </row>
    <row r="27" spans="1:6" x14ac:dyDescent="0.3">
      <c r="A27" s="6" t="s">
        <v>8345</v>
      </c>
      <c r="B27" s="9"/>
      <c r="C27" s="9">
        <v>20</v>
      </c>
      <c r="D27" s="9"/>
      <c r="E27" s="9"/>
      <c r="F27" s="9">
        <v>20</v>
      </c>
    </row>
    <row r="28" spans="1:6" x14ac:dyDescent="0.3">
      <c r="A28" s="6" t="s">
        <v>8346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3">
      <c r="A29" s="6" t="s">
        <v>8347</v>
      </c>
      <c r="B29" s="9"/>
      <c r="C29" s="9">
        <v>20</v>
      </c>
      <c r="D29" s="9"/>
      <c r="E29" s="9"/>
      <c r="F29" s="9">
        <v>20</v>
      </c>
    </row>
    <row r="30" spans="1:6" x14ac:dyDescent="0.3">
      <c r="A30" s="6" t="s">
        <v>8348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3">
      <c r="A31" s="6" t="s">
        <v>8349</v>
      </c>
      <c r="B31" s="9">
        <v>40</v>
      </c>
      <c r="C31" s="9"/>
      <c r="D31" s="9"/>
      <c r="E31" s="9"/>
      <c r="F31" s="9">
        <v>40</v>
      </c>
    </row>
    <row r="32" spans="1:6" x14ac:dyDescent="0.3">
      <c r="A32" s="6" t="s">
        <v>8350</v>
      </c>
      <c r="B32" s="9">
        <v>20</v>
      </c>
      <c r="C32" s="9"/>
      <c r="D32" s="9"/>
      <c r="E32" s="9"/>
      <c r="F32" s="9">
        <v>20</v>
      </c>
    </row>
    <row r="33" spans="1:6" x14ac:dyDescent="0.3">
      <c r="A33" s="6" t="s">
        <v>8351</v>
      </c>
      <c r="B33" s="9"/>
      <c r="C33" s="9">
        <v>20</v>
      </c>
      <c r="D33" s="9"/>
      <c r="E33" s="9"/>
      <c r="F33" s="9">
        <v>20</v>
      </c>
    </row>
    <row r="34" spans="1:6" x14ac:dyDescent="0.3">
      <c r="A34" s="6" t="s">
        <v>8352</v>
      </c>
      <c r="B34" s="9">
        <v>260</v>
      </c>
      <c r="C34" s="9"/>
      <c r="D34" s="9"/>
      <c r="E34" s="9"/>
      <c r="F34" s="9">
        <v>260</v>
      </c>
    </row>
    <row r="35" spans="1:6" x14ac:dyDescent="0.3">
      <c r="A35" s="6" t="s">
        <v>8353</v>
      </c>
      <c r="B35" s="9"/>
      <c r="C35" s="9"/>
      <c r="D35" s="9">
        <v>40</v>
      </c>
      <c r="E35" s="9"/>
      <c r="F35" s="9">
        <v>40</v>
      </c>
    </row>
    <row r="36" spans="1:6" x14ac:dyDescent="0.3">
      <c r="A36" s="6" t="s">
        <v>8354</v>
      </c>
      <c r="B36" s="9">
        <v>60</v>
      </c>
      <c r="C36" s="9"/>
      <c r="D36" s="9"/>
      <c r="E36" s="9"/>
      <c r="F36" s="9">
        <v>60</v>
      </c>
    </row>
    <row r="37" spans="1:6" x14ac:dyDescent="0.3">
      <c r="A37" s="6" t="s">
        <v>8355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3">
      <c r="A38" s="6" t="s">
        <v>8356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3">
      <c r="A39" s="6" t="s">
        <v>8357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3">
      <c r="A40" s="6" t="s">
        <v>8358</v>
      </c>
      <c r="B40" s="9">
        <v>80</v>
      </c>
      <c r="C40" s="9"/>
      <c r="D40" s="9"/>
      <c r="E40" s="9"/>
      <c r="F40" s="9">
        <v>80</v>
      </c>
    </row>
    <row r="41" spans="1:6" x14ac:dyDescent="0.3">
      <c r="A41" s="6" t="s">
        <v>8359</v>
      </c>
      <c r="B41" s="9">
        <v>60</v>
      </c>
      <c r="C41" s="9"/>
      <c r="D41" s="9"/>
      <c r="E41" s="9"/>
      <c r="F41" s="9">
        <v>60</v>
      </c>
    </row>
    <row r="42" spans="1:6" x14ac:dyDescent="0.3">
      <c r="A42" s="6" t="s">
        <v>8360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3">
      <c r="A43" s="6" t="s">
        <v>8361</v>
      </c>
      <c r="B43" s="9"/>
      <c r="C43" s="9">
        <v>100</v>
      </c>
      <c r="D43" s="9"/>
      <c r="E43" s="9"/>
      <c r="F43" s="9">
        <v>100</v>
      </c>
    </row>
    <row r="44" spans="1:6" x14ac:dyDescent="0.3">
      <c r="A44" s="6" t="s">
        <v>8362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3">
      <c r="A45" s="6" t="s">
        <v>8363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3">
      <c r="A46" s="6" t="s">
        <v>8364</v>
      </c>
      <c r="B46" s="9"/>
      <c r="C46" s="9"/>
      <c r="D46" s="9">
        <v>20</v>
      </c>
      <c r="E46" s="9"/>
      <c r="F46" s="9">
        <v>20</v>
      </c>
    </row>
    <row r="47" spans="1:6" x14ac:dyDescent="0.3">
      <c r="A47" s="6" t="s">
        <v>8311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3070B-A28F-4512-ACF1-037862465863}">
  <sheetPr codeName="Sheet4"/>
  <dimension ref="A1:E18"/>
  <sheetViews>
    <sheetView tabSelected="1" workbookViewId="0">
      <selection activeCell="E25" sqref="E25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8.44140625" bestFit="1" customWidth="1"/>
    <col min="4" max="4" width="5.6640625" bestFit="1" customWidth="1"/>
    <col min="5" max="7" width="10.77734375" bestFit="1" customWidth="1"/>
    <col min="8" max="42" width="15.88671875" bestFit="1" customWidth="1"/>
    <col min="43" max="44" width="10.77734375" bestFit="1" customWidth="1"/>
  </cols>
  <sheetData>
    <row r="1" spans="1:5" x14ac:dyDescent="0.3">
      <c r="A1" s="5" t="s">
        <v>8381</v>
      </c>
      <c r="B1" t="s">
        <v>8322</v>
      </c>
    </row>
    <row r="2" spans="1:5" x14ac:dyDescent="0.3">
      <c r="A2" s="5" t="s">
        <v>8382</v>
      </c>
      <c r="B2" t="s">
        <v>8322</v>
      </c>
    </row>
    <row r="4" spans="1:5" x14ac:dyDescent="0.3">
      <c r="A4" s="5" t="s">
        <v>8312</v>
      </c>
      <c r="B4" s="5" t="s">
        <v>8323</v>
      </c>
    </row>
    <row r="5" spans="1:5" x14ac:dyDescent="0.3">
      <c r="A5" s="5" t="s">
        <v>8310</v>
      </c>
      <c r="B5" t="s">
        <v>8219</v>
      </c>
      <c r="C5" t="s">
        <v>8220</v>
      </c>
      <c r="D5" t="s">
        <v>8221</v>
      </c>
      <c r="E5" t="s">
        <v>8311</v>
      </c>
    </row>
    <row r="6" spans="1:5" x14ac:dyDescent="0.3">
      <c r="A6" s="6" t="s">
        <v>8375</v>
      </c>
      <c r="B6" s="9">
        <v>183</v>
      </c>
      <c r="C6" s="9">
        <v>34</v>
      </c>
      <c r="D6" s="9">
        <v>149</v>
      </c>
      <c r="E6" s="9">
        <v>366</v>
      </c>
    </row>
    <row r="7" spans="1:5" x14ac:dyDescent="0.3">
      <c r="A7" s="6" t="s">
        <v>8376</v>
      </c>
      <c r="B7" s="9">
        <v>202</v>
      </c>
      <c r="C7" s="9">
        <v>27</v>
      </c>
      <c r="D7" s="9">
        <v>105</v>
      </c>
      <c r="E7" s="9">
        <v>334</v>
      </c>
    </row>
    <row r="8" spans="1:5" x14ac:dyDescent="0.3">
      <c r="A8" s="6" t="s">
        <v>8377</v>
      </c>
      <c r="B8" s="9">
        <v>179</v>
      </c>
      <c r="C8" s="9">
        <v>28</v>
      </c>
      <c r="D8" s="9">
        <v>108</v>
      </c>
      <c r="E8" s="9">
        <v>315</v>
      </c>
    </row>
    <row r="9" spans="1:5" x14ac:dyDescent="0.3">
      <c r="A9" s="6" t="s">
        <v>8378</v>
      </c>
      <c r="B9" s="9">
        <v>193</v>
      </c>
      <c r="C9" s="9">
        <v>27</v>
      </c>
      <c r="D9" s="9">
        <v>103</v>
      </c>
      <c r="E9" s="9">
        <v>323</v>
      </c>
    </row>
    <row r="10" spans="1:5" x14ac:dyDescent="0.3">
      <c r="A10" s="6" t="s">
        <v>8369</v>
      </c>
      <c r="B10" s="9">
        <v>233</v>
      </c>
      <c r="C10" s="9">
        <v>26</v>
      </c>
      <c r="D10" s="9">
        <v>126</v>
      </c>
      <c r="E10" s="9">
        <v>385</v>
      </c>
    </row>
    <row r="11" spans="1:5" x14ac:dyDescent="0.3">
      <c r="A11" s="6" t="s">
        <v>8379</v>
      </c>
      <c r="B11" s="9">
        <v>213</v>
      </c>
      <c r="C11" s="9">
        <v>27</v>
      </c>
      <c r="D11" s="9">
        <v>148</v>
      </c>
      <c r="E11" s="9">
        <v>388</v>
      </c>
    </row>
    <row r="12" spans="1:5" x14ac:dyDescent="0.3">
      <c r="A12" s="6" t="s">
        <v>8370</v>
      </c>
      <c r="B12" s="9">
        <v>192</v>
      </c>
      <c r="C12" s="9">
        <v>44</v>
      </c>
      <c r="D12" s="9">
        <v>148</v>
      </c>
      <c r="E12" s="9">
        <v>384</v>
      </c>
    </row>
    <row r="13" spans="1:5" x14ac:dyDescent="0.3">
      <c r="A13" s="6" t="s">
        <v>8371</v>
      </c>
      <c r="B13" s="9">
        <v>167</v>
      </c>
      <c r="C13" s="9">
        <v>32</v>
      </c>
      <c r="D13" s="9">
        <v>134</v>
      </c>
      <c r="E13" s="9">
        <v>333</v>
      </c>
    </row>
    <row r="14" spans="1:5" x14ac:dyDescent="0.3">
      <c r="A14" s="6" t="s">
        <v>8372</v>
      </c>
      <c r="B14" s="9">
        <v>148</v>
      </c>
      <c r="C14" s="9">
        <v>24</v>
      </c>
      <c r="D14" s="9">
        <v>127</v>
      </c>
      <c r="E14" s="9">
        <v>299</v>
      </c>
    </row>
    <row r="15" spans="1:5" x14ac:dyDescent="0.3">
      <c r="A15" s="6" t="s">
        <v>8373</v>
      </c>
      <c r="B15" s="9">
        <v>184</v>
      </c>
      <c r="C15" s="9">
        <v>20</v>
      </c>
      <c r="D15" s="9">
        <v>150</v>
      </c>
      <c r="E15" s="9">
        <v>354</v>
      </c>
    </row>
    <row r="16" spans="1:5" x14ac:dyDescent="0.3">
      <c r="A16" s="6" t="s">
        <v>8374</v>
      </c>
      <c r="B16" s="9">
        <v>180</v>
      </c>
      <c r="C16" s="9">
        <v>37</v>
      </c>
      <c r="D16" s="9">
        <v>113</v>
      </c>
      <c r="E16" s="9">
        <v>330</v>
      </c>
    </row>
    <row r="17" spans="1:5" x14ac:dyDescent="0.3">
      <c r="A17" s="6" t="s">
        <v>8380</v>
      </c>
      <c r="B17" s="9">
        <v>111</v>
      </c>
      <c r="C17" s="9">
        <v>23</v>
      </c>
      <c r="D17" s="9">
        <v>119</v>
      </c>
      <c r="E17" s="9">
        <v>253</v>
      </c>
    </row>
    <row r="18" spans="1:5" x14ac:dyDescent="0.3">
      <c r="A18" s="6" t="s">
        <v>8311</v>
      </c>
      <c r="B18" s="9">
        <v>2185</v>
      </c>
      <c r="C18" s="9">
        <v>349</v>
      </c>
      <c r="D18" s="9">
        <v>1530</v>
      </c>
      <c r="E18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T4115"/>
  <sheetViews>
    <sheetView zoomScaleNormal="100" workbookViewId="0">
      <pane ySplit="1" topLeftCell="A2" activePane="bottomLeft" state="frozen"/>
      <selection pane="bottomLeft" activeCell="F1" sqref="F1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24.5546875" customWidth="1"/>
    <col min="15" max="15" width="13.5546875" style="7" customWidth="1"/>
    <col min="16" max="16" width="17" customWidth="1"/>
    <col min="17" max="17" width="13.6640625" customWidth="1"/>
    <col min="18" max="18" width="12.6640625" customWidth="1"/>
    <col min="19" max="19" width="19.21875" style="12" customWidth="1"/>
    <col min="20" max="20" width="17.10937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8" t="s">
        <v>8306</v>
      </c>
      <c r="P1" s="1" t="s">
        <v>8307</v>
      </c>
      <c r="Q1" s="1" t="s">
        <v>8308</v>
      </c>
      <c r="R1" s="1" t="s">
        <v>8309</v>
      </c>
      <c r="S1" s="11" t="s">
        <v>8367</v>
      </c>
      <c r="T1" s="1" t="s">
        <v>8368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 t="shared" ref="O2:O65" si="0">E2/D2*100</f>
        <v>136.85882352941178</v>
      </c>
      <c r="P2">
        <f t="shared" ref="P2:P65" si="1"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2">
        <f>(J2/86400)+25569+(-5/24)</f>
        <v>42176.798738425925</v>
      </c>
      <c r="T2" s="10">
        <f>(I2/86400)+25569+(-5/24)</f>
        <v>42207.916666666664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si="0"/>
        <v>142.60827250608273</v>
      </c>
      <c r="P3">
        <f t="shared" si="1"/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2">
        <f t="shared" ref="S3:S66" si="4">(J3/86400)+25569+(-5/24)</f>
        <v>42766.392164351848</v>
      </c>
      <c r="T3" s="10">
        <f t="shared" ref="T3:T66" si="5">(I3/86400)+25569+(-5/24)</f>
        <v>42796.392164351848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42405.494016203702</v>
      </c>
      <c r="T4" s="10">
        <f t="shared" si="5"/>
        <v>42415.494016203702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41828.306793981479</v>
      </c>
      <c r="T5" s="10">
        <f t="shared" si="5"/>
        <v>41858.306793981479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42327.625914351847</v>
      </c>
      <c r="T6" s="10">
        <f t="shared" si="5"/>
        <v>42357.625914351847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109.77744436109028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42563.724618055552</v>
      </c>
      <c r="T7" s="10">
        <f t="shared" si="5"/>
        <v>42580.024305555555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2">
        <f t="shared" si="4"/>
        <v>41793.864004629628</v>
      </c>
      <c r="T8" s="10">
        <f t="shared" si="5"/>
        <v>41803.864004629628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2">
        <f t="shared" si="4"/>
        <v>42515.838738425919</v>
      </c>
      <c r="T9" s="10">
        <f t="shared" si="5"/>
        <v>42555.838738425919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42468.736249999994</v>
      </c>
      <c r="T10" s="10">
        <f t="shared" si="5"/>
        <v>42475.666666666664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42446.895185185182</v>
      </c>
      <c r="T11" s="10">
        <f t="shared" si="5"/>
        <v>42476.895185185182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41779.859710648147</v>
      </c>
      <c r="T12" s="10">
        <f t="shared" si="5"/>
        <v>41814.859710648147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42572.570162037031</v>
      </c>
      <c r="T13" s="10">
        <f t="shared" si="5"/>
        <v>42603.916666666664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165.29333333333335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41791.504918981482</v>
      </c>
      <c r="T14" s="10">
        <f t="shared" si="5"/>
        <v>41835.916666666664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42508.468854166662</v>
      </c>
      <c r="T15" s="10">
        <f t="shared" si="5"/>
        <v>42544.643749999996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41807.818148148144</v>
      </c>
      <c r="T16" s="10">
        <f t="shared" si="5"/>
        <v>41833.374305555553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42256.183541666665</v>
      </c>
      <c r="T17" s="10">
        <f t="shared" si="5"/>
        <v>42274.634722222218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41760.588090277779</v>
      </c>
      <c r="T18" s="10">
        <f t="shared" si="5"/>
        <v>41806.020833333328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41917.523402777777</v>
      </c>
      <c r="T19" s="10">
        <f t="shared" si="5"/>
        <v>41947.565069444441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106.32110000000002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41869.333981481475</v>
      </c>
      <c r="T20" s="10">
        <f t="shared" si="5"/>
        <v>41899.333981481475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42175.608032407406</v>
      </c>
      <c r="T21" s="10">
        <f t="shared" si="5"/>
        <v>42205.608032407406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42200.549907407403</v>
      </c>
      <c r="T22" s="10">
        <f t="shared" si="5"/>
        <v>42260.549907407403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41878.418854166666</v>
      </c>
      <c r="T23" s="10">
        <f t="shared" si="5"/>
        <v>41908.418854166666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41989.703009259254</v>
      </c>
      <c r="T24" s="10">
        <f t="shared" si="5"/>
        <v>42005.124305555553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42097.570613425924</v>
      </c>
      <c r="T25" s="10">
        <f t="shared" si="5"/>
        <v>42124.430555555555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42229.611840277772</v>
      </c>
      <c r="T26" s="10">
        <f t="shared" si="5"/>
        <v>42262.610416666663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133.33333333333331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42317.816678240742</v>
      </c>
      <c r="T27" s="10">
        <f t="shared" si="5"/>
        <v>42377.816678240742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155.20000000000002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41828.307222222218</v>
      </c>
      <c r="T28" s="10">
        <f t="shared" si="5"/>
        <v>41868.307222222218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41928.956400462957</v>
      </c>
      <c r="T29" s="10">
        <f t="shared" si="5"/>
        <v>41958.998067129629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42324.755601851844</v>
      </c>
      <c r="T30" s="10">
        <f t="shared" si="5"/>
        <v>42354.755601851844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41812.464907407404</v>
      </c>
      <c r="T31" s="10">
        <f t="shared" si="5"/>
        <v>41842.464907407404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41842.084664351853</v>
      </c>
      <c r="T32" s="10">
        <f t="shared" si="5"/>
        <v>41872.084664351853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42376.583726851844</v>
      </c>
      <c r="T33" s="10">
        <f t="shared" si="5"/>
        <v>42394.583726851844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42461.419178240736</v>
      </c>
      <c r="T34" s="10">
        <f t="shared" si="5"/>
        <v>42502.957638888889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42286.452557870369</v>
      </c>
      <c r="T35" s="10">
        <f t="shared" si="5"/>
        <v>42316.494224537033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41841.113437499997</v>
      </c>
      <c r="T36" s="10">
        <f t="shared" si="5"/>
        <v>41856.113437499997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42098.083495370367</v>
      </c>
      <c r="T37" s="10">
        <f t="shared" si="5"/>
        <v>42121.791666666664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42068.098668981482</v>
      </c>
      <c r="T38" s="10">
        <f t="shared" si="5"/>
        <v>42098.05700231481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42032.484710648147</v>
      </c>
      <c r="T39" s="10">
        <f t="shared" si="5"/>
        <v>42062.484710648147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41374.84888888889</v>
      </c>
      <c r="T40" s="10">
        <f t="shared" si="5"/>
        <v>41404.84888888889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130.98000000000002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41753.838749999995</v>
      </c>
      <c r="T41" s="10">
        <f t="shared" si="5"/>
        <v>41784.749305555553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41789.005648148144</v>
      </c>
      <c r="T42" s="10">
        <f t="shared" si="5"/>
        <v>41808.958333333328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41887.360578703701</v>
      </c>
      <c r="T43" s="10">
        <f t="shared" si="5"/>
        <v>41917.360578703701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41971.430856481478</v>
      </c>
      <c r="T44" s="10">
        <f t="shared" si="5"/>
        <v>42001.430856481478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308.65999999999997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41802.582013888888</v>
      </c>
      <c r="T45" s="10">
        <f t="shared" si="5"/>
        <v>41832.791666666664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41873.890474537031</v>
      </c>
      <c r="T46" s="10">
        <f t="shared" si="5"/>
        <v>41918.890474537031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42457.415590277778</v>
      </c>
      <c r="T47" s="10">
        <f t="shared" si="5"/>
        <v>42487.415590277778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42323.756643518514</v>
      </c>
      <c r="T48" s="10">
        <f t="shared" si="5"/>
        <v>42353.756643518514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107.61100000000002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41932.611192129625</v>
      </c>
      <c r="T49" s="10">
        <f t="shared" si="5"/>
        <v>41992.652858796289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42033.308564814812</v>
      </c>
      <c r="T50" s="10">
        <f t="shared" si="5"/>
        <v>42064.291666666664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42270.968113425923</v>
      </c>
      <c r="T51" s="10">
        <f t="shared" si="5"/>
        <v>42300.968113425923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41995.544652777775</v>
      </c>
      <c r="T52" s="10">
        <f t="shared" si="5"/>
        <v>42034.499999999993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42196.72033564814</v>
      </c>
      <c r="T53" s="10">
        <f t="shared" si="5"/>
        <v>42226.72033564814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41807.493587962963</v>
      </c>
      <c r="T54" s="10">
        <f t="shared" si="5"/>
        <v>41837.493587962963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41719.340798611105</v>
      </c>
      <c r="T55" s="10">
        <f t="shared" si="5"/>
        <v>41733.708333333328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42333.504872685182</v>
      </c>
      <c r="T56" s="10">
        <f t="shared" si="5"/>
        <v>42363.504872685182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128.95348837209301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42496.760601851849</v>
      </c>
      <c r="T57" s="10">
        <f t="shared" si="5"/>
        <v>42517.760601851849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42149.340555555558</v>
      </c>
      <c r="T58" s="10">
        <f t="shared" si="5"/>
        <v>42163.458333333336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42089.624560185184</v>
      </c>
      <c r="T59" s="10">
        <f t="shared" si="5"/>
        <v>42119.624560185184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41932.536712962959</v>
      </c>
      <c r="T60" s="10">
        <f t="shared" si="5"/>
        <v>41962.578379629624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42230.027499999997</v>
      </c>
      <c r="T61" s="10">
        <f t="shared" si="5"/>
        <v>42261.666666666664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2">
        <f t="shared" si="4"/>
        <v>41701.693483796298</v>
      </c>
      <c r="T62" s="10">
        <f t="shared" si="5"/>
        <v>41720.791666666664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2">
        <f t="shared" si="4"/>
        <v>41409.605983796289</v>
      </c>
      <c r="T63" s="10">
        <f t="shared" si="5"/>
        <v>41431.605983796289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2">
        <f t="shared" si="4"/>
        <v>41311.591180555552</v>
      </c>
      <c r="T64" s="10">
        <f t="shared" si="5"/>
        <v>41336.591180555552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2">
        <f t="shared" si="4"/>
        <v>41612.703854166662</v>
      </c>
      <c r="T65" s="10">
        <f t="shared" si="5"/>
        <v>41635.999305555553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ref="O66:O129" si="6">E66/D66*100</f>
        <v>173.33333333333334</v>
      </c>
      <c r="P66">
        <f t="shared" ref="P66:P129" si="7">E66/L66</f>
        <v>86.666666666666671</v>
      </c>
      <c r="Q66" t="str">
        <f t="shared" si="2"/>
        <v>film &amp; video</v>
      </c>
      <c r="R66" t="str">
        <f t="shared" si="3"/>
        <v>shorts</v>
      </c>
      <c r="S66" s="12">
        <f t="shared" si="4"/>
        <v>41432.809965277775</v>
      </c>
      <c r="T66" s="10">
        <f t="shared" si="5"/>
        <v>41462.809965277775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si="6"/>
        <v>107.52857142857141</v>
      </c>
      <c r="P67">
        <f t="shared" si="7"/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2">
        <f t="shared" ref="S67:S130" si="10">(J67/86400)+25569+(-5/24)</f>
        <v>41835.612893518519</v>
      </c>
      <c r="T67" s="10">
        <f t="shared" ref="T67:T130" si="11">(I67/86400)+25569+(-5/24)</f>
        <v>41862.040972222218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118.6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2">
        <f t="shared" si="10"/>
        <v>42539.641435185178</v>
      </c>
      <c r="T68" s="10">
        <f t="shared" si="11"/>
        <v>42569.641435185178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116.25000000000001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12">
        <f t="shared" si="10"/>
        <v>41075.375046296293</v>
      </c>
      <c r="T69" s="10">
        <f t="shared" si="11"/>
        <v>41105.375046296293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127.16666666666667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2">
        <f t="shared" si="10"/>
        <v>41663.36100694444</v>
      </c>
      <c r="T70" s="10">
        <f t="shared" si="11"/>
        <v>41693.36100694444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110.9423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2">
        <f t="shared" si="10"/>
        <v>40785.979456018518</v>
      </c>
      <c r="T71" s="10">
        <f t="shared" si="11"/>
        <v>40818.082638888889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127.2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2">
        <f t="shared" si="10"/>
        <v>40730.688020833331</v>
      </c>
      <c r="T72" s="10">
        <f t="shared" si="11"/>
        <v>40790.688020833331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123.94444444444443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2">
        <f t="shared" si="10"/>
        <v>40997.063159722216</v>
      </c>
      <c r="T73" s="10">
        <f t="shared" si="11"/>
        <v>41057.063159722216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108.40909090909091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2">
        <f t="shared" si="10"/>
        <v>41207.801863425928</v>
      </c>
      <c r="T74" s="10">
        <f t="shared" si="11"/>
        <v>41227.791666666664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12">
        <f t="shared" si="10"/>
        <v>40587.548425925925</v>
      </c>
      <c r="T75" s="10">
        <f t="shared" si="11"/>
        <v>40665.957638888889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112.93199999999999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2">
        <f t="shared" si="10"/>
        <v>42360.278877314813</v>
      </c>
      <c r="T76" s="10">
        <f t="shared" si="11"/>
        <v>42390.278877314813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115.42857142857143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2">
        <f t="shared" si="10"/>
        <v>41357.000833333332</v>
      </c>
      <c r="T77" s="10">
        <f t="shared" si="11"/>
        <v>41387.000833333332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153.33333333333334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2">
        <f t="shared" si="10"/>
        <v>40844.483310185184</v>
      </c>
      <c r="T78" s="10">
        <f t="shared" si="11"/>
        <v>40904.524976851848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392.5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2">
        <f t="shared" si="10"/>
        <v>40996.936539351846</v>
      </c>
      <c r="T79" s="10">
        <f t="shared" si="11"/>
        <v>41049.915972222218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12">
        <f t="shared" si="10"/>
        <v>42604.522233796299</v>
      </c>
      <c r="T80" s="10">
        <f t="shared" si="11"/>
        <v>42614.522233796299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2">
        <f t="shared" si="10"/>
        <v>41724.568206018514</v>
      </c>
      <c r="T81" s="10">
        <f t="shared" si="11"/>
        <v>41754.568206018514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107.25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2">
        <f t="shared" si="10"/>
        <v>41582.875648148147</v>
      </c>
      <c r="T82" s="10">
        <f t="shared" si="11"/>
        <v>41617.875648148147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2">
        <f t="shared" si="10"/>
        <v>41099.950543981475</v>
      </c>
      <c r="T83" s="10">
        <f t="shared" si="11"/>
        <v>41103.918055555558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100.01249999999999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2">
        <f t="shared" si="10"/>
        <v>40795.611817129626</v>
      </c>
      <c r="T84" s="10">
        <f t="shared" si="11"/>
        <v>40825.611817129626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102.49999999999999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2">
        <f t="shared" si="10"/>
        <v>42042.407280092586</v>
      </c>
      <c r="T85" s="10">
        <f t="shared" si="11"/>
        <v>42057.270833333336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2">
        <f t="shared" si="10"/>
        <v>40648.54960648148</v>
      </c>
      <c r="T86" s="10">
        <f t="shared" si="11"/>
        <v>40678.54960648148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125.49999999999999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2">
        <f t="shared" si="10"/>
        <v>40778.917094907403</v>
      </c>
      <c r="T87" s="10">
        <f t="shared" si="11"/>
        <v>40808.917094907403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106.46666666666667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2">
        <f t="shared" si="10"/>
        <v>42291.347743055558</v>
      </c>
      <c r="T88" s="10">
        <f t="shared" si="11"/>
        <v>42365.389409722215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104.60000000000001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12">
        <f t="shared" si="10"/>
        <v>40322.331053240741</v>
      </c>
      <c r="T89" s="10">
        <f t="shared" si="11"/>
        <v>40331.861805555549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102.85714285714285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12">
        <f t="shared" si="10"/>
        <v>41786.450590277775</v>
      </c>
      <c r="T90" s="10">
        <f t="shared" si="11"/>
        <v>41812.450590277775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115.06666666666668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2">
        <f t="shared" si="10"/>
        <v>41402.543888888882</v>
      </c>
      <c r="T91" s="10">
        <f t="shared" si="11"/>
        <v>41427.543888888882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100.4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12">
        <f t="shared" si="10"/>
        <v>40706.089108796295</v>
      </c>
      <c r="T92" s="10">
        <f t="shared" si="11"/>
        <v>40736.089108796295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2">
        <f t="shared" si="10"/>
        <v>40619.194027777776</v>
      </c>
      <c r="T93" s="10">
        <f t="shared" si="11"/>
        <v>40680.194027777776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105.2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2">
        <f t="shared" si="10"/>
        <v>42720.990543981483</v>
      </c>
      <c r="T94" s="10">
        <f t="shared" si="11"/>
        <v>42767.124999999993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110.60000000000001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2">
        <f t="shared" si="10"/>
        <v>41065.649733796294</v>
      </c>
      <c r="T95" s="10">
        <f t="shared" si="11"/>
        <v>41093.666666666664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2">
        <f t="shared" si="10"/>
        <v>41716.509513888886</v>
      </c>
      <c r="T96" s="10">
        <f t="shared" si="11"/>
        <v>41736.509513888886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131.42857142857142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2">
        <f t="shared" si="10"/>
        <v>40934.796770833331</v>
      </c>
      <c r="T97" s="10">
        <f t="shared" si="11"/>
        <v>40964.796770833331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114.66666666666667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2">
        <f t="shared" si="10"/>
        <v>40324.45417824074</v>
      </c>
      <c r="T98" s="10">
        <f t="shared" si="11"/>
        <v>40390.916666666664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106.25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12">
        <f t="shared" si="10"/>
        <v>40705.926874999997</v>
      </c>
      <c r="T99" s="10">
        <f t="shared" si="11"/>
        <v>40735.926874999997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106.25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2">
        <f t="shared" si="10"/>
        <v>41214.586504629631</v>
      </c>
      <c r="T100" s="10">
        <f t="shared" si="11"/>
        <v>41250.770833333328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106.01933333333334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2">
        <f t="shared" si="10"/>
        <v>41631.694432870368</v>
      </c>
      <c r="T101" s="10">
        <f t="shared" si="11"/>
        <v>41661.694432870368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2">
        <f t="shared" si="10"/>
        <v>41197.544976851852</v>
      </c>
      <c r="T102" s="10">
        <f t="shared" si="11"/>
        <v>41217.586643518516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12">
        <f t="shared" si="10"/>
        <v>41274.568402777775</v>
      </c>
      <c r="T103" s="10">
        <f t="shared" si="11"/>
        <v>41298.568402777775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127.75000000000001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2">
        <f t="shared" si="10"/>
        <v>40504.922835648147</v>
      </c>
      <c r="T104" s="10">
        <f t="shared" si="11"/>
        <v>40534.922835648147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105.15384615384616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2">
        <f t="shared" si="10"/>
        <v>41682.597569444442</v>
      </c>
      <c r="T105" s="10">
        <f t="shared" si="11"/>
        <v>41705.597569444442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12">
        <f t="shared" si="10"/>
        <v>40612.486874999995</v>
      </c>
      <c r="T106" s="10">
        <f t="shared" si="11"/>
        <v>40635.833333333328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107.40909090909089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2">
        <f t="shared" si="10"/>
        <v>42485.516435185178</v>
      </c>
      <c r="T107" s="10">
        <f t="shared" si="11"/>
        <v>42503.791666666664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100.49999999999999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2">
        <f t="shared" si="10"/>
        <v>40987.568298611106</v>
      </c>
      <c r="T108" s="10">
        <f t="shared" si="11"/>
        <v>41001.568298611106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102.46666666666667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2">
        <f t="shared" si="10"/>
        <v>40635.774155092593</v>
      </c>
      <c r="T109" s="10">
        <f t="shared" si="11"/>
        <v>40657.774155092593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246.66666666666669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2">
        <f t="shared" si="10"/>
        <v>41365.404745370368</v>
      </c>
      <c r="T110" s="10">
        <f t="shared" si="11"/>
        <v>41425.404745370368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219.49999999999997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2">
        <f t="shared" si="10"/>
        <v>40569.817476851851</v>
      </c>
      <c r="T111" s="10">
        <f t="shared" si="11"/>
        <v>40599.817476851851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130.76923076923077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2">
        <f t="shared" si="10"/>
        <v>41557.741354166668</v>
      </c>
      <c r="T112" s="10">
        <f t="shared" si="11"/>
        <v>41592.040972222218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154.57142857142858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2">
        <f t="shared" si="10"/>
        <v>42125.124849537031</v>
      </c>
      <c r="T113" s="10">
        <f t="shared" si="11"/>
        <v>42155.124849537031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2">
        <f t="shared" si="10"/>
        <v>41717.834699074076</v>
      </c>
      <c r="T114" s="10">
        <f t="shared" si="11"/>
        <v>41741.875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2">
        <f t="shared" si="10"/>
        <v>40753.550092592588</v>
      </c>
      <c r="T115" s="10">
        <f t="shared" si="11"/>
        <v>40761.416666666664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103.33333333333334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2">
        <f t="shared" si="10"/>
        <v>40861.065833333334</v>
      </c>
      <c r="T116" s="10">
        <f t="shared" si="11"/>
        <v>40921.065833333334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140.44444444444443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2">
        <f t="shared" si="10"/>
        <v>40918.530601851853</v>
      </c>
      <c r="T117" s="10">
        <f t="shared" si="11"/>
        <v>40943.530601851853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113.65714285714286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2">
        <f t="shared" si="10"/>
        <v>40595.288831018515</v>
      </c>
      <c r="T118" s="10">
        <f t="shared" si="11"/>
        <v>40641.247164351851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100.49377777777779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2">
        <f t="shared" si="10"/>
        <v>40248.626666666663</v>
      </c>
      <c r="T119" s="10">
        <f t="shared" si="11"/>
        <v>40338.583333333328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113.03159999999998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2">
        <f t="shared" si="10"/>
        <v>40722.845324074071</v>
      </c>
      <c r="T120" s="10">
        <f t="shared" si="11"/>
        <v>40752.845324074071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104.55692307692308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2">
        <f t="shared" si="10"/>
        <v>40738.860949074071</v>
      </c>
      <c r="T121" s="10">
        <f t="shared" si="11"/>
        <v>40768.75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1.4285714285714287E-2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2">
        <f t="shared" si="10"/>
        <v>42615.841516203705</v>
      </c>
      <c r="T122" s="10">
        <f t="shared" si="11"/>
        <v>42645.841516203705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3.3333333333333333E-2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2">
        <f t="shared" si="10"/>
        <v>42096.496643518512</v>
      </c>
      <c r="T123" s="10">
        <f t="shared" si="11"/>
        <v>42112.219444444439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2">
        <f t="shared" si="10"/>
        <v>42593.223460648143</v>
      </c>
      <c r="T124" s="10">
        <f t="shared" si="11"/>
        <v>42653.223460648143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0.27454545454545454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2">
        <f t="shared" si="10"/>
        <v>41904.573657407404</v>
      </c>
      <c r="T125" s="10">
        <f t="shared" si="11"/>
        <v>41940.708333333328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2">
        <f t="shared" si="10"/>
        <v>42114.720393518517</v>
      </c>
      <c r="T126" s="10">
        <f t="shared" si="11"/>
        <v>42139.720393518517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14.000000000000002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2">
        <f t="shared" si="10"/>
        <v>42709.78564814815</v>
      </c>
      <c r="T127" s="10">
        <f t="shared" si="11"/>
        <v>42769.78564814815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5.548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2">
        <f t="shared" si="10"/>
        <v>42135.381215277775</v>
      </c>
      <c r="T128" s="10">
        <f t="shared" si="11"/>
        <v>42165.874999999993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2.375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2">
        <f t="shared" si="10"/>
        <v>42067.415983796294</v>
      </c>
      <c r="T129" s="10">
        <f t="shared" si="11"/>
        <v>42097.37431712963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ref="O130:O193" si="12">E130/D130*100</f>
        <v>1.867</v>
      </c>
      <c r="P130">
        <f t="shared" ref="P130:P193" si="13">E130/L130</f>
        <v>311.16666666666669</v>
      </c>
      <c r="Q130" t="str">
        <f t="shared" si="8"/>
        <v>film &amp; video</v>
      </c>
      <c r="R130" t="str">
        <f t="shared" si="9"/>
        <v>science fiction</v>
      </c>
      <c r="S130" s="12">
        <f t="shared" si="10"/>
        <v>42628.019594907404</v>
      </c>
      <c r="T130" s="10">
        <f t="shared" si="11"/>
        <v>42663.019594907404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si="12"/>
        <v>0</v>
      </c>
      <c r="P131" t="e">
        <f t="shared" si="13"/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2">
        <f t="shared" ref="S131:S194" si="16">(J131/86400)+25569+(-5/24)</f>
        <v>41882.728969907403</v>
      </c>
      <c r="T131" s="10">
        <f t="shared" ref="T131:T194" si="17">(I131/86400)+25569+(-5/24)</f>
        <v>41942.728969907403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2">
        <f t="shared" si="16"/>
        <v>41778.707083333335</v>
      </c>
      <c r="T132" s="10">
        <f t="shared" si="17"/>
        <v>41806.636111111111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2">
        <f t="shared" si="16"/>
        <v>42541.629178240742</v>
      </c>
      <c r="T133" s="10">
        <f t="shared" si="17"/>
        <v>42556.791666666664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9.5687499999999996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2">
        <f t="shared" si="16"/>
        <v>41905.60424768518</v>
      </c>
      <c r="T134" s="10">
        <f t="shared" si="17"/>
        <v>41950.645914351851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2">
        <f t="shared" si="16"/>
        <v>42491.599351851844</v>
      </c>
      <c r="T135" s="10">
        <f t="shared" si="17"/>
        <v>42521.521527777775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2">
        <f t="shared" si="16"/>
        <v>42221.701597222222</v>
      </c>
      <c r="T136" s="10">
        <f t="shared" si="17"/>
        <v>42251.499999999993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13.433333333333334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2">
        <f t="shared" si="16"/>
        <v>41788.173576388886</v>
      </c>
      <c r="T137" s="10">
        <f t="shared" si="17"/>
        <v>41821.583333333328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2">
        <f t="shared" si="16"/>
        <v>42096.201782407406</v>
      </c>
      <c r="T138" s="10">
        <f t="shared" si="17"/>
        <v>42140.219444444439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2">
        <f t="shared" si="16"/>
        <v>42239.365659722222</v>
      </c>
      <c r="T139" s="10">
        <f t="shared" si="17"/>
        <v>42289.365659722222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3.1413333333333333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2">
        <f t="shared" si="16"/>
        <v>42186.049085648141</v>
      </c>
      <c r="T140" s="10">
        <f t="shared" si="17"/>
        <v>42216.999305555553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2">
        <f t="shared" si="16"/>
        <v>42187.712638888886</v>
      </c>
      <c r="T141" s="10">
        <f t="shared" si="17"/>
        <v>42197.712638888886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2">
        <f t="shared" si="16"/>
        <v>42052.989953703705</v>
      </c>
      <c r="T142" s="10">
        <f t="shared" si="17"/>
        <v>42082.948287037034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10.775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2">
        <f t="shared" si="16"/>
        <v>42109.944710648146</v>
      </c>
      <c r="T143" s="10">
        <f t="shared" si="17"/>
        <v>42154.944710648146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0.33333333333333337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2">
        <f t="shared" si="16"/>
        <v>41938.684930555552</v>
      </c>
      <c r="T144" s="10">
        <f t="shared" si="17"/>
        <v>41959.726597222216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2">
        <f t="shared" si="16"/>
        <v>42558.855810185181</v>
      </c>
      <c r="T145" s="10">
        <f t="shared" si="17"/>
        <v>42616.038194444445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27.6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2">
        <f t="shared" si="16"/>
        <v>42047.554074074076</v>
      </c>
      <c r="T146" s="10">
        <f t="shared" si="17"/>
        <v>42107.512407407405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7.5111111111111111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2">
        <f t="shared" si="16"/>
        <v>42200.333935185183</v>
      </c>
      <c r="T147" s="10">
        <f t="shared" si="17"/>
        <v>42227.333935185183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0.57499999999999996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2">
        <f t="shared" si="16"/>
        <v>42692.807847222219</v>
      </c>
      <c r="T148" s="10">
        <f t="shared" si="17"/>
        <v>42752.807847222219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2">
        <f t="shared" si="16"/>
        <v>41969.559490740743</v>
      </c>
      <c r="T149" s="10">
        <f t="shared" si="17"/>
        <v>42012.554166666661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0.08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2">
        <f t="shared" si="16"/>
        <v>42397.073333333326</v>
      </c>
      <c r="T150" s="10">
        <f t="shared" si="17"/>
        <v>42427.073333333326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0.91999999999999993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2">
        <f t="shared" si="16"/>
        <v>41967.963773148142</v>
      </c>
      <c r="T151" s="10">
        <f t="shared" si="17"/>
        <v>41998.124999999993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23.163076923076922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2">
        <f t="shared" si="16"/>
        <v>42089.95349537037</v>
      </c>
      <c r="T152" s="10">
        <f t="shared" si="17"/>
        <v>42149.95349537037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5.5999999999999994E-2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2">
        <f t="shared" si="16"/>
        <v>42113.342488425922</v>
      </c>
      <c r="T153" s="10">
        <f t="shared" si="17"/>
        <v>42173.342488425922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7.8947368421052634E-3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2">
        <f t="shared" si="16"/>
        <v>41874.869212962956</v>
      </c>
      <c r="T154" s="10">
        <f t="shared" si="17"/>
        <v>41904.869212962956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0.71799999999999997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2">
        <f t="shared" si="16"/>
        <v>41933.377824074072</v>
      </c>
      <c r="T155" s="10">
        <f t="shared" si="17"/>
        <v>41975.419490740744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2.666666666666667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2">
        <f t="shared" si="16"/>
        <v>42115.339062499996</v>
      </c>
      <c r="T156" s="10">
        <f t="shared" si="17"/>
        <v>42158.339062499996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6.0000000000000001E-3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2">
        <f t="shared" si="16"/>
        <v>42168.351099537038</v>
      </c>
      <c r="T157" s="10">
        <f t="shared" si="17"/>
        <v>42208.351099537038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5.0999999999999996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2">
        <f t="shared" si="16"/>
        <v>41793.916620370372</v>
      </c>
      <c r="T158" s="10">
        <f t="shared" si="17"/>
        <v>41853.916620370372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0.26711185308848079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2">
        <f t="shared" si="16"/>
        <v>42396.703379629624</v>
      </c>
      <c r="T159" s="10">
        <f t="shared" si="17"/>
        <v>42426.703379629624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2">
        <f t="shared" si="16"/>
        <v>41903.868379629625</v>
      </c>
      <c r="T160" s="10">
        <f t="shared" si="17"/>
        <v>41933.868379629625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2E-3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2">
        <f t="shared" si="16"/>
        <v>42514.226215277777</v>
      </c>
      <c r="T161" s="10">
        <f t="shared" si="17"/>
        <v>42554.226215277777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2">
        <f t="shared" si="16"/>
        <v>42171.70475694444</v>
      </c>
      <c r="T162" s="10">
        <f t="shared" si="17"/>
        <v>42231.70475694444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0.01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12">
        <f t="shared" si="16"/>
        <v>41792.479108796295</v>
      </c>
      <c r="T163" s="10">
        <f t="shared" si="17"/>
        <v>41822.479108796295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15.535714285714286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2">
        <f t="shared" si="16"/>
        <v>41834.91847222222</v>
      </c>
      <c r="T164" s="10">
        <f t="shared" si="17"/>
        <v>41867.779166666667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2">
        <f t="shared" si="16"/>
        <v>42243.752939814811</v>
      </c>
      <c r="T165" s="10">
        <f t="shared" si="17"/>
        <v>42277.791666666664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0.53333333333333333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2">
        <f t="shared" si="16"/>
        <v>41841.554409722223</v>
      </c>
      <c r="T166" s="10">
        <f t="shared" si="17"/>
        <v>41901.554409722223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2">
        <f t="shared" si="16"/>
        <v>42351.450509259252</v>
      </c>
      <c r="T167" s="10">
        <f t="shared" si="17"/>
        <v>42381.450509259252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2">
        <f t="shared" si="16"/>
        <v>42720.867615740739</v>
      </c>
      <c r="T168" s="10">
        <f t="shared" si="17"/>
        <v>42750.867615740739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0.01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2">
        <f t="shared" si="16"/>
        <v>42160.719155092585</v>
      </c>
      <c r="T169" s="10">
        <f t="shared" si="17"/>
        <v>42220.719155092585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4.0625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2">
        <f t="shared" si="16"/>
        <v>42052.626967592594</v>
      </c>
      <c r="T170" s="10">
        <f t="shared" si="17"/>
        <v>42082.585300925923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22.400000000000002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12">
        <f t="shared" si="16"/>
        <v>41900.296979166662</v>
      </c>
      <c r="T171" s="10">
        <f t="shared" si="17"/>
        <v>41930.296979166662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3.25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2">
        <f t="shared" si="16"/>
        <v>42216.769479166665</v>
      </c>
      <c r="T172" s="10">
        <f t="shared" si="17"/>
        <v>42246.019444444442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2E-3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12">
        <f t="shared" si="16"/>
        <v>42533.972384259258</v>
      </c>
      <c r="T173" s="10">
        <f t="shared" si="17"/>
        <v>42593.972384259258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2">
        <f t="shared" si="16"/>
        <v>42047.186608796292</v>
      </c>
      <c r="T174" s="10">
        <f t="shared" si="17"/>
        <v>42082.144942129627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2">
        <f t="shared" si="16"/>
        <v>42033.364675925921</v>
      </c>
      <c r="T175" s="10">
        <f t="shared" si="17"/>
        <v>42063.364675925921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2">
        <f t="shared" si="16"/>
        <v>42072.55064814815</v>
      </c>
      <c r="T176" s="10">
        <f t="shared" si="17"/>
        <v>42132.55064814815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6.4850000000000003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2">
        <f t="shared" si="16"/>
        <v>41855.569571759253</v>
      </c>
      <c r="T177" s="10">
        <f t="shared" si="17"/>
        <v>41880.569571759253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2">
        <f t="shared" si="16"/>
        <v>42191.615729166668</v>
      </c>
      <c r="T178" s="10">
        <f t="shared" si="17"/>
        <v>42221.615729166668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2">
        <f t="shared" si="16"/>
        <v>42069.839421296296</v>
      </c>
      <c r="T179" s="10">
        <f t="shared" si="17"/>
        <v>42086.797754629624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2">
        <f t="shared" si="16"/>
        <v>42304.747048611105</v>
      </c>
      <c r="T180" s="10">
        <f t="shared" si="17"/>
        <v>42334.788715277777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2">
        <f t="shared" si="16"/>
        <v>42402.872164351851</v>
      </c>
      <c r="T181" s="10">
        <f t="shared" si="17"/>
        <v>42432.872164351851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33.416666666666664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2">
        <f t="shared" si="16"/>
        <v>42067.782905092587</v>
      </c>
      <c r="T182" s="10">
        <f t="shared" si="17"/>
        <v>42107.583333333336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21.092608822670172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2">
        <f t="shared" si="16"/>
        <v>42147.533506944441</v>
      </c>
      <c r="T183" s="10">
        <f t="shared" si="17"/>
        <v>42177.533506944441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2">
        <f t="shared" si="16"/>
        <v>42711.803611111107</v>
      </c>
      <c r="T184" s="10">
        <f t="shared" si="17"/>
        <v>42741.803611111107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35.856000000000002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2">
        <f t="shared" si="16"/>
        <v>41939.601967592593</v>
      </c>
      <c r="T185" s="10">
        <f t="shared" si="17"/>
        <v>41969.643634259257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3.4000000000000004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2">
        <f t="shared" si="16"/>
        <v>41825.58289351852</v>
      </c>
      <c r="T186" s="10">
        <f t="shared" si="17"/>
        <v>41882.957638888889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5.5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2">
        <f t="shared" si="16"/>
        <v>42570.702997685185</v>
      </c>
      <c r="T187" s="10">
        <f t="shared" si="17"/>
        <v>42600.702997685185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2">
        <f t="shared" si="16"/>
        <v>42767.604560185187</v>
      </c>
      <c r="T188" s="10">
        <f t="shared" si="17"/>
        <v>42797.624999999993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2">
        <f t="shared" si="16"/>
        <v>42182.02612268518</v>
      </c>
      <c r="T189" s="10">
        <f t="shared" si="17"/>
        <v>42206.082638888889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2">
        <f t="shared" si="16"/>
        <v>41856.974710648145</v>
      </c>
      <c r="T190" s="10">
        <f t="shared" si="17"/>
        <v>41886.974710648145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6.8999999999999992E-2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12">
        <f t="shared" si="16"/>
        <v>42556.482372685183</v>
      </c>
      <c r="T191" s="10">
        <f t="shared" si="17"/>
        <v>42616.482372685183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0.41666666666666669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12">
        <f t="shared" si="16"/>
        <v>42527.442662037036</v>
      </c>
      <c r="T192" s="10">
        <f t="shared" si="17"/>
        <v>42537.442662037036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2">
        <f t="shared" si="16"/>
        <v>42239.233078703699</v>
      </c>
      <c r="T193" s="10">
        <f t="shared" si="17"/>
        <v>42279.233078703699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ref="O194:O257" si="18">E194/D194*100</f>
        <v>1.6999999999999999E-3</v>
      </c>
      <c r="P194">
        <f t="shared" ref="P194:P257" si="19">E194/L194</f>
        <v>5.666666666666667</v>
      </c>
      <c r="Q194" t="str">
        <f t="shared" si="14"/>
        <v>film &amp; video</v>
      </c>
      <c r="R194" t="str">
        <f t="shared" si="15"/>
        <v>drama</v>
      </c>
      <c r="S194" s="12">
        <f t="shared" si="16"/>
        <v>41899.583703703705</v>
      </c>
      <c r="T194" s="10">
        <f t="shared" si="17"/>
        <v>41929.583703703705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si="18"/>
        <v>0</v>
      </c>
      <c r="P195" t="e">
        <f t="shared" si="19"/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2">
        <f t="shared" ref="S195:S258" si="22">(J195/86400)+25569+(-5/24)</f>
        <v>41911.726458333331</v>
      </c>
      <c r="T195" s="10">
        <f t="shared" ref="T195:T258" si="23">(I195/86400)+25569+(-5/24)</f>
        <v>41971.768124999995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0.12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12">
        <f t="shared" si="22"/>
        <v>42375.788553240738</v>
      </c>
      <c r="T196" s="10">
        <f t="shared" si="23"/>
        <v>42435.788553240738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2">
        <f t="shared" si="22"/>
        <v>42135.462175925924</v>
      </c>
      <c r="T197" s="10">
        <f t="shared" si="23"/>
        <v>42195.462175925924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41.857142857142861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2">
        <f t="shared" si="22"/>
        <v>42259.334467592591</v>
      </c>
      <c r="T198" s="10">
        <f t="shared" si="23"/>
        <v>42287.666666666664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10.48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2">
        <f t="shared" si="22"/>
        <v>42741.640046296299</v>
      </c>
      <c r="T199" s="10">
        <f t="shared" si="23"/>
        <v>42783.666666666664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1.1159999999999999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2">
        <f t="shared" si="22"/>
        <v>41887.175023148149</v>
      </c>
      <c r="T200" s="10">
        <f t="shared" si="23"/>
        <v>41917.175023148149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2">
        <f t="shared" si="22"/>
        <v>42583.915532407402</v>
      </c>
      <c r="T201" s="10">
        <f t="shared" si="23"/>
        <v>42613.915532407402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26.192500000000003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2">
        <f t="shared" si="22"/>
        <v>41866.875034722216</v>
      </c>
      <c r="T202" s="10">
        <f t="shared" si="23"/>
        <v>41896.875034722216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58.461538461538467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2">
        <f t="shared" si="22"/>
        <v>42023.610289351847</v>
      </c>
      <c r="T203" s="10">
        <f t="shared" si="23"/>
        <v>42043.610289351847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2">
        <f t="shared" si="22"/>
        <v>42255.719490740739</v>
      </c>
      <c r="T204" s="10">
        <f t="shared" si="23"/>
        <v>42285.665972222218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29.84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2">
        <f t="shared" si="22"/>
        <v>41973.639629629623</v>
      </c>
      <c r="T205" s="10">
        <f t="shared" si="23"/>
        <v>42033.639629629623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50.721666666666664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2">
        <f t="shared" si="22"/>
        <v>42556.375034722216</v>
      </c>
      <c r="T206" s="10">
        <f t="shared" si="23"/>
        <v>42586.375034722216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16.25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2">
        <f t="shared" si="22"/>
        <v>42248.423865740733</v>
      </c>
      <c r="T207" s="10">
        <f t="shared" si="23"/>
        <v>42283.423865740733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2">
        <f t="shared" si="22"/>
        <v>42566.79609953703</v>
      </c>
      <c r="T208" s="10">
        <f t="shared" si="23"/>
        <v>42587.79609953703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15.214285714285714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2">
        <f t="shared" si="22"/>
        <v>41977.988865740735</v>
      </c>
      <c r="T209" s="10">
        <f t="shared" si="23"/>
        <v>42007.988865740735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2">
        <f t="shared" si="22"/>
        <v>41959.16165509259</v>
      </c>
      <c r="T210" s="10">
        <f t="shared" si="23"/>
        <v>41989.16165509259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2">
        <f t="shared" si="22"/>
        <v>42165.714525462965</v>
      </c>
      <c r="T211" s="10">
        <f t="shared" si="23"/>
        <v>42195.714525462965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25.25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2">
        <f t="shared" si="22"/>
        <v>42248.856388888882</v>
      </c>
      <c r="T212" s="10">
        <f t="shared" si="23"/>
        <v>42277.999999999993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44.6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2">
        <f t="shared" si="22"/>
        <v>42235.951585648145</v>
      </c>
      <c r="T213" s="10">
        <f t="shared" si="23"/>
        <v>42265.951585648145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1.5873015873015872E-2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12">
        <f t="shared" si="22"/>
        <v>42416.672685185178</v>
      </c>
      <c r="T214" s="10">
        <f t="shared" si="23"/>
        <v>42476.631018518521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0.04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2">
        <f t="shared" si="22"/>
        <v>42202.385960648149</v>
      </c>
      <c r="T215" s="10">
        <f t="shared" si="23"/>
        <v>42232.379641203697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8.0000000000000002E-3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12">
        <f t="shared" si="22"/>
        <v>42009.432280092595</v>
      </c>
      <c r="T216" s="10">
        <f t="shared" si="23"/>
        <v>42069.432280092595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0.22727272727272727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2">
        <f t="shared" si="22"/>
        <v>42375.021782407406</v>
      </c>
      <c r="T217" s="10">
        <f t="shared" si="23"/>
        <v>42417.790972222218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55.698440000000005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2">
        <f t="shared" si="22"/>
        <v>42066.750428240739</v>
      </c>
      <c r="T218" s="10">
        <f t="shared" si="23"/>
        <v>42116.708761574067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11.943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2">
        <f t="shared" si="22"/>
        <v>41970.432280092595</v>
      </c>
      <c r="T219" s="10">
        <f t="shared" si="23"/>
        <v>42001.432280092595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2">
        <f t="shared" si="22"/>
        <v>42079.420011574075</v>
      </c>
      <c r="T220" s="10">
        <f t="shared" si="23"/>
        <v>42139.420011574075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17.630000000000003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2">
        <f t="shared" si="22"/>
        <v>42429.118344907409</v>
      </c>
      <c r="T221" s="10">
        <f t="shared" si="23"/>
        <v>42461.082638888889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0.72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2">
        <f t="shared" si="22"/>
        <v>42195.435532407406</v>
      </c>
      <c r="T222" s="10">
        <f t="shared" si="23"/>
        <v>42236.629166666666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2">
        <f t="shared" si="22"/>
        <v>42031.629212962966</v>
      </c>
      <c r="T223" s="10">
        <f t="shared" si="23"/>
        <v>42091.587546296294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12">
        <f t="shared" si="22"/>
        <v>42031.561550925922</v>
      </c>
      <c r="T224" s="10">
        <f t="shared" si="23"/>
        <v>42089.902083333327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2">
        <f t="shared" si="22"/>
        <v>42481.839699074073</v>
      </c>
      <c r="T225" s="10">
        <f t="shared" si="23"/>
        <v>42511.836805555555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2">
        <f t="shared" si="22"/>
        <v>42135.026921296296</v>
      </c>
      <c r="T226" s="10">
        <f t="shared" si="23"/>
        <v>42195.026921296296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2">
        <f t="shared" si="22"/>
        <v>42438.752939814811</v>
      </c>
      <c r="T227" s="10">
        <f t="shared" si="23"/>
        <v>42468.711273148147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0.86206896551724133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2">
        <f t="shared" si="22"/>
        <v>42106.457685185182</v>
      </c>
      <c r="T228" s="10">
        <f t="shared" si="23"/>
        <v>42155.186805555553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2">
        <f t="shared" si="22"/>
        <v>42164.685659722221</v>
      </c>
      <c r="T229" s="10">
        <f t="shared" si="23"/>
        <v>42194.685659722221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2">
        <f t="shared" si="22"/>
        <v>42096.478067129625</v>
      </c>
      <c r="T230" s="10">
        <f t="shared" si="23"/>
        <v>42156.478067129625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2">
        <f t="shared" si="22"/>
        <v>42383.725659722222</v>
      </c>
      <c r="T231" s="10">
        <f t="shared" si="23"/>
        <v>42413.725659722222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0.4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12">
        <f t="shared" si="22"/>
        <v>42129.568877314814</v>
      </c>
      <c r="T232" s="10">
        <f t="shared" si="23"/>
        <v>42159.568877314814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2">
        <f t="shared" si="22"/>
        <v>42341.75059027777</v>
      </c>
      <c r="T233" s="10">
        <f t="shared" si="23"/>
        <v>42371.75059027777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2.75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2">
        <f t="shared" si="22"/>
        <v>42032.617430555554</v>
      </c>
      <c r="T234" s="10">
        <f t="shared" si="23"/>
        <v>42062.617430555554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2">
        <f t="shared" si="22"/>
        <v>42612.703379629624</v>
      </c>
      <c r="T235" s="10">
        <f t="shared" si="23"/>
        <v>42642.703379629624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40.1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2">
        <f t="shared" si="22"/>
        <v>42135.82707175926</v>
      </c>
      <c r="T236" s="10">
        <f t="shared" si="23"/>
        <v>42175.82707175926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2">
        <f t="shared" si="22"/>
        <v>42164.700196759259</v>
      </c>
      <c r="T237" s="10">
        <f t="shared" si="23"/>
        <v>42194.700196759259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2">
        <f t="shared" si="22"/>
        <v>42320.876145833332</v>
      </c>
      <c r="T238" s="10">
        <f t="shared" si="23"/>
        <v>42373.791666666664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0.33333333333333337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2">
        <f t="shared" si="22"/>
        <v>42377.368854166663</v>
      </c>
      <c r="T239" s="10">
        <f t="shared" si="23"/>
        <v>42437.368854166663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2">
        <f t="shared" si="22"/>
        <v>42713.754166666666</v>
      </c>
      <c r="T240" s="10">
        <f t="shared" si="23"/>
        <v>42734.166666666664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12">
        <f t="shared" si="22"/>
        <v>42296.901967592588</v>
      </c>
      <c r="T241" s="10">
        <f t="shared" si="23"/>
        <v>42316.291666666664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107.63413333333334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2">
        <f t="shared" si="22"/>
        <v>41354.500127314815</v>
      </c>
      <c r="T242" s="10">
        <f t="shared" si="23"/>
        <v>41399.500127314815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112.63736263736264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2">
        <f t="shared" si="22"/>
        <v>41949.489629629628</v>
      </c>
      <c r="T243" s="10">
        <f t="shared" si="23"/>
        <v>41994.489629629628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113.46153846153845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2">
        <f t="shared" si="22"/>
        <v>40862.28460648148</v>
      </c>
      <c r="T244" s="10">
        <f t="shared" si="23"/>
        <v>40897.28460648148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102.592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2">
        <f t="shared" si="22"/>
        <v>41661.839166666665</v>
      </c>
      <c r="T245" s="10">
        <f t="shared" si="23"/>
        <v>41691.839166666665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113.75714285714287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2">
        <f t="shared" si="22"/>
        <v>40213.115266203698</v>
      </c>
      <c r="T246" s="10">
        <f t="shared" si="23"/>
        <v>40253.087500000001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103.71999999999998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2">
        <f t="shared" si="22"/>
        <v>41106.844733796293</v>
      </c>
      <c r="T247" s="10">
        <f t="shared" si="23"/>
        <v>41136.844733796293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305.46000000000004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2">
        <f t="shared" si="22"/>
        <v>40480.155150462961</v>
      </c>
      <c r="T248" s="10">
        <f t="shared" si="23"/>
        <v>40530.196817129625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134.1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2">
        <f t="shared" si="22"/>
        <v>40430.395995370367</v>
      </c>
      <c r="T249" s="10">
        <f t="shared" si="23"/>
        <v>40466.943749999999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101.33294117647058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2">
        <f t="shared" si="22"/>
        <v>40870.566076388888</v>
      </c>
      <c r="T250" s="10">
        <f t="shared" si="23"/>
        <v>40915.566076388888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112.92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2">
        <f t="shared" si="22"/>
        <v>40332.715509259258</v>
      </c>
      <c r="T251" s="10">
        <f t="shared" si="23"/>
        <v>40412.527777777774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105.58333333333334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2">
        <f t="shared" si="22"/>
        <v>41401.357534722221</v>
      </c>
      <c r="T252" s="10">
        <f t="shared" si="23"/>
        <v>41431.357534722221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125.57142857142858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2">
        <f t="shared" si="22"/>
        <v>41013.579236111109</v>
      </c>
      <c r="T253" s="10">
        <f t="shared" si="23"/>
        <v>41045.583333333328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184.56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2">
        <f t="shared" si="22"/>
        <v>40266.454374999994</v>
      </c>
      <c r="T254" s="10">
        <f t="shared" si="23"/>
        <v>40329.957638888889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100.73333333333335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2">
        <f t="shared" si="22"/>
        <v>40924.44253472222</v>
      </c>
      <c r="T255" s="10">
        <f t="shared" si="23"/>
        <v>40954.44253472222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116.94725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2">
        <f t="shared" si="22"/>
        <v>42263.744328703702</v>
      </c>
      <c r="T256" s="10">
        <f t="shared" si="23"/>
        <v>42293.874999999993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106.73325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2">
        <f t="shared" si="22"/>
        <v>40588.318078703705</v>
      </c>
      <c r="T257" s="10">
        <f t="shared" si="23"/>
        <v>40618.276412037034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ref="O258:O321" si="24">E258/D258*100</f>
        <v>139.1</v>
      </c>
      <c r="P258">
        <f t="shared" ref="P258:P321" si="25">E258/L258</f>
        <v>65.756363636363631</v>
      </c>
      <c r="Q258" t="str">
        <f t="shared" si="20"/>
        <v>film &amp; video</v>
      </c>
      <c r="R258" t="str">
        <f t="shared" si="21"/>
        <v>documentary</v>
      </c>
      <c r="S258" s="12">
        <f t="shared" si="22"/>
        <v>41319.560960648145</v>
      </c>
      <c r="T258" s="10">
        <f t="shared" si="23"/>
        <v>41349.560960648145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si="24"/>
        <v>106.72648571428572</v>
      </c>
      <c r="P259">
        <f t="shared" si="25"/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2">
        <f t="shared" ref="S259:S322" si="28">(J259/86400)+25569+(-5/24)</f>
        <v>42479.418541666666</v>
      </c>
      <c r="T259" s="10">
        <f t="shared" ref="T259:T322" si="29">(I259/86400)+25569+(-5/24)</f>
        <v>42509.418541666666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191.14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2">
        <f t="shared" si="28"/>
        <v>40681.843356481477</v>
      </c>
      <c r="T260" s="10">
        <f t="shared" si="29"/>
        <v>40711.843356481477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131.93789333333334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2">
        <f t="shared" si="28"/>
        <v>42072.529733796291</v>
      </c>
      <c r="T261" s="10">
        <f t="shared" si="29"/>
        <v>42102.529733796291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106.4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2">
        <f t="shared" si="28"/>
        <v>40330.547210648147</v>
      </c>
      <c r="T262" s="10">
        <f t="shared" si="29"/>
        <v>40376.207638888889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107.4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2">
        <f t="shared" si="28"/>
        <v>41017.677129629628</v>
      </c>
      <c r="T263" s="10">
        <f t="shared" si="29"/>
        <v>41067.413194444445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2">
        <f t="shared" si="28"/>
        <v>40555.039675925924</v>
      </c>
      <c r="T264" s="10">
        <f t="shared" si="29"/>
        <v>40600.039675925924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118.08108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2">
        <f t="shared" si="28"/>
        <v>41149.746458333328</v>
      </c>
      <c r="T265" s="10">
        <f t="shared" si="29"/>
        <v>41179.746458333328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118.19999999999999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2">
        <f t="shared" si="28"/>
        <v>41010.411979166667</v>
      </c>
      <c r="T266" s="10">
        <f t="shared" si="29"/>
        <v>41040.411979166667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111.1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2">
        <f t="shared" si="28"/>
        <v>40267.03738425926</v>
      </c>
      <c r="T267" s="10">
        <f t="shared" si="29"/>
        <v>40308.636111111111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145.5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2">
        <f t="shared" si="28"/>
        <v>40204.966516203705</v>
      </c>
      <c r="T268" s="10">
        <f t="shared" si="29"/>
        <v>40290.95208333333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131.62883248730967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2">
        <f t="shared" si="28"/>
        <v>41785.244201388887</v>
      </c>
      <c r="T269" s="10">
        <f t="shared" si="29"/>
        <v>41815.244201388887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111.4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2">
        <f t="shared" si="28"/>
        <v>40808.944189814814</v>
      </c>
      <c r="T270" s="10">
        <f t="shared" si="29"/>
        <v>40853.985856481479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147.23376999999999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2">
        <f t="shared" si="28"/>
        <v>42757.988680555551</v>
      </c>
      <c r="T271" s="10">
        <f t="shared" si="29"/>
        <v>42787.988680555551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152.60869565217391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2">
        <f t="shared" si="28"/>
        <v>40637.658217592594</v>
      </c>
      <c r="T272" s="10">
        <f t="shared" si="29"/>
        <v>40687.958333333328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104.67999999999999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2">
        <f t="shared" si="28"/>
        <v>41611.891909722217</v>
      </c>
      <c r="T273" s="10">
        <f t="shared" si="29"/>
        <v>41641.125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177.43366666666668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2">
        <f t="shared" si="28"/>
        <v>40235.692025462959</v>
      </c>
      <c r="T274" s="10">
        <f t="shared" si="29"/>
        <v>40296.575694444444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107.7758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2">
        <f t="shared" si="28"/>
        <v>40697.29011574074</v>
      </c>
      <c r="T275" s="10">
        <f t="shared" si="29"/>
        <v>40727.29011574074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2">
        <f t="shared" si="28"/>
        <v>40969.704039351847</v>
      </c>
      <c r="T276" s="10">
        <f t="shared" si="29"/>
        <v>41004.082638888889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108.395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2">
        <f t="shared" si="28"/>
        <v>41192.823680555557</v>
      </c>
      <c r="T277" s="10">
        <f t="shared" si="29"/>
        <v>41222.865347222221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147.6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2">
        <f t="shared" si="28"/>
        <v>40966.873541666668</v>
      </c>
      <c r="T278" s="10">
        <f t="shared" si="29"/>
        <v>41026.831874999996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110.38153846153847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2">
        <f t="shared" si="28"/>
        <v>42117.68309027778</v>
      </c>
      <c r="T279" s="10">
        <f t="shared" si="29"/>
        <v>42147.68309027778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150.34814814814814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2">
        <f t="shared" si="28"/>
        <v>41163.832627314812</v>
      </c>
      <c r="T280" s="10">
        <f t="shared" si="29"/>
        <v>41193.832627314812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157.31829411764707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2">
        <f t="shared" si="28"/>
        <v>42759.035833333335</v>
      </c>
      <c r="T281" s="10">
        <f t="shared" si="29"/>
        <v>42792.875694444439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156.14400000000001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2">
        <f t="shared" si="28"/>
        <v>41744.382349537038</v>
      </c>
      <c r="T282" s="10">
        <f t="shared" si="29"/>
        <v>41789.382349537038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120.58763636363636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2">
        <f t="shared" si="28"/>
        <v>39949.955011574071</v>
      </c>
      <c r="T283" s="10">
        <f t="shared" si="29"/>
        <v>40035.601388888885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101.18888888888888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2">
        <f t="shared" si="28"/>
        <v>40194.711712962962</v>
      </c>
      <c r="T284" s="10">
        <f t="shared" si="29"/>
        <v>40231.708333333328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114.27249999999999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2">
        <f t="shared" si="28"/>
        <v>40675.501666666663</v>
      </c>
      <c r="T285" s="10">
        <f t="shared" si="29"/>
        <v>40694.999305555553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104.62615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2">
        <f t="shared" si="28"/>
        <v>40904.529861111107</v>
      </c>
      <c r="T286" s="10">
        <f t="shared" si="29"/>
        <v>40929.529861111107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228.82507142857142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2">
        <f t="shared" si="28"/>
        <v>41506.547777777778</v>
      </c>
      <c r="T287" s="10">
        <f t="shared" si="29"/>
        <v>41536.547777777778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109.15333333333332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2">
        <f t="shared" si="28"/>
        <v>41313.607916666668</v>
      </c>
      <c r="T288" s="10">
        <f t="shared" si="29"/>
        <v>41358.566249999996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176.29999999999998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2">
        <f t="shared" si="28"/>
        <v>41184.069652777776</v>
      </c>
      <c r="T289" s="10">
        <f t="shared" si="29"/>
        <v>41214.958333333328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103.21061999999999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2">
        <f t="shared" si="28"/>
        <v>41050.960567129623</v>
      </c>
      <c r="T290" s="10">
        <f t="shared" si="29"/>
        <v>41085.960567129623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104.82000000000001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2">
        <f t="shared" si="28"/>
        <v>41550.248078703698</v>
      </c>
      <c r="T291" s="10">
        <f t="shared" si="29"/>
        <v>41580.248078703698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106.68444444444445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2">
        <f t="shared" si="28"/>
        <v>40526.160844907405</v>
      </c>
      <c r="T292" s="10">
        <f t="shared" si="29"/>
        <v>40576.124305555553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120.02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2">
        <f t="shared" si="28"/>
        <v>41376.560717592591</v>
      </c>
      <c r="T293" s="10">
        <f t="shared" si="29"/>
        <v>41394.792361111111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101.50693333333334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2">
        <f t="shared" si="28"/>
        <v>40812.594895833332</v>
      </c>
      <c r="T294" s="10">
        <f t="shared" si="29"/>
        <v>40844.957638888889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101.38461538461539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2">
        <f t="shared" si="28"/>
        <v>41719.459652777776</v>
      </c>
      <c r="T295" s="10">
        <f t="shared" si="29"/>
        <v>41749.459652777776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2">
        <f t="shared" si="28"/>
        <v>40342.876087962963</v>
      </c>
      <c r="T296" s="10">
        <f t="shared" si="29"/>
        <v>40378.458333333328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133.10911999999999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2">
        <f t="shared" si="28"/>
        <v>41518.796400462961</v>
      </c>
      <c r="T297" s="10">
        <f t="shared" si="29"/>
        <v>41578.791666666664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118.72620000000001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2">
        <f t="shared" si="28"/>
        <v>41134.267164351848</v>
      </c>
      <c r="T298" s="10">
        <f t="shared" si="29"/>
        <v>41159.267164351848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100.64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2">
        <f t="shared" si="28"/>
        <v>42089.519687499997</v>
      </c>
      <c r="T299" s="10">
        <f t="shared" si="29"/>
        <v>42124.957638888889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108.93241269841269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2">
        <f t="shared" si="28"/>
        <v>41709.255185185182</v>
      </c>
      <c r="T300" s="10">
        <f t="shared" si="29"/>
        <v>41768.666666666664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178.95250000000001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2">
        <f t="shared" si="28"/>
        <v>40469.016898148147</v>
      </c>
      <c r="T301" s="10">
        <f t="shared" si="29"/>
        <v>40499.058564814812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101.72264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2">
        <f t="shared" si="28"/>
        <v>40626.751597222217</v>
      </c>
      <c r="T302" s="10">
        <f t="shared" si="29"/>
        <v>40657.751597222217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118.73499999999999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2">
        <f t="shared" si="28"/>
        <v>41312.529340277775</v>
      </c>
      <c r="T303" s="10">
        <f t="shared" si="29"/>
        <v>41352.487673611111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100.46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2">
        <f t="shared" si="28"/>
        <v>40933.648587962962</v>
      </c>
      <c r="T304" s="10">
        <f t="shared" si="29"/>
        <v>40963.648587962962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137.46666666666667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2">
        <f t="shared" si="28"/>
        <v>41031.862800925919</v>
      </c>
      <c r="T305" s="10">
        <f t="shared" si="29"/>
        <v>41061.862800925919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231.64705882352939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2">
        <f t="shared" si="28"/>
        <v>41113.88653935185</v>
      </c>
      <c r="T306" s="10">
        <f t="shared" si="29"/>
        <v>41152.875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130.33333333333331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2">
        <f t="shared" si="28"/>
        <v>40948.421863425923</v>
      </c>
      <c r="T307" s="10">
        <f t="shared" si="29"/>
        <v>40978.421863425923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292.89999999999998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2">
        <f t="shared" si="28"/>
        <v>41333.628854166665</v>
      </c>
      <c r="T308" s="10">
        <f t="shared" si="29"/>
        <v>41353.587187499994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111.31818181818183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2">
        <f t="shared" si="28"/>
        <v>41282.736122685186</v>
      </c>
      <c r="T309" s="10">
        <f t="shared" si="29"/>
        <v>41312.736122685186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105.56666666666668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2">
        <f t="shared" si="28"/>
        <v>40567.486226851848</v>
      </c>
      <c r="T310" s="10">
        <f t="shared" si="29"/>
        <v>40612.486226851848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118.94444444444446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2">
        <f t="shared" si="28"/>
        <v>41134.543217592589</v>
      </c>
      <c r="T311" s="10">
        <f t="shared" si="29"/>
        <v>41155.543217592589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104.129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2">
        <f t="shared" si="28"/>
        <v>40820.974803240737</v>
      </c>
      <c r="T312" s="10">
        <f t="shared" si="29"/>
        <v>40835.875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104.10165000000001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2">
        <f t="shared" si="28"/>
        <v>40868.011481481481</v>
      </c>
      <c r="T313" s="10">
        <f t="shared" si="29"/>
        <v>40909.124305555553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111.87499999999999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2">
        <f t="shared" si="28"/>
        <v>41348.669351851851</v>
      </c>
      <c r="T314" s="10">
        <f t="shared" si="29"/>
        <v>41378.669351851851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104.73529411764706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2">
        <f t="shared" si="28"/>
        <v>40357.019606481481</v>
      </c>
      <c r="T315" s="10">
        <f t="shared" si="29"/>
        <v>40401.457638888889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385.15000000000003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2">
        <f t="shared" si="28"/>
        <v>41304.624861111108</v>
      </c>
      <c r="T316" s="10">
        <f t="shared" si="29"/>
        <v>41334.624861111108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101.248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2">
        <f t="shared" si="28"/>
        <v>41113.564050925925</v>
      </c>
      <c r="T317" s="10">
        <f t="shared" si="29"/>
        <v>41143.564050925925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113.77333333333333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2">
        <f t="shared" si="28"/>
        <v>41950.715243055551</v>
      </c>
      <c r="T318" s="10">
        <f t="shared" si="29"/>
        <v>41983.999305555553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100.80333333333333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2">
        <f t="shared" si="28"/>
        <v>41589.468553240738</v>
      </c>
      <c r="T319" s="10">
        <f t="shared" si="29"/>
        <v>41619.468553240738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283.32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2">
        <f t="shared" si="28"/>
        <v>41329.830451388887</v>
      </c>
      <c r="T320" s="10">
        <f t="shared" si="29"/>
        <v>41359.788784722223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112.68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2">
        <f t="shared" si="28"/>
        <v>40123.629965277774</v>
      </c>
      <c r="T321" s="10">
        <f t="shared" si="29"/>
        <v>40211.124305555553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ref="O322:O385" si="30">E322/D322*100</f>
        <v>106.58000000000001</v>
      </c>
      <c r="P322">
        <f t="shared" ref="P322:P385" si="31">E322/L322</f>
        <v>134.91139240506328</v>
      </c>
      <c r="Q322" t="str">
        <f t="shared" si="26"/>
        <v>film &amp; video</v>
      </c>
      <c r="R322" t="str">
        <f t="shared" si="27"/>
        <v>documentary</v>
      </c>
      <c r="S322" s="12">
        <f t="shared" si="28"/>
        <v>42331.34297453703</v>
      </c>
      <c r="T322" s="10">
        <f t="shared" si="29"/>
        <v>42360.749999999993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si="30"/>
        <v>102.66285714285715</v>
      </c>
      <c r="P323">
        <f t="shared" si="31"/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2">
        <f t="shared" ref="S323:S386" si="34">(J323/86400)+25569+(-5/24)</f>
        <v>42647.238263888888</v>
      </c>
      <c r="T323" s="10">
        <f t="shared" ref="T323:T386" si="35">(I323/86400)+25569+(-5/24)</f>
        <v>42682.279930555553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107.91200000000001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2">
        <f t="shared" si="34"/>
        <v>42473.361666666664</v>
      </c>
      <c r="T324" s="10">
        <f t="shared" si="35"/>
        <v>42503.361666666664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123.07407407407408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2">
        <f t="shared" si="34"/>
        <v>42697.113032407404</v>
      </c>
      <c r="T325" s="10">
        <f t="shared" si="35"/>
        <v>42725.124305555553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101.6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2">
        <f t="shared" si="34"/>
        <v>42184.417916666665</v>
      </c>
      <c r="T326" s="10">
        <f t="shared" si="35"/>
        <v>42217.417916666665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104.396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2">
        <f t="shared" si="34"/>
        <v>42688.979548611103</v>
      </c>
      <c r="T327" s="10">
        <f t="shared" si="35"/>
        <v>42723.979548611103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112.92973333333333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2">
        <f t="shared" si="34"/>
        <v>42775.106550925928</v>
      </c>
      <c r="T328" s="10">
        <f t="shared" si="35"/>
        <v>42808.747916666667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136.4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2">
        <f t="shared" si="34"/>
        <v>42058.026956018519</v>
      </c>
      <c r="T329" s="10">
        <f t="shared" si="35"/>
        <v>42085.124999999993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103.61439999999999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2">
        <f t="shared" si="34"/>
        <v>42278.738287037035</v>
      </c>
      <c r="T330" s="10">
        <f t="shared" si="35"/>
        <v>42308.958333333336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105.5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2">
        <f t="shared" si="34"/>
        <v>42291.258414351854</v>
      </c>
      <c r="T331" s="10">
        <f t="shared" si="35"/>
        <v>42314.958333333336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101.82857142857142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2">
        <f t="shared" si="34"/>
        <v>41379.307442129626</v>
      </c>
      <c r="T332" s="10">
        <f t="shared" si="35"/>
        <v>41410.957638888889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106.60499999999999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2">
        <f t="shared" si="34"/>
        <v>42507.373078703698</v>
      </c>
      <c r="T333" s="10">
        <f t="shared" si="35"/>
        <v>42538.373078703698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113.015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2">
        <f t="shared" si="34"/>
        <v>42263.471956018511</v>
      </c>
      <c r="T334" s="10">
        <f t="shared" si="35"/>
        <v>42305.124999999993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125.22750000000001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2">
        <f t="shared" si="34"/>
        <v>42437.428136574068</v>
      </c>
      <c r="T335" s="10">
        <f t="shared" si="35"/>
        <v>42467.386469907404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101.19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2">
        <f t="shared" si="34"/>
        <v>42101.474039351851</v>
      </c>
      <c r="T336" s="10">
        <f t="shared" si="35"/>
        <v>42139.583333333336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102.76470588235294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2">
        <f t="shared" si="34"/>
        <v>42101.529108796291</v>
      </c>
      <c r="T337" s="10">
        <f t="shared" si="35"/>
        <v>42132.708333333336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116.83911999999998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2">
        <f t="shared" si="34"/>
        <v>42291.387939814813</v>
      </c>
      <c r="T338" s="10">
        <f t="shared" si="35"/>
        <v>42321.429606481477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101.16833333333335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2">
        <f t="shared" si="34"/>
        <v>42046.920231481483</v>
      </c>
      <c r="T339" s="10">
        <f t="shared" si="35"/>
        <v>42076.878564814811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110.13360000000002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2">
        <f t="shared" si="34"/>
        <v>42559.547337962962</v>
      </c>
      <c r="T340" s="10">
        <f t="shared" si="35"/>
        <v>42615.833333333336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108.08333333333333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2">
        <f t="shared" si="34"/>
        <v>42093.551712962959</v>
      </c>
      <c r="T341" s="10">
        <f t="shared" si="35"/>
        <v>42123.551712962959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125.02285714285715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2">
        <f t="shared" si="34"/>
        <v>42772.460729166669</v>
      </c>
      <c r="T342" s="10">
        <f t="shared" si="35"/>
        <v>42802.666666666664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106.71428571428572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2">
        <f t="shared" si="34"/>
        <v>41894.671273148146</v>
      </c>
      <c r="T343" s="10">
        <f t="shared" si="35"/>
        <v>41912.957638888889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100.36639999999998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2">
        <f t="shared" si="34"/>
        <v>42459.572511574072</v>
      </c>
      <c r="T344" s="10">
        <f t="shared" si="35"/>
        <v>42489.572511574072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102.02863333333335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2">
        <f t="shared" si="34"/>
        <v>41926.529456018514</v>
      </c>
      <c r="T345" s="10">
        <f t="shared" si="35"/>
        <v>41956.916666666664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102.08358208955224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2">
        <f t="shared" si="34"/>
        <v>42111.762662037036</v>
      </c>
      <c r="T346" s="10">
        <f t="shared" si="35"/>
        <v>42155.888888888883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123.27586206896552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2">
        <f t="shared" si="34"/>
        <v>42114.735995370364</v>
      </c>
      <c r="T347" s="10">
        <f t="shared" si="35"/>
        <v>42144.735995370364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170.28880000000001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2">
        <f t="shared" si="34"/>
        <v>42261.291909722218</v>
      </c>
      <c r="T348" s="10">
        <f t="shared" si="35"/>
        <v>42291.291909722218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111.59049999999999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2">
        <f t="shared" si="34"/>
        <v>42292.287141203698</v>
      </c>
      <c r="T349" s="10">
        <f t="shared" si="35"/>
        <v>42322.32880787037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2">
        <f t="shared" si="34"/>
        <v>42207.378657407404</v>
      </c>
      <c r="T350" s="10">
        <f t="shared" si="35"/>
        <v>42237.378657407404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106.63570159857905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2">
        <f t="shared" si="34"/>
        <v>42760.290601851848</v>
      </c>
      <c r="T351" s="10">
        <f t="shared" si="35"/>
        <v>42790.290601851848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114.75999999999999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2">
        <f t="shared" si="34"/>
        <v>42585.857743055552</v>
      </c>
      <c r="T352" s="10">
        <f t="shared" si="35"/>
        <v>42623.957638888889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127.34117647058822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2">
        <f t="shared" si="34"/>
        <v>42427.75641203703</v>
      </c>
      <c r="T353" s="10">
        <f t="shared" si="35"/>
        <v>42467.714745370373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116.56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2">
        <f t="shared" si="34"/>
        <v>41889.959120370368</v>
      </c>
      <c r="T354" s="10">
        <f t="shared" si="35"/>
        <v>41919.959120370368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108.61819426615318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2">
        <f t="shared" si="34"/>
        <v>42297.583553240744</v>
      </c>
      <c r="T355" s="10">
        <f t="shared" si="35"/>
        <v>42327.625219907401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103.94285714285714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2">
        <f t="shared" si="34"/>
        <v>42438.619456018518</v>
      </c>
      <c r="T356" s="10">
        <f t="shared" si="35"/>
        <v>42468.577789351846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116.25714285714285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2">
        <f t="shared" si="34"/>
        <v>41943.0855787037</v>
      </c>
      <c r="T357" s="10">
        <f t="shared" si="35"/>
        <v>41974.127245370364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102.69239999999999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2">
        <f t="shared" si="34"/>
        <v>42415.594826388886</v>
      </c>
      <c r="T358" s="10">
        <f t="shared" si="35"/>
        <v>42445.553159722222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2">
        <f t="shared" si="34"/>
        <v>42078.01385416666</v>
      </c>
      <c r="T359" s="10">
        <f t="shared" si="35"/>
        <v>42118.01385416666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103.08800000000001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2">
        <f t="shared" si="34"/>
        <v>42507.651863425919</v>
      </c>
      <c r="T360" s="10">
        <f t="shared" si="35"/>
        <v>42536.416666666664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104.85537190082646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2">
        <f t="shared" si="34"/>
        <v>41934.86215277778</v>
      </c>
      <c r="T361" s="10">
        <f t="shared" si="35"/>
        <v>41957.008333333331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101.375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2">
        <f t="shared" si="34"/>
        <v>42163.689583333333</v>
      </c>
      <c r="T362" s="10">
        <f t="shared" si="35"/>
        <v>42207.924305555549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111.07699999999998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2">
        <f t="shared" si="34"/>
        <v>41935.792893518512</v>
      </c>
      <c r="T363" s="10">
        <f t="shared" si="35"/>
        <v>41965.834560185183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124.15933781686496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2">
        <f t="shared" si="34"/>
        <v>41837.002210648148</v>
      </c>
      <c r="T364" s="10">
        <f t="shared" si="35"/>
        <v>41858.791666666664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101.33333333333334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2">
        <f t="shared" si="34"/>
        <v>40255.53629629629</v>
      </c>
      <c r="T365" s="10">
        <f t="shared" si="35"/>
        <v>40300.598611111105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110.16142857142856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2">
        <f t="shared" si="34"/>
        <v>41780.651296296295</v>
      </c>
      <c r="T366" s="10">
        <f t="shared" si="35"/>
        <v>41810.957638888889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103.97333333333334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2">
        <f t="shared" si="34"/>
        <v>41668.398136574069</v>
      </c>
      <c r="T367" s="10">
        <f t="shared" si="35"/>
        <v>41698.398136574069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101.31578947368421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2">
        <f t="shared" si="34"/>
        <v>41019.584699074076</v>
      </c>
      <c r="T368" s="10">
        <f t="shared" si="35"/>
        <v>41049.584699074076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103.3501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2">
        <f t="shared" si="34"/>
        <v>41355.368958333333</v>
      </c>
      <c r="T369" s="10">
        <f t="shared" si="35"/>
        <v>41394.999305555553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104.11200000000001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2">
        <f t="shared" si="34"/>
        <v>42043.397245370368</v>
      </c>
      <c r="T370" s="10">
        <f t="shared" si="35"/>
        <v>42078.355578703697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110.15569230769231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2">
        <f t="shared" si="34"/>
        <v>40893.3433912037</v>
      </c>
      <c r="T371" s="10">
        <f t="shared" si="35"/>
        <v>40923.3433912037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122.02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2">
        <f t="shared" si="34"/>
        <v>42711.586805555555</v>
      </c>
      <c r="T372" s="10">
        <f t="shared" si="35"/>
        <v>42741.586805555555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114.16866666666667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2">
        <f t="shared" si="34"/>
        <v>41261.559479166666</v>
      </c>
      <c r="T373" s="10">
        <f t="shared" si="35"/>
        <v>41306.559479166666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125.33333333333334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2">
        <f t="shared" si="34"/>
        <v>42425.368564814817</v>
      </c>
      <c r="T374" s="10">
        <f t="shared" si="35"/>
        <v>42465.458333333336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106.66666666666667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2">
        <f t="shared" si="34"/>
        <v>41078.703680555554</v>
      </c>
      <c r="T375" s="10">
        <f t="shared" si="35"/>
        <v>41108.703680555554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130.65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2">
        <f t="shared" si="34"/>
        <v>40757.680914351848</v>
      </c>
      <c r="T376" s="10">
        <f t="shared" si="35"/>
        <v>40802.680914351848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2">
        <f t="shared" si="34"/>
        <v>41657.77674768518</v>
      </c>
      <c r="T377" s="10">
        <f t="shared" si="35"/>
        <v>41699.512499999997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105.9591836734694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2">
        <f t="shared" si="34"/>
        <v>42576.244398148141</v>
      </c>
      <c r="T378" s="10">
        <f t="shared" si="35"/>
        <v>42607.244398148141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114.39999999999999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2">
        <f t="shared" si="34"/>
        <v>42292.042453703696</v>
      </c>
      <c r="T379" s="10">
        <f t="shared" si="35"/>
        <v>42322.084027777775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111.76666666666665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2">
        <f t="shared" si="34"/>
        <v>42370.363518518519</v>
      </c>
      <c r="T380" s="10">
        <f t="shared" si="35"/>
        <v>42394.786111111105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116.08000000000001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2">
        <f t="shared" si="34"/>
        <v>40987.479999999996</v>
      </c>
      <c r="T381" s="10">
        <f t="shared" si="35"/>
        <v>41032.479999999996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141.5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2">
        <f t="shared" si="34"/>
        <v>42367.511481481481</v>
      </c>
      <c r="T382" s="10">
        <f t="shared" si="35"/>
        <v>42392.511481481481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104.72999999999999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2">
        <f t="shared" si="34"/>
        <v>41085.48978009259</v>
      </c>
      <c r="T383" s="10">
        <f t="shared" si="35"/>
        <v>41120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255.83333333333331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2">
        <f t="shared" si="34"/>
        <v>41144.501157407409</v>
      </c>
      <c r="T384" s="10">
        <f t="shared" si="35"/>
        <v>41158.501157407409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206.70670670670671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2">
        <f t="shared" si="34"/>
        <v>41754.90924768518</v>
      </c>
      <c r="T385" s="10">
        <f t="shared" si="35"/>
        <v>41777.90924768518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ref="O386:O449" si="36">E386/D386*100</f>
        <v>112.105</v>
      </c>
      <c r="P386">
        <f t="shared" ref="P386:P449" si="37">E386/L386</f>
        <v>58.540469973890339</v>
      </c>
      <c r="Q386" t="str">
        <f t="shared" si="32"/>
        <v>film &amp; video</v>
      </c>
      <c r="R386" t="str">
        <f t="shared" si="33"/>
        <v>documentary</v>
      </c>
      <c r="S386" s="12">
        <f t="shared" si="34"/>
        <v>41980.573460648149</v>
      </c>
      <c r="T386" s="10">
        <f t="shared" si="35"/>
        <v>42010.573460648149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si="36"/>
        <v>105.982</v>
      </c>
      <c r="P387">
        <f t="shared" si="37"/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2">
        <f t="shared" ref="S387:S450" si="40">(J387/86400)+25569+(-5/24)</f>
        <v>41934.376168981478</v>
      </c>
      <c r="T387" s="10">
        <f t="shared" ref="T387:T450" si="41">(I387/86400)+25569+(-5/24)</f>
        <v>41964.41783564815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100.16666666666667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2">
        <f t="shared" si="40"/>
        <v>42211.742951388886</v>
      </c>
      <c r="T388" s="10">
        <f t="shared" si="41"/>
        <v>42226.742951388886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213.98947368421051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2">
        <f t="shared" si="40"/>
        <v>42200.468263888884</v>
      </c>
      <c r="T389" s="10">
        <f t="shared" si="41"/>
        <v>42231.041666666664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126.16000000000001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2">
        <f t="shared" si="40"/>
        <v>42548.86782407407</v>
      </c>
      <c r="T390" s="10">
        <f t="shared" si="41"/>
        <v>42578.86782407407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181.53547058823528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2">
        <f t="shared" si="40"/>
        <v>41673.854745370372</v>
      </c>
      <c r="T391" s="10">
        <f t="shared" si="41"/>
        <v>41705.749305555553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2">
        <f t="shared" si="40"/>
        <v>42111.828379629624</v>
      </c>
      <c r="T392" s="10">
        <f t="shared" si="41"/>
        <v>42131.828379629624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100.61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2">
        <f t="shared" si="40"/>
        <v>40864.833923611106</v>
      </c>
      <c r="T393" s="10">
        <f t="shared" si="41"/>
        <v>40894.832638888889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100.9027027027027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2">
        <f t="shared" si="40"/>
        <v>40763.508923611109</v>
      </c>
      <c r="T394" s="10">
        <f t="shared" si="41"/>
        <v>40793.916666666664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110.446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2">
        <f t="shared" si="40"/>
        <v>41526.500601851847</v>
      </c>
      <c r="T395" s="10">
        <f t="shared" si="41"/>
        <v>41557.500601851847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111.8936170212766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2">
        <f t="shared" si="40"/>
        <v>42417.60974537037</v>
      </c>
      <c r="T396" s="10">
        <f t="shared" si="41"/>
        <v>42477.568078703705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108.04450000000001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2">
        <f t="shared" si="40"/>
        <v>40990.700925925921</v>
      </c>
      <c r="T397" s="10">
        <f t="shared" si="41"/>
        <v>41026.688888888886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106.66666666666667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2">
        <f t="shared" si="40"/>
        <v>41082.356550925928</v>
      </c>
      <c r="T398" s="10">
        <f t="shared" si="41"/>
        <v>41097.356550925928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103.90027322404372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2">
        <f t="shared" si="40"/>
        <v>40379.568101851852</v>
      </c>
      <c r="T399" s="10">
        <f t="shared" si="41"/>
        <v>40421.947222222218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125.16000000000001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2">
        <f t="shared" si="40"/>
        <v>42078.584791666661</v>
      </c>
      <c r="T400" s="10">
        <f t="shared" si="41"/>
        <v>42123.584791666661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106.80499999999999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2">
        <f t="shared" si="40"/>
        <v>42687.667442129627</v>
      </c>
      <c r="T401" s="10">
        <f t="shared" si="41"/>
        <v>42718.291666666664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112.30249999999999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2">
        <f t="shared" si="40"/>
        <v>41745.427627314813</v>
      </c>
      <c r="T402" s="10">
        <f t="shared" si="41"/>
        <v>41775.9375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103.812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2">
        <f t="shared" si="40"/>
        <v>40732.633912037032</v>
      </c>
      <c r="T403" s="10">
        <f t="shared" si="41"/>
        <v>40762.633912037032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141.65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2">
        <f t="shared" si="40"/>
        <v>42292.331215277773</v>
      </c>
      <c r="T404" s="10">
        <f t="shared" si="41"/>
        <v>42313.372881944444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105.25999999999999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2">
        <f t="shared" si="40"/>
        <v>40718.102326388886</v>
      </c>
      <c r="T405" s="10">
        <f t="shared" si="41"/>
        <v>40765.088888888888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103.09142857142857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2">
        <f t="shared" si="40"/>
        <v>41646.419699074067</v>
      </c>
      <c r="T406" s="10">
        <f t="shared" si="41"/>
        <v>41675.75277777778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107.65957446808511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2">
        <f t="shared" si="40"/>
        <v>41673.876608796294</v>
      </c>
      <c r="T407" s="10">
        <f t="shared" si="41"/>
        <v>41703.876608796294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107.70464285714286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2">
        <f t="shared" si="40"/>
        <v>40637.95413194444</v>
      </c>
      <c r="T408" s="10">
        <f t="shared" si="41"/>
        <v>40672.040972222218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101.55000000000001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2">
        <f t="shared" si="40"/>
        <v>40806.662615740737</v>
      </c>
      <c r="T409" s="10">
        <f t="shared" si="41"/>
        <v>40866.704282407409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101.43766666666667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2">
        <f t="shared" si="40"/>
        <v>41543.527662037035</v>
      </c>
      <c r="T410" s="10">
        <f t="shared" si="41"/>
        <v>41583.569328703699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136.80000000000001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2">
        <f t="shared" si="40"/>
        <v>42543.654444444437</v>
      </c>
      <c r="T411" s="10">
        <f t="shared" si="41"/>
        <v>42573.654444444437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128.29999999999998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2">
        <f t="shared" si="40"/>
        <v>42113.773113425923</v>
      </c>
      <c r="T412" s="10">
        <f t="shared" si="41"/>
        <v>42173.773113425923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101.05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2">
        <f t="shared" si="40"/>
        <v>41597.967638888884</v>
      </c>
      <c r="T413" s="10">
        <f t="shared" si="41"/>
        <v>41630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126.84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2">
        <f t="shared" si="40"/>
        <v>41099.534467592588</v>
      </c>
      <c r="T414" s="10">
        <f t="shared" si="41"/>
        <v>41115.534467592588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105.0859375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2">
        <f t="shared" si="40"/>
        <v>41079.66910879629</v>
      </c>
      <c r="T415" s="10">
        <f t="shared" si="41"/>
        <v>41109.66910879629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102.85405405405406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2">
        <f t="shared" si="40"/>
        <v>41528.85491898148</v>
      </c>
      <c r="T416" s="10">
        <f t="shared" si="41"/>
        <v>41558.85491898148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102.14714285714285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2">
        <f t="shared" si="40"/>
        <v>41904.643541666665</v>
      </c>
      <c r="T417" s="10">
        <f t="shared" si="41"/>
        <v>41929.291666666664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120.21700000000001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2">
        <f t="shared" si="40"/>
        <v>41648.187858796293</v>
      </c>
      <c r="T418" s="10">
        <f t="shared" si="41"/>
        <v>41678.187858796293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100.24761904761905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2">
        <f t="shared" si="40"/>
        <v>41360.762268518512</v>
      </c>
      <c r="T419" s="10">
        <f t="shared" si="41"/>
        <v>41371.981249999997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100.63392857142857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2">
        <f t="shared" si="40"/>
        <v>42178.07403935185</v>
      </c>
      <c r="T420" s="10">
        <f t="shared" si="41"/>
        <v>42208.07403935185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100.4375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2">
        <f t="shared" si="40"/>
        <v>41394.634108796294</v>
      </c>
      <c r="T421" s="10">
        <f t="shared" si="41"/>
        <v>41454.634108796294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0.43939393939393934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2">
        <f t="shared" si="40"/>
        <v>41682.028136574074</v>
      </c>
      <c r="T422" s="10">
        <f t="shared" si="41"/>
        <v>41711.986469907402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2.0066666666666668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2">
        <f t="shared" si="40"/>
        <v>42177.283055555548</v>
      </c>
      <c r="T423" s="10">
        <f t="shared" si="41"/>
        <v>42237.283055555548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1.075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2">
        <f t="shared" si="40"/>
        <v>41863.052048611113</v>
      </c>
      <c r="T424" s="10">
        <f t="shared" si="41"/>
        <v>41893.052048611113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0.76500000000000001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2">
        <f t="shared" si="40"/>
        <v>41400.717939814815</v>
      </c>
      <c r="T425" s="10">
        <f t="shared" si="41"/>
        <v>41430.717939814815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6.7966666666666677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2">
        <f t="shared" si="40"/>
        <v>40934.167812499996</v>
      </c>
      <c r="T426" s="10">
        <f t="shared" si="41"/>
        <v>40994.126145833332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1.2E-2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2">
        <f t="shared" si="40"/>
        <v>42275.652824074066</v>
      </c>
      <c r="T427" s="10">
        <f t="shared" si="41"/>
        <v>42335.694490740738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1.3299999999999998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2">
        <f t="shared" si="40"/>
        <v>42400.503634259258</v>
      </c>
      <c r="T428" s="10">
        <f t="shared" si="41"/>
        <v>42430.503634259258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2">
        <f t="shared" si="40"/>
        <v>42285.700694444444</v>
      </c>
      <c r="T429" s="10">
        <f t="shared" si="41"/>
        <v>42299.582638888889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5.6333333333333329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2">
        <f t="shared" si="40"/>
        <v>41778.558391203704</v>
      </c>
      <c r="T430" s="10">
        <f t="shared" si="41"/>
        <v>41806.708333333328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2">
        <f t="shared" si="40"/>
        <v>40070.693078703705</v>
      </c>
      <c r="T431" s="10">
        <f t="shared" si="41"/>
        <v>40143.999305555553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2.4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2">
        <f t="shared" si="40"/>
        <v>41512.898923611108</v>
      </c>
      <c r="T432" s="10">
        <f t="shared" si="41"/>
        <v>41527.898923611108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13.833333333333334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2">
        <f t="shared" si="40"/>
        <v>42526.662997685184</v>
      </c>
      <c r="T433" s="10">
        <f t="shared" si="41"/>
        <v>42556.662997685184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9.5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2">
        <f t="shared" si="40"/>
        <v>42238.51829861111</v>
      </c>
      <c r="T434" s="10">
        <f t="shared" si="41"/>
        <v>42298.51829861111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2">
        <f t="shared" si="40"/>
        <v>42228.421550925923</v>
      </c>
      <c r="T435" s="10">
        <f t="shared" si="41"/>
        <v>42288.421550925923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2">
        <f t="shared" si="40"/>
        <v>41576.626180555555</v>
      </c>
      <c r="T436" s="10">
        <f t="shared" si="41"/>
        <v>41609.667847222219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2.7272727272727275E-3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2">
        <f t="shared" si="40"/>
        <v>41500.539120370369</v>
      </c>
      <c r="T437" s="10">
        <f t="shared" si="41"/>
        <v>41530.539120370369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2">
        <f t="shared" si="40"/>
        <v>41456.154085648144</v>
      </c>
      <c r="T438" s="10">
        <f t="shared" si="41"/>
        <v>41486.154085648144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2">
        <f t="shared" si="40"/>
        <v>42591.110254629624</v>
      </c>
      <c r="T439" s="10">
        <f t="shared" si="41"/>
        <v>42651.110254629624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9.379999999999999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2">
        <f t="shared" si="40"/>
        <v>42296.052754629629</v>
      </c>
      <c r="T440" s="10">
        <f t="shared" si="41"/>
        <v>42326.094421296293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2">
        <f t="shared" si="40"/>
        <v>41919.553449074076</v>
      </c>
      <c r="T441" s="10">
        <f t="shared" si="41"/>
        <v>41929.553449074076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0.1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2">
        <f t="shared" si="40"/>
        <v>42423.777233796289</v>
      </c>
      <c r="T442" s="10">
        <f t="shared" si="41"/>
        <v>42453.735567129632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2">
        <f t="shared" si="40"/>
        <v>41550.585601851846</v>
      </c>
      <c r="T443" s="10">
        <f t="shared" si="41"/>
        <v>41580.585601851846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39.358823529411765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2">
        <f t="shared" si="40"/>
        <v>42024.680358796293</v>
      </c>
      <c r="T444" s="10">
        <f t="shared" si="41"/>
        <v>42054.680358796293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0.1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2">
        <f t="shared" si="40"/>
        <v>41649.806724537033</v>
      </c>
      <c r="T445" s="10">
        <f t="shared" si="41"/>
        <v>41679.806724537033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2">
        <f t="shared" si="40"/>
        <v>40894.69862268518</v>
      </c>
      <c r="T446" s="10">
        <f t="shared" si="41"/>
        <v>40954.69862268518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3.3333333333333335E-3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2">
        <f t="shared" si="40"/>
        <v>42130.127025462956</v>
      </c>
      <c r="T447" s="10">
        <f t="shared" si="41"/>
        <v>42145.127025462956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7.2952380952380951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2">
        <f t="shared" si="40"/>
        <v>42036.875231481477</v>
      </c>
      <c r="T448" s="10">
        <f t="shared" si="41"/>
        <v>42066.875231481477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1.6666666666666666E-2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2">
        <f t="shared" si="40"/>
        <v>41331.34679398148</v>
      </c>
      <c r="T449" s="10">
        <f t="shared" si="41"/>
        <v>41356.305127314808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ref="O450:O513" si="42">E450/D450*100</f>
        <v>3.2804000000000002</v>
      </c>
      <c r="P450">
        <f t="shared" ref="P450:P513" si="43">E450/L450</f>
        <v>20.502500000000001</v>
      </c>
      <c r="Q450" t="str">
        <f t="shared" si="38"/>
        <v>film &amp; video</v>
      </c>
      <c r="R450" t="str">
        <f t="shared" si="39"/>
        <v>animation</v>
      </c>
      <c r="S450" s="12">
        <f t="shared" si="40"/>
        <v>41753.549710648142</v>
      </c>
      <c r="T450" s="10">
        <f t="shared" si="41"/>
        <v>41773.549710648142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si="42"/>
        <v>2.25</v>
      </c>
      <c r="P451">
        <f t="shared" si="43"/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2">
        <f t="shared" ref="S451:S514" si="46">(J451/86400)+25569+(-5/24)</f>
        <v>41534.359780092593</v>
      </c>
      <c r="T451" s="10">
        <f t="shared" ref="T451:T514" si="47">(I451/86400)+25569+(-5/24)</f>
        <v>41564.359780092593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0.79200000000000004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2">
        <f t="shared" si="46"/>
        <v>41654.73842592592</v>
      </c>
      <c r="T452" s="10">
        <f t="shared" si="47"/>
        <v>41684.73842592592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2">
        <f t="shared" si="46"/>
        <v>41634.506840277776</v>
      </c>
      <c r="T453" s="10">
        <f t="shared" si="47"/>
        <v>41664.506840277776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2">
        <f t="shared" si="46"/>
        <v>42107.49554398148</v>
      </c>
      <c r="T454" s="10">
        <f t="shared" si="47"/>
        <v>42137.49554398148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2.7404479578392621E-2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2">
        <f t="shared" si="46"/>
        <v>42038.616655092592</v>
      </c>
      <c r="T455" s="10">
        <f t="shared" si="47"/>
        <v>42054.616655092592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0.82000000000000006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2">
        <f t="shared" si="46"/>
        <v>41938.508923611109</v>
      </c>
      <c r="T456" s="10">
        <f t="shared" si="47"/>
        <v>41969.343055555553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6.9230769230769221E-2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2">
        <f t="shared" si="46"/>
        <v>40970.794236111113</v>
      </c>
      <c r="T457" s="10">
        <f t="shared" si="47"/>
        <v>41015.813194444439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0.68631863186318631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2">
        <f t="shared" si="46"/>
        <v>41547.486122685186</v>
      </c>
      <c r="T458" s="10">
        <f t="shared" si="47"/>
        <v>41568.957638888889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2">
        <f t="shared" si="46"/>
        <v>41837.559166666666</v>
      </c>
      <c r="T459" s="10">
        <f t="shared" si="47"/>
        <v>41867.559166666666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8.2100000000000009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2">
        <f t="shared" si="46"/>
        <v>41378.491435185184</v>
      </c>
      <c r="T460" s="10">
        <f t="shared" si="47"/>
        <v>41408.491435185184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6.4102564102564097E-2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2">
        <f t="shared" si="46"/>
        <v>40800.432025462964</v>
      </c>
      <c r="T461" s="10">
        <f t="shared" si="47"/>
        <v>40860.473692129628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0.29411764705882354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2">
        <f t="shared" si="46"/>
        <v>41759.334201388883</v>
      </c>
      <c r="T462" s="10">
        <f t="shared" si="47"/>
        <v>41790.958333333328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2">
        <f t="shared" si="46"/>
        <v>41407.638506944444</v>
      </c>
      <c r="T463" s="10">
        <f t="shared" si="47"/>
        <v>41427.638506944444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2">
        <f t="shared" si="46"/>
        <v>40704.918298611105</v>
      </c>
      <c r="T464" s="10">
        <f t="shared" si="47"/>
        <v>40764.918298611105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2.2727272727272729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2">
        <f t="shared" si="46"/>
        <v>40750.501770833333</v>
      </c>
      <c r="T465" s="10">
        <f t="shared" si="47"/>
        <v>40810.501770833333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9.9009900990099015E-2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2">
        <f t="shared" si="46"/>
        <v>42488.640451388885</v>
      </c>
      <c r="T466" s="10">
        <f t="shared" si="47"/>
        <v>42508.640451388885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26.953125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2">
        <f t="shared" si="46"/>
        <v>41800.911736111106</v>
      </c>
      <c r="T467" s="10">
        <f t="shared" si="47"/>
        <v>41816.911736111106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0.76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2">
        <f t="shared" si="46"/>
        <v>41129.734537037039</v>
      </c>
      <c r="T468" s="10">
        <f t="shared" si="47"/>
        <v>41159.734537037039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21.574999999999999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2">
        <f t="shared" si="46"/>
        <v>41135.471458333333</v>
      </c>
      <c r="T469" s="10">
        <f t="shared" si="47"/>
        <v>41180.471458333333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2">
        <f t="shared" si="46"/>
        <v>41040.959293981483</v>
      </c>
      <c r="T470" s="10">
        <f t="shared" si="47"/>
        <v>41100.952141203699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2">
        <f t="shared" si="46"/>
        <v>41827.781527777777</v>
      </c>
      <c r="T471" s="10">
        <f t="shared" si="47"/>
        <v>41887.781527777777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1.02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2">
        <f t="shared" si="46"/>
        <v>41604.959363425922</v>
      </c>
      <c r="T472" s="10">
        <f t="shared" si="47"/>
        <v>41654.958333333328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11.892727272727273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2">
        <f t="shared" si="46"/>
        <v>41703.513645833329</v>
      </c>
      <c r="T473" s="10">
        <f t="shared" si="47"/>
        <v>41748.471979166665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17.625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2">
        <f t="shared" si="46"/>
        <v>41844.714328703703</v>
      </c>
      <c r="T474" s="10">
        <f t="shared" si="47"/>
        <v>41874.714328703703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2.87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2">
        <f t="shared" si="46"/>
        <v>41869.489803240736</v>
      </c>
      <c r="T475" s="10">
        <f t="shared" si="47"/>
        <v>41899.489803240736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3.0303030303030304E-2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2">
        <f t="shared" si="46"/>
        <v>42753.120706018519</v>
      </c>
      <c r="T476" s="10">
        <f t="shared" si="47"/>
        <v>42783.120706018519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2">
        <f t="shared" si="46"/>
        <v>42099.877812500003</v>
      </c>
      <c r="T477" s="10">
        <f t="shared" si="47"/>
        <v>42129.877812500003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2.230268181818182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2">
        <f t="shared" si="46"/>
        <v>41757.76667824074</v>
      </c>
      <c r="T478" s="10">
        <f t="shared" si="47"/>
        <v>41792.957638888889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2">
        <f t="shared" si="46"/>
        <v>40987.626550925925</v>
      </c>
      <c r="T479" s="10">
        <f t="shared" si="47"/>
        <v>41047.626550925925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2">
        <f t="shared" si="46"/>
        <v>42065.702650462961</v>
      </c>
      <c r="T480" s="10">
        <f t="shared" si="47"/>
        <v>42095.660983796297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32.56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2">
        <f t="shared" si="46"/>
        <v>41904.199479166666</v>
      </c>
      <c r="T481" s="10">
        <f t="shared" si="47"/>
        <v>41964.24114583333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19.41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2">
        <f t="shared" si="46"/>
        <v>41465.29184027778</v>
      </c>
      <c r="T482" s="10">
        <f t="shared" si="47"/>
        <v>41495.29184027778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6.1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2">
        <f t="shared" si="46"/>
        <v>41162.46399305555</v>
      </c>
      <c r="T483" s="10">
        <f t="shared" si="47"/>
        <v>41192.46399305555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0.1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2">
        <f t="shared" si="46"/>
        <v>42447.688541666663</v>
      </c>
      <c r="T484" s="10">
        <f t="shared" si="47"/>
        <v>42474.398611111108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50.2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2">
        <f t="shared" si="46"/>
        <v>41242.989259259259</v>
      </c>
      <c r="T485" s="10">
        <f t="shared" si="47"/>
        <v>41302.989259259259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0.18625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2">
        <f t="shared" si="46"/>
        <v>42272.731157407405</v>
      </c>
      <c r="T486" s="10">
        <f t="shared" si="47"/>
        <v>42313.772824074076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21.906971229845084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2">
        <f t="shared" si="46"/>
        <v>41381.297442129631</v>
      </c>
      <c r="T487" s="10">
        <f t="shared" si="47"/>
        <v>41411.297442129631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9.0909090909090905E-3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2">
        <f t="shared" si="46"/>
        <v>41761.734247685185</v>
      </c>
      <c r="T488" s="10">
        <f t="shared" si="47"/>
        <v>41791.734247685185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2">
        <f t="shared" si="46"/>
        <v>42669.386504629627</v>
      </c>
      <c r="T489" s="10">
        <f t="shared" si="47"/>
        <v>42729.428171296291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2">
        <f t="shared" si="46"/>
        <v>42713.84606481481</v>
      </c>
      <c r="T490" s="10">
        <f t="shared" si="47"/>
        <v>42743.84606481481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0.28667813379201834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2">
        <f t="shared" si="46"/>
        <v>40882.273333333331</v>
      </c>
      <c r="T491" s="10">
        <f t="shared" si="47"/>
        <v>40913.272916666661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2">
        <f t="shared" si="46"/>
        <v>41113.760243055549</v>
      </c>
      <c r="T492" s="10">
        <f t="shared" si="47"/>
        <v>41143.760243055549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2">
        <f t="shared" si="46"/>
        <v>42366.774293981478</v>
      </c>
      <c r="T493" s="10">
        <f t="shared" si="47"/>
        <v>42396.774293981478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2">
        <f t="shared" si="46"/>
        <v>42595.826736111114</v>
      </c>
      <c r="T494" s="10">
        <f t="shared" si="47"/>
        <v>42655.826736111114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2">
        <f t="shared" si="46"/>
        <v>42114.517800925925</v>
      </c>
      <c r="T495" s="10">
        <f t="shared" si="47"/>
        <v>42144.517800925925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0.155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2">
        <f t="shared" si="46"/>
        <v>41799.62228009259</v>
      </c>
      <c r="T496" s="10">
        <f t="shared" si="47"/>
        <v>41822.916666666664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2">
        <f t="shared" si="46"/>
        <v>42171.619270833333</v>
      </c>
      <c r="T497" s="10">
        <f t="shared" si="47"/>
        <v>42201.619270833333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1.6666666666666668E-3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2">
        <f t="shared" si="46"/>
        <v>41620.723078703704</v>
      </c>
      <c r="T498" s="10">
        <f t="shared" si="47"/>
        <v>41680.723078703704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0.6696428571428571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2">
        <f t="shared" si="46"/>
        <v>41944.829456018517</v>
      </c>
      <c r="T499" s="10">
        <f t="shared" si="47"/>
        <v>41997.999999999993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4.5985132395404564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2">
        <f t="shared" si="46"/>
        <v>40858.553807870368</v>
      </c>
      <c r="T500" s="10">
        <f t="shared" si="47"/>
        <v>40900.553807870368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9.5500000000000007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2">
        <f t="shared" si="46"/>
        <v>40043.687129629623</v>
      </c>
      <c r="T501" s="10">
        <f t="shared" si="47"/>
        <v>40098.665972222218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3.3076923076923079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2">
        <f t="shared" si="46"/>
        <v>40247.677673611106</v>
      </c>
      <c r="T502" s="10">
        <f t="shared" si="47"/>
        <v>40306.719444444439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2">
        <f t="shared" si="46"/>
        <v>40703.026053240741</v>
      </c>
      <c r="T503" s="10">
        <f t="shared" si="47"/>
        <v>40733.026053240741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1.1499999999999999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2">
        <f t="shared" si="46"/>
        <v>40956.345196759255</v>
      </c>
      <c r="T504" s="10">
        <f t="shared" si="47"/>
        <v>40986.303530092591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1.7538461538461538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2">
        <f t="shared" si="46"/>
        <v>41991.318321759252</v>
      </c>
      <c r="T505" s="10">
        <f t="shared" si="47"/>
        <v>42021.318321759252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1.3673469387755102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2">
        <f t="shared" si="46"/>
        <v>40949.775312499994</v>
      </c>
      <c r="T506" s="10">
        <f t="shared" si="47"/>
        <v>41009.73364583333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0.43333333333333329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2">
        <f t="shared" si="46"/>
        <v>42317.889884259253</v>
      </c>
      <c r="T507" s="10">
        <f t="shared" si="47"/>
        <v>42362.889884259253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0.125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2">
        <f t="shared" si="46"/>
        <v>41466.343981481477</v>
      </c>
      <c r="T508" s="10">
        <f t="shared" si="47"/>
        <v>41496.343981481477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3.2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2">
        <f t="shared" si="46"/>
        <v>41156.750659722216</v>
      </c>
      <c r="T509" s="10">
        <f t="shared" si="47"/>
        <v>41201.750659722216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0.8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2">
        <f t="shared" si="46"/>
        <v>40994.815983796296</v>
      </c>
      <c r="T510" s="10">
        <f t="shared" si="47"/>
        <v>41054.384722222218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0.2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2">
        <f t="shared" si="46"/>
        <v>42153.423263888886</v>
      </c>
      <c r="T511" s="10">
        <f t="shared" si="47"/>
        <v>42183.423263888886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2">
        <f t="shared" si="46"/>
        <v>42399.968043981477</v>
      </c>
      <c r="T512" s="10">
        <f t="shared" si="47"/>
        <v>42429.968043981477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2">
        <f t="shared" si="46"/>
        <v>41340.09469907407</v>
      </c>
      <c r="T513" s="10">
        <f t="shared" si="47"/>
        <v>41370.053032407406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ref="O514:O577" si="48">E514/D514*100</f>
        <v>0.13749999999999998</v>
      </c>
      <c r="P514">
        <f t="shared" ref="P514:P577" si="49">E514/L514</f>
        <v>5.5</v>
      </c>
      <c r="Q514" t="str">
        <f t="shared" si="44"/>
        <v>film &amp; video</v>
      </c>
      <c r="R514" t="str">
        <f t="shared" si="45"/>
        <v>animation</v>
      </c>
      <c r="S514" s="12">
        <f t="shared" si="46"/>
        <v>42649.533877314818</v>
      </c>
      <c r="T514" s="10">
        <f t="shared" si="47"/>
        <v>42694.575543981475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si="48"/>
        <v>13.923999999999999</v>
      </c>
      <c r="P515">
        <f t="shared" si="49"/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2">
        <f t="shared" ref="S515:S578" si="52">(J515/86400)+25569+(-5/24)</f>
        <v>42552.445659722223</v>
      </c>
      <c r="T515" s="10">
        <f t="shared" ref="T515:T578" si="53">(I515/86400)+25569+(-5/24)</f>
        <v>42597.083333333336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3.3333333333333335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2">
        <f t="shared" si="52"/>
        <v>41830.405636574069</v>
      </c>
      <c r="T516" s="10">
        <f t="shared" si="53"/>
        <v>41860.405636574069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25.41340206185567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2">
        <f t="shared" si="52"/>
        <v>42327.282418981478</v>
      </c>
      <c r="T517" s="10">
        <f t="shared" si="53"/>
        <v>42367.282418981478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2">
        <f t="shared" si="52"/>
        <v>42091.570370370369</v>
      </c>
      <c r="T518" s="10">
        <f t="shared" si="53"/>
        <v>42151.570370370369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1.3666666666666667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2">
        <f t="shared" si="52"/>
        <v>42738.406956018516</v>
      </c>
      <c r="T519" s="10">
        <f t="shared" si="53"/>
        <v>42768.406956018516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2">
        <f t="shared" si="52"/>
        <v>42223.407685185179</v>
      </c>
      <c r="T520" s="10">
        <f t="shared" si="53"/>
        <v>42253.406944444439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22.881426547787683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2">
        <f t="shared" si="52"/>
        <v>41218.183113425919</v>
      </c>
      <c r="T521" s="10">
        <f t="shared" si="53"/>
        <v>41248.183113425919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102.1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2">
        <f t="shared" si="52"/>
        <v>42318.493761574071</v>
      </c>
      <c r="T522" s="10">
        <f t="shared" si="53"/>
        <v>42348.493761574071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104.64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2">
        <f t="shared" si="52"/>
        <v>42645.884479166663</v>
      </c>
      <c r="T523" s="10">
        <f t="shared" si="53"/>
        <v>42674.999305555553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114.66666666666667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2">
        <f t="shared" si="52"/>
        <v>42429.832465277774</v>
      </c>
      <c r="T524" s="10">
        <f t="shared" si="53"/>
        <v>42449.790798611109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120.6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2">
        <f t="shared" si="52"/>
        <v>42237.924490740734</v>
      </c>
      <c r="T525" s="10">
        <f t="shared" si="53"/>
        <v>42267.924490740734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108.67285714285715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2">
        <f t="shared" si="52"/>
        <v>42492.508900462963</v>
      </c>
      <c r="T526" s="10">
        <f t="shared" si="53"/>
        <v>42522.508900462963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12">
        <f t="shared" si="52"/>
        <v>41850.192604166667</v>
      </c>
      <c r="T527" s="10">
        <f t="shared" si="53"/>
        <v>41895.192604166667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113.99999999999999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2">
        <f t="shared" si="52"/>
        <v>42192.383611111109</v>
      </c>
      <c r="T528" s="10">
        <f t="shared" si="53"/>
        <v>42223.499999999993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100.85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2">
        <f t="shared" si="52"/>
        <v>42752.997291666667</v>
      </c>
      <c r="T529" s="10">
        <f t="shared" si="53"/>
        <v>42783.461805555555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115.65217391304347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2">
        <f t="shared" si="52"/>
        <v>42155.71188657407</v>
      </c>
      <c r="T530" s="10">
        <f t="shared" si="53"/>
        <v>42176.680555555555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130.41666666666666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2">
        <f t="shared" si="52"/>
        <v>42724.822847222218</v>
      </c>
      <c r="T531" s="10">
        <f t="shared" si="53"/>
        <v>42745.999999999993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107.78267254038178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2">
        <f t="shared" si="52"/>
        <v>42157.382731481477</v>
      </c>
      <c r="T532" s="10">
        <f t="shared" si="53"/>
        <v>42178.874999999993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2">
        <f t="shared" si="52"/>
        <v>42675.856817129628</v>
      </c>
      <c r="T533" s="10">
        <f t="shared" si="53"/>
        <v>42721.082638888889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123.25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2">
        <f t="shared" si="52"/>
        <v>42472.798703703702</v>
      </c>
      <c r="T534" s="10">
        <f t="shared" si="53"/>
        <v>42502.798703703702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100.2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2">
        <f t="shared" si="52"/>
        <v>42482.226446759254</v>
      </c>
      <c r="T535" s="10">
        <f t="shared" si="53"/>
        <v>42506.226446759254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104.66666666666666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2">
        <f t="shared" si="52"/>
        <v>42270.602662037032</v>
      </c>
      <c r="T536" s="10">
        <f t="shared" si="53"/>
        <v>42309.749999999993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102.49999999999999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2">
        <f t="shared" si="52"/>
        <v>42711.336863425924</v>
      </c>
      <c r="T537" s="10">
        <f t="shared" si="53"/>
        <v>42741.336863425924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118.25757575757576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2">
        <f t="shared" si="52"/>
        <v>42179.136655092589</v>
      </c>
      <c r="T538" s="10">
        <f t="shared" si="53"/>
        <v>42219.541666666664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120.5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2">
        <f t="shared" si="52"/>
        <v>42282.560081018521</v>
      </c>
      <c r="T539" s="10">
        <f t="shared" si="53"/>
        <v>42312.601747685178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302.42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2">
        <f t="shared" si="52"/>
        <v>42473.586377314808</v>
      </c>
      <c r="T540" s="10">
        <f t="shared" si="53"/>
        <v>42503.586377314808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100.64400000000001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2">
        <f t="shared" si="52"/>
        <v>42534.841516203705</v>
      </c>
      <c r="T541" s="10">
        <f t="shared" si="53"/>
        <v>42555.841516203705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6.6666666666666671E-3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12">
        <f t="shared" si="52"/>
        <v>42009.608865740738</v>
      </c>
      <c r="T542" s="10">
        <f t="shared" si="53"/>
        <v>42039.608865740738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0.55555555555555558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12">
        <f t="shared" si="52"/>
        <v>42275.838356481479</v>
      </c>
      <c r="T543" s="10">
        <f t="shared" si="53"/>
        <v>42305.838356481479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3.9999999999999996E-4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12">
        <f t="shared" si="52"/>
        <v>42433.529120370367</v>
      </c>
      <c r="T544" s="10">
        <f t="shared" si="53"/>
        <v>42493.487453703703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0.31818181818181818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12">
        <f t="shared" si="52"/>
        <v>41913.88381944444</v>
      </c>
      <c r="T545" s="10">
        <f t="shared" si="53"/>
        <v>41943.88381944444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1.2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12">
        <f t="shared" si="52"/>
        <v>42525.448611111111</v>
      </c>
      <c r="T546" s="10">
        <f t="shared" si="53"/>
        <v>42555.448611111111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27.383999999999997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2">
        <f t="shared" si="52"/>
        <v>42283.38413194444</v>
      </c>
      <c r="T547" s="10">
        <f t="shared" si="53"/>
        <v>42323.425798611112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8.666666666666667E-2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12">
        <f t="shared" si="52"/>
        <v>42249.459664351853</v>
      </c>
      <c r="T548" s="10">
        <f t="shared" si="53"/>
        <v>42294.459664351853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2">
        <f t="shared" si="52"/>
        <v>42380.488009259258</v>
      </c>
      <c r="T549" s="10">
        <f t="shared" si="53"/>
        <v>42410.488009259258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0.09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12">
        <f t="shared" si="52"/>
        <v>42276.695</v>
      </c>
      <c r="T550" s="10">
        <f t="shared" si="53"/>
        <v>42306.695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2.7199999999999998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12">
        <f t="shared" si="52"/>
        <v>42163.428495370368</v>
      </c>
      <c r="T551" s="10">
        <f t="shared" si="53"/>
        <v>42193.428495370368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0.70000000000000007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12">
        <f t="shared" si="52"/>
        <v>42753.47042824074</v>
      </c>
      <c r="T552" s="10">
        <f t="shared" si="53"/>
        <v>42765.999999999993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5.0413333333333332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2">
        <f t="shared" si="52"/>
        <v>42173.067407407405</v>
      </c>
      <c r="T553" s="10">
        <f t="shared" si="53"/>
        <v>42217.536805555552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2">
        <f t="shared" si="52"/>
        <v>42318.408518518518</v>
      </c>
      <c r="T554" s="10">
        <f t="shared" si="53"/>
        <v>42378.408518518518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0.49199999999999999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12">
        <f t="shared" si="52"/>
        <v>41927.511469907404</v>
      </c>
      <c r="T555" s="10">
        <f t="shared" si="53"/>
        <v>41957.553136574068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36.589147286821706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2">
        <f t="shared" si="52"/>
        <v>41901.476527777777</v>
      </c>
      <c r="T556" s="10">
        <f t="shared" si="53"/>
        <v>41931.476527777777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2">
        <f t="shared" si="52"/>
        <v>42503.145173611112</v>
      </c>
      <c r="T557" s="10">
        <f t="shared" si="53"/>
        <v>42533.145173611112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2.5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12">
        <f t="shared" si="52"/>
        <v>42345.651817129627</v>
      </c>
      <c r="T558" s="10">
        <f t="shared" si="53"/>
        <v>42375.651817129627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0.91066666666666674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12">
        <f t="shared" si="52"/>
        <v>42676.733831018515</v>
      </c>
      <c r="T559" s="10">
        <f t="shared" si="53"/>
        <v>42706.775497685179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2">
        <f t="shared" si="52"/>
        <v>42057.674826388888</v>
      </c>
      <c r="T560" s="10">
        <f t="shared" si="53"/>
        <v>42087.633159722223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2.0833333333333336E-2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12">
        <f t="shared" si="52"/>
        <v>42321.074768518512</v>
      </c>
      <c r="T561" s="10">
        <f t="shared" si="53"/>
        <v>42351.074768518512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1.2E-2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12">
        <f t="shared" si="52"/>
        <v>41960.563020833331</v>
      </c>
      <c r="T562" s="10">
        <f t="shared" si="53"/>
        <v>41990.563020833331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0.36666666666666664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12">
        <f t="shared" si="52"/>
        <v>42268.450381944444</v>
      </c>
      <c r="T563" s="10">
        <f t="shared" si="53"/>
        <v>42303.450381944444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2">
        <f t="shared" si="52"/>
        <v>42692.180729166663</v>
      </c>
      <c r="T564" s="10">
        <f t="shared" si="53"/>
        <v>42722.180729166663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9.0666666666666659E-2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12">
        <f t="shared" si="52"/>
        <v>42021.861655092587</v>
      </c>
      <c r="T565" s="10">
        <f t="shared" si="53"/>
        <v>42051.861655092587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5.5555555555555558E-3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12">
        <f t="shared" si="52"/>
        <v>42411.734664351847</v>
      </c>
      <c r="T566" s="10">
        <f t="shared" si="53"/>
        <v>42441.734664351847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2">
        <f t="shared" si="52"/>
        <v>42165.576956018514</v>
      </c>
      <c r="T567" s="10">
        <f t="shared" si="53"/>
        <v>42195.576956018514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0.02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12">
        <f t="shared" si="52"/>
        <v>42535.476076388884</v>
      </c>
      <c r="T568" s="10">
        <f t="shared" si="53"/>
        <v>42565.476076388884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2">
        <f t="shared" si="52"/>
        <v>41975.634189814817</v>
      </c>
      <c r="T569" s="10">
        <f t="shared" si="53"/>
        <v>42005.634189814817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12">
        <f t="shared" si="52"/>
        <v>42348.713229166664</v>
      </c>
      <c r="T570" s="10">
        <f t="shared" si="53"/>
        <v>42385.249999999993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0.8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12">
        <f t="shared" si="52"/>
        <v>42340.639027777775</v>
      </c>
      <c r="T571" s="10">
        <f t="shared" si="53"/>
        <v>42370.639027777775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0.16705882352941176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12">
        <f t="shared" si="52"/>
        <v>42388.589918981474</v>
      </c>
      <c r="T572" s="10">
        <f t="shared" si="53"/>
        <v>42418.589918981474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0.42399999999999999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12">
        <f t="shared" si="52"/>
        <v>42192.607905092591</v>
      </c>
      <c r="T573" s="10">
        <f t="shared" si="53"/>
        <v>42211.957638888889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2">
        <f t="shared" si="52"/>
        <v>42282.507962962962</v>
      </c>
      <c r="T574" s="10">
        <f t="shared" si="53"/>
        <v>42312.549629629626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0.38925389253892539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2">
        <f t="shared" si="52"/>
        <v>41962.841793981475</v>
      </c>
      <c r="T575" s="10">
        <f t="shared" si="53"/>
        <v>42021.841666666667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0.7155635062611807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12">
        <f t="shared" si="52"/>
        <v>42632.235034722216</v>
      </c>
      <c r="T576" s="10">
        <f t="shared" si="53"/>
        <v>42662.235034722216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0.43166666666666664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12">
        <f t="shared" si="52"/>
        <v>42138.484293981477</v>
      </c>
      <c r="T577" s="10">
        <f t="shared" si="53"/>
        <v>42168.484293981477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ref="O578:O641" si="54">E578/D578*100</f>
        <v>1.25E-3</v>
      </c>
      <c r="P578">
        <f t="shared" ref="P578:P641" si="55">E578/L578</f>
        <v>1</v>
      </c>
      <c r="Q578" t="str">
        <f t="shared" si="50"/>
        <v>technology</v>
      </c>
      <c r="R578" t="str">
        <f t="shared" si="51"/>
        <v>web</v>
      </c>
      <c r="S578" s="12">
        <f t="shared" si="52"/>
        <v>42031.263333333329</v>
      </c>
      <c r="T578" s="10">
        <f t="shared" si="53"/>
        <v>42091.221666666665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si="54"/>
        <v>0.2</v>
      </c>
      <c r="P579">
        <f t="shared" si="55"/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2">
        <f t="shared" ref="S579:S642" si="58">(J579/86400)+25569+(-5/24)</f>
        <v>42450.380810185183</v>
      </c>
      <c r="T579" s="10">
        <f t="shared" ref="T579:T642" si="59">(I579/86400)+25569+(-5/24)</f>
        <v>42510.380810185183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1.12E-2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12">
        <f t="shared" si="58"/>
        <v>42230.370289351849</v>
      </c>
      <c r="T580" s="10">
        <f t="shared" si="59"/>
        <v>42254.370289351849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1.4583333333333333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12">
        <f t="shared" si="58"/>
        <v>41968.643784722219</v>
      </c>
      <c r="T581" s="10">
        <f t="shared" si="59"/>
        <v>41998.643784722219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3.3333333333333333E-2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12">
        <f t="shared" si="58"/>
        <v>42605.699849537035</v>
      </c>
      <c r="T582" s="10">
        <f t="shared" si="59"/>
        <v>42635.699849537035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2">
        <f t="shared" si="58"/>
        <v>42187.804444444446</v>
      </c>
      <c r="T583" s="10">
        <f t="shared" si="59"/>
        <v>42217.804444444446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2">
        <f t="shared" si="58"/>
        <v>42055.531469907401</v>
      </c>
      <c r="T584" s="10">
        <f t="shared" si="59"/>
        <v>42078.541666666664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1.1111111111111112E-2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12">
        <f t="shared" si="58"/>
        <v>42052.730173611104</v>
      </c>
      <c r="T585" s="10">
        <f t="shared" si="59"/>
        <v>42082.688506944447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12">
        <f t="shared" si="58"/>
        <v>42049.508287037032</v>
      </c>
      <c r="T586" s="10">
        <f t="shared" si="59"/>
        <v>42079.466620370367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2">
        <f t="shared" si="58"/>
        <v>42283.182604166665</v>
      </c>
      <c r="T587" s="10">
        <f t="shared" si="59"/>
        <v>42338.791666666664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0.55999999999999994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12">
        <f t="shared" si="58"/>
        <v>42020.645914351851</v>
      </c>
      <c r="T588" s="10">
        <f t="shared" si="59"/>
        <v>42050.645914351851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9.0833333333333339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2">
        <f t="shared" si="58"/>
        <v>42080.548993055556</v>
      </c>
      <c r="T589" s="10">
        <f t="shared" si="59"/>
        <v>42110.548993055556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3.3444444444444441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12">
        <f t="shared" si="58"/>
        <v>42631.561180555553</v>
      </c>
      <c r="T590" s="10">
        <f t="shared" si="59"/>
        <v>42691.602847222217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1.3333333333333334E-2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12">
        <f t="shared" si="58"/>
        <v>42178.406238425923</v>
      </c>
      <c r="T591" s="10">
        <f t="shared" si="59"/>
        <v>42193.406238425923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4.46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2">
        <f t="shared" si="58"/>
        <v>42377.34642361111</v>
      </c>
      <c r="T592" s="10">
        <f t="shared" si="59"/>
        <v>42408.334027777775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6.0999999999999999E-2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12">
        <f t="shared" si="58"/>
        <v>42177.334837962961</v>
      </c>
      <c r="T593" s="10">
        <f t="shared" si="59"/>
        <v>42207.334837962961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3.3333333333333335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12">
        <f t="shared" si="58"/>
        <v>41946.023842592593</v>
      </c>
      <c r="T594" s="10">
        <f t="shared" si="59"/>
        <v>41976.023842592585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2">
        <f t="shared" si="58"/>
        <v>42070.469270833331</v>
      </c>
      <c r="T595" s="10">
        <f t="shared" si="59"/>
        <v>42100.427604166667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0.104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12">
        <f t="shared" si="58"/>
        <v>42446.571828703702</v>
      </c>
      <c r="T596" s="10">
        <f t="shared" si="59"/>
        <v>42476.571828703702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0.42599999999999999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12">
        <f t="shared" si="58"/>
        <v>42082.861550925925</v>
      </c>
      <c r="T597" s="10">
        <f t="shared" si="59"/>
        <v>42127.861550925925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0.03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12">
        <f t="shared" si="58"/>
        <v>42646.688564814809</v>
      </c>
      <c r="T598" s="10">
        <f t="shared" si="59"/>
        <v>42676.688564814809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0.26666666666666666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12">
        <f t="shared" si="58"/>
        <v>42545.496932870366</v>
      </c>
      <c r="T599" s="10">
        <f t="shared" si="59"/>
        <v>42582.458333333336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2">
        <f t="shared" si="58"/>
        <v>41947.793761574074</v>
      </c>
      <c r="T600" s="10">
        <f t="shared" si="59"/>
        <v>41977.793761574074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6.2E-2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12">
        <f t="shared" si="58"/>
        <v>42047.604189814818</v>
      </c>
      <c r="T601" s="10">
        <f t="shared" si="59"/>
        <v>42071.427777777775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12">
        <f t="shared" si="58"/>
        <v>42073.589837962958</v>
      </c>
      <c r="T602" s="10">
        <f t="shared" si="59"/>
        <v>42133.589837962958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1.4000000000000001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2">
        <f t="shared" si="58"/>
        <v>41969.64975694444</v>
      </c>
      <c r="T603" s="10">
        <f t="shared" si="59"/>
        <v>41999.64975694444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2">
        <f t="shared" si="58"/>
        <v>42143.585821759254</v>
      </c>
      <c r="T604" s="10">
        <f t="shared" si="59"/>
        <v>42173.585821759254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3.9334666666666664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2">
        <f t="shared" si="58"/>
        <v>41835.430821759255</v>
      </c>
      <c r="T605" s="10">
        <f t="shared" si="59"/>
        <v>41865.430821759255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2">
        <f t="shared" si="58"/>
        <v>41848.827037037037</v>
      </c>
      <c r="T606" s="10">
        <f t="shared" si="59"/>
        <v>41878.827037037037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2.62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12">
        <f t="shared" si="58"/>
        <v>42194.149398148147</v>
      </c>
      <c r="T607" s="10">
        <f t="shared" si="59"/>
        <v>42239.149398148147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0.2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12">
        <f t="shared" si="58"/>
        <v>42102.442233796297</v>
      </c>
      <c r="T608" s="10">
        <f t="shared" si="59"/>
        <v>42148.416666666664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2">
        <f t="shared" si="58"/>
        <v>42300.617314814815</v>
      </c>
      <c r="T609" s="10">
        <f t="shared" si="59"/>
        <v>42330.65898148148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0.97400000000000009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12">
        <f t="shared" si="58"/>
        <v>42140.712731481479</v>
      </c>
      <c r="T610" s="10">
        <f t="shared" si="59"/>
        <v>42170.712731481479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0.64102564102564097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12">
        <f t="shared" si="58"/>
        <v>42306.825740740744</v>
      </c>
      <c r="T611" s="10">
        <f t="shared" si="59"/>
        <v>42336.867407407401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2">
        <f t="shared" si="58"/>
        <v>42086.622523148144</v>
      </c>
      <c r="T612" s="10">
        <f t="shared" si="59"/>
        <v>42116.622523148144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2">
        <f t="shared" si="58"/>
        <v>42328.352280092593</v>
      </c>
      <c r="T613" s="10">
        <f t="shared" si="59"/>
        <v>42388.352280092593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2">
        <f t="shared" si="58"/>
        <v>42584.823449074072</v>
      </c>
      <c r="T614" s="10">
        <f t="shared" si="59"/>
        <v>42614.823449074072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21.363333333333333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2">
        <f t="shared" si="58"/>
        <v>42247.288425925923</v>
      </c>
      <c r="T615" s="10">
        <f t="shared" si="59"/>
        <v>42277.999305555553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2">
        <f t="shared" si="58"/>
        <v>42514.853472222218</v>
      </c>
      <c r="T616" s="10">
        <f t="shared" si="59"/>
        <v>42544.853472222218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2">
        <f t="shared" si="58"/>
        <v>42241.913877314808</v>
      </c>
      <c r="T617" s="10">
        <f t="shared" si="59"/>
        <v>42271.913877314808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2">
        <f t="shared" si="58"/>
        <v>42761.167905092589</v>
      </c>
      <c r="T618" s="10">
        <f t="shared" si="59"/>
        <v>42791.167905092589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12">
        <f t="shared" si="58"/>
        <v>42087.134756944441</v>
      </c>
      <c r="T619" s="10">
        <f t="shared" si="59"/>
        <v>42132.134756944441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2">
        <f t="shared" si="58"/>
        <v>42317.60188657407</v>
      </c>
      <c r="T620" s="10">
        <f t="shared" si="59"/>
        <v>42347.60188657407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3.9999999999999996E-5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12">
        <f t="shared" si="58"/>
        <v>41908.442013888889</v>
      </c>
      <c r="T621" s="10">
        <f t="shared" si="59"/>
        <v>41968.483680555553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12">
        <f t="shared" si="58"/>
        <v>41831.508541666662</v>
      </c>
      <c r="T622" s="10">
        <f t="shared" si="59"/>
        <v>41876.508541666662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1.044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12">
        <f t="shared" si="58"/>
        <v>42528.779363425921</v>
      </c>
      <c r="T623" s="10">
        <f t="shared" si="59"/>
        <v>42558.779363425921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5.6833333333333336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2">
        <f t="shared" si="58"/>
        <v>42532.566412037035</v>
      </c>
      <c r="T624" s="10">
        <f t="shared" si="59"/>
        <v>42552.566412037035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2">
        <f t="shared" si="58"/>
        <v>42121.800891203697</v>
      </c>
      <c r="T625" s="10">
        <f t="shared" si="59"/>
        <v>42151.800891203697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2">
        <f t="shared" si="58"/>
        <v>42108.78056712963</v>
      </c>
      <c r="T626" s="10">
        <f t="shared" si="59"/>
        <v>42138.78056712963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2">
        <f t="shared" si="58"/>
        <v>42790.687233796292</v>
      </c>
      <c r="T627" s="10">
        <f t="shared" si="59"/>
        <v>42820.645567129628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17.380000000000003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2">
        <f t="shared" si="58"/>
        <v>42198.351145833331</v>
      </c>
      <c r="T628" s="10">
        <f t="shared" si="59"/>
        <v>42231.348611111105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0.02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12">
        <f t="shared" si="58"/>
        <v>42384.098506944443</v>
      </c>
      <c r="T629" s="10">
        <f t="shared" si="59"/>
        <v>42443.749999999993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2">
        <f t="shared" si="58"/>
        <v>41803.484456018516</v>
      </c>
      <c r="T630" s="10">
        <f t="shared" si="59"/>
        <v>41833.484456018516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0.17500000000000002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2">
        <f t="shared" si="58"/>
        <v>42474.429490740738</v>
      </c>
      <c r="T631" s="10">
        <f t="shared" si="59"/>
        <v>42504.429490740738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8.3340278356529712E-2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12">
        <f t="shared" si="58"/>
        <v>42223.411122685182</v>
      </c>
      <c r="T632" s="10">
        <f t="shared" si="59"/>
        <v>42253.006944444445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1.38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2">
        <f t="shared" si="58"/>
        <v>42489.563993055555</v>
      </c>
      <c r="T633" s="10">
        <f t="shared" si="59"/>
        <v>42518.563993055555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2">
        <f t="shared" si="58"/>
        <v>42303.450983796291</v>
      </c>
      <c r="T634" s="10">
        <f t="shared" si="59"/>
        <v>42333.492650462962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12.45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12">
        <f t="shared" si="58"/>
        <v>42507.090995370367</v>
      </c>
      <c r="T635" s="10">
        <f t="shared" si="59"/>
        <v>42538.749999999993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0.02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12">
        <f t="shared" si="58"/>
        <v>42031.720243055555</v>
      </c>
      <c r="T636" s="10">
        <f t="shared" si="59"/>
        <v>42061.720243055555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8.0000000000000002E-3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12">
        <f t="shared" si="58"/>
        <v>42075.883819444447</v>
      </c>
      <c r="T637" s="10">
        <f t="shared" si="59"/>
        <v>42105.883819444447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0.2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12">
        <f t="shared" si="58"/>
        <v>42131.247106481482</v>
      </c>
      <c r="T638" s="10">
        <f t="shared" si="59"/>
        <v>42161.240972222215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2">
        <f t="shared" si="58"/>
        <v>42762.75368055555</v>
      </c>
      <c r="T639" s="10">
        <f t="shared" si="59"/>
        <v>42791.75277777778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9.0000000000000011E-3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12">
        <f t="shared" si="58"/>
        <v>42759.384976851848</v>
      </c>
      <c r="T640" s="10">
        <f t="shared" si="59"/>
        <v>42819.343310185184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9.9999999999999991E-5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12">
        <f t="shared" si="58"/>
        <v>41865.374942129631</v>
      </c>
      <c r="T641" s="10">
        <f t="shared" si="59"/>
        <v>41925.374942129631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ref="O642:O705" si="60">E642/D642*100</f>
        <v>144.28571428571428</v>
      </c>
      <c r="P642">
        <f t="shared" ref="P642:P705" si="61">E642/L642</f>
        <v>50.5</v>
      </c>
      <c r="Q642" t="str">
        <f t="shared" si="56"/>
        <v>technology</v>
      </c>
      <c r="R642" t="str">
        <f t="shared" si="57"/>
        <v>wearables</v>
      </c>
      <c r="S642" s="12">
        <f t="shared" si="58"/>
        <v>42683.211979166663</v>
      </c>
      <c r="T642" s="10">
        <f t="shared" si="59"/>
        <v>42698.749999999993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si="60"/>
        <v>119.16249999999999</v>
      </c>
      <c r="P643">
        <f t="shared" si="61"/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2">
        <f t="shared" ref="S643:S706" si="64">(J643/86400)+25569+(-5/24)</f>
        <v>42199.361666666664</v>
      </c>
      <c r="T643" s="10">
        <f t="shared" ref="T643:T706" si="65">(I643/86400)+25569+(-5/24)</f>
        <v>42229.361666666664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1460.4850000000001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2">
        <f t="shared" si="64"/>
        <v>42199.442986111106</v>
      </c>
      <c r="T644" s="10">
        <f t="shared" si="65"/>
        <v>42235.442986111106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105.80799999999999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2">
        <f t="shared" si="64"/>
        <v>42100.43373842592</v>
      </c>
      <c r="T645" s="10">
        <f t="shared" si="65"/>
        <v>42155.43373842592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300.11791999999997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2">
        <f t="shared" si="64"/>
        <v>41898.457627314812</v>
      </c>
      <c r="T646" s="10">
        <f t="shared" si="65"/>
        <v>41940.833333333328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278.7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2">
        <f t="shared" si="64"/>
        <v>42563.817986111106</v>
      </c>
      <c r="T647" s="10">
        <f t="shared" si="65"/>
        <v>42593.817986111106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131.87625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2">
        <f t="shared" si="64"/>
        <v>41832.644293981481</v>
      </c>
      <c r="T648" s="10">
        <f t="shared" si="65"/>
        <v>41862.644293981481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107.05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2">
        <f t="shared" si="64"/>
        <v>42416.559594907405</v>
      </c>
      <c r="T649" s="10">
        <f t="shared" si="65"/>
        <v>42446.517928240741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126.82285714285715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12">
        <f t="shared" si="64"/>
        <v>41891.485046296293</v>
      </c>
      <c r="T650" s="10">
        <f t="shared" si="65"/>
        <v>41926.485046296293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139.96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2">
        <f t="shared" si="64"/>
        <v>41877.703854166662</v>
      </c>
      <c r="T651" s="10">
        <f t="shared" si="65"/>
        <v>41898.703854166662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112.4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2">
        <f t="shared" si="64"/>
        <v>41931.828518518516</v>
      </c>
      <c r="T652" s="10">
        <f t="shared" si="65"/>
        <v>41991.870185185187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100.52799999999999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2">
        <f t="shared" si="64"/>
        <v>41955.809155092589</v>
      </c>
      <c r="T653" s="10">
        <f t="shared" si="65"/>
        <v>41985.809155092589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100.46666666666665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2">
        <f t="shared" si="64"/>
        <v>42675.482060185182</v>
      </c>
      <c r="T654" s="10">
        <f t="shared" si="65"/>
        <v>42705.523726851847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141.446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2">
        <f t="shared" si="64"/>
        <v>42199.410185185181</v>
      </c>
      <c r="T655" s="10">
        <f t="shared" si="65"/>
        <v>42236.410185185181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267.29166666666669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2">
        <f t="shared" si="64"/>
        <v>42163.748993055553</v>
      </c>
      <c r="T656" s="10">
        <f t="shared" si="65"/>
        <v>42193.748993055553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146.88749999999999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2">
        <f t="shared" si="64"/>
        <v>42045.748981481483</v>
      </c>
      <c r="T657" s="10">
        <f t="shared" si="65"/>
        <v>42075.707314814812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213.56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2">
        <f t="shared" si="64"/>
        <v>42417.596284722218</v>
      </c>
      <c r="T658" s="10">
        <f t="shared" si="65"/>
        <v>42477.554618055554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125.69999999999999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2">
        <f t="shared" si="64"/>
        <v>42331.637407407405</v>
      </c>
      <c r="T659" s="10">
        <f t="shared" si="65"/>
        <v>42361.637407407405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104.46206037108834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2">
        <f t="shared" si="64"/>
        <v>42178.952418981477</v>
      </c>
      <c r="T660" s="10">
        <f t="shared" si="65"/>
        <v>42211.541666666664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100.56666666666668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2">
        <f t="shared" si="64"/>
        <v>42209.385358796295</v>
      </c>
      <c r="T661" s="10">
        <f t="shared" si="65"/>
        <v>42239.385358796295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3.0579999999999998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2">
        <f t="shared" si="64"/>
        <v>41922.533321759256</v>
      </c>
      <c r="T662" s="10">
        <f t="shared" si="65"/>
        <v>41952.57498842592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0.95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2">
        <f t="shared" si="64"/>
        <v>42636.437025462961</v>
      </c>
      <c r="T663" s="10">
        <f t="shared" si="65"/>
        <v>42666.437025462961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0.4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12">
        <f t="shared" si="64"/>
        <v>41990.229710648149</v>
      </c>
      <c r="T664" s="10">
        <f t="shared" si="65"/>
        <v>42020.229710648149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0.35000000000000003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12">
        <f t="shared" si="64"/>
        <v>42173.634907407402</v>
      </c>
      <c r="T665" s="10">
        <f t="shared" si="65"/>
        <v>42203.634907407402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7.5333333333333332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2">
        <f t="shared" si="64"/>
        <v>42077.458043981482</v>
      </c>
      <c r="T666" s="10">
        <f t="shared" si="65"/>
        <v>42107.458043981482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18.64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2">
        <f t="shared" si="64"/>
        <v>42688.503020833326</v>
      </c>
      <c r="T667" s="10">
        <f t="shared" si="65"/>
        <v>42748.503020833326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4.0000000000000001E-3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12">
        <f t="shared" si="64"/>
        <v>41838.623819444438</v>
      </c>
      <c r="T668" s="10">
        <f t="shared" si="65"/>
        <v>41868.623819444438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10.02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2">
        <f t="shared" si="64"/>
        <v>42632.165081018517</v>
      </c>
      <c r="T669" s="10">
        <f t="shared" si="65"/>
        <v>42672.165081018517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4.5600000000000005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2">
        <f t="shared" si="64"/>
        <v>42090.622939814813</v>
      </c>
      <c r="T670" s="10">
        <f t="shared" si="65"/>
        <v>42135.622939814813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21.5075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2">
        <f t="shared" si="64"/>
        <v>42527.417337962957</v>
      </c>
      <c r="T671" s="10">
        <f t="shared" si="65"/>
        <v>42557.417337962957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29.276666666666667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2">
        <f t="shared" si="64"/>
        <v>42506.501388888886</v>
      </c>
      <c r="T672" s="10">
        <f t="shared" si="65"/>
        <v>42540.131944444445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39.426666666666662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2">
        <f t="shared" si="64"/>
        <v>41984.484398148146</v>
      </c>
      <c r="T673" s="10">
        <f t="shared" si="65"/>
        <v>42017.958333333336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21.628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2">
        <f t="shared" si="64"/>
        <v>41974.011157407404</v>
      </c>
      <c r="T674" s="10">
        <f t="shared" si="65"/>
        <v>42004.999305555553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0.20500000000000002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2">
        <f t="shared" si="64"/>
        <v>41838.6321412037</v>
      </c>
      <c r="T675" s="10">
        <f t="shared" si="65"/>
        <v>41883.6321412037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0.03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12">
        <f t="shared" si="64"/>
        <v>41802.907719907402</v>
      </c>
      <c r="T676" s="10">
        <f t="shared" si="65"/>
        <v>41862.907719907402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14.85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2">
        <f t="shared" si="64"/>
        <v>41975.722268518519</v>
      </c>
      <c r="T677" s="10">
        <f t="shared" si="65"/>
        <v>42005.082638888889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1.4710000000000001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2">
        <f t="shared" si="64"/>
        <v>42012.559965277775</v>
      </c>
      <c r="T678" s="10">
        <f t="shared" si="65"/>
        <v>42042.559965277775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25.584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2">
        <f t="shared" si="64"/>
        <v>42504.195543981477</v>
      </c>
      <c r="T679" s="10">
        <f t="shared" si="65"/>
        <v>42549.195543981477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3.8206896551724134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2">
        <f t="shared" si="64"/>
        <v>42481.168263888881</v>
      </c>
      <c r="T680" s="10">
        <f t="shared" si="65"/>
        <v>42511.168263888881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15.485964912280703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2">
        <f t="shared" si="64"/>
        <v>42556.487372685187</v>
      </c>
      <c r="T681" s="10">
        <f t="shared" si="65"/>
        <v>42616.487372685187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25.912000000000003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2">
        <f t="shared" si="64"/>
        <v>41864.293182870366</v>
      </c>
      <c r="T682" s="10">
        <f t="shared" si="65"/>
        <v>41899.293182870366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0.04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12">
        <f t="shared" si="64"/>
        <v>42639.597268518519</v>
      </c>
      <c r="T683" s="10">
        <f t="shared" si="65"/>
        <v>42669.597268518519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0.106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2">
        <f t="shared" si="64"/>
        <v>42778.556967592587</v>
      </c>
      <c r="T684" s="10">
        <f t="shared" si="65"/>
        <v>42808.515300925923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0.85142857142857142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2">
        <f t="shared" si="64"/>
        <v>42634.691712962966</v>
      </c>
      <c r="T685" s="10">
        <f t="shared" si="65"/>
        <v>42674.691712962966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7.4837500000000006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2">
        <f t="shared" si="64"/>
        <v>41809.26494212963</v>
      </c>
      <c r="T686" s="10">
        <f t="shared" si="65"/>
        <v>41844.916666666664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27.650000000000002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2">
        <f t="shared" si="64"/>
        <v>41971.658240740733</v>
      </c>
      <c r="T687" s="10">
        <f t="shared" si="65"/>
        <v>42016.658240740733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2">
        <f t="shared" si="64"/>
        <v>42189.464930555558</v>
      </c>
      <c r="T688" s="10">
        <f t="shared" si="65"/>
        <v>42219.464930555558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3.55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2">
        <f t="shared" si="64"/>
        <v>42711.542280092595</v>
      </c>
      <c r="T689" s="10">
        <f t="shared" si="65"/>
        <v>42771.542280092595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72.989999999999995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2">
        <f t="shared" si="64"/>
        <v>42261.896446759252</v>
      </c>
      <c r="T690" s="10">
        <f t="shared" si="65"/>
        <v>42291.896446759252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57.648750000000007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2">
        <f t="shared" si="64"/>
        <v>42675.459456018514</v>
      </c>
      <c r="T691" s="10">
        <f t="shared" si="65"/>
        <v>42711.999305555553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12.34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2">
        <f t="shared" si="64"/>
        <v>42579.426400462959</v>
      </c>
      <c r="T692" s="10">
        <f t="shared" si="65"/>
        <v>42622.041666666664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0.52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12">
        <f t="shared" si="64"/>
        <v>42157.819976851846</v>
      </c>
      <c r="T693" s="10">
        <f t="shared" si="65"/>
        <v>42185.819976851846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6.5299999999999994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2">
        <f t="shared" si="64"/>
        <v>42696.167395833334</v>
      </c>
      <c r="T694" s="10">
        <f t="shared" si="65"/>
        <v>42726.167395833334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35.338000000000001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2">
        <f t="shared" si="64"/>
        <v>42094.599849537037</v>
      </c>
      <c r="T695" s="10">
        <f t="shared" si="65"/>
        <v>42124.599849537037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0.39333333333333331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2">
        <f t="shared" si="64"/>
        <v>42737.455543981479</v>
      </c>
      <c r="T696" s="10">
        <f t="shared" si="65"/>
        <v>42767.455543981479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1.06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2">
        <f t="shared" si="64"/>
        <v>41913.312731481477</v>
      </c>
      <c r="T697" s="10">
        <f t="shared" si="65"/>
        <v>41943.312731481477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5.7142857142857147E-4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12">
        <f t="shared" si="64"/>
        <v>41815.718773148146</v>
      </c>
      <c r="T698" s="10">
        <f t="shared" si="65"/>
        <v>41845.718773148146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46.379999999999995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2">
        <f t="shared" si="64"/>
        <v>42388.314687500002</v>
      </c>
      <c r="T699" s="10">
        <f t="shared" si="65"/>
        <v>42403.314687500002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15.39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2">
        <f t="shared" si="64"/>
        <v>41866.722743055558</v>
      </c>
      <c r="T700" s="10">
        <f t="shared" si="65"/>
        <v>41899.875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82.422107692307705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2">
        <f t="shared" si="64"/>
        <v>41563.277175925927</v>
      </c>
      <c r="T701" s="10">
        <f t="shared" si="65"/>
        <v>41600.458333333328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2.6866666666666665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12">
        <f t="shared" si="64"/>
        <v>42715.480104166665</v>
      </c>
      <c r="T702" s="10">
        <f t="shared" si="65"/>
        <v>42745.480104166665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26.6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2">
        <f t="shared" si="64"/>
        <v>41813.454629629625</v>
      </c>
      <c r="T703" s="10">
        <f t="shared" si="65"/>
        <v>41843.454629629625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30.813400000000001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2">
        <f t="shared" si="64"/>
        <v>42668.518368055556</v>
      </c>
      <c r="T704" s="10">
        <f t="shared" si="65"/>
        <v>42698.560034722221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5.58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2">
        <f t="shared" si="64"/>
        <v>42711.742465277777</v>
      </c>
      <c r="T705" s="10">
        <f t="shared" si="65"/>
        <v>42766.772222222215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ref="O706:O769" si="66">E706/D706*100</f>
        <v>0.87454545454545463</v>
      </c>
      <c r="P706">
        <f t="shared" ref="P706:P769" si="67">E706/L706</f>
        <v>120.25</v>
      </c>
      <c r="Q706" t="str">
        <f t="shared" si="62"/>
        <v>technology</v>
      </c>
      <c r="R706" t="str">
        <f t="shared" si="63"/>
        <v>wearables</v>
      </c>
      <c r="S706" s="12">
        <f t="shared" si="64"/>
        <v>42725.984583333331</v>
      </c>
      <c r="T706" s="10">
        <f t="shared" si="65"/>
        <v>42785.984583333331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si="66"/>
        <v>0.97699999999999987</v>
      </c>
      <c r="P707">
        <f t="shared" si="67"/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2">
        <f t="shared" ref="S707:S770" si="70">(J707/86400)+25569+(-5/24)</f>
        <v>42726.283310185179</v>
      </c>
      <c r="T707" s="10">
        <f t="shared" ref="T707:T770" si="71">(I707/86400)+25569+(-5/24)</f>
        <v>42756.283310185179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2">
        <f t="shared" si="70"/>
        <v>42676.786840277775</v>
      </c>
      <c r="T708" s="10">
        <f t="shared" si="71"/>
        <v>42718.568749999999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78.927352941176466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2">
        <f t="shared" si="70"/>
        <v>42696.45517361111</v>
      </c>
      <c r="T709" s="10">
        <f t="shared" si="71"/>
        <v>42736.45517361111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22.092500000000001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2">
        <f t="shared" si="70"/>
        <v>41835.372685185182</v>
      </c>
      <c r="T710" s="10">
        <f t="shared" si="71"/>
        <v>41895.372685185182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0.40666666666666662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12">
        <f t="shared" si="70"/>
        <v>41947.832858796297</v>
      </c>
      <c r="T711" s="10">
        <f t="shared" si="71"/>
        <v>41977.832858796297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2">
        <f t="shared" si="70"/>
        <v>41837.776643518519</v>
      </c>
      <c r="T712" s="10">
        <f t="shared" si="71"/>
        <v>41870.822222222218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33.790999999999997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2">
        <f t="shared" si="70"/>
        <v>42678.250787037039</v>
      </c>
      <c r="T713" s="10">
        <f t="shared" si="71"/>
        <v>42718.292453703696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0.21649484536082475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2">
        <f t="shared" si="70"/>
        <v>42384.472592592589</v>
      </c>
      <c r="T714" s="10">
        <f t="shared" si="71"/>
        <v>42414.472592592589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0.79600000000000004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12">
        <f t="shared" si="70"/>
        <v>42496.320972222216</v>
      </c>
      <c r="T715" s="10">
        <f t="shared" si="71"/>
        <v>42526.320972222216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14.993333333333334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2">
        <f t="shared" si="70"/>
        <v>42734.579652777778</v>
      </c>
      <c r="T716" s="10">
        <f t="shared" si="71"/>
        <v>42794.579652777778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5.0509090909090908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2">
        <f t="shared" si="70"/>
        <v>42272.8824074074</v>
      </c>
      <c r="T717" s="10">
        <f t="shared" si="71"/>
        <v>42312.924074074072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10.214285714285715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2">
        <f t="shared" si="70"/>
        <v>41940.450312499997</v>
      </c>
      <c r="T718" s="10">
        <f t="shared" si="71"/>
        <v>41973.791666666664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0.30499999999999999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2">
        <f t="shared" si="70"/>
        <v>41857.645856481475</v>
      </c>
      <c r="T719" s="10">
        <f t="shared" si="71"/>
        <v>41887.645856481475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0.75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12">
        <f t="shared" si="70"/>
        <v>42752.637118055551</v>
      </c>
      <c r="T720" s="10">
        <f t="shared" si="71"/>
        <v>42784.040972222218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1.2933333333333332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2">
        <f t="shared" si="70"/>
        <v>42408.83189814815</v>
      </c>
      <c r="T721" s="10">
        <f t="shared" si="71"/>
        <v>42422.83189814815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143.94736842105263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2">
        <f t="shared" si="70"/>
        <v>40909.440868055557</v>
      </c>
      <c r="T722" s="10">
        <f t="shared" si="71"/>
        <v>40937.440868055557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122.10975609756099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2">
        <f t="shared" si="70"/>
        <v>41807.363506944443</v>
      </c>
      <c r="T723" s="10">
        <f t="shared" si="71"/>
        <v>41852.363506944443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132.024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2">
        <f t="shared" si="70"/>
        <v>40977.596967592588</v>
      </c>
      <c r="T724" s="10">
        <f t="shared" si="71"/>
        <v>41007.555300925924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109.38000000000001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2">
        <f t="shared" si="70"/>
        <v>42184.608206018514</v>
      </c>
      <c r="T725" s="10">
        <f t="shared" si="71"/>
        <v>42214.957638888889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105.47157142857144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2">
        <f t="shared" si="70"/>
        <v>40694.430127314808</v>
      </c>
      <c r="T726" s="10">
        <f t="shared" si="71"/>
        <v>40724.430127314808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100.35000000000001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2">
        <f t="shared" si="70"/>
        <v>42321.417962962958</v>
      </c>
      <c r="T727" s="10">
        <f t="shared" si="71"/>
        <v>42351.417962962958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101.4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2">
        <f t="shared" si="70"/>
        <v>41345.834340277775</v>
      </c>
      <c r="T728" s="10">
        <f t="shared" si="71"/>
        <v>41375.834340277775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155.51428571428571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2">
        <f t="shared" si="70"/>
        <v>41246.811909722222</v>
      </c>
      <c r="T729" s="10">
        <f t="shared" si="71"/>
        <v>41288.680555555555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105.566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2">
        <f t="shared" si="70"/>
        <v>40731.629131944443</v>
      </c>
      <c r="T730" s="10">
        <f t="shared" si="71"/>
        <v>40776.629131944443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130.65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2">
        <f t="shared" si="70"/>
        <v>41110.97755787037</v>
      </c>
      <c r="T731" s="10">
        <f t="shared" si="71"/>
        <v>41170.97755787037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132.19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2">
        <f t="shared" si="70"/>
        <v>40854.536932870367</v>
      </c>
      <c r="T732" s="10">
        <f t="shared" si="71"/>
        <v>40884.536932870367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2">
        <f t="shared" si="70"/>
        <v>40879.587349537032</v>
      </c>
      <c r="T733" s="10">
        <f t="shared" si="71"/>
        <v>40930.041666666664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2">
        <f t="shared" si="70"/>
        <v>41486.21598379629</v>
      </c>
      <c r="T734" s="10">
        <f t="shared" si="71"/>
        <v>41546.21598379629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120.48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2">
        <f t="shared" si="70"/>
        <v>41598.211712962962</v>
      </c>
      <c r="T735" s="10">
        <f t="shared" si="71"/>
        <v>41628.211712962962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125.52941176470588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2">
        <f t="shared" si="70"/>
        <v>42101.956249999996</v>
      </c>
      <c r="T736" s="10">
        <f t="shared" si="71"/>
        <v>42132.999999999993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114.40638297872341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2">
        <f t="shared" si="70"/>
        <v>41945.821134259255</v>
      </c>
      <c r="T737" s="10">
        <f t="shared" si="71"/>
        <v>41976.818749999999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315.13888888888891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2">
        <f t="shared" si="70"/>
        <v>41579.525925925926</v>
      </c>
      <c r="T738" s="10">
        <f t="shared" si="71"/>
        <v>41598.999305555553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122.39999999999999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2">
        <f t="shared" si="70"/>
        <v>41667.066979166666</v>
      </c>
      <c r="T739" s="10">
        <f t="shared" si="71"/>
        <v>41684.625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106.73333333333332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2">
        <f t="shared" si="70"/>
        <v>41943.39576388889</v>
      </c>
      <c r="T740" s="10">
        <f t="shared" si="71"/>
        <v>41973.999305555553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158.33333333333331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2">
        <f t="shared" si="70"/>
        <v>41829.294317129628</v>
      </c>
      <c r="T741" s="10">
        <f t="shared" si="71"/>
        <v>41862.294317129628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107.4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2">
        <f t="shared" si="70"/>
        <v>42161.93844907407</v>
      </c>
      <c r="T742" s="10">
        <f t="shared" si="71"/>
        <v>42175.93844907407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102.25999999999999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2">
        <f t="shared" si="70"/>
        <v>41401.439884259256</v>
      </c>
      <c r="T743" s="10">
        <f t="shared" si="71"/>
        <v>41436.439884259256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110.71428571428572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2">
        <f t="shared" si="70"/>
        <v>41689.709629629629</v>
      </c>
      <c r="T744" s="10">
        <f t="shared" si="71"/>
        <v>41719.667962962958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2">
        <f t="shared" si="70"/>
        <v>40990.500983796293</v>
      </c>
      <c r="T745" s="10">
        <f t="shared" si="71"/>
        <v>41015.666666666664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102.32000000000001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2">
        <f t="shared" si="70"/>
        <v>41226.748877314814</v>
      </c>
      <c r="T746" s="10">
        <f t="shared" si="71"/>
        <v>41256.748877314814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179.09909909909908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2">
        <f t="shared" si="70"/>
        <v>41367.363946759258</v>
      </c>
      <c r="T747" s="10">
        <f t="shared" si="71"/>
        <v>41397.363946759258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111.08135252761969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2">
        <f t="shared" si="70"/>
        <v>41156.834594907406</v>
      </c>
      <c r="T748" s="10">
        <f t="shared" si="71"/>
        <v>41174.957638888889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100.04285714285714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2">
        <f t="shared" si="70"/>
        <v>41988.340497685182</v>
      </c>
      <c r="T749" s="10">
        <f t="shared" si="71"/>
        <v>42019.245833333327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100.25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2">
        <f t="shared" si="70"/>
        <v>41831.638495370367</v>
      </c>
      <c r="T750" s="10">
        <f t="shared" si="71"/>
        <v>41861.638495370367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105.56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2">
        <f t="shared" si="70"/>
        <v>42733.732986111114</v>
      </c>
      <c r="T751" s="10">
        <f t="shared" si="71"/>
        <v>42763.732986111114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102.58775877587757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2">
        <f t="shared" si="70"/>
        <v>41299.669814814813</v>
      </c>
      <c r="T752" s="10">
        <f t="shared" si="71"/>
        <v>41329.669814814813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118.5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2">
        <f t="shared" si="70"/>
        <v>40713.422164351847</v>
      </c>
      <c r="T753" s="10">
        <f t="shared" si="71"/>
        <v>40759.422164351847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111.7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2">
        <f t="shared" si="70"/>
        <v>42639.213159722225</v>
      </c>
      <c r="T754" s="10">
        <f t="shared" si="71"/>
        <v>42659.249999999993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2">
        <f t="shared" si="70"/>
        <v>42019.381840277776</v>
      </c>
      <c r="T755" s="10">
        <f t="shared" si="71"/>
        <v>42049.381840277776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103.75000000000001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2">
        <f t="shared" si="70"/>
        <v>41249.54075231481</v>
      </c>
      <c r="T756" s="10">
        <f t="shared" si="71"/>
        <v>41279.54075231481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101.9076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2">
        <f t="shared" si="70"/>
        <v>41383.396724537037</v>
      </c>
      <c r="T757" s="10">
        <f t="shared" si="71"/>
        <v>41413.820138888885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117.71428571428571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2">
        <f t="shared" si="70"/>
        <v>40590.558553240735</v>
      </c>
      <c r="T758" s="10">
        <f t="shared" si="71"/>
        <v>40651.516886574071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2">
        <f t="shared" si="70"/>
        <v>41234.846226851849</v>
      </c>
      <c r="T759" s="10">
        <f t="shared" si="71"/>
        <v>41248.846226851849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2">
        <f t="shared" si="70"/>
        <v>40429.628101851849</v>
      </c>
      <c r="T760" s="10">
        <f t="shared" si="71"/>
        <v>40459.628101851849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101.92000000000002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2">
        <f t="shared" si="70"/>
        <v>41789.121979166666</v>
      </c>
      <c r="T761" s="10">
        <f t="shared" si="71"/>
        <v>41829.121979166666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2">
        <f t="shared" si="70"/>
        <v>42670.555706018517</v>
      </c>
      <c r="T762" s="10">
        <f t="shared" si="71"/>
        <v>42700.597372685188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4.7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2">
        <f t="shared" si="70"/>
        <v>41642.543124999997</v>
      </c>
      <c r="T763" s="10">
        <f t="shared" si="71"/>
        <v>41672.543124999997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2">
        <f t="shared" si="70"/>
        <v>42690.65011574074</v>
      </c>
      <c r="T764" s="10">
        <f t="shared" si="71"/>
        <v>42708.041666666664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0.11655011655011654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12">
        <f t="shared" si="70"/>
        <v>41471.238518518519</v>
      </c>
      <c r="T765" s="10">
        <f t="shared" si="71"/>
        <v>41501.238518518519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2">
        <f t="shared" si="70"/>
        <v>42226.964826388888</v>
      </c>
      <c r="T766" s="10">
        <f t="shared" si="71"/>
        <v>42256.964826388888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36.014285714285712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2">
        <f t="shared" si="70"/>
        <v>41901.334305555552</v>
      </c>
      <c r="T767" s="10">
        <f t="shared" si="71"/>
        <v>41931.334305555552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2">
        <f t="shared" si="70"/>
        <v>42021.57503472222</v>
      </c>
      <c r="T768" s="10">
        <f t="shared" si="71"/>
        <v>42051.57503472222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3.54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12">
        <f t="shared" si="70"/>
        <v>42114.935300925928</v>
      </c>
      <c r="T769" s="10">
        <f t="shared" si="71"/>
        <v>42144.935300925928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ref="O770:O833" si="72">E770/D770*100</f>
        <v>0</v>
      </c>
      <c r="P770" t="e">
        <f t="shared" ref="P770:P833" si="73">E770/L770</f>
        <v>#DIV/0!</v>
      </c>
      <c r="Q770" t="str">
        <f t="shared" si="68"/>
        <v>publishing</v>
      </c>
      <c r="R770" t="str">
        <f t="shared" si="69"/>
        <v>fiction</v>
      </c>
      <c r="S770" s="12">
        <f t="shared" si="70"/>
        <v>41593.998726851853</v>
      </c>
      <c r="T770" s="10">
        <f t="shared" si="71"/>
        <v>41623.998726851853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si="72"/>
        <v>41.4</v>
      </c>
      <c r="P771">
        <f t="shared" si="73"/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2">
        <f t="shared" ref="S771:S834" si="76">(J771/86400)+25569+(-5/24)</f>
        <v>41604.788124999999</v>
      </c>
      <c r="T771" s="10">
        <f t="shared" ref="T771:T834" si="77">(I771/86400)+25569+(-5/24)</f>
        <v>41634.788124999999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2">
        <f t="shared" si="76"/>
        <v>41289.791307870364</v>
      </c>
      <c r="T772" s="10">
        <f t="shared" si="77"/>
        <v>41329.791307870364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2.6315789473684209E-2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12">
        <f t="shared" si="76"/>
        <v>42349.615763888891</v>
      </c>
      <c r="T773" s="10">
        <f t="shared" si="77"/>
        <v>42399.615763888891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3.3333333333333335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12">
        <f t="shared" si="76"/>
        <v>40067.848599537036</v>
      </c>
      <c r="T774" s="10">
        <f t="shared" si="77"/>
        <v>40117.957638888889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0.85129023676509719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12">
        <f t="shared" si="76"/>
        <v>42100.527604166666</v>
      </c>
      <c r="T775" s="10">
        <f t="shared" si="77"/>
        <v>42134.750694444439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70.199999999999989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12">
        <f t="shared" si="76"/>
        <v>41663.571967592587</v>
      </c>
      <c r="T776" s="10">
        <f t="shared" si="77"/>
        <v>41693.571967592587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1.7000000000000002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12">
        <f t="shared" si="76"/>
        <v>40862.851793981477</v>
      </c>
      <c r="T777" s="10">
        <f t="shared" si="77"/>
        <v>40892.851793981477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51.4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2">
        <f t="shared" si="76"/>
        <v>42250.477372685178</v>
      </c>
      <c r="T778" s="10">
        <f t="shared" si="77"/>
        <v>42287.999999999993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0.70000000000000007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12">
        <f t="shared" si="76"/>
        <v>41456.772881944438</v>
      </c>
      <c r="T779" s="10">
        <f t="shared" si="77"/>
        <v>41486.772881944438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0.4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12">
        <f t="shared" si="76"/>
        <v>41729.493981481479</v>
      </c>
      <c r="T780" s="10">
        <f t="shared" si="77"/>
        <v>41759.493981481479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2.666666666666667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2">
        <f t="shared" si="76"/>
        <v>40436.475752314815</v>
      </c>
      <c r="T781" s="10">
        <f t="shared" si="77"/>
        <v>40465.958333333328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2">
        <f t="shared" si="76"/>
        <v>40636.465567129628</v>
      </c>
      <c r="T782" s="10">
        <f t="shared" si="77"/>
        <v>40666.465567129628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133.15375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2">
        <f t="shared" si="76"/>
        <v>41402.792523148142</v>
      </c>
      <c r="T783" s="10">
        <f t="shared" si="77"/>
        <v>41432.792523148142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12">
        <f t="shared" si="76"/>
        <v>41116.549791666665</v>
      </c>
      <c r="T784" s="10">
        <f t="shared" si="77"/>
        <v>41146.549791666665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148.13333333333333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2">
        <f t="shared" si="76"/>
        <v>40987.565381944441</v>
      </c>
      <c r="T785" s="10">
        <f t="shared" si="77"/>
        <v>41026.708333333328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102.49999999999999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12">
        <f t="shared" si="76"/>
        <v>41674.941192129627</v>
      </c>
      <c r="T786" s="10">
        <f t="shared" si="77"/>
        <v>41714.899525462963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180.62799999999999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2">
        <f t="shared" si="76"/>
        <v>41303.38559027778</v>
      </c>
      <c r="T787" s="10">
        <f t="shared" si="77"/>
        <v>41333.38559027778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142.79999999999998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2">
        <f t="shared" si="76"/>
        <v>40982.847615740735</v>
      </c>
      <c r="T788" s="10">
        <f t="shared" si="77"/>
        <v>41040.449305555558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114.16666666666666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2">
        <f t="shared" si="76"/>
        <v>41549.419282407405</v>
      </c>
      <c r="T789" s="10">
        <f t="shared" si="77"/>
        <v>41579.419282407405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203.505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2">
        <f t="shared" si="76"/>
        <v>41058.798472222217</v>
      </c>
      <c r="T790" s="10">
        <f t="shared" si="77"/>
        <v>41096.957638888889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109.41176470588236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2">
        <f t="shared" si="76"/>
        <v>41276.977777777771</v>
      </c>
      <c r="T791" s="10">
        <f t="shared" si="77"/>
        <v>41295.124305555553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144.37459999999999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2">
        <f t="shared" si="76"/>
        <v>41275.839571759258</v>
      </c>
      <c r="T792" s="10">
        <f t="shared" si="77"/>
        <v>41305.839571759258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103.86666666666666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12">
        <f t="shared" si="76"/>
        <v>41557.572291666664</v>
      </c>
      <c r="T793" s="10">
        <f t="shared" si="77"/>
        <v>41591.040972222218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100.44440000000002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2">
        <f t="shared" si="76"/>
        <v>41555.665312499994</v>
      </c>
      <c r="T794" s="10">
        <f t="shared" si="77"/>
        <v>41585.706979166665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102.77927272727271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2">
        <f t="shared" si="76"/>
        <v>41442.532916666663</v>
      </c>
      <c r="T795" s="10">
        <f t="shared" si="77"/>
        <v>41457.999305555553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105.31250000000001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2">
        <f t="shared" si="76"/>
        <v>40735.906678240739</v>
      </c>
      <c r="T796" s="10">
        <f t="shared" si="77"/>
        <v>40791.504166666666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111.78571428571429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2">
        <f t="shared" si="76"/>
        <v>40963.404699074068</v>
      </c>
      <c r="T797" s="10">
        <f t="shared" si="77"/>
        <v>41005.999305555553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101.35000000000001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2">
        <f t="shared" si="76"/>
        <v>41502.674594907403</v>
      </c>
      <c r="T798" s="10">
        <f t="shared" si="77"/>
        <v>41532.673611111109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107.53333333333333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2">
        <f t="shared" si="76"/>
        <v>40996.785740740735</v>
      </c>
      <c r="T799" s="10">
        <f t="shared" si="77"/>
        <v>41027.958333333328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114.88571428571429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2">
        <f t="shared" si="76"/>
        <v>41882.381793981483</v>
      </c>
      <c r="T800" s="10">
        <f t="shared" si="77"/>
        <v>41912.381793981483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100.02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2">
        <f t="shared" si="76"/>
        <v>40996.458865740737</v>
      </c>
      <c r="T801" s="10">
        <f t="shared" si="77"/>
        <v>41026.458865740737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152.13333333333335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12">
        <f t="shared" si="76"/>
        <v>41863.225162037037</v>
      </c>
      <c r="T802" s="10">
        <f t="shared" si="77"/>
        <v>41893.225162037037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111.52149999999999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2">
        <f t="shared" si="76"/>
        <v>40695.587037037032</v>
      </c>
      <c r="T803" s="10">
        <f t="shared" si="77"/>
        <v>40725.587037037032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101.33333333333334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2">
        <f t="shared" si="76"/>
        <v>41122.813935185179</v>
      </c>
      <c r="T804" s="10">
        <f t="shared" si="77"/>
        <v>41168.961805555555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123.2608695652174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2">
        <f t="shared" si="76"/>
        <v>40665.741643518515</v>
      </c>
      <c r="T805" s="10">
        <f t="shared" si="77"/>
        <v>40691.833333333328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2">
        <f t="shared" si="76"/>
        <v>40729.897291666661</v>
      </c>
      <c r="T806" s="10">
        <f t="shared" si="77"/>
        <v>40746.957638888889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2">
        <f t="shared" si="76"/>
        <v>40690.614722222221</v>
      </c>
      <c r="T807" s="10">
        <f t="shared" si="77"/>
        <v>40740.75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104.4375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2">
        <f t="shared" si="76"/>
        <v>40763.483090277776</v>
      </c>
      <c r="T808" s="10">
        <f t="shared" si="77"/>
        <v>40793.483090277776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105.125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2">
        <f t="shared" si="76"/>
        <v>42759.420266203706</v>
      </c>
      <c r="T809" s="10">
        <f t="shared" si="77"/>
        <v>42794.874999999993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2">
        <f t="shared" si="76"/>
        <v>41961.892199074071</v>
      </c>
      <c r="T810" s="10">
        <f t="shared" si="77"/>
        <v>41994.999305555553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103.77499999999999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2">
        <f t="shared" si="76"/>
        <v>41628.625347222223</v>
      </c>
      <c r="T811" s="10">
        <f t="shared" si="77"/>
        <v>41658.625347222223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2">
        <f t="shared" si="76"/>
        <v>41122.847939814812</v>
      </c>
      <c r="T812" s="10">
        <f t="shared" si="77"/>
        <v>41152.847939814812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2">
        <f t="shared" si="76"/>
        <v>41443.435208333329</v>
      </c>
      <c r="T813" s="10">
        <f t="shared" si="77"/>
        <v>41465.494444444441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151.83333333333334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2">
        <f t="shared" si="76"/>
        <v>41281.809629629628</v>
      </c>
      <c r="T814" s="10">
        <f t="shared" si="77"/>
        <v>41334.373611111107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159.99600000000001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2">
        <f t="shared" si="76"/>
        <v>41080.751909722218</v>
      </c>
      <c r="T815" s="10">
        <f t="shared" si="77"/>
        <v>41110.751909722218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127.3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2">
        <f t="shared" si="76"/>
        <v>40679.534733796296</v>
      </c>
      <c r="T816" s="10">
        <f t="shared" si="77"/>
        <v>40694.544444444444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2">
        <f t="shared" si="76"/>
        <v>41914.70952546296</v>
      </c>
      <c r="T817" s="10">
        <f t="shared" si="77"/>
        <v>41944.70952546296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115.12214285714286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12">
        <f t="shared" si="76"/>
        <v>41341.662534722222</v>
      </c>
      <c r="T818" s="10">
        <f t="shared" si="77"/>
        <v>41373.0625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137.11066666666665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2">
        <f t="shared" si="76"/>
        <v>40925.391331018516</v>
      </c>
      <c r="T819" s="10">
        <f t="shared" si="77"/>
        <v>40978.999305555553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155.71428571428572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2">
        <f t="shared" si="76"/>
        <v>41120.67454861111</v>
      </c>
      <c r="T820" s="10">
        <f t="shared" si="77"/>
        <v>41128.500694444439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108.74999999999999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2">
        <f t="shared" si="76"/>
        <v>41619.789976851847</v>
      </c>
      <c r="T821" s="10">
        <f t="shared" si="77"/>
        <v>41628.988888888889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134.05000000000001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2">
        <f t="shared" si="76"/>
        <v>41768.633587962962</v>
      </c>
      <c r="T822" s="10">
        <f t="shared" si="77"/>
        <v>41799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2">
        <f t="shared" si="76"/>
        <v>42093.71371527778</v>
      </c>
      <c r="T823" s="10">
        <f t="shared" si="77"/>
        <v>42127.959027777775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119.16666666666667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2">
        <f t="shared" si="76"/>
        <v>41157.739004629628</v>
      </c>
      <c r="T824" s="10">
        <f t="shared" si="77"/>
        <v>41187.739004629628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179.5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2">
        <f t="shared" si="76"/>
        <v>42055.764490740738</v>
      </c>
      <c r="T825" s="10">
        <f t="shared" si="77"/>
        <v>42085.722824074073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134.38124999999999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2">
        <f t="shared" si="76"/>
        <v>40250.033773148149</v>
      </c>
      <c r="T826" s="10">
        <f t="shared" si="77"/>
        <v>40286.082638888889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100.43200000000002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2">
        <f t="shared" si="76"/>
        <v>41186.098194444443</v>
      </c>
      <c r="T827" s="10">
        <f t="shared" si="77"/>
        <v>41211.098194444443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101.45454545454547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2">
        <f t="shared" si="76"/>
        <v>40972.830208333333</v>
      </c>
      <c r="T828" s="10">
        <f t="shared" si="77"/>
        <v>40993.788541666661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103.33333333333334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2">
        <f t="shared" si="76"/>
        <v>40927.265127314815</v>
      </c>
      <c r="T829" s="10">
        <f t="shared" si="77"/>
        <v>40953.617361111108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2">
        <f t="shared" si="76"/>
        <v>41072.842384259253</v>
      </c>
      <c r="T830" s="10">
        <f t="shared" si="77"/>
        <v>41085.474999999999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12">
        <f t="shared" si="76"/>
        <v>42504.593055555553</v>
      </c>
      <c r="T831" s="10">
        <f t="shared" si="77"/>
        <v>42564.593055555553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107.83333333333334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12">
        <f t="shared" si="76"/>
        <v>41325.317418981482</v>
      </c>
      <c r="T832" s="10">
        <f t="shared" si="77"/>
        <v>41355.27575231481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233.33333333333334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12">
        <f t="shared" si="76"/>
        <v>40996.438587962963</v>
      </c>
      <c r="T833" s="10">
        <f t="shared" si="77"/>
        <v>41026.438587962963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ref="O834:O897" si="78">E834/D834*100</f>
        <v>100.60706666666665</v>
      </c>
      <c r="P834">
        <f t="shared" ref="P834:P897" si="79">E834/L834</f>
        <v>97.993896103896105</v>
      </c>
      <c r="Q834" t="str">
        <f t="shared" si="74"/>
        <v>music</v>
      </c>
      <c r="R834" t="str">
        <f t="shared" si="75"/>
        <v>rock</v>
      </c>
      <c r="S834" s="12">
        <f t="shared" si="76"/>
        <v>40869.466840277775</v>
      </c>
      <c r="T834" s="10">
        <f t="shared" si="77"/>
        <v>40929.134027777771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si="78"/>
        <v>101.66666666666666</v>
      </c>
      <c r="P835">
        <f t="shared" si="79"/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2">
        <f t="shared" ref="S835:S898" si="82">(J835/86400)+25569+(-5/24)</f>
        <v>41718.669849537036</v>
      </c>
      <c r="T835" s="10">
        <f t="shared" ref="T835:T898" si="83">(I835/86400)+25569+(-5/24)</f>
        <v>41748.669849537036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131.0181818181818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12">
        <f t="shared" si="82"/>
        <v>41422.614490740736</v>
      </c>
      <c r="T836" s="10">
        <f t="shared" si="83"/>
        <v>41455.957638888889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117.25000000000001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12">
        <f t="shared" si="82"/>
        <v>41005.249513888884</v>
      </c>
      <c r="T837" s="10">
        <f t="shared" si="83"/>
        <v>41047.916666666664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100.93039999999999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2">
        <f t="shared" si="82"/>
        <v>41523.848587962959</v>
      </c>
      <c r="T838" s="10">
        <f t="shared" si="83"/>
        <v>41553.848587962959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121.8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2">
        <f t="shared" si="82"/>
        <v>41730.79006944444</v>
      </c>
      <c r="T839" s="10">
        <f t="shared" si="83"/>
        <v>41760.79006944444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145.4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2">
        <f t="shared" si="82"/>
        <v>40895.689641203702</v>
      </c>
      <c r="T840" s="10">
        <f t="shared" si="83"/>
        <v>40925.689641203702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116.61660000000001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2">
        <f t="shared" si="82"/>
        <v>41144.555046296293</v>
      </c>
      <c r="T841" s="10">
        <f t="shared" si="83"/>
        <v>41174.555046296293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120.4166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2">
        <f t="shared" si="82"/>
        <v>42607.018368055556</v>
      </c>
      <c r="T842" s="10">
        <f t="shared" si="83"/>
        <v>42637.018368055556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101.32000000000001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2">
        <f t="shared" si="82"/>
        <v>41923.630358796298</v>
      </c>
      <c r="T843" s="10">
        <f t="shared" si="83"/>
        <v>41953.672025462962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104.32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2">
        <f t="shared" si="82"/>
        <v>41526.384062499994</v>
      </c>
      <c r="T844" s="10">
        <f t="shared" si="83"/>
        <v>41560.957638888889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267.13333333333333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2">
        <f t="shared" si="82"/>
        <v>42695.049537037034</v>
      </c>
      <c r="T845" s="10">
        <f t="shared" si="83"/>
        <v>42712.124999999993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194.13333333333333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2">
        <f t="shared" si="82"/>
        <v>41905.476296296292</v>
      </c>
      <c r="T846" s="10">
        <f t="shared" si="83"/>
        <v>41943.999305555553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120.3802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2">
        <f t="shared" si="82"/>
        <v>42577.997638888883</v>
      </c>
      <c r="T847" s="10">
        <f t="shared" si="83"/>
        <v>42617.957638888889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122.00090909090908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2">
        <f t="shared" si="82"/>
        <v>41694.183506944442</v>
      </c>
      <c r="T848" s="10">
        <f t="shared" si="83"/>
        <v>41708.375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12">
        <f t="shared" si="82"/>
        <v>42165.59</v>
      </c>
      <c r="T849" s="10">
        <f t="shared" si="83"/>
        <v>42195.59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12">
        <f t="shared" si="82"/>
        <v>42078.583715277775</v>
      </c>
      <c r="T850" s="10">
        <f t="shared" si="83"/>
        <v>42108.583715277775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119.9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2">
        <f t="shared" si="82"/>
        <v>42050.94055555555</v>
      </c>
      <c r="T851" s="10">
        <f t="shared" si="83"/>
        <v>42078.898888888885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155.17499999999998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2">
        <f t="shared" si="82"/>
        <v>42452.619409722225</v>
      </c>
      <c r="T852" s="10">
        <f t="shared" si="83"/>
        <v>42484.999305555553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130.44999999999999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2">
        <f t="shared" si="82"/>
        <v>42522.671909722216</v>
      </c>
      <c r="T853" s="10">
        <f t="shared" si="83"/>
        <v>42582.614583333336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104.97142857142859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2">
        <f t="shared" si="82"/>
        <v>42656.59716435185</v>
      </c>
      <c r="T854" s="10">
        <f t="shared" si="83"/>
        <v>42667.666666666664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12">
        <f t="shared" si="82"/>
        <v>42021.62394675926</v>
      </c>
      <c r="T855" s="10">
        <f t="shared" si="83"/>
        <v>42051.62394675926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118.2205035971223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2">
        <f t="shared" si="82"/>
        <v>42702.004004629627</v>
      </c>
      <c r="T856" s="10">
        <f t="shared" si="83"/>
        <v>42732.004004629627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103.44827586206897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2">
        <f t="shared" si="82"/>
        <v>42544.916863425919</v>
      </c>
      <c r="T857" s="10">
        <f t="shared" si="83"/>
        <v>42574.916863425919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218.00000000000003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2">
        <f t="shared" si="82"/>
        <v>42609.103657407402</v>
      </c>
      <c r="T858" s="10">
        <f t="shared" si="83"/>
        <v>42668.583333333336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12">
        <f t="shared" si="82"/>
        <v>42291.373043981475</v>
      </c>
      <c r="T859" s="10">
        <f t="shared" si="83"/>
        <v>42333.414710648147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144.00583333333333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2">
        <f t="shared" si="82"/>
        <v>42079.537245370368</v>
      </c>
      <c r="T860" s="10">
        <f t="shared" si="83"/>
        <v>42109.749305555553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104.67500000000001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2">
        <f t="shared" si="82"/>
        <v>42128.611898148149</v>
      </c>
      <c r="T861" s="10">
        <f t="shared" si="83"/>
        <v>42158.791666666664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18.142857142857142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2">
        <f t="shared" si="82"/>
        <v>41570.274456018517</v>
      </c>
      <c r="T862" s="10">
        <f t="shared" si="83"/>
        <v>41600.316122685181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2.2444444444444445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12">
        <f t="shared" si="82"/>
        <v>42599.756990740738</v>
      </c>
      <c r="T863" s="10">
        <f t="shared" si="83"/>
        <v>42629.756990740738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0.33999999999999997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12">
        <f t="shared" si="82"/>
        <v>41559.346620370365</v>
      </c>
      <c r="T864" s="10">
        <f t="shared" si="83"/>
        <v>41589.388287037036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4.5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12">
        <f t="shared" si="82"/>
        <v>40920.909328703703</v>
      </c>
      <c r="T865" s="10">
        <f t="shared" si="83"/>
        <v>40950.909328703703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41.53846153846154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2">
        <f t="shared" si="82"/>
        <v>41540.898587962962</v>
      </c>
      <c r="T866" s="10">
        <f t="shared" si="83"/>
        <v>41563.207638888889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2.0454545454545454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12">
        <f t="shared" si="82"/>
        <v>41230.564780092587</v>
      </c>
      <c r="T867" s="10">
        <f t="shared" si="83"/>
        <v>41290.564780092587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18.285714285714285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2">
        <f t="shared" si="82"/>
        <v>42025.429606481477</v>
      </c>
      <c r="T868" s="10">
        <f t="shared" si="83"/>
        <v>42063.423611111109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24.02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2">
        <f t="shared" si="82"/>
        <v>40087.897060185183</v>
      </c>
      <c r="T869" s="10">
        <f t="shared" si="83"/>
        <v>40147.999305555553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0.1111111111111111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12">
        <f t="shared" si="82"/>
        <v>41615.819421296292</v>
      </c>
      <c r="T870" s="10">
        <f t="shared" si="83"/>
        <v>41645.819421296292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11.818181818181818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2">
        <f t="shared" si="82"/>
        <v>41342.637233796289</v>
      </c>
      <c r="T871" s="10">
        <f t="shared" si="83"/>
        <v>41372.595567129625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0.31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12">
        <f t="shared" si="82"/>
        <v>41487.813923611109</v>
      </c>
      <c r="T872" s="10">
        <f t="shared" si="83"/>
        <v>41517.813923611109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5.416666666666667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2">
        <f t="shared" si="82"/>
        <v>41577.352951388886</v>
      </c>
      <c r="T873" s="10">
        <f t="shared" si="83"/>
        <v>41607.394618055558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0.8125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12">
        <f t="shared" si="82"/>
        <v>40567.617210648146</v>
      </c>
      <c r="T874" s="10">
        <f t="shared" si="83"/>
        <v>40612.617210648146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1.2857142857142856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12">
        <f t="shared" si="82"/>
        <v>41183.958796296291</v>
      </c>
      <c r="T875" s="10">
        <f t="shared" si="83"/>
        <v>41224.000462962962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24.333333333333336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2">
        <f t="shared" si="82"/>
        <v>41368.375393518516</v>
      </c>
      <c r="T876" s="10">
        <f t="shared" si="83"/>
        <v>41398.375393518516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12">
        <f t="shared" si="82"/>
        <v>42248.515405092585</v>
      </c>
      <c r="T877" s="10">
        <f t="shared" si="83"/>
        <v>42268.515405092585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40.799492385786799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2">
        <f t="shared" si="82"/>
        <v>41276.288506944438</v>
      </c>
      <c r="T878" s="10">
        <f t="shared" si="83"/>
        <v>41309.288506944438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67.55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2">
        <f t="shared" si="82"/>
        <v>41597.580555555549</v>
      </c>
      <c r="T879" s="10">
        <f t="shared" si="83"/>
        <v>41627.580555555549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1.3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12">
        <f t="shared" si="82"/>
        <v>40505.024583333332</v>
      </c>
      <c r="T880" s="10">
        <f t="shared" si="83"/>
        <v>40535.024583333332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30.666666666666664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2">
        <f t="shared" si="82"/>
        <v>41037.621585648143</v>
      </c>
      <c r="T881" s="10">
        <f t="shared" si="83"/>
        <v>41058.621585648143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2.9894179894179893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12">
        <f t="shared" si="82"/>
        <v>41179.112708333334</v>
      </c>
      <c r="T882" s="10">
        <f t="shared" si="83"/>
        <v>41212.112708333334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0.8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12">
        <f t="shared" si="82"/>
        <v>40877.042662037034</v>
      </c>
      <c r="T883" s="10">
        <f t="shared" si="83"/>
        <v>40922.042662037034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20.133333333333333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2">
        <f t="shared" si="82"/>
        <v>40759.652199074073</v>
      </c>
      <c r="T884" s="10">
        <f t="shared" si="83"/>
        <v>40792.652199074073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40.020000000000003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12">
        <f t="shared" si="82"/>
        <v>42371.727256944439</v>
      </c>
      <c r="T885" s="10">
        <f t="shared" si="83"/>
        <v>42431.727256944439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12">
        <f t="shared" si="82"/>
        <v>40981.594282407408</v>
      </c>
      <c r="T886" s="10">
        <f t="shared" si="83"/>
        <v>41040.896527777775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2">
        <f t="shared" si="82"/>
        <v>42713.732766203706</v>
      </c>
      <c r="T887" s="10">
        <f t="shared" si="83"/>
        <v>42734.732766203706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2">
        <f t="shared" si="82"/>
        <v>42603.662187499998</v>
      </c>
      <c r="T888" s="10">
        <f t="shared" si="83"/>
        <v>42628.662187499998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2">
        <f t="shared" si="82"/>
        <v>41026.75063657407</v>
      </c>
      <c r="T889" s="10">
        <f t="shared" si="83"/>
        <v>41056.75063657407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7.1999999999999993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12">
        <f t="shared" si="82"/>
        <v>40751.544965277775</v>
      </c>
      <c r="T890" s="10">
        <f t="shared" si="83"/>
        <v>40787.041666666664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9.4412800000000008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2">
        <f t="shared" si="82"/>
        <v>41887.575729166667</v>
      </c>
      <c r="T891" s="10">
        <f t="shared" si="83"/>
        <v>41917.575729166667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4.1666666666666661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12">
        <f t="shared" si="82"/>
        <v>41569.490497685183</v>
      </c>
      <c r="T892" s="10">
        <f t="shared" si="83"/>
        <v>41599.532164351847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3.25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2">
        <f t="shared" si="82"/>
        <v>41841.823263888888</v>
      </c>
      <c r="T893" s="10">
        <f t="shared" si="83"/>
        <v>41871.823263888888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40.75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2">
        <f t="shared" si="82"/>
        <v>40303.991701388884</v>
      </c>
      <c r="T894" s="10">
        <f t="shared" si="83"/>
        <v>40390.958333333328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12">
        <f t="shared" si="82"/>
        <v>42065.689386574071</v>
      </c>
      <c r="T895" s="10">
        <f t="shared" si="83"/>
        <v>42095.647719907407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39.17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2">
        <f t="shared" si="82"/>
        <v>42496.773263888885</v>
      </c>
      <c r="T896" s="10">
        <f t="shared" si="83"/>
        <v>42526.773263888885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2.4375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2">
        <f t="shared" si="82"/>
        <v>40430.919317129628</v>
      </c>
      <c r="T897" s="10">
        <f t="shared" si="83"/>
        <v>40475.919317129628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ref="O898:O961" si="84">E898/D898*100</f>
        <v>40</v>
      </c>
      <c r="P898">
        <f t="shared" ref="P898:P961" si="85">E898/L898</f>
        <v>44.444444444444443</v>
      </c>
      <c r="Q898" t="str">
        <f t="shared" si="80"/>
        <v>music</v>
      </c>
      <c r="R898" t="str">
        <f t="shared" si="81"/>
        <v>indie rock</v>
      </c>
      <c r="S898" s="12">
        <f t="shared" si="82"/>
        <v>42218.66465277777</v>
      </c>
      <c r="T898" s="10">
        <f t="shared" si="83"/>
        <v>42243.958333333336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si="84"/>
        <v>0</v>
      </c>
      <c r="P899" t="e">
        <f t="shared" si="85"/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2">
        <f t="shared" ref="S899:S962" si="88">(J899/86400)+25569+(-5/24)</f>
        <v>41211.480416666665</v>
      </c>
      <c r="T899" s="10">
        <f t="shared" ref="T899:T962" si="89">(I899/86400)+25569+(-5/24)</f>
        <v>41241.52208333333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2.8000000000000003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12">
        <f t="shared" si="88"/>
        <v>40878.549884259257</v>
      </c>
      <c r="T900" s="10">
        <f t="shared" si="89"/>
        <v>40923.549884259257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37.333333333333336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12">
        <f t="shared" si="88"/>
        <v>40645.890763888885</v>
      </c>
      <c r="T901" s="10">
        <f t="shared" si="89"/>
        <v>40690.890763888885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0.42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12">
        <f t="shared" si="88"/>
        <v>42429.641226851854</v>
      </c>
      <c r="T902" s="10">
        <f t="shared" si="89"/>
        <v>42459.599560185183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12">
        <f t="shared" si="88"/>
        <v>40291.603171296294</v>
      </c>
      <c r="T903" s="10">
        <f t="shared" si="89"/>
        <v>40337.59097222222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0.3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12">
        <f t="shared" si="88"/>
        <v>41829.757199074069</v>
      </c>
      <c r="T904" s="10">
        <f t="shared" si="89"/>
        <v>41881.4375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3.2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12">
        <f t="shared" si="88"/>
        <v>41149.587731481479</v>
      </c>
      <c r="T905" s="10">
        <f t="shared" si="89"/>
        <v>41174.892361111109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0.30199999999999999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2">
        <f t="shared" si="88"/>
        <v>42341.87195601852</v>
      </c>
      <c r="T906" s="10">
        <f t="shared" si="89"/>
        <v>42371.87195601852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3.0153846153846153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2">
        <f t="shared" si="88"/>
        <v>40507.031550925924</v>
      </c>
      <c r="T907" s="10">
        <f t="shared" si="89"/>
        <v>40567.031550925924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12">
        <f t="shared" si="88"/>
        <v>41680.981365740736</v>
      </c>
      <c r="T908" s="10">
        <f t="shared" si="89"/>
        <v>41710.939699074072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12">
        <f t="shared" si="88"/>
        <v>40766.9840625</v>
      </c>
      <c r="T909" s="10">
        <f t="shared" si="89"/>
        <v>40796.9840625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12">
        <f t="shared" si="88"/>
        <v>40340.593229166661</v>
      </c>
      <c r="T910" s="10">
        <f t="shared" si="89"/>
        <v>40385.999305555553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3.25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12">
        <f t="shared" si="88"/>
        <v>41081.481944444444</v>
      </c>
      <c r="T911" s="10">
        <f t="shared" si="89"/>
        <v>41112.958333333328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22.363636363636363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12">
        <f t="shared" si="88"/>
        <v>42737.337025462963</v>
      </c>
      <c r="T912" s="10">
        <f t="shared" si="89"/>
        <v>42797.337025462963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12">
        <f t="shared" si="88"/>
        <v>41641.796817129631</v>
      </c>
      <c r="T913" s="10">
        <f t="shared" si="89"/>
        <v>41662.796817129631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0.85714285714285721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12">
        <f t="shared" si="88"/>
        <v>41193.901006944441</v>
      </c>
      <c r="T914" s="10">
        <f t="shared" si="89"/>
        <v>41253.942673611113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6.6066666666666665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2">
        <f t="shared" si="88"/>
        <v>41003.930775462963</v>
      </c>
      <c r="T915" s="10">
        <f t="shared" si="89"/>
        <v>41033.930775462963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12">
        <f t="shared" si="88"/>
        <v>41116.554942129624</v>
      </c>
      <c r="T916" s="10">
        <f t="shared" si="89"/>
        <v>41146.554942129624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5.7692307692307692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2">
        <f t="shared" si="88"/>
        <v>40937.471226851849</v>
      </c>
      <c r="T917" s="10">
        <f t="shared" si="89"/>
        <v>40968.999305555553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12">
        <f t="shared" si="88"/>
        <v>40434.645069444443</v>
      </c>
      <c r="T918" s="10">
        <f t="shared" si="89"/>
        <v>40473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0.6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12">
        <f t="shared" si="88"/>
        <v>41802.735300925924</v>
      </c>
      <c r="T919" s="10">
        <f t="shared" si="89"/>
        <v>41833.895833333328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5.0256410256410255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2">
        <f t="shared" si="88"/>
        <v>41944.707881944443</v>
      </c>
      <c r="T920" s="10">
        <f t="shared" si="89"/>
        <v>41974.749548611107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0.5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12">
        <f t="shared" si="88"/>
        <v>41227.433391203704</v>
      </c>
      <c r="T921" s="10">
        <f t="shared" si="89"/>
        <v>41262.433391203704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12">
        <f t="shared" si="88"/>
        <v>41562.463217592587</v>
      </c>
      <c r="T922" s="10">
        <f t="shared" si="89"/>
        <v>41592.504884259259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30.9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12">
        <f t="shared" si="88"/>
        <v>40846.962685185186</v>
      </c>
      <c r="T923" s="10">
        <f t="shared" si="89"/>
        <v>40889.004351851851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21.037037037037038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2">
        <f t="shared" si="88"/>
        <v>41878.32167824074</v>
      </c>
      <c r="T924" s="10">
        <f t="shared" si="89"/>
        <v>41913.32167824074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2.1999999999999997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12">
        <f t="shared" si="88"/>
        <v>41934.751423611109</v>
      </c>
      <c r="T925" s="10">
        <f t="shared" si="89"/>
        <v>41964.793090277781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10.9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12">
        <f t="shared" si="88"/>
        <v>41288.734594907401</v>
      </c>
      <c r="T926" s="10">
        <f t="shared" si="89"/>
        <v>41318.734594907401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2.666666666666667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12">
        <f t="shared" si="88"/>
        <v>41575.672581018516</v>
      </c>
      <c r="T927" s="10">
        <f t="shared" si="89"/>
        <v>41605.71424768518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12">
        <f t="shared" si="88"/>
        <v>40337.811689814815</v>
      </c>
      <c r="T928" s="10">
        <f t="shared" si="89"/>
        <v>40367.736111111109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12">
        <f t="shared" si="88"/>
        <v>41013.614525462959</v>
      </c>
      <c r="T929" s="10">
        <f t="shared" si="89"/>
        <v>41043.614525462959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10.86206896551724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12">
        <f t="shared" si="88"/>
        <v>41180.654085648144</v>
      </c>
      <c r="T930" s="10">
        <f t="shared" si="89"/>
        <v>41230.791666666664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12">
        <f t="shared" si="88"/>
        <v>40978.029733796291</v>
      </c>
      <c r="T931" s="10">
        <f t="shared" si="89"/>
        <v>41007.988067129627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38.333333333333336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12">
        <f t="shared" si="88"/>
        <v>40312.707245370366</v>
      </c>
      <c r="T932" s="10">
        <f t="shared" si="89"/>
        <v>40354.688888888886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6.5500000000000007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2">
        <f t="shared" si="88"/>
        <v>41680.151643518519</v>
      </c>
      <c r="T933" s="10">
        <f t="shared" si="89"/>
        <v>41714.708333333328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14.536842105263158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2">
        <f t="shared" si="88"/>
        <v>41310.760937499996</v>
      </c>
      <c r="T934" s="10">
        <f t="shared" si="89"/>
        <v>41355.719270833331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12">
        <f t="shared" si="88"/>
        <v>41710.960752314808</v>
      </c>
      <c r="T935" s="10">
        <f t="shared" si="89"/>
        <v>41770.960752314808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30.4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2">
        <f t="shared" si="88"/>
        <v>41733.528749999998</v>
      </c>
      <c r="T936" s="10">
        <f t="shared" si="89"/>
        <v>41763.041666666664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1.4285714285714286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12">
        <f t="shared" si="88"/>
        <v>42368.125335648147</v>
      </c>
      <c r="T937" s="10">
        <f t="shared" si="89"/>
        <v>42398.125335648147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12">
        <f t="shared" si="88"/>
        <v>40882.815844907404</v>
      </c>
      <c r="T938" s="10">
        <f t="shared" si="89"/>
        <v>40926.625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1.1428571428571428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12">
        <f t="shared" si="88"/>
        <v>41551.589780092589</v>
      </c>
      <c r="T939" s="10">
        <f t="shared" si="89"/>
        <v>41581.631446759253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0.35714285714285715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12">
        <f t="shared" si="88"/>
        <v>41124.27138888889</v>
      </c>
      <c r="T940" s="10">
        <f t="shared" si="89"/>
        <v>41154.27138888889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1.4545454545454546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12">
        <f t="shared" si="88"/>
        <v>41416.554837962962</v>
      </c>
      <c r="T941" s="10">
        <f t="shared" si="89"/>
        <v>41455.623611111107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17.155555555555555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2">
        <f t="shared" si="88"/>
        <v>42181.800069444442</v>
      </c>
      <c r="T942" s="10">
        <f t="shared" si="89"/>
        <v>42226.800069444442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2.3220000000000001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2">
        <f t="shared" si="88"/>
        <v>42745.888252314813</v>
      </c>
      <c r="T943" s="10">
        <f t="shared" si="89"/>
        <v>42775.888252314813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8.9066666666666663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2">
        <f t="shared" si="88"/>
        <v>42382.634953703702</v>
      </c>
      <c r="T944" s="10">
        <f t="shared" si="89"/>
        <v>42418.634953703702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9.6333333333333346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2">
        <f t="shared" si="88"/>
        <v>42673.459548611114</v>
      </c>
      <c r="T945" s="10">
        <f t="shared" si="89"/>
        <v>42703.501215277771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13.325999999999999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2">
        <f t="shared" si="88"/>
        <v>42444.375578703701</v>
      </c>
      <c r="T946" s="10">
        <f t="shared" si="89"/>
        <v>42478.374999999993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2.484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2">
        <f t="shared" si="88"/>
        <v>42732.66465277777</v>
      </c>
      <c r="T947" s="10">
        <f t="shared" si="89"/>
        <v>42784.790972222218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1.9066666666666665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2">
        <f t="shared" si="88"/>
        <v>42592.542222222219</v>
      </c>
      <c r="T948" s="10">
        <f t="shared" si="89"/>
        <v>42622.542222222219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2">
        <f t="shared" si="88"/>
        <v>42491.57298611111</v>
      </c>
      <c r="T949" s="10">
        <f t="shared" si="89"/>
        <v>42551.57298611111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12">
        <f t="shared" si="88"/>
        <v>42411.619953703703</v>
      </c>
      <c r="T950" s="10">
        <f t="shared" si="89"/>
        <v>42441.619953703703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1.365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12">
        <f t="shared" si="88"/>
        <v>42360.835370370369</v>
      </c>
      <c r="T951" s="10">
        <f t="shared" si="89"/>
        <v>42420.835370370369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28.04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2">
        <f t="shared" si="88"/>
        <v>42356.54237268518</v>
      </c>
      <c r="T952" s="10">
        <f t="shared" si="89"/>
        <v>42386.54237268518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38.39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2">
        <f t="shared" si="88"/>
        <v>42480.445277777777</v>
      </c>
      <c r="T953" s="10">
        <f t="shared" si="89"/>
        <v>42525.445277777777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39.942857142857143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2">
        <f t="shared" si="88"/>
        <v>42662.405231481483</v>
      </c>
      <c r="T954" s="10">
        <f t="shared" si="89"/>
        <v>42692.44689814814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0.84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12">
        <f t="shared" si="88"/>
        <v>41998.956006944441</v>
      </c>
      <c r="T955" s="10">
        <f t="shared" si="89"/>
        <v>42028.956006944441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43.406666666666666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2">
        <f t="shared" si="88"/>
        <v>42194.625451388885</v>
      </c>
      <c r="T956" s="10">
        <f t="shared" si="89"/>
        <v>42236.625451388885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5.6613333333333333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2">
        <f t="shared" si="88"/>
        <v>42586.086805555555</v>
      </c>
      <c r="T957" s="10">
        <f t="shared" si="89"/>
        <v>42626.086805555555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1.722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2">
        <f t="shared" si="88"/>
        <v>42060.705543981479</v>
      </c>
      <c r="T958" s="10">
        <f t="shared" si="89"/>
        <v>42120.663877314808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1.9416666666666664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2">
        <f t="shared" si="88"/>
        <v>42660.344131944446</v>
      </c>
      <c r="T959" s="10">
        <f t="shared" si="89"/>
        <v>42691.385798611103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11.328275684711327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2">
        <f t="shared" si="88"/>
        <v>42082.594479166662</v>
      </c>
      <c r="T960" s="10">
        <f t="shared" si="89"/>
        <v>42103.999305555553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38.86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2">
        <f t="shared" si="88"/>
        <v>41992.96603009259</v>
      </c>
      <c r="T961" s="10">
        <f t="shared" si="89"/>
        <v>42022.96603009259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ref="O962:O1025" si="90">E962/D962*100</f>
        <v>46.100628930817614</v>
      </c>
      <c r="P962">
        <f t="shared" ref="P962:P1025" si="91">E962/L962</f>
        <v>136.46276595744681</v>
      </c>
      <c r="Q962" t="str">
        <f t="shared" si="86"/>
        <v>technology</v>
      </c>
      <c r="R962" t="str">
        <f t="shared" si="87"/>
        <v>wearables</v>
      </c>
      <c r="S962" s="12">
        <f t="shared" si="88"/>
        <v>42766.41846064815</v>
      </c>
      <c r="T962" s="10">
        <f t="shared" si="89"/>
        <v>42808.376793981479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si="90"/>
        <v>42.188421052631583</v>
      </c>
      <c r="P963">
        <f t="shared" si="91"/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2">
        <f t="shared" ref="S963:S1026" si="94">(J963/86400)+25569+(-5/24)</f>
        <v>42740.485358796293</v>
      </c>
      <c r="T963" s="10">
        <f t="shared" ref="T963:T1026" si="95">(I963/86400)+25569+(-5/24)</f>
        <v>42786.583333333336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28.48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2">
        <f t="shared" si="94"/>
        <v>42373.504085648143</v>
      </c>
      <c r="T964" s="10">
        <f t="shared" si="95"/>
        <v>42411.504085648143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1.077142857142857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2">
        <f t="shared" si="94"/>
        <v>42625.427303240744</v>
      </c>
      <c r="T965" s="10">
        <f t="shared" si="95"/>
        <v>42660.427303240744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0.79909090909090907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2">
        <f t="shared" si="94"/>
        <v>42208.420358796291</v>
      </c>
      <c r="T966" s="10">
        <f t="shared" si="95"/>
        <v>42248.420358796291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1.1919999999999999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2">
        <f t="shared" si="94"/>
        <v>42636.808402777773</v>
      </c>
      <c r="T967" s="10">
        <f t="shared" si="95"/>
        <v>42668.957638888889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14.799999999999999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2">
        <f t="shared" si="94"/>
        <v>42619.427453703705</v>
      </c>
      <c r="T968" s="10">
        <f t="shared" si="95"/>
        <v>42649.427453703705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17.810000000000002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2">
        <f t="shared" si="94"/>
        <v>42422.045995370368</v>
      </c>
      <c r="T969" s="10">
        <f t="shared" si="95"/>
        <v>42482.004328703704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1.325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12">
        <f t="shared" si="94"/>
        <v>41836.639282407406</v>
      </c>
      <c r="T970" s="10">
        <f t="shared" si="95"/>
        <v>41866.639282407406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46.666666666666664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2">
        <f t="shared" si="94"/>
        <v>42742.094988425924</v>
      </c>
      <c r="T971" s="10">
        <f t="shared" si="95"/>
        <v>42775.094988425924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45.92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12">
        <f t="shared" si="94"/>
        <v>42721.012187499997</v>
      </c>
      <c r="T972" s="10">
        <f t="shared" si="95"/>
        <v>42757.999305555553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0.22599999999999998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12">
        <f t="shared" si="94"/>
        <v>42111.500694444439</v>
      </c>
      <c r="T973" s="10">
        <f t="shared" si="95"/>
        <v>42156.500694444439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34.625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2">
        <f t="shared" si="94"/>
        <v>41856.657384259255</v>
      </c>
      <c r="T974" s="10">
        <f t="shared" si="95"/>
        <v>41886.082638888889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2.0549999999999997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2">
        <f t="shared" si="94"/>
        <v>42256.806631944441</v>
      </c>
      <c r="T975" s="10">
        <f t="shared" si="95"/>
        <v>42316.848298611112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0.55999999999999994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2">
        <f t="shared" si="94"/>
        <v>42424.541157407402</v>
      </c>
      <c r="T976" s="10">
        <f t="shared" si="95"/>
        <v>42454.499490740738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2.6069999999999998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2">
        <f t="shared" si="94"/>
        <v>42489.488252314812</v>
      </c>
      <c r="T977" s="10">
        <f t="shared" si="95"/>
        <v>42549.488252314812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1.9259999999999999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2">
        <f t="shared" si="94"/>
        <v>42184.850659722222</v>
      </c>
      <c r="T978" s="10">
        <f t="shared" si="95"/>
        <v>42229.850659722222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33.666666666666664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2">
        <f t="shared" si="94"/>
        <v>42391.733761574076</v>
      </c>
      <c r="T979" s="10">
        <f t="shared" si="95"/>
        <v>42421.733761574076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56.263267182990241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2">
        <f t="shared" si="94"/>
        <v>42395.100706018515</v>
      </c>
      <c r="T980" s="10">
        <f t="shared" si="95"/>
        <v>42425.100706018515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82.817599999999999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2">
        <f t="shared" si="94"/>
        <v>42506.208657407406</v>
      </c>
      <c r="T981" s="10">
        <f t="shared" si="95"/>
        <v>42541.582638888889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14.860000000000001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2">
        <f t="shared" si="94"/>
        <v>41928.695856481478</v>
      </c>
      <c r="T982" s="10">
        <f t="shared" si="95"/>
        <v>41973.737523148149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1.2375123751237513E-2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12">
        <f t="shared" si="94"/>
        <v>41830.738680555551</v>
      </c>
      <c r="T983" s="10">
        <f t="shared" si="95"/>
        <v>41860.738680555551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1.7142857142857144E-2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12">
        <f t="shared" si="94"/>
        <v>42615.544976851852</v>
      </c>
      <c r="T984" s="10">
        <f t="shared" si="95"/>
        <v>42645.544976851852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29.506136117214709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2">
        <f t="shared" si="94"/>
        <v>42574.459317129622</v>
      </c>
      <c r="T985" s="10">
        <f t="shared" si="95"/>
        <v>42605.662499999999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1.06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2">
        <f t="shared" si="94"/>
        <v>42060.907499999994</v>
      </c>
      <c r="T986" s="10">
        <f t="shared" si="95"/>
        <v>42090.86583333333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6.293333333333333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2">
        <f t="shared" si="94"/>
        <v>42339.759375000001</v>
      </c>
      <c r="T987" s="10">
        <f t="shared" si="95"/>
        <v>42369.749999999993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12.75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2">
        <f t="shared" si="94"/>
        <v>42324.559027777774</v>
      </c>
      <c r="T988" s="10">
        <f t="shared" si="95"/>
        <v>42378.791666666664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13.22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2">
        <f t="shared" si="94"/>
        <v>41773.086226851847</v>
      </c>
      <c r="T989" s="10">
        <f t="shared" si="95"/>
        <v>41813.086226851847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2">
        <f t="shared" si="94"/>
        <v>42614.148437499993</v>
      </c>
      <c r="T990" s="10">
        <f t="shared" si="95"/>
        <v>42644.148437499993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16.77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2">
        <f t="shared" si="94"/>
        <v>42611.725636574069</v>
      </c>
      <c r="T991" s="10">
        <f t="shared" si="95"/>
        <v>42641.725636574069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0.104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12">
        <f t="shared" si="94"/>
        <v>41855.575972222221</v>
      </c>
      <c r="T992" s="10">
        <f t="shared" si="95"/>
        <v>41885.575972222221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4.24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2">
        <f t="shared" si="94"/>
        <v>42538.548472222225</v>
      </c>
      <c r="T993" s="10">
        <f t="shared" si="95"/>
        <v>42563.57708333333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0.46699999999999997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2">
        <f t="shared" si="94"/>
        <v>42437.71665509259</v>
      </c>
      <c r="T994" s="10">
        <f t="shared" si="95"/>
        <v>42497.674988425926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25.087142857142858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2">
        <f t="shared" si="94"/>
        <v>42652.756574074076</v>
      </c>
      <c r="T995" s="10">
        <f t="shared" si="95"/>
        <v>42685.999999999993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2.3345000000000002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2">
        <f t="shared" si="94"/>
        <v>41921.054745370369</v>
      </c>
      <c r="T996" s="10">
        <f t="shared" si="95"/>
        <v>41973.749305555553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7.26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2">
        <f t="shared" si="94"/>
        <v>41947.732407407406</v>
      </c>
      <c r="T997" s="10">
        <f t="shared" si="95"/>
        <v>41972.458333333336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1.625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12">
        <f t="shared" si="94"/>
        <v>41817.658101851848</v>
      </c>
      <c r="T998" s="10">
        <f t="shared" si="95"/>
        <v>41847.435416666667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1.3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2">
        <f t="shared" si="94"/>
        <v>41940.894641203704</v>
      </c>
      <c r="T999" s="10">
        <f t="shared" si="95"/>
        <v>41970.936307870368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58.558333333333337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2">
        <f t="shared" si="94"/>
        <v>42281.960659722223</v>
      </c>
      <c r="T1000" s="10">
        <f t="shared" si="95"/>
        <v>42327.002326388887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7.7886666666666677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2">
        <f t="shared" si="94"/>
        <v>41926.091319444444</v>
      </c>
      <c r="T1001" s="10">
        <f t="shared" si="95"/>
        <v>41956.126388888886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2.2157147647256061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2">
        <f t="shared" si="94"/>
        <v>42748.851388888885</v>
      </c>
      <c r="T1002" s="10">
        <f t="shared" si="95"/>
        <v>42808.80972222222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2">
        <f t="shared" si="94"/>
        <v>42720.511724537035</v>
      </c>
      <c r="T1003" s="10">
        <f t="shared" si="95"/>
        <v>42765.511724537035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29.6029602960296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2">
        <f t="shared" si="94"/>
        <v>42325.475856481477</v>
      </c>
      <c r="T1004" s="10">
        <f t="shared" si="95"/>
        <v>42355.040972222218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16.055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2">
        <f t="shared" si="94"/>
        <v>42780.500706018516</v>
      </c>
      <c r="T1005" s="10">
        <f t="shared" si="95"/>
        <v>42810.459039351852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82.207999999999998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2">
        <f t="shared" si="94"/>
        <v>42388.5003125</v>
      </c>
      <c r="T1006" s="10">
        <f t="shared" si="95"/>
        <v>42418.5003125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75.051000000000002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2">
        <f t="shared" si="94"/>
        <v>42276.41646990741</v>
      </c>
      <c r="T1007" s="10">
        <f t="shared" si="95"/>
        <v>42307.41646990741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5.8500000000000005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2">
        <f t="shared" si="94"/>
        <v>41976.83185185185</v>
      </c>
      <c r="T1008" s="10">
        <f t="shared" si="95"/>
        <v>41985.09097222222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44.32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2">
        <f t="shared" si="94"/>
        <v>42676.3752662037</v>
      </c>
      <c r="T1009" s="10">
        <f t="shared" si="95"/>
        <v>42718.416932870365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0.26737967914438499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2">
        <f t="shared" si="94"/>
        <v>42702.600868055553</v>
      </c>
      <c r="T1010" s="10">
        <f t="shared" si="95"/>
        <v>42732.600868055553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13.13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2">
        <f t="shared" si="94"/>
        <v>42510.396365740737</v>
      </c>
      <c r="T1011" s="10">
        <f t="shared" si="95"/>
        <v>42540.396365740737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0.19088937093275488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2">
        <f t="shared" si="94"/>
        <v>42561.621087962958</v>
      </c>
      <c r="T1012" s="10">
        <f t="shared" si="95"/>
        <v>42617.915972222218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0.375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2">
        <f t="shared" si="94"/>
        <v>41946.689756944441</v>
      </c>
      <c r="T1013" s="10">
        <f t="shared" si="95"/>
        <v>41991.689756944441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21535.021000000001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2">
        <f t="shared" si="94"/>
        <v>42714.232083333329</v>
      </c>
      <c r="T1014" s="10">
        <f t="shared" si="95"/>
        <v>42759.232083333329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34.527999999999999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2">
        <f t="shared" si="94"/>
        <v>42339.625648148147</v>
      </c>
      <c r="T1015" s="10">
        <f t="shared" si="95"/>
        <v>42367.624999999993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30.599999999999998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2">
        <f t="shared" si="94"/>
        <v>41954.79415509259</v>
      </c>
      <c r="T1016" s="10">
        <f t="shared" si="95"/>
        <v>42004.79415509259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2.666666666666667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2">
        <f t="shared" si="94"/>
        <v>42303.670081018521</v>
      </c>
      <c r="T1017" s="10">
        <f t="shared" si="95"/>
        <v>42333.711747685178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2.8420000000000001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2">
        <f t="shared" si="94"/>
        <v>42421.898796296293</v>
      </c>
      <c r="T1018" s="10">
        <f t="shared" si="95"/>
        <v>42466.857129629629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22.878799999999998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2">
        <f t="shared" si="94"/>
        <v>42289.466840277775</v>
      </c>
      <c r="T1019" s="10">
        <f t="shared" si="95"/>
        <v>42329.508506944439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3.105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2">
        <f t="shared" si="94"/>
        <v>42535.283946759257</v>
      </c>
      <c r="T1020" s="10">
        <f t="shared" si="95"/>
        <v>42565.283946759257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47.333333333333336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2">
        <f t="shared" si="94"/>
        <v>42009.765613425923</v>
      </c>
      <c r="T1021" s="10">
        <f t="shared" si="95"/>
        <v>42039.765613425923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205.54838709677421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2">
        <f t="shared" si="94"/>
        <v>42126.861215277771</v>
      </c>
      <c r="T1022" s="10">
        <f t="shared" si="95"/>
        <v>42156.824305555558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351.80366666666669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2">
        <f t="shared" si="94"/>
        <v>42271.043645833335</v>
      </c>
      <c r="T1023" s="10">
        <f t="shared" si="95"/>
        <v>42293.958333333336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114.9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2">
        <f t="shared" si="94"/>
        <v>42111.438391203701</v>
      </c>
      <c r="T1024" s="10">
        <f t="shared" si="95"/>
        <v>42141.438391203701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237.15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2">
        <f t="shared" si="94"/>
        <v>42145.711354166669</v>
      </c>
      <c r="T1025" s="10">
        <f t="shared" si="95"/>
        <v>42175.711354166669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ref="O1026:O1089" si="96">E1026/D1026*100</f>
        <v>118.63774999999998</v>
      </c>
      <c r="P1026">
        <f t="shared" ref="P1026:P1089" si="97">E1026/L1026</f>
        <v>388.9762295081967</v>
      </c>
      <c r="Q1026" t="str">
        <f t="shared" si="92"/>
        <v>music</v>
      </c>
      <c r="R1026" t="str">
        <f t="shared" si="93"/>
        <v>electronic music</v>
      </c>
      <c r="S1026" s="12">
        <f t="shared" si="94"/>
        <v>42370.372256944444</v>
      </c>
      <c r="T1026" s="10">
        <f t="shared" si="95"/>
        <v>42400.372256944444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si="96"/>
        <v>109.92831428571431</v>
      </c>
      <c r="P1027">
        <f t="shared" si="97"/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2">
        <f t="shared" ref="S1027:S1090" si="100">(J1027/86400)+25569+(-5/24)</f>
        <v>42049.625428240739</v>
      </c>
      <c r="T1027" s="10">
        <f t="shared" ref="T1027:T1090" si="101">(I1027/86400)+25569+(-5/24)</f>
        <v>42079.583761574067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100.00828571428571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2">
        <f t="shared" si="100"/>
        <v>42426.199259259258</v>
      </c>
      <c r="T1028" s="10">
        <f t="shared" si="101"/>
        <v>42460.157592592594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103.09292094387415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2">
        <f t="shared" si="100"/>
        <v>41904.825775462959</v>
      </c>
      <c r="T1029" s="10">
        <f t="shared" si="101"/>
        <v>41934.825775462959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117.27000000000001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2">
        <f t="shared" si="100"/>
        <v>42755.419039351851</v>
      </c>
      <c r="T1030" s="10">
        <f t="shared" si="101"/>
        <v>42800.624999999993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111.75999999999999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2">
        <f t="shared" si="100"/>
        <v>42044.503553240742</v>
      </c>
      <c r="T1031" s="10">
        <f t="shared" si="101"/>
        <v>42098.707638888889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342.09999999999997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2">
        <f t="shared" si="100"/>
        <v>42611.274872685179</v>
      </c>
      <c r="T1032" s="10">
        <f t="shared" si="101"/>
        <v>42625.274872685179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107.4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2">
        <f t="shared" si="100"/>
        <v>42324.555671296293</v>
      </c>
      <c r="T1033" s="10">
        <f t="shared" si="101"/>
        <v>42354.555671296293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108.49703703703703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2">
        <f t="shared" si="100"/>
        <v>42514.458622685182</v>
      </c>
      <c r="T1034" s="10">
        <f t="shared" si="101"/>
        <v>42544.458622685182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102.86144578313252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2">
        <f t="shared" si="100"/>
        <v>42688.52407407407</v>
      </c>
      <c r="T1035" s="10">
        <f t="shared" si="101"/>
        <v>42716.52407407407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130.0018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2">
        <f t="shared" si="100"/>
        <v>42554.958379629628</v>
      </c>
      <c r="T1036" s="10">
        <f t="shared" si="101"/>
        <v>42586.957638888889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107.65217391304347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2">
        <f t="shared" si="100"/>
        <v>42016.43310185185</v>
      </c>
      <c r="T1037" s="10">
        <f t="shared" si="101"/>
        <v>42046.43310185185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112.36044444444444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2">
        <f t="shared" si="100"/>
        <v>41249.240624999999</v>
      </c>
      <c r="T1038" s="10">
        <f t="shared" si="101"/>
        <v>41281.125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102.1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2">
        <f t="shared" si="100"/>
        <v>42119.61414351852</v>
      </c>
      <c r="T1039" s="10">
        <f t="shared" si="101"/>
        <v>42141.999999999993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145.33333333333334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2">
        <f t="shared" si="100"/>
        <v>42418.023414351854</v>
      </c>
      <c r="T1040" s="10">
        <f t="shared" si="101"/>
        <v>42447.981747685182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128.19999999999999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2">
        <f t="shared" si="100"/>
        <v>42691.900995370372</v>
      </c>
      <c r="T1041" s="10">
        <f t="shared" si="101"/>
        <v>42717.124305555553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0.29411764705882354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12">
        <f t="shared" si="100"/>
        <v>42579.500104166662</v>
      </c>
      <c r="T1042" s="10">
        <f t="shared" si="101"/>
        <v>42609.500104166662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2">
        <f t="shared" si="100"/>
        <v>41830.851759259254</v>
      </c>
      <c r="T1043" s="10">
        <f t="shared" si="101"/>
        <v>41850.851759259254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1.5384615384615385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12">
        <f t="shared" si="100"/>
        <v>41851.487824074073</v>
      </c>
      <c r="T1044" s="10">
        <f t="shared" si="101"/>
        <v>41894.208333333328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8.5370000000000008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2">
        <f t="shared" si="100"/>
        <v>42114.044618055552</v>
      </c>
      <c r="T1045" s="10">
        <f t="shared" si="101"/>
        <v>42144.044618055552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8.5714285714285715E-2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12">
        <f t="shared" si="100"/>
        <v>42011.717604166661</v>
      </c>
      <c r="T1046" s="10">
        <f t="shared" si="101"/>
        <v>42068.643749999996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2.6599999999999997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2">
        <f t="shared" si="100"/>
        <v>41844.666087962956</v>
      </c>
      <c r="T1047" s="10">
        <f t="shared" si="101"/>
        <v>41874.666087962956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2">
        <f t="shared" si="100"/>
        <v>42319.643055555549</v>
      </c>
      <c r="T1048" s="10">
        <f t="shared" si="101"/>
        <v>42364.643055555549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0.05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12">
        <f t="shared" si="100"/>
        <v>41918.610127314816</v>
      </c>
      <c r="T1049" s="10">
        <f t="shared" si="101"/>
        <v>41948.65179398148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1.4133333333333333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12">
        <f t="shared" si="100"/>
        <v>42597.844780092586</v>
      </c>
      <c r="T1050" s="10">
        <f t="shared" si="101"/>
        <v>42637.844780092586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2">
        <f t="shared" si="100"/>
        <v>42382.222743055558</v>
      </c>
      <c r="T1051" s="10">
        <f t="shared" si="101"/>
        <v>42412.222743055558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2">
        <f t="shared" si="100"/>
        <v>42231.588854166665</v>
      </c>
      <c r="T1052" s="10">
        <f t="shared" si="101"/>
        <v>42261.588854166665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2">
        <f t="shared" si="100"/>
        <v>41849.805844907409</v>
      </c>
      <c r="T1053" s="10">
        <f t="shared" si="101"/>
        <v>41877.805844907409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2">
        <f t="shared" si="100"/>
        <v>42483.589062499996</v>
      </c>
      <c r="T1054" s="10">
        <f t="shared" si="101"/>
        <v>42527.631249999999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12">
        <f t="shared" si="100"/>
        <v>42774.964490740742</v>
      </c>
      <c r="T1055" s="10">
        <f t="shared" si="101"/>
        <v>42799.964490740742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2">
        <f t="shared" si="100"/>
        <v>41831.643506944441</v>
      </c>
      <c r="T1056" s="10">
        <f t="shared" si="101"/>
        <v>41861.708333333328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2">
        <f t="shared" si="100"/>
        <v>42406.784085648142</v>
      </c>
      <c r="T1057" s="10">
        <f t="shared" si="101"/>
        <v>42436.784085648142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2">
        <f t="shared" si="100"/>
        <v>42058.511307870365</v>
      </c>
      <c r="T1058" s="10">
        <f t="shared" si="101"/>
        <v>42118.469641203701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2">
        <f t="shared" si="100"/>
        <v>42678.662997685184</v>
      </c>
      <c r="T1059" s="10">
        <f t="shared" si="101"/>
        <v>42708.704664351848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2">
        <f t="shared" si="100"/>
        <v>42047.692627314813</v>
      </c>
      <c r="T1060" s="10">
        <f t="shared" si="101"/>
        <v>42088.791666666664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2">
        <f t="shared" si="100"/>
        <v>42046.581666666665</v>
      </c>
      <c r="T1061" s="10">
        <f t="shared" si="101"/>
        <v>42076.54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12">
        <f t="shared" si="100"/>
        <v>42079.704780092587</v>
      </c>
      <c r="T1062" s="10">
        <f t="shared" si="101"/>
        <v>42109.704780092587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2">
        <f t="shared" si="100"/>
        <v>42432.068379629629</v>
      </c>
      <c r="T1063" s="10">
        <f t="shared" si="101"/>
        <v>42491.833333333336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95.477386934673376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12">
        <f t="shared" si="100"/>
        <v>42556.598854166667</v>
      </c>
      <c r="T1064" s="10">
        <f t="shared" si="101"/>
        <v>42563.598854166667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2">
        <f t="shared" si="100"/>
        <v>42582.822476851848</v>
      </c>
      <c r="T1065" s="10">
        <f t="shared" si="101"/>
        <v>42612.822476851848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8.974444444444444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2">
        <f t="shared" si="100"/>
        <v>41417.019710648143</v>
      </c>
      <c r="T1066" s="10">
        <f t="shared" si="101"/>
        <v>41462.019710648143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2.7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2">
        <f t="shared" si="100"/>
        <v>41661.172708333332</v>
      </c>
      <c r="T1067" s="10">
        <f t="shared" si="101"/>
        <v>41689.172708333332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3.3673333333333333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2">
        <f t="shared" si="100"/>
        <v>41445.754421296289</v>
      </c>
      <c r="T1068" s="10">
        <f t="shared" si="101"/>
        <v>41490.754421296289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12">
        <f t="shared" si="100"/>
        <v>41599.647349537037</v>
      </c>
      <c r="T1069" s="10">
        <f t="shared" si="101"/>
        <v>41629.647349537037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0.15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2">
        <f t="shared" si="100"/>
        <v>42440.162777777776</v>
      </c>
      <c r="T1070" s="10">
        <f t="shared" si="101"/>
        <v>42470.121111111112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38.636363636363633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2">
        <f t="shared" si="100"/>
        <v>41572.021516203698</v>
      </c>
      <c r="T1071" s="10">
        <f t="shared" si="101"/>
        <v>41604.06318287037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0.70000000000000007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12">
        <f t="shared" si="100"/>
        <v>41162.803495370368</v>
      </c>
      <c r="T1072" s="10">
        <f t="shared" si="101"/>
        <v>41182.803495370368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2">
        <f t="shared" si="100"/>
        <v>42295.545057870368</v>
      </c>
      <c r="T1073" s="10">
        <f t="shared" si="101"/>
        <v>42325.586724537039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6.8000000000000005E-2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2">
        <f t="shared" si="100"/>
        <v>41645.623807870368</v>
      </c>
      <c r="T1074" s="10">
        <f t="shared" si="101"/>
        <v>41675.623807870368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1.3333333333333335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12">
        <f t="shared" si="100"/>
        <v>40802.756261574068</v>
      </c>
      <c r="T1075" s="10">
        <f t="shared" si="101"/>
        <v>40832.756261574068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6.3092592592592585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2">
        <f t="shared" si="100"/>
        <v>41612.964641203704</v>
      </c>
      <c r="T1076" s="10">
        <f t="shared" si="101"/>
        <v>41642.964641203704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4.5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12">
        <f t="shared" si="100"/>
        <v>41005.695787037032</v>
      </c>
      <c r="T1077" s="10">
        <f t="shared" si="101"/>
        <v>41035.695787037032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62.765333333333331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2">
        <f t="shared" si="100"/>
        <v>41838.169560185182</v>
      </c>
      <c r="T1078" s="10">
        <f t="shared" si="101"/>
        <v>41893.169560185182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29.376000000000001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2">
        <f t="shared" si="100"/>
        <v>42352.958460648144</v>
      </c>
      <c r="T1079" s="10">
        <f t="shared" si="101"/>
        <v>42382.958460648144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7.5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12">
        <f t="shared" si="100"/>
        <v>40700.987511574072</v>
      </c>
      <c r="T1080" s="10">
        <f t="shared" si="101"/>
        <v>40745.987511574072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2.6076923076923078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2">
        <f t="shared" si="100"/>
        <v>42479.358055555553</v>
      </c>
      <c r="T1081" s="10">
        <f t="shared" si="101"/>
        <v>42504.358055555553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9.1050000000000004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2">
        <f t="shared" si="100"/>
        <v>41739.929780092592</v>
      </c>
      <c r="T1082" s="10">
        <f t="shared" si="101"/>
        <v>41769.929780092592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1.7647058823529412E-2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12">
        <f t="shared" si="100"/>
        <v>42002.718657407408</v>
      </c>
      <c r="T1083" s="10">
        <f t="shared" si="101"/>
        <v>42032.718657407408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0.55999999999999994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2">
        <f t="shared" si="100"/>
        <v>41101.697777777772</v>
      </c>
      <c r="T1084" s="10">
        <f t="shared" si="101"/>
        <v>41131.697777777772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0.82000000000000006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12">
        <f t="shared" si="100"/>
        <v>41793.451192129629</v>
      </c>
      <c r="T1085" s="10">
        <f t="shared" si="101"/>
        <v>41853.451192129629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2">
        <f t="shared" si="100"/>
        <v>41829.703749999993</v>
      </c>
      <c r="T1086" s="10">
        <f t="shared" si="101"/>
        <v>41859.703749999993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3.42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12">
        <f t="shared" si="100"/>
        <v>42413.462673611109</v>
      </c>
      <c r="T1087" s="10">
        <f t="shared" si="101"/>
        <v>42443.421006944445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8.3333333333333343E-2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12">
        <f t="shared" si="100"/>
        <v>41845.658460648148</v>
      </c>
      <c r="T1088" s="10">
        <f t="shared" si="101"/>
        <v>41875.658460648148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2">
        <f t="shared" si="100"/>
        <v>41775.505636574067</v>
      </c>
      <c r="T1089" s="10">
        <f t="shared" si="101"/>
        <v>41805.505636574067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ref="O1090:O1153" si="102">E1090/D1090*100</f>
        <v>14.182977777777777</v>
      </c>
      <c r="P1090">
        <f t="shared" ref="P1090:P1153" si="103">E1090/L1090</f>
        <v>43.41727891156463</v>
      </c>
      <c r="Q1090" t="str">
        <f t="shared" si="98"/>
        <v>games</v>
      </c>
      <c r="R1090" t="str">
        <f t="shared" si="99"/>
        <v>video games</v>
      </c>
      <c r="S1090" s="12">
        <f t="shared" si="100"/>
        <v>41723.591053240736</v>
      </c>
      <c r="T1090" s="10">
        <f t="shared" si="101"/>
        <v>41753.591053240736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si="102"/>
        <v>7.8266666666666662</v>
      </c>
      <c r="P1091">
        <f t="shared" si="103"/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2">
        <f t="shared" ref="S1091:S1154" si="106">(J1091/86400)+25569+(-5/24)</f>
        <v>42150.981192129628</v>
      </c>
      <c r="T1091" s="10">
        <f t="shared" ref="T1091:T1154" si="107">(I1091/86400)+25569+(-5/24)</f>
        <v>42180.981192129628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3.8464497269020695E-2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12">
        <f t="shared" si="106"/>
        <v>42122.977465277778</v>
      </c>
      <c r="T1092" s="10">
        <f t="shared" si="107"/>
        <v>42152.977465277778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12.5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2">
        <f t="shared" si="106"/>
        <v>42440.611944444441</v>
      </c>
      <c r="T1093" s="10">
        <f t="shared" si="107"/>
        <v>42470.570277777777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1.05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12">
        <f t="shared" si="106"/>
        <v>41249.817569444444</v>
      </c>
      <c r="T1094" s="10">
        <f t="shared" si="107"/>
        <v>41279.817569444444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14.083333333333334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2">
        <f t="shared" si="106"/>
        <v>42396.765474537031</v>
      </c>
      <c r="T1095" s="10">
        <f t="shared" si="107"/>
        <v>42411.765474537031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18.300055555555556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2">
        <f t="shared" si="106"/>
        <v>40795.505011574074</v>
      </c>
      <c r="T1096" s="10">
        <f t="shared" si="107"/>
        <v>40825.505011574074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5.0347999999999997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2">
        <f t="shared" si="106"/>
        <v>41486.328935185185</v>
      </c>
      <c r="T1097" s="10">
        <f t="shared" si="107"/>
        <v>41516.328935185185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17.933333333333334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2">
        <f t="shared" si="106"/>
        <v>41885.309652777774</v>
      </c>
      <c r="T1098" s="10">
        <f t="shared" si="107"/>
        <v>41915.9375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4.7E-2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2">
        <f t="shared" si="106"/>
        <v>41660.584224537037</v>
      </c>
      <c r="T1099" s="10">
        <f t="shared" si="107"/>
        <v>41700.584224537037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7.2120000000000006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2">
        <f t="shared" si="106"/>
        <v>41712.554340277777</v>
      </c>
      <c r="T1100" s="10">
        <f t="shared" si="107"/>
        <v>41742.554340277777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0.5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2">
        <f t="shared" si="106"/>
        <v>42107.628101851849</v>
      </c>
      <c r="T1101" s="10">
        <f t="shared" si="107"/>
        <v>42137.628101851849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2.5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2">
        <f t="shared" si="106"/>
        <v>42383.902442129627</v>
      </c>
      <c r="T1102" s="10">
        <f t="shared" si="107"/>
        <v>42413.902442129627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4.1000000000000002E-2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2">
        <f t="shared" si="106"/>
        <v>42538.564097222225</v>
      </c>
      <c r="T1103" s="10">
        <f t="shared" si="107"/>
        <v>42565.549999999996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5.3125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2">
        <f t="shared" si="106"/>
        <v>41576.837094907409</v>
      </c>
      <c r="T1104" s="10">
        <f t="shared" si="107"/>
        <v>41617.040972222218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1.6199999999999999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2">
        <f t="shared" si="106"/>
        <v>42479.013773148145</v>
      </c>
      <c r="T1105" s="10">
        <f t="shared" si="107"/>
        <v>42539.013773148145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4.9516666666666671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2">
        <f t="shared" si="106"/>
        <v>41771.201631944445</v>
      </c>
      <c r="T1106" s="10">
        <f t="shared" si="107"/>
        <v>41801.201631944445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0.159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2">
        <f t="shared" si="106"/>
        <v>41691.927395833329</v>
      </c>
      <c r="T1107" s="10">
        <f t="shared" si="107"/>
        <v>41721.885729166665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41.25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2">
        <f t="shared" si="106"/>
        <v>40973.532118055555</v>
      </c>
      <c r="T1108" s="10">
        <f t="shared" si="107"/>
        <v>41003.490451388883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2">
        <f t="shared" si="106"/>
        <v>41813.653055555551</v>
      </c>
      <c r="T1109" s="10">
        <f t="shared" si="107"/>
        <v>41843.653055555551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2.93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2">
        <f t="shared" si="106"/>
        <v>40952.42864583333</v>
      </c>
      <c r="T1110" s="10">
        <f t="shared" si="107"/>
        <v>41012.386979166666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0.44999999999999996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2">
        <f t="shared" si="106"/>
        <v>42662.543865740743</v>
      </c>
      <c r="T1111" s="10">
        <f t="shared" si="107"/>
        <v>42692.5855324074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0.51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2">
        <f t="shared" si="106"/>
        <v>41220.72479166666</v>
      </c>
      <c r="T1112" s="10">
        <f t="shared" si="107"/>
        <v>41250.72479166666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0.04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12">
        <f t="shared" si="106"/>
        <v>42346.995254629626</v>
      </c>
      <c r="T1113" s="10">
        <f t="shared" si="107"/>
        <v>42376.995254629626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35.537409090909087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2">
        <f t="shared" si="106"/>
        <v>41963.551053240742</v>
      </c>
      <c r="T1114" s="10">
        <f t="shared" si="107"/>
        <v>42023.145833333336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0.5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2">
        <f t="shared" si="106"/>
        <v>41835.768749999996</v>
      </c>
      <c r="T1115" s="10">
        <f t="shared" si="107"/>
        <v>41865.768749999996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0.16666666666666669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2">
        <f t="shared" si="106"/>
        <v>41526.13758101852</v>
      </c>
      <c r="T1116" s="10">
        <f t="shared" si="107"/>
        <v>41556.13758101852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0.13250000000000001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2">
        <f t="shared" si="106"/>
        <v>42429.487210648142</v>
      </c>
      <c r="T1117" s="10">
        <f t="shared" si="107"/>
        <v>42459.445543981477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3.5704000000000007E-2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2">
        <f t="shared" si="106"/>
        <v>41009.638981481483</v>
      </c>
      <c r="T1118" s="10">
        <f t="shared" si="107"/>
        <v>41069.638981481483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8.3000000000000007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2">
        <f t="shared" si="106"/>
        <v>42333.390196759261</v>
      </c>
      <c r="T1119" s="10">
        <f t="shared" si="107"/>
        <v>42363.390196759261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2.4222222222222221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2">
        <f t="shared" si="106"/>
        <v>41703.958090277774</v>
      </c>
      <c r="T1120" s="10">
        <f t="shared" si="107"/>
        <v>41733.91642361111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0.23809523809523811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12">
        <f t="shared" si="106"/>
        <v>41722.584074074075</v>
      </c>
      <c r="T1121" s="10">
        <f t="shared" si="107"/>
        <v>41735.584074074075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2">
        <f t="shared" si="106"/>
        <v>40799.664351851847</v>
      </c>
      <c r="T1122" s="10">
        <f t="shared" si="107"/>
        <v>40844.664351851847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1.1599999999999999E-2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2">
        <f t="shared" si="106"/>
        <v>42412.72587962963</v>
      </c>
      <c r="T1123" s="10">
        <f t="shared" si="107"/>
        <v>42442.684212962959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2">
        <f t="shared" si="106"/>
        <v>41410.495659722219</v>
      </c>
      <c r="T1124" s="10">
        <f t="shared" si="107"/>
        <v>41424.495659722219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0.22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2">
        <f t="shared" si="106"/>
        <v>41718.315370370365</v>
      </c>
      <c r="T1125" s="10">
        <f t="shared" si="107"/>
        <v>41748.315370370365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0.47222222222222221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2">
        <f t="shared" si="106"/>
        <v>42094.458923611113</v>
      </c>
      <c r="T1126" s="10">
        <f t="shared" si="107"/>
        <v>42124.458923611113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2">
        <f t="shared" si="106"/>
        <v>42212.415856481479</v>
      </c>
      <c r="T1127" s="10">
        <f t="shared" si="107"/>
        <v>42272.415856481479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0.5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2">
        <f t="shared" si="106"/>
        <v>42535.119143518517</v>
      </c>
      <c r="T1128" s="10">
        <f t="shared" si="107"/>
        <v>42565.119143518517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1.6714285714285713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2">
        <f t="shared" si="106"/>
        <v>41926.645833333328</v>
      </c>
      <c r="T1129" s="10">
        <f t="shared" si="107"/>
        <v>41957.687499999993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0.1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2">
        <f t="shared" si="106"/>
        <v>41828.441168981481</v>
      </c>
      <c r="T1130" s="10">
        <f t="shared" si="107"/>
        <v>41858.441168981481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0.105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2">
        <f t="shared" si="106"/>
        <v>42496.056631944441</v>
      </c>
      <c r="T1131" s="10">
        <f t="shared" si="107"/>
        <v>42526.056631944441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0.22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2">
        <f t="shared" si="106"/>
        <v>41908.788194444445</v>
      </c>
      <c r="T1132" s="10">
        <f t="shared" si="107"/>
        <v>41968.829861111109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2">
        <f t="shared" si="106"/>
        <v>42332.699861111112</v>
      </c>
      <c r="T1133" s="10">
        <f t="shared" si="107"/>
        <v>42362.699861111112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14.38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2">
        <f t="shared" si="106"/>
        <v>42705.907071759262</v>
      </c>
      <c r="T1134" s="10">
        <f t="shared" si="107"/>
        <v>42735.907071759262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0.66666666666666674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2">
        <f t="shared" si="106"/>
        <v>41821.198854166665</v>
      </c>
      <c r="T1135" s="10">
        <f t="shared" si="107"/>
        <v>41851.198854166665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4.0000000000000001E-3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2">
        <f t="shared" si="106"/>
        <v>41958.07671296296</v>
      </c>
      <c r="T1136" s="10">
        <f t="shared" si="107"/>
        <v>41971.981249999997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2">
        <f t="shared" si="106"/>
        <v>42558.781180555554</v>
      </c>
      <c r="T1137" s="10">
        <f t="shared" si="107"/>
        <v>42588.781180555554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6.4439140811455857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2">
        <f t="shared" si="106"/>
        <v>42327.46329861111</v>
      </c>
      <c r="T1138" s="10">
        <f t="shared" si="107"/>
        <v>42357.46329861111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39.5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2">
        <f t="shared" si="106"/>
        <v>42453.611354166664</v>
      </c>
      <c r="T1139" s="10">
        <f t="shared" si="107"/>
        <v>42483.611354166664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0.35714285714285715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2">
        <f t="shared" si="106"/>
        <v>42736.698275462964</v>
      </c>
      <c r="T1140" s="10">
        <f t="shared" si="107"/>
        <v>42756.698275462964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6.25E-2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2">
        <f t="shared" si="106"/>
        <v>41975.139189814814</v>
      </c>
      <c r="T1141" s="10">
        <f t="shared" si="107"/>
        <v>42005.139189814814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2">
        <f t="shared" si="106"/>
        <v>42192.253715277773</v>
      </c>
      <c r="T1142" s="10">
        <f t="shared" si="107"/>
        <v>42222.253715277773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2">
        <f t="shared" si="106"/>
        <v>42164.491319444445</v>
      </c>
      <c r="T1143" s="10">
        <f t="shared" si="107"/>
        <v>42194.491319444445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2">
        <f t="shared" si="106"/>
        <v>42021.797766203701</v>
      </c>
      <c r="T1144" s="10">
        <f t="shared" si="107"/>
        <v>42051.797766203701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0.41333333333333333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2">
        <f t="shared" si="106"/>
        <v>42324.985254629624</v>
      </c>
      <c r="T1145" s="10">
        <f t="shared" si="107"/>
        <v>42354.985254629624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2">
        <f t="shared" si="106"/>
        <v>42092.973611111105</v>
      </c>
      <c r="T1146" s="10">
        <f t="shared" si="107"/>
        <v>42122.973611111105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0.125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2">
        <f t="shared" si="106"/>
        <v>41854.539259259254</v>
      </c>
      <c r="T1147" s="10">
        <f t="shared" si="107"/>
        <v>41914.539259259254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8.8333333333333339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2">
        <f t="shared" si="106"/>
        <v>41723.745057870365</v>
      </c>
      <c r="T1148" s="10">
        <f t="shared" si="107"/>
        <v>41761.745057870365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2">
        <f t="shared" si="106"/>
        <v>41871.763692129629</v>
      </c>
      <c r="T1149" s="10">
        <f t="shared" si="107"/>
        <v>41931.763692129629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0.48666666666666669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2">
        <f t="shared" si="106"/>
        <v>42674.962743055548</v>
      </c>
      <c r="T1150" s="10">
        <f t="shared" si="107"/>
        <v>42705.00440972222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0.15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2">
        <f t="shared" si="106"/>
        <v>42507.501921296294</v>
      </c>
      <c r="T1151" s="10">
        <f t="shared" si="107"/>
        <v>42537.501921296294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10.08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12">
        <f t="shared" si="106"/>
        <v>42317.74623842592</v>
      </c>
      <c r="T1152" s="10">
        <f t="shared" si="107"/>
        <v>42377.74623842592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2">
        <f t="shared" si="106"/>
        <v>42223.894247685188</v>
      </c>
      <c r="T1153" s="10">
        <f t="shared" si="107"/>
        <v>42253.894247685188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ref="O1154:O1217" si="108">E1154/D1154*100</f>
        <v>5.6937500000000005</v>
      </c>
      <c r="P1154">
        <f t="shared" ref="P1154:P1217" si="109">E1154/L1154</f>
        <v>60.733333333333334</v>
      </c>
      <c r="Q1154" t="str">
        <f t="shared" si="104"/>
        <v>food</v>
      </c>
      <c r="R1154" t="str">
        <f t="shared" si="105"/>
        <v>food trucks</v>
      </c>
      <c r="S1154" s="12">
        <f t="shared" si="106"/>
        <v>42109.501296296294</v>
      </c>
      <c r="T1154" s="10">
        <f t="shared" si="107"/>
        <v>42139.501296296294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si="108"/>
        <v>0.625</v>
      </c>
      <c r="P1155">
        <f t="shared" si="109"/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2">
        <f t="shared" ref="S1155:S1218" si="112">(J1155/86400)+25569+(-5/24)</f>
        <v>42143.505844907406</v>
      </c>
      <c r="T1155" s="10">
        <f t="shared" ref="T1155:T1218" si="113">(I1155/86400)+25569+(-5/24)</f>
        <v>42173.505844907406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6.5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2">
        <f t="shared" si="112"/>
        <v>42222.900532407402</v>
      </c>
      <c r="T1156" s="10">
        <f t="shared" si="113"/>
        <v>42252.900532407402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0.752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2">
        <f t="shared" si="112"/>
        <v>41835.555648148147</v>
      </c>
      <c r="T1157" s="10">
        <f t="shared" si="113"/>
        <v>41865.555648148147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2">
        <f t="shared" si="112"/>
        <v>42028.862986111104</v>
      </c>
      <c r="T1158" s="10">
        <f t="shared" si="113"/>
        <v>42058.862986111104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1.51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2">
        <f t="shared" si="112"/>
        <v>41918.419907407406</v>
      </c>
      <c r="T1159" s="10">
        <f t="shared" si="113"/>
        <v>41978.46157407407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0.46666666666666673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2">
        <f t="shared" si="112"/>
        <v>41951.883425925924</v>
      </c>
      <c r="T1160" s="10">
        <f t="shared" si="113"/>
        <v>41981.883425925924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2">
        <f t="shared" si="112"/>
        <v>42154.518113425926</v>
      </c>
      <c r="T1161" s="10">
        <f t="shared" si="113"/>
        <v>42185.447916666664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3.85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2">
        <f t="shared" si="112"/>
        <v>42060.946597222217</v>
      </c>
      <c r="T1162" s="10">
        <f t="shared" si="113"/>
        <v>42090.904930555553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2">
        <f t="shared" si="112"/>
        <v>42122.421168981477</v>
      </c>
      <c r="T1163" s="10">
        <f t="shared" si="113"/>
        <v>42143.421168981477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5.8333333333333341E-2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2">
        <f t="shared" si="112"/>
        <v>41876.475277777776</v>
      </c>
      <c r="T1164" s="10">
        <f t="shared" si="113"/>
        <v>41907.475277777776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2">
        <f t="shared" si="112"/>
        <v>41830.515277777777</v>
      </c>
      <c r="T1165" s="10">
        <f t="shared" si="113"/>
        <v>41860.515277777777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2">
        <f t="shared" si="112"/>
        <v>42509.51599537037</v>
      </c>
      <c r="T1166" s="10">
        <f t="shared" si="113"/>
        <v>42539.51599537037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20.705000000000002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2">
        <f t="shared" si="112"/>
        <v>41792.00613425926</v>
      </c>
      <c r="T1167" s="10">
        <f t="shared" si="113"/>
        <v>41826.00613425926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19.139999999999997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2">
        <f t="shared" si="112"/>
        <v>42150.277106481481</v>
      </c>
      <c r="T1168" s="10">
        <f t="shared" si="113"/>
        <v>42180.958333333336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1.6316666666666666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2">
        <f t="shared" si="112"/>
        <v>41863.526562499996</v>
      </c>
      <c r="T1169" s="10">
        <f t="shared" si="113"/>
        <v>41894.526562499996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5.6666666666666661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2">
        <f t="shared" si="112"/>
        <v>42604.845659722218</v>
      </c>
      <c r="T1170" s="10">
        <f t="shared" si="113"/>
        <v>42634.845659722218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0.16999999999999998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2">
        <f t="shared" si="112"/>
        <v>42027.145405092589</v>
      </c>
      <c r="T1171" s="10">
        <f t="shared" si="113"/>
        <v>42057.145405092589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0.4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12">
        <f t="shared" si="112"/>
        <v>42124.684849537036</v>
      </c>
      <c r="T1172" s="10">
        <f t="shared" si="113"/>
        <v>42154.684849537036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0.1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12">
        <f t="shared" si="112"/>
        <v>41938.596377314811</v>
      </c>
      <c r="T1173" s="10">
        <f t="shared" si="113"/>
        <v>41956.638043981475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2">
        <f t="shared" si="112"/>
        <v>41841.473981481475</v>
      </c>
      <c r="T1174" s="10">
        <f t="shared" si="113"/>
        <v>41871.473981481475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2.4E-2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2">
        <f t="shared" si="112"/>
        <v>42183.97751157407</v>
      </c>
      <c r="T1175" s="10">
        <f t="shared" si="113"/>
        <v>42218.97751157407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5.9066666666666672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2">
        <f t="shared" si="112"/>
        <v>42468.633414351854</v>
      </c>
      <c r="T1176" s="10">
        <f t="shared" si="113"/>
        <v>42498.633414351854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2.9250000000000003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2">
        <f t="shared" si="112"/>
        <v>42170.520127314812</v>
      </c>
      <c r="T1177" s="10">
        <f t="shared" si="113"/>
        <v>42200.520127314812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5.7142857142857143E-3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2">
        <f t="shared" si="112"/>
        <v>42745.811319444438</v>
      </c>
      <c r="T1178" s="10">
        <f t="shared" si="113"/>
        <v>42800.333333333336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2">
        <f t="shared" si="112"/>
        <v>41897.452499999999</v>
      </c>
      <c r="T1179" s="10">
        <f t="shared" si="113"/>
        <v>41927.452499999999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6.6666666666666671E-3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12">
        <f t="shared" si="112"/>
        <v>41837.69736111111</v>
      </c>
      <c r="T1180" s="10">
        <f t="shared" si="113"/>
        <v>41867.69736111111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5.3333333333333339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2">
        <f t="shared" si="112"/>
        <v>42275.511886574073</v>
      </c>
      <c r="T1181" s="10">
        <f t="shared" si="113"/>
        <v>42305.511886574073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11.75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2">
        <f t="shared" si="112"/>
        <v>41781.598541666666</v>
      </c>
      <c r="T1182" s="10">
        <f t="shared" si="113"/>
        <v>41818.598541666666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8.0000000000000002E-3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2">
        <f t="shared" si="112"/>
        <v>42034.131030092591</v>
      </c>
      <c r="T1183" s="10">
        <f t="shared" si="113"/>
        <v>42064.131030092591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4.2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2">
        <f t="shared" si="112"/>
        <v>42728.619074074071</v>
      </c>
      <c r="T1184" s="10">
        <f t="shared" si="113"/>
        <v>42747.487499999996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2">
        <f t="shared" si="112"/>
        <v>42656.653043981474</v>
      </c>
      <c r="T1185" s="10">
        <f t="shared" si="113"/>
        <v>42675.957638888889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104.93636363636362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2">
        <f t="shared" si="112"/>
        <v>42741.391331018516</v>
      </c>
      <c r="T1186" s="10">
        <f t="shared" si="113"/>
        <v>42772.391331018516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105.44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2">
        <f t="shared" si="112"/>
        <v>42130.656817129631</v>
      </c>
      <c r="T1187" s="10">
        <f t="shared" si="113"/>
        <v>42162.958333333336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106.73333333333332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2">
        <f t="shared" si="112"/>
        <v>42123.655034722215</v>
      </c>
      <c r="T1188" s="10">
        <f t="shared" si="113"/>
        <v>42156.737499999996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104.12571428571428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2">
        <f t="shared" si="112"/>
        <v>42109.686608796292</v>
      </c>
      <c r="T1189" s="10">
        <f t="shared" si="113"/>
        <v>42141.541666666664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160.54999999999998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2">
        <f t="shared" si="112"/>
        <v>42711.492361111108</v>
      </c>
      <c r="T1190" s="10">
        <f t="shared" si="113"/>
        <v>42732.492361111108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107.77777777777777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2">
        <f t="shared" si="112"/>
        <v>42529.770775462959</v>
      </c>
      <c r="T1191" s="10">
        <f t="shared" si="113"/>
        <v>42550.770775462959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2">
        <f t="shared" si="112"/>
        <v>41852.457465277774</v>
      </c>
      <c r="T1192" s="10">
        <f t="shared" si="113"/>
        <v>41882.457465277774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109.07407407407408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2">
        <f t="shared" si="112"/>
        <v>42419.395370370366</v>
      </c>
      <c r="T1193" s="10">
        <f t="shared" si="113"/>
        <v>42449.353703703702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2">
        <f t="shared" si="112"/>
        <v>42747.298356481479</v>
      </c>
      <c r="T1194" s="10">
        <f t="shared" si="113"/>
        <v>42777.298356481479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103.95714285714286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2">
        <f t="shared" si="112"/>
        <v>42409.567743055552</v>
      </c>
      <c r="T1195" s="10">
        <f t="shared" si="113"/>
        <v>42469.526076388887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322.24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2">
        <f t="shared" si="112"/>
        <v>42072.27984953703</v>
      </c>
      <c r="T1196" s="10">
        <f t="shared" si="113"/>
        <v>42102.27984953703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2">
        <f t="shared" si="112"/>
        <v>42298.139502314814</v>
      </c>
      <c r="T1197" s="10">
        <f t="shared" si="113"/>
        <v>42358.166666666664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269.91034482758624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2">
        <f t="shared" si="112"/>
        <v>42326.610405092586</v>
      </c>
      <c r="T1198" s="10">
        <f t="shared" si="113"/>
        <v>42356.610405092586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253.29333333333332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2">
        <f t="shared" si="112"/>
        <v>42503.456412037034</v>
      </c>
      <c r="T1199" s="10">
        <f t="shared" si="113"/>
        <v>42534.040972222218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260.59999999999997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2">
        <f t="shared" si="112"/>
        <v>42333.410717592589</v>
      </c>
      <c r="T1200" s="10">
        <f t="shared" si="113"/>
        <v>42368.916666666664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101.31677953348381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2">
        <f t="shared" si="112"/>
        <v>42161.562499999993</v>
      </c>
      <c r="T1201" s="10">
        <f t="shared" si="113"/>
        <v>42193.562499999993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125.60416666666667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2">
        <f t="shared" si="112"/>
        <v>42089.269166666665</v>
      </c>
      <c r="T1202" s="10">
        <f t="shared" si="113"/>
        <v>42110.269166666665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102.43783333333334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2">
        <f t="shared" si="112"/>
        <v>42536.398680555554</v>
      </c>
      <c r="T1203" s="10">
        <f t="shared" si="113"/>
        <v>42566.398680555554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199.244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2">
        <f t="shared" si="112"/>
        <v>42152.08048611111</v>
      </c>
      <c r="T1204" s="10">
        <f t="shared" si="113"/>
        <v>42182.08048611111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102.45398773006136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2">
        <f t="shared" si="112"/>
        <v>42125.4065625</v>
      </c>
      <c r="T1205" s="10">
        <f t="shared" si="113"/>
        <v>42155.4065625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102.94615384615385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2">
        <f t="shared" si="112"/>
        <v>42297.539733796293</v>
      </c>
      <c r="T1206" s="10">
        <f t="shared" si="113"/>
        <v>42341.999999999993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100.86153846153847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2">
        <f t="shared" si="112"/>
        <v>42138.298043981478</v>
      </c>
      <c r="T1207" s="10">
        <f t="shared" si="113"/>
        <v>42168.298043981478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114.99999999999999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2">
        <f t="shared" si="112"/>
        <v>42772.567743055552</v>
      </c>
      <c r="T1208" s="10">
        <f t="shared" si="113"/>
        <v>42805.353472222218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104.16766467065868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2">
        <f t="shared" si="112"/>
        <v>42430.221909722219</v>
      </c>
      <c r="T1209" s="10">
        <f t="shared" si="113"/>
        <v>42460.208333333336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155.29999999999998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2">
        <f t="shared" si="112"/>
        <v>42423.500740740739</v>
      </c>
      <c r="T1210" s="10">
        <f t="shared" si="113"/>
        <v>42453.459074074075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2">
        <f t="shared" si="112"/>
        <v>42761.637789351851</v>
      </c>
      <c r="T1211" s="10">
        <f t="shared" si="113"/>
        <v>42791.637789351851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254.31499999999997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2">
        <f t="shared" si="112"/>
        <v>42132.733472222222</v>
      </c>
      <c r="T1212" s="10">
        <f t="shared" si="113"/>
        <v>42155.666666666664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101.1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2">
        <f t="shared" si="112"/>
        <v>42515.658113425925</v>
      </c>
      <c r="T1213" s="10">
        <f t="shared" si="113"/>
        <v>42530.658113425925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129.04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2">
        <f t="shared" si="112"/>
        <v>42318.741840277777</v>
      </c>
      <c r="T1214" s="10">
        <f t="shared" si="113"/>
        <v>42334.833333333336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102.23076923076924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2">
        <f t="shared" si="112"/>
        <v>42731.547453703701</v>
      </c>
      <c r="T1215" s="10">
        <f t="shared" si="113"/>
        <v>42766.547453703701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131.80000000000001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2">
        <f t="shared" si="112"/>
        <v>42104.632002314807</v>
      </c>
      <c r="T1216" s="10">
        <f t="shared" si="113"/>
        <v>42164.632002314807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786.0802000000001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2">
        <f t="shared" si="112"/>
        <v>41759.714768518512</v>
      </c>
      <c r="T1217" s="10">
        <f t="shared" si="113"/>
        <v>41789.714768518512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ref="O1218:O1281" si="114">E1218/D1218*100</f>
        <v>145.70000000000002</v>
      </c>
      <c r="P1218">
        <f t="shared" ref="P1218:P1281" si="115">E1218/L1218</f>
        <v>91.882882882882882</v>
      </c>
      <c r="Q1218" t="str">
        <f t="shared" si="110"/>
        <v>photography</v>
      </c>
      <c r="R1218" t="str">
        <f t="shared" si="111"/>
        <v>photobooks</v>
      </c>
      <c r="S1218" s="12">
        <f t="shared" si="112"/>
        <v>42247.408067129632</v>
      </c>
      <c r="T1218" s="10">
        <f t="shared" si="113"/>
        <v>42279.752083333333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si="114"/>
        <v>102.60000000000001</v>
      </c>
      <c r="P1219">
        <f t="shared" si="115"/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2">
        <f t="shared" ref="S1219:S1282" si="118">(J1219/86400)+25569+(-5/24)</f>
        <v>42535.6011574074</v>
      </c>
      <c r="T1219" s="10">
        <f t="shared" ref="T1219:T1282" si="119">(I1219/86400)+25569+(-5/24)</f>
        <v>42565.6011574074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172.27777777777777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2">
        <f t="shared" si="118"/>
        <v>42278.453703703701</v>
      </c>
      <c r="T1220" s="10">
        <f t="shared" si="119"/>
        <v>42308.916666666664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159.16819571865443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2">
        <f t="shared" si="118"/>
        <v>42633.253622685188</v>
      </c>
      <c r="T1221" s="10">
        <f t="shared" si="119"/>
        <v>42663.253622685188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103.76666666666668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2">
        <f t="shared" si="118"/>
        <v>42211.420277777775</v>
      </c>
      <c r="T1222" s="10">
        <f t="shared" si="119"/>
        <v>42241.420277777775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111.40954545454547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2">
        <f t="shared" si="118"/>
        <v>42680.267222222225</v>
      </c>
      <c r="T1223" s="10">
        <f t="shared" si="119"/>
        <v>42707.791666666664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280.375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2">
        <f t="shared" si="118"/>
        <v>42430.512118055551</v>
      </c>
      <c r="T1224" s="10">
        <f t="shared" si="119"/>
        <v>42460.958333333336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112.10606060606061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2">
        <f t="shared" si="118"/>
        <v>42653.968854166662</v>
      </c>
      <c r="T1225" s="10">
        <f t="shared" si="119"/>
        <v>42684.010520833333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7.0666666666666673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2">
        <f t="shared" si="118"/>
        <v>41736.341458333329</v>
      </c>
      <c r="T1226" s="10">
        <f t="shared" si="119"/>
        <v>41796.341458333329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4.3999999999999995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2">
        <f t="shared" si="118"/>
        <v>41509.697662037033</v>
      </c>
      <c r="T1227" s="10">
        <f t="shared" si="119"/>
        <v>41569.697662037033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3.8739999999999997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2">
        <f t="shared" si="118"/>
        <v>41715.666446759256</v>
      </c>
      <c r="T1228" s="10">
        <f t="shared" si="119"/>
        <v>41749.833333333328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2">
        <f t="shared" si="118"/>
        <v>41827.710833333331</v>
      </c>
      <c r="T1229" s="10">
        <f t="shared" si="119"/>
        <v>41858.083333333328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29.299999999999997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2">
        <f t="shared" si="118"/>
        <v>40754.520925925921</v>
      </c>
      <c r="T1230" s="10">
        <f t="shared" si="119"/>
        <v>40814.520925925921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0.90909090909090906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2">
        <f t="shared" si="118"/>
        <v>40985.251469907402</v>
      </c>
      <c r="T1231" s="10">
        <f t="shared" si="119"/>
        <v>41015.458333333328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2">
        <f t="shared" si="118"/>
        <v>40568.764236111107</v>
      </c>
      <c r="T1232" s="10">
        <f t="shared" si="119"/>
        <v>40598.764236111107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2">
        <f t="shared" si="118"/>
        <v>42193.733425925922</v>
      </c>
      <c r="T1233" s="10">
        <f t="shared" si="119"/>
        <v>42243.833333333336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0.8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2">
        <f t="shared" si="118"/>
        <v>41506.639699074069</v>
      </c>
      <c r="T1234" s="10">
        <f t="shared" si="119"/>
        <v>41553.639699074069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11.600000000000001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2">
        <f t="shared" si="118"/>
        <v>40939.740439814814</v>
      </c>
      <c r="T1235" s="10">
        <f t="shared" si="119"/>
        <v>40960.740439814814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2">
        <f t="shared" si="118"/>
        <v>42007.580347222225</v>
      </c>
      <c r="T1236" s="10">
        <f t="shared" si="119"/>
        <v>42037.580347222225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2.7873639500929119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2">
        <f t="shared" si="118"/>
        <v>41582.927071759259</v>
      </c>
      <c r="T1237" s="10">
        <f t="shared" si="119"/>
        <v>41622.927071759259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2">
        <f t="shared" si="118"/>
        <v>41110.47180555555</v>
      </c>
      <c r="T1238" s="10">
        <f t="shared" si="119"/>
        <v>41118.458333333328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2">
        <f t="shared" si="118"/>
        <v>41125.074826388889</v>
      </c>
      <c r="T1239" s="10">
        <f t="shared" si="119"/>
        <v>41145.074826388889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17.8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2">
        <f t="shared" si="118"/>
        <v>40731.402037037034</v>
      </c>
      <c r="T1240" s="10">
        <f t="shared" si="119"/>
        <v>40761.402037037034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2">
        <f t="shared" si="118"/>
        <v>40883.754247685181</v>
      </c>
      <c r="T1241" s="10">
        <f t="shared" si="119"/>
        <v>40913.754247685181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3.0124999999999997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2">
        <f t="shared" si="118"/>
        <v>41408.831678240742</v>
      </c>
      <c r="T1242" s="10">
        <f t="shared" si="119"/>
        <v>41467.70208333333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50.739999999999995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2">
        <f t="shared" si="118"/>
        <v>41923.629398148143</v>
      </c>
      <c r="T1243" s="10">
        <f t="shared" si="119"/>
        <v>41946.040972222218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0.54884742041712409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12">
        <f t="shared" si="118"/>
        <v>40781.957199074073</v>
      </c>
      <c r="T1244" s="10">
        <f t="shared" si="119"/>
        <v>40797.345833333333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14.091666666666667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2">
        <f t="shared" si="118"/>
        <v>40671.670960648145</v>
      </c>
      <c r="T1245" s="10">
        <f t="shared" si="119"/>
        <v>40732.666666666664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103.8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2">
        <f t="shared" si="118"/>
        <v>41355.617164351854</v>
      </c>
      <c r="T1246" s="10">
        <f t="shared" si="119"/>
        <v>41386.666666666664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120.24999999999999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2">
        <f t="shared" si="118"/>
        <v>41774.391597222224</v>
      </c>
      <c r="T1247" s="10">
        <f t="shared" si="119"/>
        <v>41804.391597222224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2">
        <f t="shared" si="118"/>
        <v>40837.835057870368</v>
      </c>
      <c r="T1248" s="10">
        <f t="shared" si="119"/>
        <v>40882.876724537033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122.14285714285715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12">
        <f t="shared" si="118"/>
        <v>41370.083969907406</v>
      </c>
      <c r="T1249" s="10">
        <f t="shared" si="119"/>
        <v>41400.083969907406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151.63999999999999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2">
        <f t="shared" si="118"/>
        <v>41767.448530092588</v>
      </c>
      <c r="T1250" s="10">
        <f t="shared" si="119"/>
        <v>41803.082638888889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104.44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2">
        <f t="shared" si="118"/>
        <v>41067.532534722217</v>
      </c>
      <c r="T1251" s="10">
        <f t="shared" si="119"/>
        <v>41097.532534722217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200.15333333333331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2">
        <f t="shared" si="118"/>
        <v>41843.434386574074</v>
      </c>
      <c r="T1252" s="10">
        <f t="shared" si="119"/>
        <v>41888.434386574074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101.8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2">
        <f t="shared" si="118"/>
        <v>40751.606099537035</v>
      </c>
      <c r="T1253" s="10">
        <f t="shared" si="119"/>
        <v>40811.606099537035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137.65714285714284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2">
        <f t="shared" si="118"/>
        <v>41543.779733796291</v>
      </c>
      <c r="T1254" s="10">
        <f t="shared" si="119"/>
        <v>41571.779733796291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303833.2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2">
        <f t="shared" si="118"/>
        <v>41855.575312499997</v>
      </c>
      <c r="T1255" s="10">
        <f t="shared" si="119"/>
        <v>41885.575312499997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198.85074626865671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2">
        <f t="shared" si="118"/>
        <v>40487.413032407407</v>
      </c>
      <c r="T1256" s="10">
        <f t="shared" si="119"/>
        <v>40543.999305555553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202.36666666666667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2">
        <f t="shared" si="118"/>
        <v>41579.637175925927</v>
      </c>
      <c r="T1257" s="10">
        <f t="shared" si="119"/>
        <v>41609.678842592592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117.96376666666666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2">
        <f t="shared" si="118"/>
        <v>40921.711006944439</v>
      </c>
      <c r="T1258" s="10">
        <f t="shared" si="119"/>
        <v>40951.711006944439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294.72727272727275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2">
        <f t="shared" si="118"/>
        <v>40586.877199074072</v>
      </c>
      <c r="T1259" s="10">
        <f t="shared" si="119"/>
        <v>40635.835532407407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213.14633333333336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2">
        <f t="shared" si="118"/>
        <v>41487.402916666666</v>
      </c>
      <c r="T1260" s="10">
        <f t="shared" si="119"/>
        <v>41517.402916666666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104.24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2">
        <f t="shared" si="118"/>
        <v>41766.762314814812</v>
      </c>
      <c r="T1261" s="10">
        <f t="shared" si="119"/>
        <v>41798.957638888889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113.66666666666667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2">
        <f t="shared" si="118"/>
        <v>41666.63449074074</v>
      </c>
      <c r="T1262" s="10">
        <f t="shared" si="119"/>
        <v>41696.63449074074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101.25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2">
        <f t="shared" si="118"/>
        <v>41638.134571759256</v>
      </c>
      <c r="T1263" s="10">
        <f t="shared" si="119"/>
        <v>41668.134571759256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125.41538461538462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2">
        <f t="shared" si="118"/>
        <v>41656.554305555554</v>
      </c>
      <c r="T1264" s="10">
        <f t="shared" si="119"/>
        <v>41686.554305555554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2">
        <f t="shared" si="118"/>
        <v>41691.875810185185</v>
      </c>
      <c r="T1265" s="10">
        <f t="shared" si="119"/>
        <v>41726.833333333328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166.46153846153845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2">
        <f t="shared" si="118"/>
        <v>41547.454664351848</v>
      </c>
      <c r="T1266" s="10">
        <f t="shared" si="119"/>
        <v>41576.454664351848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119.14771428571429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2">
        <f t="shared" si="118"/>
        <v>40465.446932870364</v>
      </c>
      <c r="T1267" s="10">
        <f t="shared" si="119"/>
        <v>40512.446932870364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100.47368421052632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12">
        <f t="shared" si="118"/>
        <v>41620.668344907404</v>
      </c>
      <c r="T1268" s="10">
        <f t="shared" si="119"/>
        <v>41650.668344907404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101.8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2">
        <f t="shared" si="118"/>
        <v>41449.376828703702</v>
      </c>
      <c r="T1269" s="10">
        <f t="shared" si="119"/>
        <v>41479.376828703702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116.66666666666667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2">
        <f t="shared" si="118"/>
        <v>41507.637118055551</v>
      </c>
      <c r="T1270" s="10">
        <f t="shared" si="119"/>
        <v>41537.637118055551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108.64893617021276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2">
        <f t="shared" si="118"/>
        <v>42445.614722222221</v>
      </c>
      <c r="T1271" s="10">
        <f t="shared" si="119"/>
        <v>42475.791666666664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114.72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2">
        <f t="shared" si="118"/>
        <v>40933.648634259254</v>
      </c>
      <c r="T1272" s="10">
        <f t="shared" si="119"/>
        <v>40993.60696759259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101.8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2">
        <f t="shared" si="118"/>
        <v>41561.475219907406</v>
      </c>
      <c r="T1273" s="10">
        <f t="shared" si="119"/>
        <v>41591.516886574071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2">
        <f t="shared" si="118"/>
        <v>40274.536793981482</v>
      </c>
      <c r="T1274" s="10">
        <f t="shared" si="119"/>
        <v>40343.958333333328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103.49999999999999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2">
        <f t="shared" si="118"/>
        <v>41852.521886574068</v>
      </c>
      <c r="T1275" s="10">
        <f t="shared" si="119"/>
        <v>41882.521886574068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154.97535999999999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2">
        <f t="shared" si="118"/>
        <v>41116.481770833328</v>
      </c>
      <c r="T1276" s="10">
        <f t="shared" si="119"/>
        <v>41151.481770833328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162.14066666666668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2">
        <f t="shared" si="118"/>
        <v>41458.659571759257</v>
      </c>
      <c r="T1277" s="10">
        <f t="shared" si="119"/>
        <v>41493.659571759257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104.42100000000001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2">
        <f t="shared" si="118"/>
        <v>40007.49591435185</v>
      </c>
      <c r="T1278" s="10">
        <f t="shared" si="119"/>
        <v>40056.958333333328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106.12433333333333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2">
        <f t="shared" si="118"/>
        <v>41121.35355324074</v>
      </c>
      <c r="T1279" s="10">
        <f t="shared" si="119"/>
        <v>41156.35355324074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154.93846153846152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2">
        <f t="shared" si="118"/>
        <v>41786.346828703703</v>
      </c>
      <c r="T1280" s="10">
        <f t="shared" si="119"/>
        <v>41814.875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110.77157238734421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2">
        <f t="shared" si="118"/>
        <v>41681.890856481477</v>
      </c>
      <c r="T1281" s="10">
        <f t="shared" si="119"/>
        <v>41721.849189814813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ref="O1282:O1345" si="120">E1282/D1282*100</f>
        <v>110.91186666666665</v>
      </c>
      <c r="P1282">
        <f t="shared" ref="P1282:P1345" si="121">E1282/L1282</f>
        <v>127.97523076923076</v>
      </c>
      <c r="Q1282" t="str">
        <f t="shared" si="116"/>
        <v>music</v>
      </c>
      <c r="R1282" t="str">
        <f t="shared" si="117"/>
        <v>rock</v>
      </c>
      <c r="S1282" s="12">
        <f t="shared" si="118"/>
        <v>40513.54923611111</v>
      </c>
      <c r="T1282" s="10">
        <f t="shared" si="119"/>
        <v>40603.54923611111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si="120"/>
        <v>110.71428571428572</v>
      </c>
      <c r="P1283">
        <f t="shared" si="121"/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2">
        <f t="shared" ref="S1283:S1346" si="124">(J1283/86400)+25569+(-5/24)</f>
        <v>41463.535138888888</v>
      </c>
      <c r="T1283" s="10">
        <f t="shared" ref="T1283:T1346" si="125">(I1283/86400)+25569+(-5/24)</f>
        <v>41483.535138888888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123.61333333333333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2">
        <f t="shared" si="124"/>
        <v>41586.266840277771</v>
      </c>
      <c r="T1284" s="10">
        <f t="shared" si="125"/>
        <v>41616.999305555553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211.05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2">
        <f t="shared" si="124"/>
        <v>41320.50913194444</v>
      </c>
      <c r="T1285" s="10">
        <f t="shared" si="125"/>
        <v>41343.958333333328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2">
        <f t="shared" si="124"/>
        <v>42712.026412037034</v>
      </c>
      <c r="T1286" s="10">
        <f t="shared" si="125"/>
        <v>42735.499305555553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101.64999999999999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2">
        <f t="shared" si="124"/>
        <v>42160.374710648146</v>
      </c>
      <c r="T1287" s="10">
        <f t="shared" si="125"/>
        <v>42175.374710648146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108.33333333333333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2">
        <f t="shared" si="124"/>
        <v>42039.176238425927</v>
      </c>
      <c r="T1288" s="10">
        <f t="shared" si="125"/>
        <v>42052.374999999993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12">
        <f t="shared" si="124"/>
        <v>42107.412685185183</v>
      </c>
      <c r="T1289" s="10">
        <f t="shared" si="125"/>
        <v>42167.412685185183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100.44999999999999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2">
        <f t="shared" si="124"/>
        <v>42560.946331018517</v>
      </c>
      <c r="T1290" s="10">
        <f t="shared" si="125"/>
        <v>42591.958333333336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125.06666666666666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2">
        <f t="shared" si="124"/>
        <v>42708.926446759258</v>
      </c>
      <c r="T1291" s="10">
        <f t="shared" si="125"/>
        <v>42738.926446759258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108.57142857142857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2">
        <f t="shared" si="124"/>
        <v>42086.406608796293</v>
      </c>
      <c r="T1292" s="10">
        <f t="shared" si="125"/>
        <v>42117.082638888889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145.70000000000002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2">
        <f t="shared" si="124"/>
        <v>42064.444340277776</v>
      </c>
      <c r="T1293" s="10">
        <f t="shared" si="125"/>
        <v>42101.083333333336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110.00000000000001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2">
        <f t="shared" si="124"/>
        <v>42256.555879629632</v>
      </c>
      <c r="T1294" s="10">
        <f t="shared" si="125"/>
        <v>42283.749305555553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102.23333333333333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2">
        <f t="shared" si="124"/>
        <v>42292.492719907408</v>
      </c>
      <c r="T1295" s="10">
        <f t="shared" si="125"/>
        <v>42322.534386574072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2">
        <f t="shared" si="124"/>
        <v>42278.245335648149</v>
      </c>
      <c r="T1296" s="10">
        <f t="shared" si="125"/>
        <v>42296.249999999993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101.96000000000001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2">
        <f t="shared" si="124"/>
        <v>42184.364548611113</v>
      </c>
      <c r="T1297" s="10">
        <f t="shared" si="125"/>
        <v>42214.499999999993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141.1764705882353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2">
        <f t="shared" si="124"/>
        <v>42422.842280092591</v>
      </c>
      <c r="T1298" s="10">
        <f t="shared" si="125"/>
        <v>42442.800613425927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109.52500000000001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2">
        <f t="shared" si="124"/>
        <v>42461.538865740738</v>
      </c>
      <c r="T1299" s="10">
        <f t="shared" si="125"/>
        <v>42491.538865740738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104.65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2">
        <f t="shared" si="124"/>
        <v>42458.472592592589</v>
      </c>
      <c r="T1300" s="10">
        <f t="shared" si="125"/>
        <v>42488.472592592589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2">
        <f t="shared" si="124"/>
        <v>42169.606006944443</v>
      </c>
      <c r="T1301" s="10">
        <f t="shared" si="125"/>
        <v>42199.606006944443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2">
        <f t="shared" si="124"/>
        <v>42483.466874999998</v>
      </c>
      <c r="T1302" s="10">
        <f t="shared" si="125"/>
        <v>42522.581249999996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102.75000000000001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2">
        <f t="shared" si="124"/>
        <v>42195.541412037033</v>
      </c>
      <c r="T1303" s="10">
        <f t="shared" si="125"/>
        <v>42205.916666666664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12">
        <f t="shared" si="124"/>
        <v>42674.849664351852</v>
      </c>
      <c r="T1304" s="10">
        <f t="shared" si="125"/>
        <v>42704.891331018516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130.26085714285716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2">
        <f t="shared" si="124"/>
        <v>42566.232870370368</v>
      </c>
      <c r="T1305" s="10">
        <f t="shared" si="125"/>
        <v>42582.249999999993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39.627499999999998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2">
        <f t="shared" si="124"/>
        <v>42746.986168981479</v>
      </c>
      <c r="T1306" s="10">
        <f t="shared" si="125"/>
        <v>42806.944502314807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25.976666666666663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2">
        <f t="shared" si="124"/>
        <v>42543.457268518519</v>
      </c>
      <c r="T1307" s="10">
        <f t="shared" si="125"/>
        <v>42572.520833333336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65.24636363636364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2">
        <f t="shared" si="124"/>
        <v>41947.249236111107</v>
      </c>
      <c r="T1308" s="10">
        <f t="shared" si="125"/>
        <v>41977.249236111107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11.514000000000001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2">
        <f t="shared" si="124"/>
        <v>42387.294895833336</v>
      </c>
      <c r="T1309" s="10">
        <f t="shared" si="125"/>
        <v>42417.294895833336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11.360000000000001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2">
        <f t="shared" si="124"/>
        <v>42611.405231481483</v>
      </c>
      <c r="T1310" s="10">
        <f t="shared" si="125"/>
        <v>42651.405231481483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111.99130434782609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2">
        <f t="shared" si="124"/>
        <v>42257.674398148149</v>
      </c>
      <c r="T1311" s="10">
        <f t="shared" si="125"/>
        <v>42292.674398148149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15.5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2">
        <f t="shared" si="124"/>
        <v>42556.458912037029</v>
      </c>
      <c r="T1312" s="10">
        <f t="shared" si="125"/>
        <v>42601.458912037029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32.027999999999999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2">
        <f t="shared" si="124"/>
        <v>42669.593969907401</v>
      </c>
      <c r="T1313" s="10">
        <f t="shared" si="125"/>
        <v>42704.635636574072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0.60869565217391308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2">
        <f t="shared" si="124"/>
        <v>42082.494467592587</v>
      </c>
      <c r="T1314" s="10">
        <f t="shared" si="125"/>
        <v>42112.494467592587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31.114999999999998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2">
        <f t="shared" si="124"/>
        <v>42402.50131944444</v>
      </c>
      <c r="T1315" s="10">
        <f t="shared" si="125"/>
        <v>42432.50131944444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1.1266666666666667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2">
        <f t="shared" si="124"/>
        <v>42604.461342592585</v>
      </c>
      <c r="T1316" s="10">
        <f t="shared" si="125"/>
        <v>42664.461342592585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40.404000000000003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2">
        <f t="shared" si="124"/>
        <v>42278.289907407401</v>
      </c>
      <c r="T1317" s="10">
        <f t="shared" si="125"/>
        <v>42313.833333333336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1.3333333333333333E-3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2">
        <f t="shared" si="124"/>
        <v>42393.753576388888</v>
      </c>
      <c r="T1318" s="10">
        <f t="shared" si="125"/>
        <v>42428.753576388888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5.7334999999999994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2">
        <f t="shared" si="124"/>
        <v>42520.027152777773</v>
      </c>
      <c r="T1319" s="10">
        <f t="shared" si="125"/>
        <v>42572.374999999993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15.324999999999999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2">
        <f t="shared" si="124"/>
        <v>41984.835324074076</v>
      </c>
      <c r="T1320" s="10">
        <f t="shared" si="125"/>
        <v>42014.835324074076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15.103448275862069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2">
        <f t="shared" si="124"/>
        <v>41816.603761574072</v>
      </c>
      <c r="T1321" s="10">
        <f t="shared" si="125"/>
        <v>41831.458333333328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0.503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2">
        <f t="shared" si="124"/>
        <v>42705.482013888883</v>
      </c>
      <c r="T1322" s="10">
        <f t="shared" si="125"/>
        <v>42734.749999999993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1.3028138528138529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2">
        <f t="shared" si="124"/>
        <v>42697.540937499994</v>
      </c>
      <c r="T1323" s="10">
        <f t="shared" si="125"/>
        <v>42727.540937499994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0.30285714285714288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2">
        <f t="shared" si="124"/>
        <v>42115.448206018518</v>
      </c>
      <c r="T1324" s="10">
        <f t="shared" si="125"/>
        <v>42145.448206018518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8.8800000000000008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2">
        <f t="shared" si="124"/>
        <v>42451.490115740737</v>
      </c>
      <c r="T1325" s="10">
        <f t="shared" si="125"/>
        <v>42486.079861111109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9.84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2">
        <f t="shared" si="124"/>
        <v>42626.425370370365</v>
      </c>
      <c r="T1326" s="10">
        <f t="shared" si="125"/>
        <v>42656.425370370365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2.4299999999999997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2">
        <f t="shared" si="124"/>
        <v>42703.877719907403</v>
      </c>
      <c r="T1327" s="10">
        <f t="shared" si="125"/>
        <v>42733.877719907403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1.1299999999999999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2">
        <f t="shared" si="124"/>
        <v>41974.583657407406</v>
      </c>
      <c r="T1328" s="10">
        <f t="shared" si="125"/>
        <v>42019.583657407406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3.5520833333333335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2">
        <f t="shared" si="124"/>
        <v>42123.470312500001</v>
      </c>
      <c r="T1329" s="10">
        <f t="shared" si="125"/>
        <v>42153.470312500001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2.3306666666666667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2">
        <f t="shared" si="124"/>
        <v>42612.434421296297</v>
      </c>
      <c r="T1330" s="10">
        <f t="shared" si="125"/>
        <v>42657.434421296297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0.81600000000000006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2">
        <f t="shared" si="124"/>
        <v>41935.013252314813</v>
      </c>
      <c r="T1331" s="10">
        <f t="shared" si="125"/>
        <v>41975.054918981477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22.494285714285713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2">
        <f t="shared" si="124"/>
        <v>42522.068391203698</v>
      </c>
      <c r="T1332" s="10">
        <f t="shared" si="125"/>
        <v>42552.958333333336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1.3668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2">
        <f t="shared" si="124"/>
        <v>42569.295763888884</v>
      </c>
      <c r="T1333" s="10">
        <f t="shared" si="125"/>
        <v>42599.295763888884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2">
        <f t="shared" si="124"/>
        <v>42731.851944444446</v>
      </c>
      <c r="T1334" s="10">
        <f t="shared" si="125"/>
        <v>42761.851944444446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2">
        <f t="shared" si="124"/>
        <v>41805.8984375</v>
      </c>
      <c r="T1335" s="10">
        <f t="shared" si="125"/>
        <v>41835.8984375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10.754135338345865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2">
        <f t="shared" si="124"/>
        <v>42410.565821759257</v>
      </c>
      <c r="T1336" s="10">
        <f t="shared" si="125"/>
        <v>42440.565821759257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19.759999999999998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2">
        <f t="shared" si="124"/>
        <v>42313.728032407402</v>
      </c>
      <c r="T1337" s="10">
        <f t="shared" si="125"/>
        <v>42343.728032407402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84.946999999999989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2">
        <f t="shared" si="124"/>
        <v>41955.655416666668</v>
      </c>
      <c r="T1338" s="10">
        <f t="shared" si="125"/>
        <v>41990.655416666668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49.381999999999998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2">
        <f t="shared" si="124"/>
        <v>42767.368969907409</v>
      </c>
      <c r="T1339" s="10">
        <f t="shared" si="125"/>
        <v>42797.368969907409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3.3033333333333332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2">
        <f t="shared" si="124"/>
        <v>42188.595289351848</v>
      </c>
      <c r="T1340" s="10">
        <f t="shared" si="125"/>
        <v>42218.595289351848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6.6339999999999995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2">
        <f t="shared" si="124"/>
        <v>41936.438831018517</v>
      </c>
      <c r="T1341" s="10">
        <f t="shared" si="125"/>
        <v>41981.480497685181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2">
        <f t="shared" si="124"/>
        <v>41836.387187499997</v>
      </c>
      <c r="T1342" s="10">
        <f t="shared" si="125"/>
        <v>41866.387187499997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70.36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2">
        <f t="shared" si="124"/>
        <v>42612.415706018517</v>
      </c>
      <c r="T1343" s="10">
        <f t="shared" si="125"/>
        <v>42644.415706018517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0.2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2">
        <f t="shared" si="124"/>
        <v>42172.608090277776</v>
      </c>
      <c r="T1344" s="10">
        <f t="shared" si="125"/>
        <v>42202.608090277776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102.298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2">
        <f t="shared" si="124"/>
        <v>42542.318090277775</v>
      </c>
      <c r="T1345" s="10">
        <f t="shared" si="125"/>
        <v>42600.957638888889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ref="O1346:O1409" si="126">E1346/D1346*100</f>
        <v>377.73333333333335</v>
      </c>
      <c r="P1346">
        <f t="shared" ref="P1346:P1409" si="127">E1346/L1346</f>
        <v>40.762589928057551</v>
      </c>
      <c r="Q1346" t="str">
        <f t="shared" si="122"/>
        <v>publishing</v>
      </c>
      <c r="R1346" t="str">
        <f t="shared" si="123"/>
        <v>nonfiction</v>
      </c>
      <c r="S1346" s="12">
        <f t="shared" si="124"/>
        <v>42522.581469907404</v>
      </c>
      <c r="T1346" s="10">
        <f t="shared" si="125"/>
        <v>42551.581469907404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si="126"/>
        <v>125</v>
      </c>
      <c r="P1347">
        <f t="shared" si="127"/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2">
        <f t="shared" ref="S1347:S1410" si="130">(J1347/86400)+25569+(-5/24)</f>
        <v>41799.606006944443</v>
      </c>
      <c r="T1347" s="10">
        <f t="shared" ref="T1347:T1410" si="131">(I1347/86400)+25569+(-5/24)</f>
        <v>41834.606006944443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147.32653061224491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2">
        <f t="shared" si="130"/>
        <v>41421.867488425924</v>
      </c>
      <c r="T1348" s="10">
        <f t="shared" si="131"/>
        <v>41451.867488425924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102.2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2">
        <f t="shared" si="130"/>
        <v>42040.429687499993</v>
      </c>
      <c r="T1349" s="10">
        <f t="shared" si="131"/>
        <v>42070.429687499993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101.8723404255319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2">
        <f t="shared" si="130"/>
        <v>41963.297835648147</v>
      </c>
      <c r="T1350" s="10">
        <f t="shared" si="131"/>
        <v>41991.297835648147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204.2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2">
        <f t="shared" si="130"/>
        <v>42317.124247685184</v>
      </c>
      <c r="T1351" s="10">
        <f t="shared" si="131"/>
        <v>42354.082638888889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104.05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2">
        <f t="shared" si="130"/>
        <v>42333.804791666662</v>
      </c>
      <c r="T1352" s="10">
        <f t="shared" si="131"/>
        <v>42363.804791666662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101.265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2">
        <f t="shared" si="130"/>
        <v>42382.531759259255</v>
      </c>
      <c r="T1353" s="10">
        <f t="shared" si="131"/>
        <v>42412.531759259255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136.13999999999999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2">
        <f t="shared" si="130"/>
        <v>42200.369976851849</v>
      </c>
      <c r="T1354" s="10">
        <f t="shared" si="131"/>
        <v>42251.957638888889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133.6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2">
        <f t="shared" si="130"/>
        <v>41308.909583333334</v>
      </c>
      <c r="T1355" s="10">
        <f t="shared" si="131"/>
        <v>41343.791666666664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130.25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2">
        <f t="shared" si="130"/>
        <v>42502.599293981482</v>
      </c>
      <c r="T1356" s="10">
        <f t="shared" si="131"/>
        <v>42532.599293981482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122.67999999999999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2">
        <f t="shared" si="130"/>
        <v>41213.046354166661</v>
      </c>
      <c r="T1357" s="10">
        <f t="shared" si="131"/>
        <v>41243.208333333328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182.81058823529412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2">
        <f t="shared" si="130"/>
        <v>41429.830555555549</v>
      </c>
      <c r="T1358" s="10">
        <f t="shared" si="131"/>
        <v>41459.830555555549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125.29999999999998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2">
        <f t="shared" si="130"/>
        <v>41304.753900462958</v>
      </c>
      <c r="T1359" s="10">
        <f t="shared" si="131"/>
        <v>41334.040972222218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111.66666666666667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2">
        <f t="shared" si="130"/>
        <v>40689.362534722219</v>
      </c>
      <c r="T1360" s="10">
        <f t="shared" si="131"/>
        <v>40719.362534722219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115.75757575757575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2">
        <f t="shared" si="130"/>
        <v>40668.606365740736</v>
      </c>
      <c r="T1361" s="10">
        <f t="shared" si="131"/>
        <v>40730.606365740736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173.2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2">
        <f t="shared" si="130"/>
        <v>41095.692361111105</v>
      </c>
      <c r="T1362" s="10">
        <f t="shared" si="131"/>
        <v>41123.692361111105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125.98333333333333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2">
        <f t="shared" si="130"/>
        <v>41781.508935185186</v>
      </c>
      <c r="T1363" s="10">
        <f t="shared" si="131"/>
        <v>41811.508935185186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109.1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2">
        <f t="shared" si="130"/>
        <v>41464.726053240738</v>
      </c>
      <c r="T1364" s="10">
        <f t="shared" si="131"/>
        <v>41524.726053240738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2">
        <f t="shared" si="130"/>
        <v>42396.635729166665</v>
      </c>
      <c r="T1365" s="10">
        <f t="shared" si="131"/>
        <v>42415.124305555553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118.64285714285714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2">
        <f t="shared" si="130"/>
        <v>41951.487337962964</v>
      </c>
      <c r="T1366" s="10">
        <f t="shared" si="131"/>
        <v>42011.487337962964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100.26666666666667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2">
        <f t="shared" si="130"/>
        <v>42049.524907407402</v>
      </c>
      <c r="T1367" s="10">
        <f t="shared" si="131"/>
        <v>42079.483240740738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126.48920000000001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2">
        <f t="shared" si="130"/>
        <v>41924.787766203699</v>
      </c>
      <c r="T1368" s="10">
        <f t="shared" si="131"/>
        <v>41969.829432870371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114.26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2">
        <f t="shared" si="130"/>
        <v>42291.794560185182</v>
      </c>
      <c r="T1369" s="10">
        <f t="shared" si="131"/>
        <v>42321.836226851847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110.7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2">
        <f t="shared" si="130"/>
        <v>42145.982569444437</v>
      </c>
      <c r="T1370" s="10">
        <f t="shared" si="131"/>
        <v>42169.982569444437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105.34805315203954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2">
        <f t="shared" si="130"/>
        <v>41710.385949074072</v>
      </c>
      <c r="T1371" s="10">
        <f t="shared" si="131"/>
        <v>41740.385949074072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103.66666666666666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12">
        <f t="shared" si="130"/>
        <v>41547.795023148145</v>
      </c>
      <c r="T1372" s="10">
        <f t="shared" si="131"/>
        <v>41562.795023148145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107.08672667523933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2">
        <f t="shared" si="130"/>
        <v>42101.550254629627</v>
      </c>
      <c r="T1373" s="10">
        <f t="shared" si="131"/>
        <v>42131.550254629627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12">
        <f t="shared" si="130"/>
        <v>41072.53162037037</v>
      </c>
      <c r="T1374" s="10">
        <f t="shared" si="131"/>
        <v>41102.53162037037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105.01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2">
        <f t="shared" si="130"/>
        <v>42704.743437499994</v>
      </c>
      <c r="T1375" s="10">
        <f t="shared" si="131"/>
        <v>42734.743437499994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189.46666666666667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2">
        <f t="shared" si="130"/>
        <v>42423.953564814808</v>
      </c>
      <c r="T1376" s="10">
        <f t="shared" si="131"/>
        <v>42453.911898148144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171.32499999999999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2">
        <f t="shared" si="130"/>
        <v>42719.857858796291</v>
      </c>
      <c r="T1377" s="10">
        <f t="shared" si="131"/>
        <v>42749.857858796291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252.48648648648651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2">
        <f t="shared" si="130"/>
        <v>42677.460717592585</v>
      </c>
      <c r="T1378" s="10">
        <f t="shared" si="131"/>
        <v>42707.502384259256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116.15384615384616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2">
        <f t="shared" si="130"/>
        <v>42747.01122685185</v>
      </c>
      <c r="T1379" s="10">
        <f t="shared" si="131"/>
        <v>42768.96597222222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203.35000000000002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2">
        <f t="shared" si="130"/>
        <v>42568.551041666666</v>
      </c>
      <c r="T1380" s="10">
        <f t="shared" si="131"/>
        <v>42583.551041666666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111.60000000000001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2">
        <f t="shared" si="130"/>
        <v>42130.283287037033</v>
      </c>
      <c r="T1381" s="10">
        <f t="shared" si="131"/>
        <v>42160.283287037033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12">
        <f t="shared" si="130"/>
        <v>42141.554467592585</v>
      </c>
      <c r="T1382" s="10">
        <f t="shared" si="131"/>
        <v>42163.874999999993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107.1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2">
        <f t="shared" si="130"/>
        <v>42703.006076388883</v>
      </c>
      <c r="T1383" s="10">
        <f t="shared" si="131"/>
        <v>42733.006076388883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104.3625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2">
        <f t="shared" si="130"/>
        <v>41370.591851851852</v>
      </c>
      <c r="T1384" s="10">
        <f t="shared" si="131"/>
        <v>41400.591851851852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212.40909090909091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2">
        <f t="shared" si="130"/>
        <v>42706.866643518515</v>
      </c>
      <c r="T1385" s="10">
        <f t="shared" si="131"/>
        <v>42726.866643518515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124.08571428571429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2">
        <f t="shared" si="130"/>
        <v>42160.526874999996</v>
      </c>
      <c r="T1386" s="10">
        <f t="shared" si="131"/>
        <v>42190.526874999996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110.406125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2">
        <f t="shared" si="130"/>
        <v>42433.480567129627</v>
      </c>
      <c r="T1387" s="10">
        <f t="shared" si="131"/>
        <v>42489.299305555549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218.75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12">
        <f t="shared" si="130"/>
        <v>42184.438530092586</v>
      </c>
      <c r="T1388" s="10">
        <f t="shared" si="131"/>
        <v>42214.438530092586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136.625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2">
        <f t="shared" si="130"/>
        <v>42126.712905092594</v>
      </c>
      <c r="T1389" s="10">
        <f t="shared" si="131"/>
        <v>42157.979166666664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134.8074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2">
        <f t="shared" si="130"/>
        <v>42634.406446759262</v>
      </c>
      <c r="T1390" s="10">
        <f t="shared" si="131"/>
        <v>42660.468055555553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145.4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2">
        <f t="shared" si="130"/>
        <v>42565.272650462961</v>
      </c>
      <c r="T1391" s="10">
        <f t="shared" si="131"/>
        <v>42595.272650462961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109.10714285714285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2">
        <f t="shared" si="130"/>
        <v>42087.594976851855</v>
      </c>
      <c r="T1392" s="10">
        <f t="shared" si="131"/>
        <v>42121.508333333331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110.2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2">
        <f t="shared" si="130"/>
        <v>42193.442337962959</v>
      </c>
      <c r="T1393" s="10">
        <f t="shared" si="131"/>
        <v>42237.999305555553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113.64000000000001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2">
        <f t="shared" si="130"/>
        <v>42400.946597222217</v>
      </c>
      <c r="T1394" s="10">
        <f t="shared" si="131"/>
        <v>42431.946597222217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102.35000000000001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2">
        <f t="shared" si="130"/>
        <v>42553.473645833328</v>
      </c>
      <c r="T1395" s="10">
        <f t="shared" si="131"/>
        <v>42583.473645833328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122.13333333333334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2">
        <f t="shared" si="130"/>
        <v>42751.936643518515</v>
      </c>
      <c r="T1396" s="10">
        <f t="shared" si="131"/>
        <v>42794.916666666664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111.88571428571427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2">
        <f t="shared" si="130"/>
        <v>42719.700011574074</v>
      </c>
      <c r="T1397" s="10">
        <f t="shared" si="131"/>
        <v>42749.700011574074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107.3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2">
        <f t="shared" si="130"/>
        <v>42018.790300925924</v>
      </c>
      <c r="T1398" s="10">
        <f t="shared" si="131"/>
        <v>42048.790300925924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113.85000000000001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2">
        <f t="shared" si="130"/>
        <v>42640.709606481476</v>
      </c>
      <c r="T1399" s="10">
        <f t="shared" si="131"/>
        <v>42670.679861111108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109.68181818181819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2">
        <f t="shared" si="130"/>
        <v>42526.665902777771</v>
      </c>
      <c r="T1400" s="10">
        <f t="shared" si="131"/>
        <v>42556.665902777771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126.14444444444443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2">
        <f t="shared" si="130"/>
        <v>41888.795983796292</v>
      </c>
      <c r="T1401" s="10">
        <f t="shared" si="131"/>
        <v>41918.795983796292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167.42857142857144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2">
        <f t="shared" si="130"/>
        <v>42498.132789351854</v>
      </c>
      <c r="T1402" s="10">
        <f t="shared" si="131"/>
        <v>42533.020833333336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496.52000000000004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2">
        <f t="shared" si="130"/>
        <v>41399.787893518514</v>
      </c>
      <c r="T1403" s="10">
        <f t="shared" si="131"/>
        <v>41420.787893518514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109.16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2">
        <f t="shared" si="130"/>
        <v>42064.845034722217</v>
      </c>
      <c r="T1404" s="10">
        <f t="shared" si="131"/>
        <v>42124.803368055553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102.57499999999999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2">
        <f t="shared" si="130"/>
        <v>41450.854571759257</v>
      </c>
      <c r="T1405" s="10">
        <f t="shared" si="131"/>
        <v>41480.854571759257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1.6620689655172414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2">
        <f t="shared" si="130"/>
        <v>42032.30190972222</v>
      </c>
      <c r="T1406" s="10">
        <f t="shared" si="131"/>
        <v>42057.30190972222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0.42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2">
        <f t="shared" si="130"/>
        <v>41941.472233796296</v>
      </c>
      <c r="T1407" s="10">
        <f t="shared" si="131"/>
        <v>41971.51390046296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0.125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2">
        <f t="shared" si="130"/>
        <v>42297.224618055552</v>
      </c>
      <c r="T1408" s="10">
        <f t="shared" si="131"/>
        <v>42350.208333333336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0.5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2">
        <f t="shared" si="130"/>
        <v>41838.32844907407</v>
      </c>
      <c r="T1409" s="10">
        <f t="shared" si="131"/>
        <v>41863.32844907407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ref="O1410:O1473" si="132">E1410/D1410*100</f>
        <v>7.1999999999999993</v>
      </c>
      <c r="P1410">
        <f t="shared" ref="P1410:P1473" si="133">E1410/L1410</f>
        <v>12</v>
      </c>
      <c r="Q1410" t="str">
        <f t="shared" si="128"/>
        <v>publishing</v>
      </c>
      <c r="R1410" t="str">
        <f t="shared" si="129"/>
        <v>translations</v>
      </c>
      <c r="S1410" s="12">
        <f t="shared" si="130"/>
        <v>42291.663842592585</v>
      </c>
      <c r="T1410" s="10">
        <f t="shared" si="131"/>
        <v>42321.705509259256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si="132"/>
        <v>0</v>
      </c>
      <c r="P1411" t="e">
        <f t="shared" si="133"/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2">
        <f t="shared" ref="S1411:S1474" si="136">(J1411/86400)+25569+(-5/24)</f>
        <v>41944.925173611111</v>
      </c>
      <c r="T1411" s="10">
        <f t="shared" ref="T1411:T1474" si="137">(I1411/86400)+25569+(-5/24)</f>
        <v>42004.966840277775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1.6666666666666666E-2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2">
        <f t="shared" si="136"/>
        <v>42479.110185185178</v>
      </c>
      <c r="T1412" s="10">
        <f t="shared" si="137"/>
        <v>42524.110185185178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0.23333333333333336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2">
        <f t="shared" si="136"/>
        <v>42012.850694444445</v>
      </c>
      <c r="T1413" s="10">
        <f t="shared" si="137"/>
        <v>42040.850694444445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4.5714285714285712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2">
        <f t="shared" si="136"/>
        <v>41946.855312499996</v>
      </c>
      <c r="T1414" s="10">
        <f t="shared" si="137"/>
        <v>41976.855312499996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2">
        <f t="shared" si="136"/>
        <v>42360.228819444441</v>
      </c>
      <c r="T1415" s="10">
        <f t="shared" si="137"/>
        <v>42420.228819444441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0.2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2">
        <f t="shared" si="136"/>
        <v>42708.044756944444</v>
      </c>
      <c r="T1416" s="10">
        <f t="shared" si="137"/>
        <v>42738.044756944444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18.181818181818183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2">
        <f t="shared" si="136"/>
        <v>42192.467488425922</v>
      </c>
      <c r="T1417" s="10">
        <f t="shared" si="137"/>
        <v>42232.467488425922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2">
        <f t="shared" si="136"/>
        <v>42299.717812499999</v>
      </c>
      <c r="T1418" s="10">
        <f t="shared" si="137"/>
        <v>42329.759479166663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1.2222222222222223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2">
        <f t="shared" si="136"/>
        <v>42231.941828703704</v>
      </c>
      <c r="T1419" s="10">
        <f t="shared" si="137"/>
        <v>42262.257638888885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0.2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2">
        <f t="shared" si="136"/>
        <v>42395.248078703698</v>
      </c>
      <c r="T1420" s="10">
        <f t="shared" si="137"/>
        <v>42425.248078703698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7.0634920634920633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2">
        <f t="shared" si="136"/>
        <v>42622.24790509259</v>
      </c>
      <c r="T1421" s="10">
        <f t="shared" si="137"/>
        <v>42652.24790509259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2.7272727272727271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2">
        <f t="shared" si="136"/>
        <v>42524.459328703706</v>
      </c>
      <c r="T1422" s="10">
        <f t="shared" si="137"/>
        <v>42549.459328703706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0.1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2">
        <f t="shared" si="136"/>
        <v>42013.707280092589</v>
      </c>
      <c r="T1423" s="10">
        <f t="shared" si="137"/>
        <v>42043.707280092589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0.104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2">
        <f t="shared" si="136"/>
        <v>42604.031296296293</v>
      </c>
      <c r="T1424" s="10">
        <f t="shared" si="137"/>
        <v>42634.031296296293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0.33333333333333337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2">
        <f t="shared" si="136"/>
        <v>42340.151979166665</v>
      </c>
      <c r="T1425" s="10">
        <f t="shared" si="137"/>
        <v>42370.151979166665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20.36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2">
        <f t="shared" si="136"/>
        <v>42676.509282407402</v>
      </c>
      <c r="T1426" s="10">
        <f t="shared" si="137"/>
        <v>42689.550949074073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2">
        <f t="shared" si="136"/>
        <v>42092.923136574071</v>
      </c>
      <c r="T1427" s="10">
        <f t="shared" si="137"/>
        <v>42122.923136574071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2">
        <f t="shared" si="136"/>
        <v>42180.181944444441</v>
      </c>
      <c r="T1428" s="10">
        <f t="shared" si="137"/>
        <v>42240.181944444441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8.3800000000000008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2">
        <f t="shared" si="136"/>
        <v>42601.643344907403</v>
      </c>
      <c r="T1429" s="10">
        <f t="shared" si="137"/>
        <v>42631.643344907403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4.5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2">
        <f t="shared" si="136"/>
        <v>42432.171493055554</v>
      </c>
      <c r="T1430" s="10">
        <f t="shared" si="137"/>
        <v>42462.129826388882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2">
        <f t="shared" si="136"/>
        <v>42073.852337962962</v>
      </c>
      <c r="T1431" s="10">
        <f t="shared" si="137"/>
        <v>42103.852337962962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8.06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2">
        <f t="shared" si="136"/>
        <v>41961.605185185188</v>
      </c>
      <c r="T1432" s="10">
        <f t="shared" si="137"/>
        <v>41992.605185185188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31.94705882352941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2">
        <f t="shared" si="136"/>
        <v>42304.002499999995</v>
      </c>
      <c r="T1433" s="10">
        <f t="shared" si="137"/>
        <v>42334.044166666667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2">
        <f t="shared" si="136"/>
        <v>42175.572083333333</v>
      </c>
      <c r="T1434" s="10">
        <f t="shared" si="137"/>
        <v>42205.572083333333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6.708333333333333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2">
        <f t="shared" si="136"/>
        <v>42673.417534722219</v>
      </c>
      <c r="T1435" s="10">
        <f t="shared" si="137"/>
        <v>42714.249999999993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9.9878048780487809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2">
        <f t="shared" si="136"/>
        <v>42142.558773148143</v>
      </c>
      <c r="T1436" s="10">
        <f t="shared" si="137"/>
        <v>42163.416666666664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0.1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2">
        <f t="shared" si="136"/>
        <v>42258.57199074074</v>
      </c>
      <c r="T1437" s="10">
        <f t="shared" si="137"/>
        <v>42288.57199074074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0.77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2">
        <f t="shared" si="136"/>
        <v>42391.141863425924</v>
      </c>
      <c r="T1438" s="10">
        <f t="shared" si="137"/>
        <v>42421.141863425924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26.900000000000002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2">
        <f t="shared" si="136"/>
        <v>41796.32336805555</v>
      </c>
      <c r="T1439" s="10">
        <f t="shared" si="137"/>
        <v>41832.999305555553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2">
        <f t="shared" si="136"/>
        <v>42457.663182870368</v>
      </c>
      <c r="T1440" s="10">
        <f t="shared" si="137"/>
        <v>42487.371527777774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6.6055045871559637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2">
        <f t="shared" si="136"/>
        <v>42040.621539351851</v>
      </c>
      <c r="T1441" s="10">
        <f t="shared" si="137"/>
        <v>42070.621539351851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7.6923076923076927E-3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2">
        <f t="shared" si="136"/>
        <v>42486.540081018517</v>
      </c>
      <c r="T1442" s="10">
        <f t="shared" si="137"/>
        <v>42516.540081018517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1.1222222222222222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2">
        <f t="shared" si="136"/>
        <v>42198.557511574072</v>
      </c>
      <c r="T1443" s="10">
        <f t="shared" si="137"/>
        <v>42258.557511574072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2">
        <f t="shared" si="136"/>
        <v>42485.437013888884</v>
      </c>
      <c r="T1444" s="10">
        <f t="shared" si="137"/>
        <v>42515.437013888884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2">
        <f t="shared" si="136"/>
        <v>42707.71769675926</v>
      </c>
      <c r="T1445" s="10">
        <f t="shared" si="137"/>
        <v>42737.71769675926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2">
        <f t="shared" si="136"/>
        <v>42199.665069444447</v>
      </c>
      <c r="T1446" s="10">
        <f t="shared" si="137"/>
        <v>42259.665069444447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2">
        <f t="shared" si="136"/>
        <v>42139.333969907406</v>
      </c>
      <c r="T1447" s="10">
        <f t="shared" si="137"/>
        <v>42169.333969907406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2">
        <f t="shared" si="136"/>
        <v>42461.239328703705</v>
      </c>
      <c r="T1448" s="10">
        <f t="shared" si="137"/>
        <v>42481.239328703705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1.4999999999999999E-2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2">
        <f t="shared" si="136"/>
        <v>42529.52238425926</v>
      </c>
      <c r="T1449" s="10">
        <f t="shared" si="137"/>
        <v>42559.52238425926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2">
        <f t="shared" si="136"/>
        <v>42115.728217592587</v>
      </c>
      <c r="T1450" s="10">
        <f t="shared" si="137"/>
        <v>42146.017361111109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2">
        <f t="shared" si="136"/>
        <v>42086.603067129625</v>
      </c>
      <c r="T1451" s="10">
        <f t="shared" si="137"/>
        <v>42134.603067129625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1E-3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2">
        <f t="shared" si="136"/>
        <v>42389.962928240733</v>
      </c>
      <c r="T1452" s="10">
        <f t="shared" si="137"/>
        <v>42419.962928240733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1.0554089709762533E-2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2">
        <f t="shared" si="136"/>
        <v>41931.75068287037</v>
      </c>
      <c r="T1453" s="10">
        <f t="shared" si="137"/>
        <v>41961.792349537034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2">
        <f t="shared" si="136"/>
        <v>41818.494942129626</v>
      </c>
      <c r="T1454" s="10">
        <f t="shared" si="137"/>
        <v>41848.494942129626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2">
        <f t="shared" si="136"/>
        <v>42795.487812499996</v>
      </c>
      <c r="T1455" s="10">
        <f t="shared" si="137"/>
        <v>42840.446145833332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0.85714285714285721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2">
        <f t="shared" si="136"/>
        <v>42463.658333333333</v>
      </c>
      <c r="T1456" s="10">
        <f t="shared" si="137"/>
        <v>42484.707638888889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10.5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2">
        <f t="shared" si="136"/>
        <v>41832.46435185185</v>
      </c>
      <c r="T1457" s="10">
        <f t="shared" si="137"/>
        <v>41887.360416666663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2.9000000000000004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2">
        <f t="shared" si="136"/>
        <v>42708.460243055553</v>
      </c>
      <c r="T1458" s="10">
        <f t="shared" si="137"/>
        <v>42738.460243055553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2">
        <f t="shared" si="136"/>
        <v>42289.688009259255</v>
      </c>
      <c r="T1459" s="10">
        <f t="shared" si="137"/>
        <v>42319.729675925926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2">
        <f t="shared" si="136"/>
        <v>41831.49722222222</v>
      </c>
      <c r="T1460" s="10">
        <f t="shared" si="137"/>
        <v>41861.958333333328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2">
        <f t="shared" si="136"/>
        <v>42311.996481481481</v>
      </c>
      <c r="T1461" s="10">
        <f t="shared" si="137"/>
        <v>42340.517361111109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2">
        <f t="shared" si="136"/>
        <v>41915.688634259255</v>
      </c>
      <c r="T1462" s="10">
        <f t="shared" si="137"/>
        <v>41973.781249999993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101.24459999999999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2">
        <f t="shared" si="136"/>
        <v>41899.436967592592</v>
      </c>
      <c r="T1463" s="10">
        <f t="shared" si="137"/>
        <v>41932.791666666664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108.5175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2">
        <f t="shared" si="136"/>
        <v>41344.454525462963</v>
      </c>
      <c r="T1464" s="10">
        <f t="shared" si="137"/>
        <v>41374.454525462963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147.66666666666666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2">
        <f t="shared" si="136"/>
        <v>41326.702986111108</v>
      </c>
      <c r="T1465" s="10">
        <f t="shared" si="137"/>
        <v>41371.661319444444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163.19999999999999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2">
        <f t="shared" si="136"/>
        <v>41291.453217592592</v>
      </c>
      <c r="T1466" s="10">
        <f t="shared" si="137"/>
        <v>41321.453217592592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456.41449999999998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2">
        <f t="shared" si="136"/>
        <v>40959.526064814811</v>
      </c>
      <c r="T1467" s="10">
        <f t="shared" si="137"/>
        <v>40989.916666666664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107.87731249999999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2">
        <f t="shared" si="136"/>
        <v>42339.963726851849</v>
      </c>
      <c r="T1468" s="10">
        <f t="shared" si="137"/>
        <v>42380.999999999993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115.08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2">
        <f t="shared" si="136"/>
        <v>40933.593576388885</v>
      </c>
      <c r="T1469" s="10">
        <f t="shared" si="137"/>
        <v>40993.55190972222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102.36842105263158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2">
        <f t="shared" si="136"/>
        <v>40645.806122685179</v>
      </c>
      <c r="T1470" s="10">
        <f t="shared" si="137"/>
        <v>40705.806122685179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108.42485875706214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2">
        <f t="shared" si="136"/>
        <v>41290.390150462961</v>
      </c>
      <c r="T1471" s="10">
        <f t="shared" si="137"/>
        <v>41320.390150462961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125.13333333333334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2">
        <f t="shared" si="136"/>
        <v>41250.618784722217</v>
      </c>
      <c r="T1472" s="10">
        <f t="shared" si="137"/>
        <v>41271.618784722217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103.840625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2">
        <f t="shared" si="136"/>
        <v>42073.749236111107</v>
      </c>
      <c r="T1473" s="10">
        <f t="shared" si="137"/>
        <v>42103.749236111107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ref="O1474:O1537" si="138">E1474/D1474*100</f>
        <v>138.70400000000001</v>
      </c>
      <c r="P1474">
        <f t="shared" ref="P1474:P1537" si="139">E1474/L1474</f>
        <v>103.20238095238095</v>
      </c>
      <c r="Q1474" t="str">
        <f t="shared" si="134"/>
        <v>publishing</v>
      </c>
      <c r="R1474" t="str">
        <f t="shared" si="135"/>
        <v>radio &amp; podcasts</v>
      </c>
      <c r="S1474" s="12">
        <f t="shared" si="136"/>
        <v>41533.33452546296</v>
      </c>
      <c r="T1474" s="10">
        <f t="shared" si="137"/>
        <v>41563.33452546296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si="138"/>
        <v>120.51600000000001</v>
      </c>
      <c r="P1475">
        <f t="shared" si="139"/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2">
        <f t="shared" ref="S1475:S1538" si="142">(J1475/86400)+25569+(-5/24)</f>
        <v>40939.771284722221</v>
      </c>
      <c r="T1475" s="10">
        <f t="shared" ref="T1475:T1538" si="143">(I1475/86400)+25569+(-5/24)</f>
        <v>40969.771284722221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112.26666666666667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2">
        <f t="shared" si="142"/>
        <v>41500.519583333335</v>
      </c>
      <c r="T1476" s="10">
        <f t="shared" si="143"/>
        <v>41530.519583333335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188.66966666666667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2">
        <f t="shared" si="142"/>
        <v>41960.514618055553</v>
      </c>
      <c r="T1477" s="10">
        <f t="shared" si="143"/>
        <v>41992.999305555553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661.55466666666666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2">
        <f t="shared" si="142"/>
        <v>40765.833587962959</v>
      </c>
      <c r="T1478" s="10">
        <f t="shared" si="143"/>
        <v>40795.833587962959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111.31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2">
        <f t="shared" si="142"/>
        <v>40840.407453703701</v>
      </c>
      <c r="T1479" s="10">
        <f t="shared" si="143"/>
        <v>40899.916666666664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1181.6142199999999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2">
        <f t="shared" si="142"/>
        <v>41394.663344907407</v>
      </c>
      <c r="T1480" s="10">
        <f t="shared" si="143"/>
        <v>41408.663344907407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137.375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2">
        <f t="shared" si="142"/>
        <v>41754.536909722221</v>
      </c>
      <c r="T1481" s="10">
        <f t="shared" si="143"/>
        <v>41768.957638888889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117.04040000000001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2">
        <f t="shared" si="142"/>
        <v>41464.725682870368</v>
      </c>
      <c r="T1482" s="10">
        <f t="shared" si="143"/>
        <v>41481.5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2.1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2">
        <f t="shared" si="142"/>
        <v>41550.714641203704</v>
      </c>
      <c r="T1483" s="10">
        <f t="shared" si="143"/>
        <v>41580.714641203704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0.1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2">
        <f t="shared" si="142"/>
        <v>41136.649722222217</v>
      </c>
      <c r="T1484" s="10">
        <f t="shared" si="143"/>
        <v>41159.118750000001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0.7142857142857143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2">
        <f t="shared" si="142"/>
        <v>42547.984664351847</v>
      </c>
      <c r="T1485" s="10">
        <f t="shared" si="143"/>
        <v>42572.984664351847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2">
        <f t="shared" si="142"/>
        <v>41052.992627314808</v>
      </c>
      <c r="T1486" s="10">
        <f t="shared" si="143"/>
        <v>41111.410416666666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2.2388059701492535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2">
        <f t="shared" si="142"/>
        <v>42130.587650462963</v>
      </c>
      <c r="T1487" s="10">
        <f t="shared" si="143"/>
        <v>42175.587650462963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0.24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2">
        <f t="shared" si="142"/>
        <v>42031.960196759253</v>
      </c>
      <c r="T1488" s="10">
        <f t="shared" si="143"/>
        <v>42061.960196759253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2">
        <f t="shared" si="142"/>
        <v>42554.709155092591</v>
      </c>
      <c r="T1489" s="10">
        <f t="shared" si="143"/>
        <v>42584.709155092591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2.4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2">
        <f t="shared" si="142"/>
        <v>41614.354861111111</v>
      </c>
      <c r="T1490" s="10">
        <f t="shared" si="143"/>
        <v>41644.354861111111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2">
        <f t="shared" si="142"/>
        <v>41198.403379629628</v>
      </c>
      <c r="T1491" s="10">
        <f t="shared" si="143"/>
        <v>41228.445046296292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30.862068965517242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2">
        <f t="shared" si="142"/>
        <v>41520.352708333332</v>
      </c>
      <c r="T1492" s="10">
        <f t="shared" si="143"/>
        <v>41549.352708333332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8.3333333333333321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2">
        <f t="shared" si="142"/>
        <v>41991.505127314813</v>
      </c>
      <c r="T1493" s="10">
        <f t="shared" si="143"/>
        <v>42050.443055555552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0.75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2">
        <f t="shared" si="142"/>
        <v>40682.676458333335</v>
      </c>
      <c r="T1494" s="10">
        <f t="shared" si="143"/>
        <v>40712.676458333335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2">
        <f t="shared" si="142"/>
        <v>41411.658275462956</v>
      </c>
      <c r="T1495" s="10">
        <f t="shared" si="143"/>
        <v>41441.658275462956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8.9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2">
        <f t="shared" si="142"/>
        <v>42067.514039351845</v>
      </c>
      <c r="T1496" s="10">
        <f t="shared" si="143"/>
        <v>42097.443055555552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2">
        <f t="shared" si="142"/>
        <v>40752.581377314811</v>
      </c>
      <c r="T1497" s="10">
        <f t="shared" si="143"/>
        <v>40782.581377314811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2">
        <f t="shared" si="142"/>
        <v>41838.266886574071</v>
      </c>
      <c r="T1498" s="10">
        <f t="shared" si="143"/>
        <v>41898.266886574071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6.6666666666666671E-3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2">
        <f t="shared" si="142"/>
        <v>41444.434282407405</v>
      </c>
      <c r="T1499" s="10">
        <f t="shared" si="143"/>
        <v>41486.613194444442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1.9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2">
        <f t="shared" si="142"/>
        <v>41840.775208333333</v>
      </c>
      <c r="T1500" s="10">
        <f t="shared" si="143"/>
        <v>41885.775208333333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0.25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2">
        <f t="shared" si="142"/>
        <v>42526.798993055556</v>
      </c>
      <c r="T1501" s="10">
        <f t="shared" si="143"/>
        <v>42586.798993055556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25.035714285714285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2">
        <f t="shared" si="142"/>
        <v>41365.69626157407</v>
      </c>
      <c r="T1502" s="10">
        <f t="shared" si="143"/>
        <v>41395.69626157407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166.33076923076925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2">
        <f t="shared" si="142"/>
        <v>42163.3752662037</v>
      </c>
      <c r="T1503" s="10">
        <f t="shared" si="143"/>
        <v>42193.3752662037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101.44545454545455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2">
        <f t="shared" si="142"/>
        <v>42426.33425925926</v>
      </c>
      <c r="T1504" s="10">
        <f t="shared" si="143"/>
        <v>42454.708333333336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107.89146666666667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2">
        <f t="shared" si="142"/>
        <v>42606.13890046296</v>
      </c>
      <c r="T1505" s="10">
        <f t="shared" si="143"/>
        <v>42666.13890046296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277.93846153846158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2">
        <f t="shared" si="142"/>
        <v>41772.44935185185</v>
      </c>
      <c r="T1506" s="10">
        <f t="shared" si="143"/>
        <v>41800.147916666661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103.58125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2">
        <f t="shared" si="142"/>
        <v>42414.234988425924</v>
      </c>
      <c r="T1507" s="10">
        <f t="shared" si="143"/>
        <v>42451.625694444439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111.4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2">
        <f t="shared" si="142"/>
        <v>41814.577592592592</v>
      </c>
      <c r="T1508" s="10">
        <f t="shared" si="143"/>
        <v>41844.577592592592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2">
        <f t="shared" si="142"/>
        <v>40254.242002314808</v>
      </c>
      <c r="T1509" s="10">
        <f t="shared" si="143"/>
        <v>40313.131944444445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110.76216216216217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2">
        <f t="shared" si="142"/>
        <v>41786.406030092592</v>
      </c>
      <c r="T1510" s="10">
        <f t="shared" si="143"/>
        <v>41817.406030092592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123.64125714285714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2">
        <f t="shared" si="142"/>
        <v>42751.325057870366</v>
      </c>
      <c r="T1511" s="10">
        <f t="shared" si="143"/>
        <v>42780.749305555553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101.03500000000001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2">
        <f t="shared" si="142"/>
        <v>41809.176828703705</v>
      </c>
      <c r="T1512" s="10">
        <f t="shared" si="143"/>
        <v>41839.176828703705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111.79285714285714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2">
        <f t="shared" si="142"/>
        <v>42296.375046296293</v>
      </c>
      <c r="T1513" s="10">
        <f t="shared" si="143"/>
        <v>42326.416712962957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558.7714285714286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2">
        <f t="shared" si="142"/>
        <v>42741.476145833331</v>
      </c>
      <c r="T1514" s="10">
        <f t="shared" si="143"/>
        <v>42771.476145833331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150.01875000000001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2">
        <f t="shared" si="142"/>
        <v>41806.42900462963</v>
      </c>
      <c r="T1515" s="10">
        <f t="shared" si="143"/>
        <v>41836.42900462963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106.476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2">
        <f t="shared" si="142"/>
        <v>42234.389351851853</v>
      </c>
      <c r="T1516" s="10">
        <f t="shared" si="143"/>
        <v>42274.389351851853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157.18899999999999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2">
        <f t="shared" si="142"/>
        <v>42415.04510416666</v>
      </c>
      <c r="T1517" s="10">
        <f t="shared" si="143"/>
        <v>42445.003437499996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108.65882352941176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2">
        <f t="shared" si="142"/>
        <v>42619.258009259262</v>
      </c>
      <c r="T1518" s="10">
        <f t="shared" si="143"/>
        <v>42649.374999999993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161.97999999999999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2">
        <f t="shared" si="142"/>
        <v>41948.358252314814</v>
      </c>
      <c r="T1519" s="10">
        <f t="shared" si="143"/>
        <v>41979.041666666664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205.36666666666665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2">
        <f t="shared" si="142"/>
        <v>41760.611712962964</v>
      </c>
      <c r="T1520" s="10">
        <f t="shared" si="143"/>
        <v>41790.611712962964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103.36388888888889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2">
        <f t="shared" si="142"/>
        <v>41782.533368055556</v>
      </c>
      <c r="T1521" s="10">
        <f t="shared" si="143"/>
        <v>41810.707638888889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103.47222222222223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2">
        <f t="shared" si="142"/>
        <v>41955.649456018517</v>
      </c>
      <c r="T1522" s="10">
        <f t="shared" si="143"/>
        <v>41991.958333333336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106.81333333333333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2">
        <f t="shared" si="142"/>
        <v>42492.959386574068</v>
      </c>
      <c r="T1523" s="10">
        <f t="shared" si="143"/>
        <v>42527.959386574068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138.96574712643678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2">
        <f t="shared" si="142"/>
        <v>41899.621979166666</v>
      </c>
      <c r="T1524" s="10">
        <f t="shared" si="143"/>
        <v>41929.621979166666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124.84324324324325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2">
        <f t="shared" si="142"/>
        <v>41964.543009259258</v>
      </c>
      <c r="T1525" s="10">
        <f t="shared" si="143"/>
        <v>41995.791666666664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206.99999999999997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2">
        <f t="shared" si="142"/>
        <v>42756.292708333327</v>
      </c>
      <c r="T1526" s="10">
        <f t="shared" si="143"/>
        <v>42786.292708333327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174.00576923076923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2">
        <f t="shared" si="142"/>
        <v>42570.494652777772</v>
      </c>
      <c r="T1527" s="10">
        <f t="shared" si="143"/>
        <v>42600.494652777772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120.32608695652173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2">
        <f t="shared" si="142"/>
        <v>42339.067673611113</v>
      </c>
      <c r="T1528" s="10">
        <f t="shared" si="143"/>
        <v>42388.067673611113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110.44428571428573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2">
        <f t="shared" si="142"/>
        <v>42780.392199074071</v>
      </c>
      <c r="T1529" s="10">
        <f t="shared" si="143"/>
        <v>42808.350532407407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281.56666666666666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2">
        <f t="shared" si="142"/>
        <v>42736.524560185186</v>
      </c>
      <c r="T1530" s="10">
        <f t="shared" si="143"/>
        <v>42766.791666666664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100.67894736842105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2">
        <f t="shared" si="142"/>
        <v>42052.420370370368</v>
      </c>
      <c r="T1531" s="10">
        <f t="shared" si="143"/>
        <v>42082.378703703704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134.82571428571427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2">
        <f t="shared" si="142"/>
        <v>42275.558969907404</v>
      </c>
      <c r="T1532" s="10">
        <f t="shared" si="143"/>
        <v>42300.558969907404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175.95744680851064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2">
        <f t="shared" si="142"/>
        <v>41941.594050925924</v>
      </c>
      <c r="T1533" s="10">
        <f t="shared" si="143"/>
        <v>41973.916666666664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484.02000000000004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2">
        <f t="shared" si="142"/>
        <v>42391.266956018517</v>
      </c>
      <c r="T1534" s="10">
        <f t="shared" si="143"/>
        <v>42415.416666666664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145.14000000000001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2">
        <f t="shared" si="142"/>
        <v>42442.793715277774</v>
      </c>
      <c r="T1535" s="10">
        <f t="shared" si="143"/>
        <v>42491.957638888889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417.73333333333335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2">
        <f t="shared" si="142"/>
        <v>42221.465995370367</v>
      </c>
      <c r="T1536" s="10">
        <f t="shared" si="143"/>
        <v>42251.465995370367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132.42499999999998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2">
        <f t="shared" si="142"/>
        <v>42484.620729166665</v>
      </c>
      <c r="T1537" s="10">
        <f t="shared" si="143"/>
        <v>42513.708333333336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ref="O1538:O1601" si="144">E1538/D1538*100</f>
        <v>250.30841666666666</v>
      </c>
      <c r="P1538">
        <f t="shared" ref="P1538:P1601" si="145">E1538/L1538</f>
        <v>66.015406593406595</v>
      </c>
      <c r="Q1538" t="str">
        <f t="shared" si="140"/>
        <v>photography</v>
      </c>
      <c r="R1538" t="str">
        <f t="shared" si="141"/>
        <v>photobooks</v>
      </c>
      <c r="S1538" s="12">
        <f t="shared" si="142"/>
        <v>42213.593865740739</v>
      </c>
      <c r="T1538" s="10">
        <f t="shared" si="143"/>
        <v>42243.593865740739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si="144"/>
        <v>179.9</v>
      </c>
      <c r="P1539">
        <f t="shared" si="145"/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2">
        <f t="shared" ref="S1539:S1602" si="148">(J1539/86400)+25569+(-5/24)</f>
        <v>42552.106793981475</v>
      </c>
      <c r="T1539" s="10">
        <f t="shared" ref="T1539:T1602" si="149">(I1539/86400)+25569+(-5/24)</f>
        <v>42588.541666666664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102.62857142857142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2">
        <f t="shared" si="148"/>
        <v>41981.57372685185</v>
      </c>
      <c r="T1540" s="10">
        <f t="shared" si="149"/>
        <v>42026.57372685185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135.98609999999999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2">
        <f t="shared" si="148"/>
        <v>42705.710868055554</v>
      </c>
      <c r="T1541" s="10">
        <f t="shared" si="149"/>
        <v>42738.710868055554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117.86666666666667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2">
        <f t="shared" si="148"/>
        <v>41938.798796296294</v>
      </c>
      <c r="T1542" s="10">
        <f t="shared" si="149"/>
        <v>41968.843749999993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3.3333333333333333E-2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2">
        <f t="shared" si="148"/>
        <v>41974.503912037035</v>
      </c>
      <c r="T1543" s="10">
        <f t="shared" si="149"/>
        <v>42004.503912037035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2">
        <f t="shared" si="148"/>
        <v>42170.788194444445</v>
      </c>
      <c r="T1544" s="10">
        <f t="shared" si="149"/>
        <v>42185.788194444445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0.44444444444444442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2">
        <f t="shared" si="148"/>
        <v>41935.301319444443</v>
      </c>
      <c r="T1545" s="10">
        <f t="shared" si="149"/>
        <v>41965.342986111107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2">
        <f t="shared" si="148"/>
        <v>42052.842870370368</v>
      </c>
      <c r="T1546" s="10">
        <f t="shared" si="149"/>
        <v>42094.804166666661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3.3333333333333333E-2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2">
        <f t="shared" si="148"/>
        <v>42031.676319444443</v>
      </c>
      <c r="T1547" s="10">
        <f t="shared" si="149"/>
        <v>42065.677777777775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28.9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2">
        <f t="shared" si="148"/>
        <v>41839.004618055551</v>
      </c>
      <c r="T1548" s="10">
        <f t="shared" si="149"/>
        <v>41899.004618055551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2">
        <f t="shared" si="148"/>
        <v>42782.218541666669</v>
      </c>
      <c r="T1549" s="10">
        <f t="shared" si="149"/>
        <v>42789.218541666669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8.5714285714285712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2">
        <f t="shared" si="148"/>
        <v>42286.673842592594</v>
      </c>
      <c r="T1550" s="10">
        <f t="shared" si="149"/>
        <v>42316.715509259258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2">
        <f t="shared" si="148"/>
        <v>42280.927766203698</v>
      </c>
      <c r="T1551" s="10">
        <f t="shared" si="149"/>
        <v>42310.96943287037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13.466666666666665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2">
        <f t="shared" si="148"/>
        <v>42472.24113425926</v>
      </c>
      <c r="T1552" s="10">
        <f t="shared" si="149"/>
        <v>42502.24113425926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2">
        <f t="shared" si="148"/>
        <v>42121.616192129623</v>
      </c>
      <c r="T1553" s="10">
        <f t="shared" si="149"/>
        <v>42151.616192129623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49.186046511627907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2">
        <f t="shared" si="148"/>
        <v>41892.480416666665</v>
      </c>
      <c r="T1554" s="10">
        <f t="shared" si="149"/>
        <v>41912.957638888889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2">
        <f t="shared" si="148"/>
        <v>42219.074618055551</v>
      </c>
      <c r="T1555" s="10">
        <f t="shared" si="149"/>
        <v>42249.074618055551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2">
        <f t="shared" si="148"/>
        <v>42188.043865740743</v>
      </c>
      <c r="T1556" s="10">
        <f t="shared" si="149"/>
        <v>42218.043865740743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2">
        <f t="shared" si="148"/>
        <v>42241.405462962961</v>
      </c>
      <c r="T1557" s="10">
        <f t="shared" si="149"/>
        <v>42264.499999999993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45.133333333333333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2">
        <f t="shared" si="148"/>
        <v>42524.944722222215</v>
      </c>
      <c r="T1558" s="10">
        <f t="shared" si="149"/>
        <v>42554.944722222215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2">
        <f t="shared" si="148"/>
        <v>41871.444826388884</v>
      </c>
      <c r="T1559" s="10">
        <f t="shared" si="149"/>
        <v>41902.444826388884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4.666666666666667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2">
        <f t="shared" si="148"/>
        <v>42185.189340277771</v>
      </c>
      <c r="T1560" s="10">
        <f t="shared" si="149"/>
        <v>42244.299999999996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0.33333333333333337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2">
        <f t="shared" si="148"/>
        <v>42107.844895833332</v>
      </c>
      <c r="T1561" s="10">
        <f t="shared" si="149"/>
        <v>42122.844895833332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3.7600000000000002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2">
        <f t="shared" si="148"/>
        <v>41935.812418981477</v>
      </c>
      <c r="T1562" s="10">
        <f t="shared" si="149"/>
        <v>41955.854085648149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0.67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2">
        <f t="shared" si="148"/>
        <v>41554.833368055552</v>
      </c>
      <c r="T1563" s="10">
        <f t="shared" si="149"/>
        <v>41584.875034722216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2">
        <f t="shared" si="148"/>
        <v>40079.357824074068</v>
      </c>
      <c r="T1564" s="10">
        <f t="shared" si="149"/>
        <v>40148.826388888883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1.4166666666666665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2">
        <f t="shared" si="148"/>
        <v>41652.534155092588</v>
      </c>
      <c r="T1565" s="10">
        <f t="shared" si="149"/>
        <v>41712.492488425924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0.1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2">
        <f t="shared" si="148"/>
        <v>42121.158668981479</v>
      </c>
      <c r="T1566" s="10">
        <f t="shared" si="149"/>
        <v>42152.628472222219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2.5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2">
        <f t="shared" si="148"/>
        <v>40672.521539351852</v>
      </c>
      <c r="T1567" s="10">
        <f t="shared" si="149"/>
        <v>40702.521539351852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21.25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2">
        <f t="shared" si="148"/>
        <v>42549.708379629628</v>
      </c>
      <c r="T1568" s="10">
        <f t="shared" si="149"/>
        <v>42578.708333333336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4.117647058823529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2">
        <f t="shared" si="148"/>
        <v>41671.728530092594</v>
      </c>
      <c r="T1569" s="10">
        <f t="shared" si="149"/>
        <v>41686.791666666664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13.639999999999999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2">
        <f t="shared" si="148"/>
        <v>41961.853993055549</v>
      </c>
      <c r="T1570" s="10">
        <f t="shared" si="149"/>
        <v>41996.853993055549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2">
        <f t="shared" si="148"/>
        <v>41389.471226851849</v>
      </c>
      <c r="T1571" s="10">
        <f t="shared" si="149"/>
        <v>41419.471226851849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41.4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2">
        <f t="shared" si="148"/>
        <v>42438.605115740742</v>
      </c>
      <c r="T1572" s="10">
        <f t="shared" si="149"/>
        <v>42468.56344907407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0.66115702479338845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2">
        <f t="shared" si="148"/>
        <v>42144.56114583333</v>
      </c>
      <c r="T1573" s="10">
        <f t="shared" si="149"/>
        <v>42174.56114583333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2">
        <f t="shared" si="148"/>
        <v>42403.824756944443</v>
      </c>
      <c r="T1574" s="10">
        <f t="shared" si="149"/>
        <v>42428.790972222218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2.4777777777777779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2">
        <f t="shared" si="148"/>
        <v>42785.791689814818</v>
      </c>
      <c r="T1575" s="10">
        <f t="shared" si="149"/>
        <v>42825.957638888889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5.0599999999999996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2">
        <f t="shared" si="148"/>
        <v>42017.719085648147</v>
      </c>
      <c r="T1576" s="10">
        <f t="shared" si="149"/>
        <v>42052.719085648147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22.91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2">
        <f t="shared" si="148"/>
        <v>41799.315925925919</v>
      </c>
      <c r="T1577" s="10">
        <f t="shared" si="149"/>
        <v>41829.315925925919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2">
        <f t="shared" si="148"/>
        <v>42140.670925925922</v>
      </c>
      <c r="T1578" s="10">
        <f t="shared" si="149"/>
        <v>42185.670925925922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0.54999999999999993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2">
        <f t="shared" si="148"/>
        <v>41054.639444444438</v>
      </c>
      <c r="T1579" s="10">
        <f t="shared" si="149"/>
        <v>41114.639444444438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10.806536636794938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2">
        <f t="shared" si="148"/>
        <v>40398.857534722221</v>
      </c>
      <c r="T1580" s="10">
        <f t="shared" si="149"/>
        <v>40422.875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0.84008400840084008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2">
        <f t="shared" si="148"/>
        <v>41481.788090277776</v>
      </c>
      <c r="T1581" s="10">
        <f t="shared" si="149"/>
        <v>41514.788090277776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2">
        <f t="shared" si="148"/>
        <v>40989.841736111106</v>
      </c>
      <c r="T1582" s="10">
        <f t="shared" si="149"/>
        <v>41049.841736111106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0.5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2">
        <f t="shared" si="148"/>
        <v>42325.240624999999</v>
      </c>
      <c r="T1583" s="10">
        <f t="shared" si="149"/>
        <v>42357.240624999999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9.3000000000000007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2">
        <f t="shared" si="148"/>
        <v>42246.581631944442</v>
      </c>
      <c r="T1584" s="10">
        <f t="shared" si="149"/>
        <v>42303.680555555555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7.4999999999999997E-2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2">
        <f t="shared" si="148"/>
        <v>41877.696655092594</v>
      </c>
      <c r="T1585" s="10">
        <f t="shared" si="149"/>
        <v>41907.696655092594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2">
        <f t="shared" si="148"/>
        <v>41779.440983796296</v>
      </c>
      <c r="T1586" s="10">
        <f t="shared" si="149"/>
        <v>41789.440983796296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2">
        <f t="shared" si="148"/>
        <v>42707.687129629623</v>
      </c>
      <c r="T1587" s="10">
        <f t="shared" si="149"/>
        <v>42729.249999999993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2">
        <f t="shared" si="148"/>
        <v>42068.896087962959</v>
      </c>
      <c r="T1588" s="10">
        <f t="shared" si="149"/>
        <v>42098.854421296295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1.3333333333333334E-2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2">
        <f t="shared" si="148"/>
        <v>41956.742650462962</v>
      </c>
      <c r="T1589" s="10">
        <f t="shared" si="149"/>
        <v>41986.742650462962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2">
        <f t="shared" si="148"/>
        <v>42005.041655092595</v>
      </c>
      <c r="T1590" s="10">
        <f t="shared" si="149"/>
        <v>42035.633333333331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2">
        <f t="shared" si="148"/>
        <v>42256.776458333326</v>
      </c>
      <c r="T1591" s="10">
        <f t="shared" si="149"/>
        <v>42286.776458333326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1.7000000000000002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2">
        <f t="shared" si="148"/>
        <v>42240.648888888885</v>
      </c>
      <c r="T1592" s="10">
        <f t="shared" si="149"/>
        <v>42270.648888888885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29.228571428571428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2">
        <f t="shared" si="148"/>
        <v>42433.517835648141</v>
      </c>
      <c r="T1593" s="10">
        <f t="shared" si="149"/>
        <v>42463.476168981484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2">
        <f t="shared" si="148"/>
        <v>42045.86440972222</v>
      </c>
      <c r="T1594" s="10">
        <f t="shared" si="149"/>
        <v>42090.822743055549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1.3636363636363637E-2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2">
        <f t="shared" si="148"/>
        <v>42033.63721064815</v>
      </c>
      <c r="T1595" s="10">
        <f t="shared" si="149"/>
        <v>42063.63721064815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20.5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2">
        <f t="shared" si="148"/>
        <v>42445.504421296289</v>
      </c>
      <c r="T1596" s="10">
        <f t="shared" si="149"/>
        <v>42505.472916666666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0.27999999999999997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2">
        <f t="shared" si="148"/>
        <v>41779.84175925926</v>
      </c>
      <c r="T1597" s="10">
        <f t="shared" si="149"/>
        <v>41808.634027777771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2.3076923076923079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2">
        <f t="shared" si="148"/>
        <v>41941.221863425926</v>
      </c>
      <c r="T1598" s="10">
        <f t="shared" si="149"/>
        <v>41986.26353009259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2">
        <f t="shared" si="148"/>
        <v>42603.145798611113</v>
      </c>
      <c r="T1599" s="10">
        <f t="shared" si="149"/>
        <v>42633.145798611113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0.125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2">
        <f t="shared" si="148"/>
        <v>42151.459004629629</v>
      </c>
      <c r="T1600" s="10">
        <f t="shared" si="149"/>
        <v>42211.459004629629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2">
        <f t="shared" si="148"/>
        <v>42438.330740740734</v>
      </c>
      <c r="T1601" s="10">
        <f t="shared" si="149"/>
        <v>42468.289074074077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ref="O1602:O1665" si="150">E1602/D1602*100</f>
        <v>7.3400000000000007</v>
      </c>
      <c r="P1602">
        <f t="shared" ref="P1602:P1665" si="151">E1602/L1602</f>
        <v>40.777777777777779</v>
      </c>
      <c r="Q1602" t="str">
        <f t="shared" si="146"/>
        <v>photography</v>
      </c>
      <c r="R1602" t="str">
        <f t="shared" si="147"/>
        <v>places</v>
      </c>
      <c r="S1602" s="12">
        <f t="shared" si="148"/>
        <v>41790.848981481475</v>
      </c>
      <c r="T1602" s="10">
        <f t="shared" si="149"/>
        <v>41835.007638888885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si="150"/>
        <v>108.2492</v>
      </c>
      <c r="P1603">
        <f t="shared" si="151"/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2">
        <f t="shared" ref="S1603:S1666" si="154">(J1603/86400)+25569+(-5/24)</f>
        <v>40637.884641203702</v>
      </c>
      <c r="T1603" s="10">
        <f t="shared" ref="T1603:T1666" si="155">(I1603/86400)+25569+(-5/24)</f>
        <v>40667.884641203702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100.16666666666667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2">
        <f t="shared" si="154"/>
        <v>40788.089317129627</v>
      </c>
      <c r="T1604" s="10">
        <f t="shared" si="155"/>
        <v>40830.75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100.03299999999999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2">
        <f t="shared" si="154"/>
        <v>40875.961331018516</v>
      </c>
      <c r="T1605" s="10">
        <f t="shared" si="155"/>
        <v>40935.961331018516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122.10714285714286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2">
        <f t="shared" si="154"/>
        <v>40945.636979166666</v>
      </c>
      <c r="T1606" s="10">
        <f t="shared" si="155"/>
        <v>40985.595312500001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100.69333333333334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2">
        <f t="shared" si="154"/>
        <v>40746.804548611108</v>
      </c>
      <c r="T1607" s="10">
        <f t="shared" si="155"/>
        <v>40756.083333333328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101.004125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2">
        <f t="shared" si="154"/>
        <v>40535.903217592589</v>
      </c>
      <c r="T1608" s="10">
        <f t="shared" si="155"/>
        <v>40625.861550925925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145.11000000000001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2">
        <f t="shared" si="154"/>
        <v>41053.600127314814</v>
      </c>
      <c r="T1609" s="10">
        <f t="shared" si="155"/>
        <v>41074.600127314814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101.25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2">
        <f t="shared" si="154"/>
        <v>41607.622523148144</v>
      </c>
      <c r="T1610" s="10">
        <f t="shared" si="155"/>
        <v>41640.018055555549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118.33333333333333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12">
        <f t="shared" si="154"/>
        <v>40795.792928240735</v>
      </c>
      <c r="T1611" s="10">
        <f t="shared" si="155"/>
        <v>40849.125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271.85000000000002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2">
        <f t="shared" si="154"/>
        <v>41228.716550925921</v>
      </c>
      <c r="T1612" s="10">
        <f t="shared" si="155"/>
        <v>41258.716550925921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125.125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2">
        <f t="shared" si="154"/>
        <v>41408.792037037034</v>
      </c>
      <c r="T1613" s="10">
        <f t="shared" si="155"/>
        <v>41429.792037037034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110.00000000000001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12">
        <f t="shared" si="154"/>
        <v>41246.666481481479</v>
      </c>
      <c r="T1614" s="10">
        <f t="shared" si="155"/>
        <v>41276.666481481479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101.49999999999999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2">
        <f t="shared" si="154"/>
        <v>41081.861134259256</v>
      </c>
      <c r="T1615" s="10">
        <f t="shared" si="155"/>
        <v>41111.861134259256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102.69999999999999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2">
        <f t="shared" si="154"/>
        <v>41794.772789351853</v>
      </c>
      <c r="T1616" s="10">
        <f t="shared" si="155"/>
        <v>41854.5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114.12500000000001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2">
        <f t="shared" si="154"/>
        <v>40844.842546296291</v>
      </c>
      <c r="T1617" s="10">
        <f t="shared" si="155"/>
        <v>40889.884212962963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104.2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2">
        <f t="shared" si="154"/>
        <v>41194.507187499999</v>
      </c>
      <c r="T1618" s="10">
        <f t="shared" si="155"/>
        <v>41235.708333333328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145.85714285714286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2">
        <f t="shared" si="154"/>
        <v>41546.455879629626</v>
      </c>
      <c r="T1619" s="10">
        <f t="shared" si="155"/>
        <v>41579.583333333328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105.06666666666666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2">
        <f t="shared" si="154"/>
        <v>41301.446006944439</v>
      </c>
      <c r="T1620" s="10">
        <f t="shared" si="155"/>
        <v>41341.446006944439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133.33333333333331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2">
        <f t="shared" si="154"/>
        <v>41875.977847222217</v>
      </c>
      <c r="T1621" s="10">
        <f t="shared" si="155"/>
        <v>41896.977847222217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112.99999999999999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2">
        <f t="shared" si="154"/>
        <v>41321.131249999999</v>
      </c>
      <c r="T1622" s="10">
        <f t="shared" si="155"/>
        <v>41328.131249999999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121.2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2">
        <f t="shared" si="154"/>
        <v>41003.398321759254</v>
      </c>
      <c r="T1623" s="10">
        <f t="shared" si="155"/>
        <v>41056.957638888889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101.72463768115942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2">
        <f t="shared" si="154"/>
        <v>41950.086504629631</v>
      </c>
      <c r="T1624" s="10">
        <f t="shared" si="155"/>
        <v>41990.124305555553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101.06666666666666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2">
        <f t="shared" si="154"/>
        <v>41453.480196759258</v>
      </c>
      <c r="T1625" s="10">
        <f t="shared" si="155"/>
        <v>41513.480196759258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12">
        <f t="shared" si="154"/>
        <v>41243.158969907403</v>
      </c>
      <c r="T1626" s="10">
        <f t="shared" si="155"/>
        <v>41283.158969907403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155.33333333333331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2">
        <f t="shared" si="154"/>
        <v>41135.491354166668</v>
      </c>
      <c r="T1627" s="10">
        <f t="shared" si="155"/>
        <v>41163.491354166668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101.18750000000001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2">
        <f t="shared" si="154"/>
        <v>41579.639664351846</v>
      </c>
      <c r="T1628" s="10">
        <f t="shared" si="155"/>
        <v>41609.681331018517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2">
        <f t="shared" si="154"/>
        <v>41205.498715277776</v>
      </c>
      <c r="T1629" s="10">
        <f t="shared" si="155"/>
        <v>41238.999305555553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100.925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12">
        <f t="shared" si="154"/>
        <v>41774.528726851851</v>
      </c>
      <c r="T1630" s="10">
        <f t="shared" si="155"/>
        <v>41807.528726851851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103.66666666666666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2">
        <f t="shared" si="154"/>
        <v>41645.658946759257</v>
      </c>
      <c r="T1631" s="10">
        <f t="shared" si="155"/>
        <v>41690.658946759257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265.25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2">
        <f t="shared" si="154"/>
        <v>40939.629340277774</v>
      </c>
      <c r="T1632" s="10">
        <f t="shared" si="155"/>
        <v>40970.082638888889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155.91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2">
        <f t="shared" si="154"/>
        <v>41164.65116898148</v>
      </c>
      <c r="T1633" s="10">
        <f t="shared" si="155"/>
        <v>41194.65116898148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101.62500000000001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2">
        <f t="shared" si="154"/>
        <v>40750.132569444446</v>
      </c>
      <c r="T1634" s="10">
        <f t="shared" si="155"/>
        <v>40810.132569444446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2">
        <f t="shared" si="154"/>
        <v>40896.675416666665</v>
      </c>
      <c r="T1635" s="10">
        <f t="shared" si="155"/>
        <v>40924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100.49999999999999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12">
        <f t="shared" si="154"/>
        <v>40657.981493055551</v>
      </c>
      <c r="T1636" s="10">
        <f t="shared" si="155"/>
        <v>40696.040972222218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125.29999999999998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2">
        <f t="shared" si="154"/>
        <v>42502.660428240742</v>
      </c>
      <c r="T1637" s="10">
        <f t="shared" si="155"/>
        <v>42562.660428240742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103.55555555555556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2">
        <f t="shared" si="154"/>
        <v>40662.878333333334</v>
      </c>
      <c r="T1638" s="10">
        <f t="shared" si="155"/>
        <v>40705.958333333328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103.8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12">
        <f t="shared" si="154"/>
        <v>40122.543287037035</v>
      </c>
      <c r="T1639" s="10">
        <f t="shared" si="155"/>
        <v>40178.777083333327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2">
        <f t="shared" si="154"/>
        <v>41288.478796296295</v>
      </c>
      <c r="T1640" s="10">
        <f t="shared" si="155"/>
        <v>41333.684027777774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2">
        <f t="shared" si="154"/>
        <v>40941.444039351853</v>
      </c>
      <c r="T1641" s="10">
        <f t="shared" si="155"/>
        <v>40971.444039351853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169.86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2">
        <f t="shared" si="154"/>
        <v>40379.022627314815</v>
      </c>
      <c r="T1642" s="10">
        <f t="shared" si="155"/>
        <v>40392.874305555553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101.4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12">
        <f t="shared" si="154"/>
        <v>41962.388240740744</v>
      </c>
      <c r="T1643" s="10">
        <f t="shared" si="155"/>
        <v>41992.388240740744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2">
        <f t="shared" si="154"/>
        <v>40687.816284722219</v>
      </c>
      <c r="T1644" s="10">
        <f t="shared" si="155"/>
        <v>40707.816284722219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124.70000000000002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2">
        <f t="shared" si="154"/>
        <v>41146.615879629629</v>
      </c>
      <c r="T1645" s="10">
        <f t="shared" si="155"/>
        <v>41176.615879629629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109.5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2">
        <f t="shared" si="154"/>
        <v>41174.851388888885</v>
      </c>
      <c r="T1646" s="10">
        <f t="shared" si="155"/>
        <v>41234.893055555549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110.80000000000001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12">
        <f t="shared" si="154"/>
        <v>41521.40902777778</v>
      </c>
      <c r="T1647" s="10">
        <f t="shared" si="155"/>
        <v>41535.40902777778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110.2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2">
        <f t="shared" si="154"/>
        <v>41833.241932870369</v>
      </c>
      <c r="T1648" s="10">
        <f t="shared" si="155"/>
        <v>41865.549305555549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104.71999999999998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2">
        <f t="shared" si="154"/>
        <v>41039.201122685183</v>
      </c>
      <c r="T1649" s="10">
        <f t="shared" si="155"/>
        <v>41069.201122685183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125.26086956521738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2">
        <f t="shared" si="154"/>
        <v>40592.496319444443</v>
      </c>
      <c r="T1650" s="10">
        <f t="shared" si="155"/>
        <v>40622.454652777778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100.58763157894737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2">
        <f t="shared" si="154"/>
        <v>41737.476331018515</v>
      </c>
      <c r="T1651" s="10">
        <f t="shared" si="155"/>
        <v>41782.476331018515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141.55000000000001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12">
        <f t="shared" si="154"/>
        <v>41526.227280092593</v>
      </c>
      <c r="T1652" s="10">
        <f t="shared" si="155"/>
        <v>41556.227280092593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100.75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12">
        <f t="shared" si="154"/>
        <v>40625.692361111105</v>
      </c>
      <c r="T1653" s="10">
        <f t="shared" si="155"/>
        <v>40659.082638888889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100.66666666666666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2">
        <f t="shared" si="154"/>
        <v>41572.284641203703</v>
      </c>
      <c r="T1654" s="10">
        <f t="shared" si="155"/>
        <v>41602.326307870368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174.2304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2">
        <f t="shared" si="154"/>
        <v>40626.626111111109</v>
      </c>
      <c r="T1655" s="10">
        <f t="shared" si="155"/>
        <v>40657.626111111109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119.90909090909089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2">
        <f t="shared" si="154"/>
        <v>40987.682407407403</v>
      </c>
      <c r="T1656" s="10">
        <f t="shared" si="155"/>
        <v>41017.682407407403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142.86666666666667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2">
        <f t="shared" si="154"/>
        <v>40974.583564814813</v>
      </c>
      <c r="T1657" s="10">
        <f t="shared" si="155"/>
        <v>41004.541898148142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100.33493333333334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2">
        <f t="shared" si="154"/>
        <v>41226.720509259256</v>
      </c>
      <c r="T1658" s="10">
        <f t="shared" si="155"/>
        <v>41256.720509259256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104.93380000000001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2">
        <f t="shared" si="154"/>
        <v>41023.573703703703</v>
      </c>
      <c r="T1659" s="10">
        <f t="shared" si="155"/>
        <v>41053.573703703703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132.23333333333335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2">
        <f t="shared" si="154"/>
        <v>41223.013506944444</v>
      </c>
      <c r="T1660" s="10">
        <f t="shared" si="155"/>
        <v>41261.388888888883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112.79999999999998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2">
        <f t="shared" si="154"/>
        <v>41596.705104166664</v>
      </c>
      <c r="T1661" s="10">
        <f t="shared" si="155"/>
        <v>41625.291666666664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1253.75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2">
        <f t="shared" si="154"/>
        <v>42459.485532407409</v>
      </c>
      <c r="T1662" s="10">
        <f t="shared" si="155"/>
        <v>42490.707638888889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102.50632911392405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2">
        <f t="shared" si="154"/>
        <v>42343.789710648147</v>
      </c>
      <c r="T1663" s="10">
        <f t="shared" si="155"/>
        <v>42386.666666666664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102.6375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2">
        <f t="shared" si="154"/>
        <v>40847.99</v>
      </c>
      <c r="T1664" s="10">
        <f t="shared" si="155"/>
        <v>40908.031666666662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12">
        <f t="shared" si="154"/>
        <v>42005.813738425924</v>
      </c>
      <c r="T1665" s="10">
        <f t="shared" si="155"/>
        <v>42035.813738425924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ref="O1666:O1729" si="156">E1666/D1666*100</f>
        <v>122.40879999999999</v>
      </c>
      <c r="P1666">
        <f t="shared" ref="P1666:P1729" si="157">E1666/L1666</f>
        <v>34.384494382022467</v>
      </c>
      <c r="Q1666" t="str">
        <f t="shared" si="152"/>
        <v>music</v>
      </c>
      <c r="R1666" t="str">
        <f t="shared" si="153"/>
        <v>pop</v>
      </c>
      <c r="S1666" s="12">
        <f t="shared" si="154"/>
        <v>40939.553449074076</v>
      </c>
      <c r="T1666" s="10">
        <f t="shared" si="155"/>
        <v>40983.957638888889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si="156"/>
        <v>119.45714285714286</v>
      </c>
      <c r="P1667">
        <f t="shared" si="157"/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2">
        <f t="shared" ref="S1667:S1730" si="160">(J1667/86400)+25569+(-5/24)</f>
        <v>40564.441122685181</v>
      </c>
      <c r="T1667" s="10">
        <f t="shared" ref="T1667:T1730" si="161">(I1667/86400)+25569+(-5/24)</f>
        <v>40595.916666666664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160.88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2">
        <f t="shared" si="160"/>
        <v>41331.04482638889</v>
      </c>
      <c r="T1668" s="10">
        <f t="shared" si="161"/>
        <v>41361.003159722219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126.85294117647059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2">
        <f t="shared" si="160"/>
        <v>41681.862245370365</v>
      </c>
      <c r="T1669" s="10">
        <f t="shared" si="161"/>
        <v>41709.082638888889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102.6375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2">
        <f t="shared" si="160"/>
        <v>40844.941423611112</v>
      </c>
      <c r="T1670" s="10">
        <f t="shared" si="161"/>
        <v>40874.983090277776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139.75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12">
        <f t="shared" si="160"/>
        <v>42461.676805555551</v>
      </c>
      <c r="T1671" s="10">
        <f t="shared" si="161"/>
        <v>42521.676805555551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102.60000000000001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2">
        <f t="shared" si="160"/>
        <v>40313.722210648142</v>
      </c>
      <c r="T1672" s="10">
        <f t="shared" si="161"/>
        <v>40363.958333333328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100.67349999999999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2">
        <f t="shared" si="160"/>
        <v>42553.335810185185</v>
      </c>
      <c r="T1673" s="10">
        <f t="shared" si="161"/>
        <v>42583.335810185185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112.94117647058823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2">
        <f t="shared" si="160"/>
        <v>41034.448263888888</v>
      </c>
      <c r="T1674" s="10">
        <f t="shared" si="161"/>
        <v>41064.448263888888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128.09523809523807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2">
        <f t="shared" si="160"/>
        <v>42039.670046296298</v>
      </c>
      <c r="T1675" s="10">
        <f t="shared" si="161"/>
        <v>42069.670046296298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201.7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2">
        <f t="shared" si="160"/>
        <v>42569.397060185183</v>
      </c>
      <c r="T1676" s="10">
        <f t="shared" si="161"/>
        <v>42600.082638888889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137.416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2">
        <f t="shared" si="160"/>
        <v>40802.524768518517</v>
      </c>
      <c r="T1677" s="10">
        <f t="shared" si="161"/>
        <v>40832.710416666661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115.33333333333333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2">
        <f t="shared" si="160"/>
        <v>40973.517905092587</v>
      </c>
      <c r="T1678" s="10">
        <f t="shared" si="161"/>
        <v>41019.957638888889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111.66666666666667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2">
        <f t="shared" si="160"/>
        <v>42416.198796296296</v>
      </c>
      <c r="T1679" s="10">
        <f t="shared" si="161"/>
        <v>42476.040972222218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118.39999999999999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2">
        <f t="shared" si="160"/>
        <v>41662.646655092591</v>
      </c>
      <c r="T1680" s="10">
        <f t="shared" si="161"/>
        <v>41676.646655092591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12">
        <f t="shared" si="160"/>
        <v>40722.860474537032</v>
      </c>
      <c r="T1681" s="10">
        <f t="shared" si="161"/>
        <v>40745.860474537032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117.5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12">
        <f t="shared" si="160"/>
        <v>41802.549386574072</v>
      </c>
      <c r="T1682" s="10">
        <f t="shared" si="161"/>
        <v>41832.549386574072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101.42212307692309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2">
        <f t="shared" si="160"/>
        <v>42773.91300925926</v>
      </c>
      <c r="T1683" s="10">
        <f t="shared" si="161"/>
        <v>42822.874999999993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2">
        <f t="shared" si="160"/>
        <v>42779.005324074074</v>
      </c>
      <c r="T1684" s="10">
        <f t="shared" si="161"/>
        <v>42838.963657407403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21.714285714285715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12">
        <f t="shared" si="160"/>
        <v>42808.57335648148</v>
      </c>
      <c r="T1685" s="10">
        <f t="shared" si="161"/>
        <v>42832.57335648148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109.125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2">
        <f t="shared" si="160"/>
        <v>42783.606956018521</v>
      </c>
      <c r="T1686" s="10">
        <f t="shared" si="161"/>
        <v>42811.565289351849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102.85714285714285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12">
        <f t="shared" si="160"/>
        <v>42788.041932870365</v>
      </c>
      <c r="T1687" s="10">
        <f t="shared" si="161"/>
        <v>42818.0002662037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0.36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12">
        <f t="shared" si="160"/>
        <v>42792.635636574072</v>
      </c>
      <c r="T1688" s="10">
        <f t="shared" si="161"/>
        <v>42852.593969907401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31.25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2">
        <f t="shared" si="160"/>
        <v>42801.838483796295</v>
      </c>
      <c r="T1689" s="10">
        <f t="shared" si="161"/>
        <v>42835.635416666664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44.3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2">
        <f t="shared" si="160"/>
        <v>42804.326319444437</v>
      </c>
      <c r="T1690" s="10">
        <f t="shared" si="161"/>
        <v>42834.28465277778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2">
        <f t="shared" si="160"/>
        <v>42780.734143518515</v>
      </c>
      <c r="T1691" s="10">
        <f t="shared" si="161"/>
        <v>42810.692476851851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25.4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2">
        <f t="shared" si="160"/>
        <v>42801.222708333335</v>
      </c>
      <c r="T1692" s="10">
        <f t="shared" si="161"/>
        <v>42831.181041666663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33.473333333333329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2">
        <f t="shared" si="160"/>
        <v>42795.493148148147</v>
      </c>
      <c r="T1693" s="10">
        <f t="shared" si="161"/>
        <v>42827.833333333336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47.8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2">
        <f t="shared" si="160"/>
        <v>42787.94290509259</v>
      </c>
      <c r="T1694" s="10">
        <f t="shared" si="161"/>
        <v>42820.790972222218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9.3333333333333339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12">
        <f t="shared" si="160"/>
        <v>42803.711944444447</v>
      </c>
      <c r="T1695" s="10">
        <f t="shared" si="161"/>
        <v>42834.624999999993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0.05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12">
        <f t="shared" si="160"/>
        <v>42791.461504629631</v>
      </c>
      <c r="T1696" s="10">
        <f t="shared" si="161"/>
        <v>42820.98333333333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11.708333333333334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2">
        <f t="shared" si="160"/>
        <v>42800.823078703703</v>
      </c>
      <c r="T1697" s="10">
        <f t="shared" si="161"/>
        <v>42834.833333333336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2">
        <f t="shared" si="160"/>
        <v>42795.861238425925</v>
      </c>
      <c r="T1698" s="10">
        <f t="shared" si="161"/>
        <v>42825.819571759253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20.208000000000002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2">
        <f t="shared" si="160"/>
        <v>42804.824629629627</v>
      </c>
      <c r="T1699" s="10">
        <f t="shared" si="161"/>
        <v>42834.782962962963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2">
        <f t="shared" si="160"/>
        <v>42795.999537037038</v>
      </c>
      <c r="T1700" s="10">
        <f t="shared" si="161"/>
        <v>42819.939583333333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4.2311459353574925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12">
        <f t="shared" si="160"/>
        <v>42806.655613425923</v>
      </c>
      <c r="T1701" s="10">
        <f t="shared" si="161"/>
        <v>42836.655613425923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26.06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2">
        <f t="shared" si="160"/>
        <v>42795.863310185181</v>
      </c>
      <c r="T1702" s="10">
        <f t="shared" si="161"/>
        <v>42825.958333333336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0.19801980198019803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12">
        <f t="shared" si="160"/>
        <v>41989.456076388888</v>
      </c>
      <c r="T1703" s="10">
        <f t="shared" si="161"/>
        <v>42019.456076388888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6.0606060606060606E-3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12">
        <f t="shared" si="160"/>
        <v>42063.661458333336</v>
      </c>
      <c r="T1704" s="10">
        <f t="shared" si="161"/>
        <v>42093.619791666664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1.02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12">
        <f t="shared" si="160"/>
        <v>42187.073344907403</v>
      </c>
      <c r="T1705" s="10">
        <f t="shared" si="161"/>
        <v>42247.073344907403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65.100000000000009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2">
        <f t="shared" si="160"/>
        <v>42020.931400462963</v>
      </c>
      <c r="T1706" s="10">
        <f t="shared" si="161"/>
        <v>42050.931400462963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2">
        <f t="shared" si="160"/>
        <v>42244.808402777773</v>
      </c>
      <c r="T1707" s="10">
        <f t="shared" si="161"/>
        <v>42256.458333333336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2">
        <f t="shared" si="160"/>
        <v>42179.098055555551</v>
      </c>
      <c r="T1708" s="10">
        <f t="shared" si="161"/>
        <v>42239.098055555551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9.74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2">
        <f t="shared" si="160"/>
        <v>42427.512673611105</v>
      </c>
      <c r="T1709" s="10">
        <f t="shared" si="161"/>
        <v>42457.471006944441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2">
        <f t="shared" si="160"/>
        <v>42451.658634259256</v>
      </c>
      <c r="T1710" s="10">
        <f t="shared" si="161"/>
        <v>42491.658634259256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4.8571428571428568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12">
        <f t="shared" si="160"/>
        <v>41841.355486111112</v>
      </c>
      <c r="T1711" s="10">
        <f t="shared" si="161"/>
        <v>41882.610416666663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0.67999999999999994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12">
        <f t="shared" si="160"/>
        <v>42341.382962962962</v>
      </c>
      <c r="T1712" s="10">
        <f t="shared" si="161"/>
        <v>42387.333333333336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10.5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12">
        <f t="shared" si="160"/>
        <v>41852.437893518516</v>
      </c>
      <c r="T1713" s="10">
        <f t="shared" si="161"/>
        <v>41883.437893518516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2">
        <f t="shared" si="160"/>
        <v>42125.705474537033</v>
      </c>
      <c r="T1714" s="10">
        <f t="shared" si="161"/>
        <v>42185.705474537033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1.6666666666666667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12">
        <f t="shared" si="160"/>
        <v>41887.592731481483</v>
      </c>
      <c r="T1715" s="10">
        <f t="shared" si="161"/>
        <v>41917.592731481483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7.8680000000000003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2">
        <f t="shared" si="160"/>
        <v>42095.710196759253</v>
      </c>
      <c r="T1716" s="10">
        <f t="shared" si="161"/>
        <v>42125.710196759253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0.22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12">
        <f t="shared" si="160"/>
        <v>42064.009085648147</v>
      </c>
      <c r="T1717" s="10">
        <f t="shared" si="161"/>
        <v>42093.931944444441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7.5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12">
        <f t="shared" si="160"/>
        <v>42673.369201388887</v>
      </c>
      <c r="T1718" s="10">
        <f t="shared" si="161"/>
        <v>42713.410868055558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42.725880551301685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2">
        <f t="shared" si="160"/>
        <v>42460.773587962962</v>
      </c>
      <c r="T1719" s="10">
        <f t="shared" si="161"/>
        <v>42480.958333333336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0.2142857142857143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12">
        <f t="shared" si="160"/>
        <v>42460.402187499996</v>
      </c>
      <c r="T1720" s="10">
        <f t="shared" si="161"/>
        <v>42503.999305555553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0.87500000000000011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2">
        <f t="shared" si="160"/>
        <v>41869.326284722221</v>
      </c>
      <c r="T1721" s="10">
        <f t="shared" si="161"/>
        <v>41899.326284722221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5.625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12">
        <f t="shared" si="160"/>
        <v>41922.574895833335</v>
      </c>
      <c r="T1722" s="10">
        <f t="shared" si="161"/>
        <v>41952.616562499999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2">
        <f t="shared" si="160"/>
        <v>42319.25304398148</v>
      </c>
      <c r="T1723" s="10">
        <f t="shared" si="161"/>
        <v>42349.25304398148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3.4722222222222224E-2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12">
        <f t="shared" si="160"/>
        <v>42425.752650462957</v>
      </c>
      <c r="T1724" s="10">
        <f t="shared" si="161"/>
        <v>42462.798611111109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6.5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2">
        <f t="shared" si="160"/>
        <v>42129.617071759254</v>
      </c>
      <c r="T1725" s="10">
        <f t="shared" si="161"/>
        <v>42186.041666666664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0.58333333333333337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12">
        <f t="shared" si="160"/>
        <v>41912.724097222221</v>
      </c>
      <c r="T1726" s="10">
        <f t="shared" si="161"/>
        <v>41942.724097222221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10.181818181818182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2">
        <f t="shared" si="160"/>
        <v>41845.759826388887</v>
      </c>
      <c r="T1727" s="10">
        <f t="shared" si="161"/>
        <v>41875.759826388887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33.784615384615385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12">
        <f t="shared" si="160"/>
        <v>41788.711388888885</v>
      </c>
      <c r="T1728" s="10">
        <f t="shared" si="161"/>
        <v>41817.711388888885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3.3333333333333333E-2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12">
        <f t="shared" si="160"/>
        <v>42044.719641203701</v>
      </c>
      <c r="T1729" s="10">
        <f t="shared" si="161"/>
        <v>42099.249999999993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ref="O1730:O1793" si="162">E1730/D1730*100</f>
        <v>68.400000000000006</v>
      </c>
      <c r="P1730">
        <f t="shared" ref="P1730:P1793" si="163">E1730/L1730</f>
        <v>122.14285714285714</v>
      </c>
      <c r="Q1730" t="str">
        <f t="shared" si="158"/>
        <v>music</v>
      </c>
      <c r="R1730" t="str">
        <f t="shared" si="159"/>
        <v>faith</v>
      </c>
      <c r="S1730" s="12">
        <f t="shared" si="160"/>
        <v>42268.417523148142</v>
      </c>
      <c r="T1730" s="10">
        <f t="shared" si="161"/>
        <v>42298.417523148142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si="162"/>
        <v>0</v>
      </c>
      <c r="P1731" t="e">
        <f t="shared" si="163"/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2">
        <f t="shared" ref="S1731:S1794" si="166">(J1731/86400)+25569+(-5/24)</f>
        <v>42470.843819444439</v>
      </c>
      <c r="T1731" s="10">
        <f t="shared" ref="T1731:T1794" si="167">(I1731/86400)+25569+(-5/24)</f>
        <v>42530.843819444439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2">
        <f t="shared" si="166"/>
        <v>42271.879432870366</v>
      </c>
      <c r="T1732" s="10">
        <f t="shared" si="167"/>
        <v>42301.879432870366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2">
        <f t="shared" si="166"/>
        <v>42152.698518518511</v>
      </c>
      <c r="T1733" s="10">
        <f t="shared" si="167"/>
        <v>42166.416666666664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2">
        <f t="shared" si="166"/>
        <v>42325.475474537037</v>
      </c>
      <c r="T1734" s="10">
        <f t="shared" si="167"/>
        <v>42384.999999999993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2">
        <f t="shared" si="166"/>
        <v>42614.467291666668</v>
      </c>
      <c r="T1735" s="10">
        <f t="shared" si="167"/>
        <v>42626.687499999993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2.2222222222222223E-2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12">
        <f t="shared" si="166"/>
        <v>42101.828194444439</v>
      </c>
      <c r="T1736" s="10">
        <f t="shared" si="167"/>
        <v>42131.828194444439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12">
        <f t="shared" si="166"/>
        <v>42559.605844907404</v>
      </c>
      <c r="T1737" s="10">
        <f t="shared" si="167"/>
        <v>42589.605844907404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0.73333333333333328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12">
        <f t="shared" si="166"/>
        <v>42286.65315972222</v>
      </c>
      <c r="T1738" s="10">
        <f t="shared" si="167"/>
        <v>42316.694826388884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21.25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2">
        <f t="shared" si="166"/>
        <v>42175.740648148145</v>
      </c>
      <c r="T1739" s="10">
        <f t="shared" si="167"/>
        <v>42205.740648148145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0.4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12">
        <f t="shared" si="166"/>
        <v>41884.665995370371</v>
      </c>
      <c r="T1740" s="10">
        <f t="shared" si="167"/>
        <v>41914.665995370371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0.1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12">
        <f t="shared" si="166"/>
        <v>42435.665879629632</v>
      </c>
      <c r="T1741" s="10">
        <f t="shared" si="167"/>
        <v>42494.624212962961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2">
        <f t="shared" si="166"/>
        <v>42171.609050925923</v>
      </c>
      <c r="T1742" s="10">
        <f t="shared" si="167"/>
        <v>42201.609050925923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110.83333333333334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2">
        <f t="shared" si="166"/>
        <v>42120.419803240737</v>
      </c>
      <c r="T1743" s="10">
        <f t="shared" si="167"/>
        <v>42165.419803240737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108.74999999999999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2">
        <f t="shared" si="166"/>
        <v>42710.668634259258</v>
      </c>
      <c r="T1744" s="10">
        <f t="shared" si="167"/>
        <v>42742.666666666664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100.41666666666667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2">
        <f t="shared" si="166"/>
        <v>42586.717303240737</v>
      </c>
      <c r="T1745" s="10">
        <f t="shared" si="167"/>
        <v>42608.957638888889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118.45454545454545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2">
        <f t="shared" si="166"/>
        <v>42026.396724537037</v>
      </c>
      <c r="T1746" s="10">
        <f t="shared" si="167"/>
        <v>42071.355057870365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114.01428571428571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2">
        <f t="shared" si="166"/>
        <v>42690.051365740735</v>
      </c>
      <c r="T1747" s="10">
        <f t="shared" si="167"/>
        <v>42725.874999999993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148.10000000000002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2">
        <f t="shared" si="166"/>
        <v>42667.968368055554</v>
      </c>
      <c r="T1748" s="10">
        <f t="shared" si="167"/>
        <v>42697.874999999993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104.95555555555556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2">
        <f t="shared" si="166"/>
        <v>42292.22719907407</v>
      </c>
      <c r="T1749" s="10">
        <f t="shared" si="167"/>
        <v>42321.416666666664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129.94800000000001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2">
        <f t="shared" si="166"/>
        <v>42219.742395833331</v>
      </c>
      <c r="T1750" s="10">
        <f t="shared" si="167"/>
        <v>42249.742395833331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123.48756218905473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2">
        <f t="shared" si="166"/>
        <v>42758.767604166664</v>
      </c>
      <c r="T1751" s="10">
        <f t="shared" si="167"/>
        <v>42795.583333333336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201.62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2">
        <f t="shared" si="166"/>
        <v>42454.628518518519</v>
      </c>
      <c r="T1752" s="10">
        <f t="shared" si="167"/>
        <v>42479.628518518519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102.89999999999999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2">
        <f t="shared" si="166"/>
        <v>42052.573182870365</v>
      </c>
      <c r="T1753" s="10">
        <f t="shared" si="167"/>
        <v>42082.5315162037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260.16666666666663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2">
        <f t="shared" si="166"/>
        <v>42627.044930555552</v>
      </c>
      <c r="T1754" s="10">
        <f t="shared" si="167"/>
        <v>42657.044930555552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2">
        <f t="shared" si="166"/>
        <v>42420.541296296295</v>
      </c>
      <c r="T1755" s="10">
        <f t="shared" si="167"/>
        <v>42450.499629629623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110.52941176470587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2">
        <f t="shared" si="166"/>
        <v>42067.668437499997</v>
      </c>
      <c r="T1756" s="10">
        <f t="shared" si="167"/>
        <v>42097.626770833333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2">
        <f t="shared" si="166"/>
        <v>42252.580567129626</v>
      </c>
      <c r="T1757" s="10">
        <f t="shared" si="167"/>
        <v>42282.580567129626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102.82909090909091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2">
        <f t="shared" si="166"/>
        <v>42570.959131944437</v>
      </c>
      <c r="T1758" s="10">
        <f t="shared" si="167"/>
        <v>42610.959131944437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115.99999999999999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2">
        <f t="shared" si="166"/>
        <v>42733.619016203702</v>
      </c>
      <c r="T1759" s="10">
        <f t="shared" si="167"/>
        <v>42763.603472222218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114.7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2">
        <f t="shared" si="166"/>
        <v>42505.74759259259</v>
      </c>
      <c r="T1760" s="10">
        <f t="shared" si="167"/>
        <v>42565.74759259259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106.60000000000001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2">
        <f t="shared" si="166"/>
        <v>42068.620706018519</v>
      </c>
      <c r="T1761" s="10">
        <f t="shared" si="167"/>
        <v>42088.579039351847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165.44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2">
        <f t="shared" si="166"/>
        <v>42405.464270833334</v>
      </c>
      <c r="T1762" s="10">
        <f t="shared" si="167"/>
        <v>42425.464270833334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2">
        <f t="shared" si="166"/>
        <v>42209.359490740739</v>
      </c>
      <c r="T1763" s="10">
        <f t="shared" si="167"/>
        <v>42259.359490740739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2">
        <f t="shared" si="166"/>
        <v>42410.773668981477</v>
      </c>
      <c r="T1764" s="10">
        <f t="shared" si="167"/>
        <v>42440.773668981477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101.90833333333333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2">
        <f t="shared" si="166"/>
        <v>42636.660185185181</v>
      </c>
      <c r="T1765" s="10">
        <f t="shared" si="167"/>
        <v>42666.660185185181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19.600000000000001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2">
        <f t="shared" si="166"/>
        <v>41825.27753472222</v>
      </c>
      <c r="T1766" s="10">
        <f t="shared" si="167"/>
        <v>41854.27753472222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59.467839999999995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2">
        <f t="shared" si="166"/>
        <v>41834.772129629629</v>
      </c>
      <c r="T1767" s="10">
        <f t="shared" si="167"/>
        <v>41864.772129629629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2">
        <f t="shared" si="166"/>
        <v>41855.65148148148</v>
      </c>
      <c r="T1768" s="10">
        <f t="shared" si="167"/>
        <v>41876.65148148148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45.72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2">
        <f t="shared" si="166"/>
        <v>41824.450046296297</v>
      </c>
      <c r="T1769" s="10">
        <f t="shared" si="167"/>
        <v>41854.450046296297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3.74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2">
        <f t="shared" si="166"/>
        <v>41849.352361111109</v>
      </c>
      <c r="T1770" s="10">
        <f t="shared" si="167"/>
        <v>41909.352361111109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2.7025000000000001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2">
        <f t="shared" si="166"/>
        <v>41987.610636574071</v>
      </c>
      <c r="T1771" s="10">
        <f t="shared" si="167"/>
        <v>42017.610636574071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56.51428571428572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2">
        <f t="shared" si="166"/>
        <v>41891.571689814817</v>
      </c>
      <c r="T1772" s="10">
        <f t="shared" si="167"/>
        <v>41926.571689814817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21.30952380952381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2">
        <f t="shared" si="166"/>
        <v>41905.771296296291</v>
      </c>
      <c r="T1773" s="10">
        <f t="shared" si="167"/>
        <v>41935.771296296291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15.6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2">
        <f t="shared" si="166"/>
        <v>41766.509675925925</v>
      </c>
      <c r="T1774" s="10">
        <f t="shared" si="167"/>
        <v>41826.509675925925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6.2566666666666677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2">
        <f t="shared" si="166"/>
        <v>41978.552060185182</v>
      </c>
      <c r="T1775" s="10">
        <f t="shared" si="167"/>
        <v>42023.552060185182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45.92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2">
        <f t="shared" si="166"/>
        <v>41930.010324074072</v>
      </c>
      <c r="T1776" s="10">
        <f t="shared" si="167"/>
        <v>41972.415972222218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65.101538461538468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2">
        <f t="shared" si="166"/>
        <v>41891.768055555549</v>
      </c>
      <c r="T1777" s="10">
        <f t="shared" si="167"/>
        <v>41936.768055555549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6.7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2">
        <f t="shared" si="166"/>
        <v>41905.748506944445</v>
      </c>
      <c r="T1778" s="10">
        <f t="shared" si="167"/>
        <v>41941.748506944445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13.5625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2">
        <f t="shared" si="166"/>
        <v>42025.14876157407</v>
      </c>
      <c r="T1779" s="10">
        <f t="shared" si="167"/>
        <v>42055.14876157407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1.9900000000000002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2">
        <f t="shared" si="166"/>
        <v>42045.655034722215</v>
      </c>
      <c r="T1780" s="10">
        <f t="shared" si="167"/>
        <v>42090.613368055558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36.236363636363642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2">
        <f t="shared" si="166"/>
        <v>42585.483564814807</v>
      </c>
      <c r="T1781" s="10">
        <f t="shared" si="167"/>
        <v>42615.483564814807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39.743333333333339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2">
        <f t="shared" si="166"/>
        <v>42493.392476851848</v>
      </c>
      <c r="T1782" s="10">
        <f t="shared" si="167"/>
        <v>42553.392476851848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25.763636363636365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2">
        <f t="shared" si="166"/>
        <v>42597.409085648142</v>
      </c>
      <c r="T1783" s="10">
        <f t="shared" si="167"/>
        <v>42628.409085648142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15.491428571428573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2">
        <f t="shared" si="166"/>
        <v>42388.366770833331</v>
      </c>
      <c r="T1784" s="10">
        <f t="shared" si="167"/>
        <v>42421.366770833331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23.692499999999999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2">
        <f t="shared" si="166"/>
        <v>42115.741643518515</v>
      </c>
      <c r="T1785" s="10">
        <f t="shared" si="167"/>
        <v>42145.741643518515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39.76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2">
        <f t="shared" si="166"/>
        <v>42003.447222222218</v>
      </c>
      <c r="T1786" s="10">
        <f t="shared" si="167"/>
        <v>42034.934027777774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20.220833333333331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2">
        <f t="shared" si="166"/>
        <v>41896.926562499997</v>
      </c>
      <c r="T1787" s="10">
        <f t="shared" si="167"/>
        <v>41927.791666666664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47.631578947368418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2">
        <f t="shared" si="166"/>
        <v>41958.342326388891</v>
      </c>
      <c r="T1788" s="10">
        <f t="shared" si="167"/>
        <v>41988.342326388891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15.329999999999998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2">
        <f t="shared" si="166"/>
        <v>42068.447187499994</v>
      </c>
      <c r="T1789" s="10">
        <f t="shared" si="167"/>
        <v>42098.40552083333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1.3818181818181818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2">
        <f t="shared" si="166"/>
        <v>41913.740069444444</v>
      </c>
      <c r="T1790" s="10">
        <f t="shared" si="167"/>
        <v>41943.740069444444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0.5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2">
        <f t="shared" si="166"/>
        <v>41956.041701388887</v>
      </c>
      <c r="T1791" s="10">
        <f t="shared" si="167"/>
        <v>42016.041701388887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4.957575757575758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2">
        <f t="shared" si="166"/>
        <v>42010.466180555552</v>
      </c>
      <c r="T1792" s="10">
        <f t="shared" si="167"/>
        <v>42040.466180555552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3.5666666666666664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2">
        <f t="shared" si="166"/>
        <v>41973.532002314816</v>
      </c>
      <c r="T1793" s="10">
        <f t="shared" si="167"/>
        <v>42033.532002314816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ref="O1794:O1857" si="168">E1794/D1794*100</f>
        <v>61.124000000000002</v>
      </c>
      <c r="P1794">
        <f t="shared" ref="P1794:P1857" si="169">E1794/L1794</f>
        <v>109.93525179856115</v>
      </c>
      <c r="Q1794" t="str">
        <f t="shared" si="164"/>
        <v>photography</v>
      </c>
      <c r="R1794" t="str">
        <f t="shared" si="165"/>
        <v>photobooks</v>
      </c>
      <c r="S1794" s="12">
        <f t="shared" si="166"/>
        <v>42188.822708333326</v>
      </c>
      <c r="T1794" s="10">
        <f t="shared" si="167"/>
        <v>42226.082638888889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si="168"/>
        <v>1.3333333333333335</v>
      </c>
      <c r="P1795">
        <f t="shared" si="169"/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2">
        <f t="shared" ref="S1795:S1858" si="172">(J1795/86400)+25569+(-5/24)</f>
        <v>41940.683333333327</v>
      </c>
      <c r="T1795" s="10">
        <f t="shared" ref="T1795:T1858" si="173">(I1795/86400)+25569+(-5/24)</f>
        <v>41970.724999999999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11.077777777777778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2">
        <f t="shared" si="172"/>
        <v>42011.342847222222</v>
      </c>
      <c r="T1796" s="10">
        <f t="shared" si="173"/>
        <v>42046.342847222222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38.735714285714288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2">
        <f t="shared" si="172"/>
        <v>42628.080335648141</v>
      </c>
      <c r="T1797" s="10">
        <f t="shared" si="173"/>
        <v>42657.458333333336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22.05263157894737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2">
        <f t="shared" si="172"/>
        <v>42515.231087962959</v>
      </c>
      <c r="T1798" s="10">
        <f t="shared" si="173"/>
        <v>42575.231087962959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67.55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2">
        <f t="shared" si="172"/>
        <v>42689.360983796294</v>
      </c>
      <c r="T1799" s="10">
        <f t="shared" si="173"/>
        <v>42719.360983796294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13.637499999999999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2">
        <f t="shared" si="172"/>
        <v>42344.118437499994</v>
      </c>
      <c r="T1800" s="10">
        <f t="shared" si="173"/>
        <v>42404.118437499994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1.7457500000000001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2">
        <f t="shared" si="172"/>
        <v>41934.634351851848</v>
      </c>
      <c r="T1801" s="10">
        <f t="shared" si="173"/>
        <v>41954.676018518519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20.44963251188932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2">
        <f t="shared" si="172"/>
        <v>42623.397800925923</v>
      </c>
      <c r="T1802" s="10">
        <f t="shared" si="173"/>
        <v>42653.397800925923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13.852941176470587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2">
        <f t="shared" si="172"/>
        <v>42321.452175925922</v>
      </c>
      <c r="T1803" s="10">
        <f t="shared" si="173"/>
        <v>42353.298611111109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48.485714285714288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2">
        <f t="shared" si="172"/>
        <v>42159.264236111114</v>
      </c>
      <c r="T1804" s="10">
        <f t="shared" si="173"/>
        <v>42182.707638888889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30.8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2">
        <f t="shared" si="172"/>
        <v>42017.863217592589</v>
      </c>
      <c r="T1805" s="10">
        <f t="shared" si="173"/>
        <v>42048.863217592589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35.174193548387095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2">
        <f t="shared" si="172"/>
        <v>42282.469953703701</v>
      </c>
      <c r="T1806" s="10">
        <f t="shared" si="173"/>
        <v>42322.511620370373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36.404444444444444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2">
        <f t="shared" si="172"/>
        <v>42247.595578703702</v>
      </c>
      <c r="T1807" s="10">
        <f t="shared" si="173"/>
        <v>42279.541666666664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2.9550000000000001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2">
        <f t="shared" si="172"/>
        <v>41877.429965277777</v>
      </c>
      <c r="T1808" s="10">
        <f t="shared" si="173"/>
        <v>41912.429965277777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11.06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2">
        <f t="shared" si="172"/>
        <v>41879.860104166662</v>
      </c>
      <c r="T1809" s="10">
        <f t="shared" si="173"/>
        <v>41909.860104166662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41.407142857142858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2">
        <f t="shared" si="172"/>
        <v>42742.472569444442</v>
      </c>
      <c r="T1810" s="10">
        <f t="shared" si="173"/>
        <v>42777.472569444442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10.857142857142858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2">
        <f t="shared" si="172"/>
        <v>42029.699525462966</v>
      </c>
      <c r="T1811" s="10">
        <f t="shared" si="173"/>
        <v>42064.699525462966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3.3333333333333335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2">
        <f t="shared" si="172"/>
        <v>41860.701689814814</v>
      </c>
      <c r="T1812" s="10">
        <f t="shared" si="173"/>
        <v>41872.701689814814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7.407407407407407E-2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2">
        <f t="shared" si="172"/>
        <v>41876.225347222222</v>
      </c>
      <c r="T1813" s="10">
        <f t="shared" si="173"/>
        <v>41935.958333333328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13.307692307692307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2">
        <f t="shared" si="172"/>
        <v>42524.110370370363</v>
      </c>
      <c r="T1814" s="10">
        <f t="shared" si="173"/>
        <v>42554.110370370363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2">
        <f t="shared" si="172"/>
        <v>41829.68069444444</v>
      </c>
      <c r="T1815" s="10">
        <f t="shared" si="173"/>
        <v>41859.68069444444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49.183333333333337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2">
        <f t="shared" si="172"/>
        <v>42033.105740740742</v>
      </c>
      <c r="T1816" s="10">
        <f t="shared" si="173"/>
        <v>42063.105740740742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2">
        <f t="shared" si="172"/>
        <v>42172.698344907403</v>
      </c>
      <c r="T1817" s="10">
        <f t="shared" si="173"/>
        <v>42186.698344907403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2.036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2">
        <f t="shared" si="172"/>
        <v>42548.667858796289</v>
      </c>
      <c r="T1818" s="10">
        <f t="shared" si="173"/>
        <v>42576.583333333336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52.327777777777776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2">
        <f t="shared" si="172"/>
        <v>42705.453784722216</v>
      </c>
      <c r="T1819" s="10">
        <f t="shared" si="173"/>
        <v>42765.082638888889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2">
        <f t="shared" si="172"/>
        <v>42067.026041666664</v>
      </c>
      <c r="T1820" s="10">
        <f t="shared" si="173"/>
        <v>42096.984374999993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2.083333333333333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2">
        <f t="shared" si="172"/>
        <v>41820.543935185182</v>
      </c>
      <c r="T1821" s="10">
        <f t="shared" si="173"/>
        <v>41850.543935185182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6.565384615384616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2">
        <f t="shared" si="172"/>
        <v>42064.876041666663</v>
      </c>
      <c r="T1822" s="10">
        <f t="shared" si="173"/>
        <v>42094.834374999999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134.88999999999999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2">
        <f t="shared" si="172"/>
        <v>40926.110729166663</v>
      </c>
      <c r="T1823" s="10">
        <f t="shared" si="173"/>
        <v>40971.110729166663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2">
        <f t="shared" si="172"/>
        <v>41634.588680555556</v>
      </c>
      <c r="T1824" s="10">
        <f t="shared" si="173"/>
        <v>41670.584027777775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115.85714285714286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2">
        <f t="shared" si="172"/>
        <v>41176.47657407407</v>
      </c>
      <c r="T1825" s="10">
        <f t="shared" si="173"/>
        <v>41206.47657407407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100.06666666666666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12">
        <f t="shared" si="172"/>
        <v>41626.707951388882</v>
      </c>
      <c r="T1826" s="10">
        <f t="shared" si="173"/>
        <v>41646.880555555552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105.05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12">
        <f t="shared" si="172"/>
        <v>41443.626192129625</v>
      </c>
      <c r="T1827" s="10">
        <f t="shared" si="173"/>
        <v>41466.626192129625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2">
        <f t="shared" si="172"/>
        <v>41657.715474537035</v>
      </c>
      <c r="T1828" s="10">
        <f t="shared" si="173"/>
        <v>41687.715474537035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100.66250000000001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2">
        <f t="shared" si="172"/>
        <v>40555.117604166662</v>
      </c>
      <c r="T1829" s="10">
        <f t="shared" si="173"/>
        <v>40605.117604166662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100.16000000000001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2">
        <f t="shared" si="172"/>
        <v>41736.691319444442</v>
      </c>
      <c r="T1830" s="10">
        <f t="shared" si="173"/>
        <v>41768.708333333328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166.68333333333334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2">
        <f t="shared" si="172"/>
        <v>40515.879293981481</v>
      </c>
      <c r="T1831" s="10">
        <f t="shared" si="173"/>
        <v>40564.708333333328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101.53333333333335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2">
        <f t="shared" si="172"/>
        <v>41664.475775462961</v>
      </c>
      <c r="T1832" s="10">
        <f t="shared" si="173"/>
        <v>41694.475775462961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2">
        <f t="shared" si="172"/>
        <v>41026.787766203699</v>
      </c>
      <c r="T1833" s="10">
        <f t="shared" si="173"/>
        <v>41041.787766203699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142.85714285714286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12">
        <f t="shared" si="172"/>
        <v>40576.331331018519</v>
      </c>
      <c r="T1834" s="10">
        <f t="shared" si="173"/>
        <v>40606.331331018519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262.5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12">
        <f t="shared" si="172"/>
        <v>41302.835682870369</v>
      </c>
      <c r="T1835" s="10">
        <f t="shared" si="173"/>
        <v>41335.124305555553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118.05000000000001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2">
        <f t="shared" si="172"/>
        <v>41988.755729166667</v>
      </c>
      <c r="T1836" s="10">
        <f t="shared" si="173"/>
        <v>42028.755729166667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2">
        <f t="shared" si="172"/>
        <v>42430.49387731481</v>
      </c>
      <c r="T1837" s="10">
        <f t="shared" si="173"/>
        <v>42460.452210648145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200.34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2">
        <f t="shared" si="172"/>
        <v>41305.601030092592</v>
      </c>
      <c r="T1838" s="10">
        <f t="shared" si="173"/>
        <v>41322.601030092592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306.83333333333331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2">
        <f t="shared" si="172"/>
        <v>40925.839525462965</v>
      </c>
      <c r="T1839" s="10">
        <f t="shared" si="173"/>
        <v>40985.797858796293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100.149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2">
        <f t="shared" si="172"/>
        <v>40788.578206018516</v>
      </c>
      <c r="T1840" s="10">
        <f t="shared" si="173"/>
        <v>40816.916666666664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205.29999999999998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2">
        <f t="shared" si="172"/>
        <v>42614.513680555552</v>
      </c>
      <c r="T1841" s="10">
        <f t="shared" si="173"/>
        <v>42644.513680555552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108.88888888888889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2">
        <f t="shared" si="172"/>
        <v>41381.88784722222</v>
      </c>
      <c r="T1842" s="10">
        <f t="shared" si="173"/>
        <v>41400.999305555553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101.75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12">
        <f t="shared" si="172"/>
        <v>41745.637094907404</v>
      </c>
      <c r="T1843" s="10">
        <f t="shared" si="173"/>
        <v>41778.999305555553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125.25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2">
        <f t="shared" si="172"/>
        <v>42031.423391203702</v>
      </c>
      <c r="T1844" s="10">
        <f t="shared" si="173"/>
        <v>42065.040972222218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124.0061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2">
        <f t="shared" si="172"/>
        <v>40564.786504629628</v>
      </c>
      <c r="T1845" s="10">
        <f t="shared" si="173"/>
        <v>40594.786504629628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101.4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12">
        <f t="shared" si="172"/>
        <v>40666.765208333331</v>
      </c>
      <c r="T1846" s="10">
        <f t="shared" si="173"/>
        <v>40704.916666666664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2">
        <f t="shared" si="172"/>
        <v>42523.124976851854</v>
      </c>
      <c r="T1847" s="10">
        <f t="shared" si="173"/>
        <v>42537.996527777774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137.92666666666668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2">
        <f t="shared" si="172"/>
        <v>41228.441863425927</v>
      </c>
      <c r="T1848" s="10">
        <f t="shared" si="173"/>
        <v>41258.441863425927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120.88000000000001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2">
        <f t="shared" si="172"/>
        <v>42094.028148148143</v>
      </c>
      <c r="T1849" s="10">
        <f t="shared" si="173"/>
        <v>42115.028148148143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107.36666666666667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2">
        <f t="shared" si="172"/>
        <v>40691.579722222217</v>
      </c>
      <c r="T1850" s="10">
        <f t="shared" si="173"/>
        <v>40755.082638888889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100.33333333333334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12">
        <f t="shared" si="172"/>
        <v>41169.637256944443</v>
      </c>
      <c r="T1851" s="10">
        <f t="shared" si="173"/>
        <v>41199.637256944443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101.52222222222223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2">
        <f t="shared" si="172"/>
        <v>41800.751157407409</v>
      </c>
      <c r="T1852" s="10">
        <f t="shared" si="173"/>
        <v>41830.751157407409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100.07692307692308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2">
        <f t="shared" si="172"/>
        <v>41827.69835648148</v>
      </c>
      <c r="T1853" s="10">
        <f t="shared" si="173"/>
        <v>41847.833333333328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116.96666666666667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2">
        <f t="shared" si="172"/>
        <v>42081.563101851854</v>
      </c>
      <c r="T1854" s="10">
        <f t="shared" si="173"/>
        <v>42118.791666666664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101.875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2">
        <f t="shared" si="172"/>
        <v>41176.852048611108</v>
      </c>
      <c r="T1855" s="10">
        <f t="shared" si="173"/>
        <v>41226.893715277773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102.12366666666665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2">
        <f t="shared" si="172"/>
        <v>41387.812928240739</v>
      </c>
      <c r="T1856" s="10">
        <f t="shared" si="173"/>
        <v>41417.812928240739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154.05897142857143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2">
        <f t="shared" si="172"/>
        <v>41600.330324074072</v>
      </c>
      <c r="T1857" s="10">
        <f t="shared" si="173"/>
        <v>41645.330324074072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ref="O1858:O1921" si="174">E1858/D1858*100</f>
        <v>101.25</v>
      </c>
      <c r="P1858">
        <f t="shared" ref="P1858:P1921" si="175">E1858/L1858</f>
        <v>53.289473684210527</v>
      </c>
      <c r="Q1858" t="str">
        <f t="shared" si="170"/>
        <v>music</v>
      </c>
      <c r="R1858" t="str">
        <f t="shared" si="171"/>
        <v>rock</v>
      </c>
      <c r="S1858" s="12">
        <f t="shared" si="172"/>
        <v>41817.64666666666</v>
      </c>
      <c r="T1858" s="10">
        <f t="shared" si="173"/>
        <v>41838.64666666666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si="174"/>
        <v>100</v>
      </c>
      <c r="P1859">
        <f t="shared" si="175"/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2">
        <f t="shared" ref="S1859:S1922" si="178">(J1859/86400)+25569+(-5/24)</f>
        <v>41864.560335648144</v>
      </c>
      <c r="T1859" s="10">
        <f t="shared" ref="T1859:T1922" si="179">(I1859/86400)+25569+(-5/24)</f>
        <v>41894.560335648144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108.74800874800874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2">
        <f t="shared" si="178"/>
        <v>40832.9921412037</v>
      </c>
      <c r="T1860" s="10">
        <f t="shared" si="179"/>
        <v>40893.033807870372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131.83333333333334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12">
        <f t="shared" si="178"/>
        <v>40778.561678240738</v>
      </c>
      <c r="T1861" s="10">
        <f t="shared" si="179"/>
        <v>40808.561678240738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133.46666666666667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2">
        <f t="shared" si="178"/>
        <v>41655.500972222224</v>
      </c>
      <c r="T1862" s="10">
        <f t="shared" si="179"/>
        <v>41676.500972222224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2">
        <f t="shared" si="178"/>
        <v>42000.091909722221</v>
      </c>
      <c r="T1863" s="10">
        <f t="shared" si="179"/>
        <v>42030.091909722221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8.0833333333333321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2">
        <f t="shared" si="178"/>
        <v>42755.284421296295</v>
      </c>
      <c r="T1864" s="10">
        <f t="shared" si="179"/>
        <v>42802.104166666664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0.4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2">
        <f t="shared" si="178"/>
        <v>41772.588946759257</v>
      </c>
      <c r="T1865" s="10">
        <f t="shared" si="179"/>
        <v>41802.588946759257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42.892307692307689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2">
        <f t="shared" si="178"/>
        <v>41733.508101851847</v>
      </c>
      <c r="T1866" s="10">
        <f t="shared" si="179"/>
        <v>41763.508101851847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3.6363636363636364E-3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2">
        <f t="shared" si="178"/>
        <v>42645.159108796295</v>
      </c>
      <c r="T1867" s="10">
        <f t="shared" si="179"/>
        <v>42680.200775462959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0.5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2">
        <f t="shared" si="178"/>
        <v>42742.038159722222</v>
      </c>
      <c r="T1868" s="10">
        <f t="shared" si="179"/>
        <v>42794.958333333336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0.05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2">
        <f t="shared" si="178"/>
        <v>42649.716574074067</v>
      </c>
      <c r="T1869" s="10">
        <f t="shared" si="179"/>
        <v>42679.716574074067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4.8680000000000003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2">
        <f t="shared" si="178"/>
        <v>42328.570891203701</v>
      </c>
      <c r="T1870" s="10">
        <f t="shared" si="179"/>
        <v>42353.124305555553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2">
        <f t="shared" si="178"/>
        <v>42708.794548611106</v>
      </c>
      <c r="T1871" s="10">
        <f t="shared" si="179"/>
        <v>42738.794548611106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10.314285714285715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2">
        <f t="shared" si="178"/>
        <v>42371.14739583333</v>
      </c>
      <c r="T1872" s="10">
        <f t="shared" si="179"/>
        <v>42399.970138888886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71.784615384615378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2">
        <f t="shared" si="178"/>
        <v>41923.575243055551</v>
      </c>
      <c r="T1873" s="10">
        <f t="shared" si="179"/>
        <v>41963.616909722223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1.06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2">
        <f t="shared" si="178"/>
        <v>42154.921319444438</v>
      </c>
      <c r="T1874" s="10">
        <f t="shared" si="179"/>
        <v>42184.921319444438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0.44999999999999996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2">
        <f t="shared" si="178"/>
        <v>42164.407523148147</v>
      </c>
      <c r="T1875" s="10">
        <f t="shared" si="179"/>
        <v>42193.489583333336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1.6250000000000001E-2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2">
        <f t="shared" si="178"/>
        <v>42529.760798611103</v>
      </c>
      <c r="T1876" s="10">
        <f t="shared" si="179"/>
        <v>42549.760798611103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0.51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2">
        <f t="shared" si="178"/>
        <v>42528.691064814811</v>
      </c>
      <c r="T1877" s="10">
        <f t="shared" si="179"/>
        <v>42588.691064814811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2">
        <f t="shared" si="178"/>
        <v>41776.07644675926</v>
      </c>
      <c r="T1878" s="10">
        <f t="shared" si="179"/>
        <v>41806.07644675926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2">
        <f t="shared" si="178"/>
        <v>42034.820891203701</v>
      </c>
      <c r="T1879" s="10">
        <f t="shared" si="179"/>
        <v>42063.820891203701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2">
        <f t="shared" si="178"/>
        <v>41772.800405092588</v>
      </c>
      <c r="T1880" s="10">
        <f t="shared" si="179"/>
        <v>41802.800405092588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0.12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2">
        <f t="shared" si="178"/>
        <v>42413.441307870373</v>
      </c>
      <c r="T1881" s="10">
        <f t="shared" si="179"/>
        <v>42443.399641203701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20.080000000000002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2">
        <f t="shared" si="178"/>
        <v>42430.358564814807</v>
      </c>
      <c r="T1882" s="10">
        <f t="shared" si="179"/>
        <v>42459.31689814815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172.68449999999999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2">
        <f t="shared" si="178"/>
        <v>42042.944317129623</v>
      </c>
      <c r="T1883" s="10">
        <f t="shared" si="179"/>
        <v>42072.902650462966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100.8955223880597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2">
        <f t="shared" si="178"/>
        <v>41067.740879629629</v>
      </c>
      <c r="T1884" s="10">
        <f t="shared" si="179"/>
        <v>41100.783333333333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104.8048048048048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2">
        <f t="shared" si="178"/>
        <v>40977.739675925921</v>
      </c>
      <c r="T1885" s="10">
        <f t="shared" si="179"/>
        <v>41007.698009259257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135.1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2">
        <f t="shared" si="178"/>
        <v>41204.989988425921</v>
      </c>
      <c r="T1886" s="10">
        <f t="shared" si="179"/>
        <v>41240.291666666664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116.32786885245903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2">
        <f t="shared" si="178"/>
        <v>41098.885532407403</v>
      </c>
      <c r="T1887" s="10">
        <f t="shared" si="179"/>
        <v>41131.708333333328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102.08333333333333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2">
        <f t="shared" si="178"/>
        <v>41925.69835648148</v>
      </c>
      <c r="T1888" s="10">
        <f t="shared" si="179"/>
        <v>41955.740023148144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111.16666666666666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2">
        <f t="shared" si="178"/>
        <v>42323.591805555552</v>
      </c>
      <c r="T1889" s="10">
        <f t="shared" si="179"/>
        <v>42341.687499999993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166.08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2">
        <f t="shared" si="178"/>
        <v>40299.03162037037</v>
      </c>
      <c r="T1890" s="10">
        <f t="shared" si="179"/>
        <v>40329.999305555553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106.60000000000001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2">
        <f t="shared" si="178"/>
        <v>41299.585023148145</v>
      </c>
      <c r="T1891" s="10">
        <f t="shared" si="179"/>
        <v>41344.543356481481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144.58441666666667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2">
        <f t="shared" si="178"/>
        <v>41228.577870370369</v>
      </c>
      <c r="T1892" s="10">
        <f t="shared" si="179"/>
        <v>41258.577870370369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105.55000000000001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2">
        <f t="shared" si="178"/>
        <v>40335.589745370366</v>
      </c>
      <c r="T1893" s="10">
        <f t="shared" si="179"/>
        <v>40381.041666666664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136.60000000000002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2">
        <f t="shared" si="178"/>
        <v>40671.429178240738</v>
      </c>
      <c r="T1894" s="10">
        <f t="shared" si="179"/>
        <v>40701.429178240738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2">
        <f t="shared" si="178"/>
        <v>40632.733622685184</v>
      </c>
      <c r="T1895" s="10">
        <f t="shared" si="179"/>
        <v>40648.957638888889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114.5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2">
        <f t="shared" si="178"/>
        <v>40920.696562499994</v>
      </c>
      <c r="T1896" s="10">
        <f t="shared" si="179"/>
        <v>40951.696562499994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101.71957671957672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2">
        <f t="shared" si="178"/>
        <v>42267.538449074076</v>
      </c>
      <c r="T1897" s="10">
        <f t="shared" si="179"/>
        <v>42297.538449074076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123.94678492239468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2">
        <f t="shared" si="178"/>
        <v>40981.501909722218</v>
      </c>
      <c r="T1898" s="10">
        <f t="shared" si="179"/>
        <v>41011.501909722218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102.45669291338582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2">
        <f t="shared" si="178"/>
        <v>41680.375069444439</v>
      </c>
      <c r="T1899" s="10">
        <f t="shared" si="179"/>
        <v>41702.666666666664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144.5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2">
        <f t="shared" si="178"/>
        <v>42365.9846412037</v>
      </c>
      <c r="T1900" s="10">
        <f t="shared" si="179"/>
        <v>42401.541666666664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133.33333333333331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2">
        <f t="shared" si="178"/>
        <v>42058.733402777776</v>
      </c>
      <c r="T1901" s="10">
        <f t="shared" si="179"/>
        <v>42088.691736111105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109.3644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2">
        <f t="shared" si="178"/>
        <v>41160.663553240738</v>
      </c>
      <c r="T1902" s="10">
        <f t="shared" si="179"/>
        <v>41188.207638888889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2.6969696969696968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2">
        <f t="shared" si="178"/>
        <v>42116.334826388884</v>
      </c>
      <c r="T1903" s="10">
        <f t="shared" si="179"/>
        <v>42146.333333333336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1.2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2">
        <f t="shared" si="178"/>
        <v>42037.581562499996</v>
      </c>
      <c r="T1904" s="10">
        <f t="shared" si="179"/>
        <v>42067.581562499996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46.6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2">
        <f t="shared" si="178"/>
        <v>42702.562395833331</v>
      </c>
      <c r="T1905" s="10">
        <f t="shared" si="179"/>
        <v>42762.562395833331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0.1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2">
        <f t="shared" si="178"/>
        <v>42326.477094907408</v>
      </c>
      <c r="T1906" s="10">
        <f t="shared" si="179"/>
        <v>42371.477094907408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0.16800000000000001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2">
        <f t="shared" si="178"/>
        <v>41859.717523148145</v>
      </c>
      <c r="T1907" s="10">
        <f t="shared" si="179"/>
        <v>41889.717523148145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42.76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2">
        <f t="shared" si="178"/>
        <v>42514.462766203702</v>
      </c>
      <c r="T1908" s="10">
        <f t="shared" si="179"/>
        <v>42544.462766203702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0.28333333333333333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2">
        <f t="shared" si="178"/>
        <v>41767.378761574073</v>
      </c>
      <c r="T1909" s="10">
        <f t="shared" si="179"/>
        <v>41782.378761574073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1.7319999999999998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2">
        <f t="shared" si="178"/>
        <v>42703.709490740737</v>
      </c>
      <c r="T1910" s="10">
        <f t="shared" si="179"/>
        <v>42733.709490740737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14.111428571428572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2">
        <f t="shared" si="178"/>
        <v>41905.220821759256</v>
      </c>
      <c r="T1911" s="10">
        <f t="shared" si="179"/>
        <v>41935.220821759256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39.395294117647055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2">
        <f t="shared" si="178"/>
        <v>42264.754826388882</v>
      </c>
      <c r="T1912" s="10">
        <f t="shared" si="179"/>
        <v>42308.739583333336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2.3529411764705882E-2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2">
        <f t="shared" si="178"/>
        <v>41829.825624999998</v>
      </c>
      <c r="T1913" s="10">
        <f t="shared" si="179"/>
        <v>41859.825624999998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59.3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2">
        <f t="shared" si="178"/>
        <v>42129.018055555549</v>
      </c>
      <c r="T1914" s="10">
        <f t="shared" si="179"/>
        <v>42159.018055555549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1.3270833333333334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2">
        <f t="shared" si="178"/>
        <v>41890.302986111106</v>
      </c>
      <c r="T1915" s="10">
        <f t="shared" si="179"/>
        <v>41920.302986111106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9.0090090090090094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2">
        <f t="shared" si="178"/>
        <v>41928.966122685182</v>
      </c>
      <c r="T1916" s="10">
        <f t="shared" si="179"/>
        <v>41943.957638888889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1.6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2">
        <f t="shared" si="178"/>
        <v>41863.840532407405</v>
      </c>
      <c r="T1917" s="10">
        <f t="shared" si="179"/>
        <v>41883.840532407405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0.51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2">
        <f t="shared" si="178"/>
        <v>42656.508969907409</v>
      </c>
      <c r="T1918" s="10">
        <f t="shared" si="179"/>
        <v>42681.550636574073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52.570512820512818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2">
        <f t="shared" si="178"/>
        <v>42746.06172453703</v>
      </c>
      <c r="T1919" s="10">
        <f t="shared" si="179"/>
        <v>42776.06172453703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1.04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2">
        <f t="shared" si="178"/>
        <v>41828.581608796296</v>
      </c>
      <c r="T1920" s="10">
        <f t="shared" si="179"/>
        <v>41863.581608796296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47.4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2">
        <f t="shared" si="178"/>
        <v>42113.667233796295</v>
      </c>
      <c r="T1921" s="10">
        <f t="shared" si="179"/>
        <v>42143.667233796295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ref="O1922:O1985" si="180">E1922/D1922*100</f>
        <v>43.03</v>
      </c>
      <c r="P1922">
        <f t="shared" ref="P1922:P1985" si="181">E1922/L1922</f>
        <v>40.980952380952381</v>
      </c>
      <c r="Q1922" t="str">
        <f t="shared" si="176"/>
        <v>technology</v>
      </c>
      <c r="R1922" t="str">
        <f t="shared" si="177"/>
        <v>gadgets</v>
      </c>
      <c r="S1922" s="12">
        <f t="shared" si="178"/>
        <v>42270.66737268518</v>
      </c>
      <c r="T1922" s="10">
        <f t="shared" si="179"/>
        <v>42298.749999999993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si="180"/>
        <v>136.80000000000001</v>
      </c>
      <c r="P1923">
        <f t="shared" si="181"/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2">
        <f t="shared" ref="S1923:S1986" si="184">(J1923/86400)+25569+(-5/24)</f>
        <v>41074.013229166667</v>
      </c>
      <c r="T1923" s="10">
        <f t="shared" ref="T1923:T1986" si="185">(I1923/86400)+25569+(-5/24)</f>
        <v>41104.013229166667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115.55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2">
        <f t="shared" si="184"/>
        <v>41590.047534722216</v>
      </c>
      <c r="T1924" s="10">
        <f t="shared" si="185"/>
        <v>41620.047534722216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240.79999999999998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2">
        <f t="shared" si="184"/>
        <v>40772.640416666662</v>
      </c>
      <c r="T1925" s="10">
        <f t="shared" si="185"/>
        <v>40812.999305555553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114.39999999999999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2">
        <f t="shared" si="184"/>
        <v>41626.552719907406</v>
      </c>
      <c r="T1926" s="10">
        <f t="shared" si="185"/>
        <v>41654.606249999997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110.33333333333333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2">
        <f t="shared" si="184"/>
        <v>41535.693148148144</v>
      </c>
      <c r="T1927" s="10">
        <f t="shared" si="185"/>
        <v>41557.791666666664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195.37933333333334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2">
        <f t="shared" si="184"/>
        <v>40456.746018518512</v>
      </c>
      <c r="T1928" s="10">
        <f t="shared" si="185"/>
        <v>40483.80972222222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103.33333333333334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2">
        <f t="shared" si="184"/>
        <v>40960.653229166666</v>
      </c>
      <c r="T1929" s="10">
        <f t="shared" si="185"/>
        <v>40975.999305555553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103.1372549019608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2">
        <f t="shared" si="184"/>
        <v>41371.439745370364</v>
      </c>
      <c r="T1930" s="10">
        <f t="shared" si="185"/>
        <v>41401.439745370364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100.3125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2">
        <f t="shared" si="184"/>
        <v>40686.813263888886</v>
      </c>
      <c r="T1931" s="10">
        <f t="shared" si="185"/>
        <v>40728.813263888886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2">
        <f t="shared" si="184"/>
        <v>41402.350486111107</v>
      </c>
      <c r="T1932" s="10">
        <f t="shared" si="185"/>
        <v>41462.350486111107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120.601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2">
        <f t="shared" si="184"/>
        <v>41037.684131944443</v>
      </c>
      <c r="T1933" s="10">
        <f t="shared" si="185"/>
        <v>41050.9375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106.99047619047619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2">
        <f t="shared" si="184"/>
        <v>40911.601539351854</v>
      </c>
      <c r="T1934" s="10">
        <f t="shared" si="185"/>
        <v>40932.601539351854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172.43333333333334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2">
        <f t="shared" si="184"/>
        <v>41878.922534722216</v>
      </c>
      <c r="T1935" s="10">
        <f t="shared" si="185"/>
        <v>41908.922534722216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123.61999999999999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2">
        <f t="shared" si="184"/>
        <v>40865.658807870372</v>
      </c>
      <c r="T1936" s="10">
        <f t="shared" si="185"/>
        <v>40902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108.4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2">
        <f t="shared" si="184"/>
        <v>41773.724201388883</v>
      </c>
      <c r="T1937" s="10">
        <f t="shared" si="185"/>
        <v>41810.999305555553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116.52013333333333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2">
        <f t="shared" si="184"/>
        <v>40852.68136574074</v>
      </c>
      <c r="T1938" s="10">
        <f t="shared" si="185"/>
        <v>40883.040972222218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187.245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2">
        <f t="shared" si="184"/>
        <v>41058.91065972222</v>
      </c>
      <c r="T1939" s="10">
        <f t="shared" si="185"/>
        <v>41074.957638888889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115.93333333333334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2">
        <f t="shared" si="184"/>
        <v>41426.05128472222</v>
      </c>
      <c r="T1940" s="10">
        <f t="shared" si="185"/>
        <v>41457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110.7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2">
        <f t="shared" si="184"/>
        <v>41313.776712962957</v>
      </c>
      <c r="T1941" s="10">
        <f t="shared" si="185"/>
        <v>41343.735046296293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170.92307692307693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2">
        <f t="shared" si="184"/>
        <v>40670.298993055556</v>
      </c>
      <c r="T1942" s="10">
        <f t="shared" si="185"/>
        <v>40708.957638888889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126.11835600000001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2">
        <f t="shared" si="184"/>
        <v>41744.08253472222</v>
      </c>
      <c r="T1943" s="10">
        <f t="shared" si="185"/>
        <v>41774.08253472222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138.44033333333334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2">
        <f t="shared" si="184"/>
        <v>40638.619675925926</v>
      </c>
      <c r="T1944" s="10">
        <f t="shared" si="185"/>
        <v>40728.619675925926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1705.2499999999998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2">
        <f t="shared" si="184"/>
        <v>42548.061527777776</v>
      </c>
      <c r="T1945" s="10">
        <f t="shared" si="185"/>
        <v>42593.061527777776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788.05550000000005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2">
        <f t="shared" si="184"/>
        <v>41730.376041666663</v>
      </c>
      <c r="T1946" s="10">
        <f t="shared" si="185"/>
        <v>41760.376041666663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348.01799999999997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2">
        <f t="shared" si="184"/>
        <v>42157.043495370366</v>
      </c>
      <c r="T1947" s="10">
        <f t="shared" si="185"/>
        <v>42197.043495370366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149.74666666666667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2">
        <f t="shared" si="184"/>
        <v>41688.941678240742</v>
      </c>
      <c r="T1948" s="10">
        <f t="shared" si="185"/>
        <v>41748.900011574071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100.63375000000001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2">
        <f t="shared" si="184"/>
        <v>40102.709722222222</v>
      </c>
      <c r="T1949" s="10">
        <f t="shared" si="185"/>
        <v>40140.040972222218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800.21100000000001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2">
        <f t="shared" si="184"/>
        <v>42473.395937499998</v>
      </c>
      <c r="T1950" s="10">
        <f t="shared" si="185"/>
        <v>42527.501388888886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106.00260000000002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2">
        <f t="shared" si="184"/>
        <v>41800.21471064815</v>
      </c>
      <c r="T1951" s="10">
        <f t="shared" si="185"/>
        <v>41830.21471064815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200.51866666666669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2">
        <f t="shared" si="184"/>
        <v>40623.973067129627</v>
      </c>
      <c r="T1952" s="10">
        <f t="shared" si="185"/>
        <v>40654.973067129627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212.44399999999999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2">
        <f t="shared" si="184"/>
        <v>42651.212233796294</v>
      </c>
      <c r="T1953" s="10">
        <f t="shared" si="185"/>
        <v>42681.253900462958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198.47237142857145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2">
        <f t="shared" si="184"/>
        <v>41526.398321759254</v>
      </c>
      <c r="T1954" s="10">
        <f t="shared" si="185"/>
        <v>41563.398321759254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225.94666666666666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2">
        <f t="shared" si="184"/>
        <v>40940.991493055553</v>
      </c>
      <c r="T1955" s="10">
        <f t="shared" si="185"/>
        <v>40969.916666666664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698.94800000000009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2">
        <f t="shared" si="184"/>
        <v>42394.372407407405</v>
      </c>
      <c r="T1956" s="10">
        <f t="shared" si="185"/>
        <v>42440.999999999993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398.59528571428569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2">
        <f t="shared" si="184"/>
        <v>41020.063437500001</v>
      </c>
      <c r="T1957" s="10">
        <f t="shared" si="185"/>
        <v>41052.583333333328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294.0333333333333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2">
        <f t="shared" si="184"/>
        <v>42067.71533564815</v>
      </c>
      <c r="T1958" s="10">
        <f t="shared" si="185"/>
        <v>42112.673668981479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167.50470000000001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2">
        <f t="shared" si="184"/>
        <v>41178.890196759261</v>
      </c>
      <c r="T1959" s="10">
        <f t="shared" si="185"/>
        <v>41208.890196759261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1435.5717142857143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2">
        <f t="shared" si="184"/>
        <v>41326.779641203699</v>
      </c>
      <c r="T1960" s="10">
        <f t="shared" si="185"/>
        <v>41356.737974537034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156.73439999999999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2">
        <f t="shared" si="184"/>
        <v>41871.637268518512</v>
      </c>
      <c r="T1961" s="10">
        <f t="shared" si="185"/>
        <v>41912.791666666664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117.90285714285716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2">
        <f t="shared" si="184"/>
        <v>41964.154409722221</v>
      </c>
      <c r="T1962" s="10">
        <f t="shared" si="185"/>
        <v>41994.154409722221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1105.3811999999998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2">
        <f t="shared" si="184"/>
        <v>41147.986307870371</v>
      </c>
      <c r="T1963" s="10">
        <f t="shared" si="185"/>
        <v>41187.957638888889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192.92499999999998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2">
        <f t="shared" si="184"/>
        <v>41742.572175925925</v>
      </c>
      <c r="T1964" s="10">
        <f t="shared" si="185"/>
        <v>41772.572175925925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126.8842105263158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2">
        <f t="shared" si="184"/>
        <v>41863.221458333333</v>
      </c>
      <c r="T1965" s="10">
        <f t="shared" si="185"/>
        <v>41898.221458333333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259.57748878923763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2">
        <f t="shared" si="184"/>
        <v>42452.064490740733</v>
      </c>
      <c r="T1966" s="10">
        <f t="shared" si="185"/>
        <v>42482.064490740733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262.27999999999997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2">
        <f t="shared" si="184"/>
        <v>40897.880902777775</v>
      </c>
      <c r="T1967" s="10">
        <f t="shared" si="185"/>
        <v>40919.833333333328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206.74309000000002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2">
        <f t="shared" si="184"/>
        <v>41835.332152777773</v>
      </c>
      <c r="T1968" s="10">
        <f t="shared" si="185"/>
        <v>41865.332152777773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370.13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2">
        <f t="shared" si="184"/>
        <v>41730.455196759256</v>
      </c>
      <c r="T1969" s="10">
        <f t="shared" si="185"/>
        <v>41760.455196759256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284.96600000000001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2">
        <f t="shared" si="184"/>
        <v>42676.378645833327</v>
      </c>
      <c r="T1970" s="10">
        <f t="shared" si="185"/>
        <v>42707.420312499999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579.08000000000004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2">
        <f t="shared" si="184"/>
        <v>42557.584120370368</v>
      </c>
      <c r="T1971" s="10">
        <f t="shared" si="185"/>
        <v>42587.584120370368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1131.8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2">
        <f t="shared" si="184"/>
        <v>41323.984965277778</v>
      </c>
      <c r="T1972" s="10">
        <f t="shared" si="185"/>
        <v>41383.943298611106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263.02771750000005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2">
        <f t="shared" si="184"/>
        <v>41561.29237268518</v>
      </c>
      <c r="T1973" s="10">
        <f t="shared" si="185"/>
        <v>41592.958333333328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674.48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2">
        <f t="shared" si="184"/>
        <v>41200.803749999999</v>
      </c>
      <c r="T1974" s="10">
        <f t="shared" si="185"/>
        <v>41230.845416666663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256.83081313131316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2">
        <f t="shared" si="184"/>
        <v>42549.514629629623</v>
      </c>
      <c r="T1975" s="10">
        <f t="shared" si="185"/>
        <v>42588.083333333336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375.49599999999998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2">
        <f t="shared" si="184"/>
        <v>41445.125798611109</v>
      </c>
      <c r="T1976" s="10">
        <f t="shared" si="185"/>
        <v>41505.125798611109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208.70837499999996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2">
        <f t="shared" si="184"/>
        <v>41313.54688657407</v>
      </c>
      <c r="T1977" s="10">
        <f t="shared" si="185"/>
        <v>41343.54688657407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346.6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2">
        <f t="shared" si="184"/>
        <v>41438.691261574073</v>
      </c>
      <c r="T1978" s="10">
        <f t="shared" si="185"/>
        <v>41468.691261574073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402.33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2">
        <f t="shared" si="184"/>
        <v>42311.008564814816</v>
      </c>
      <c r="T1979" s="10">
        <f t="shared" si="185"/>
        <v>42357.124305555553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1026.8451399999999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2">
        <f t="shared" si="184"/>
        <v>41039.017268518517</v>
      </c>
      <c r="T1980" s="10">
        <f t="shared" si="185"/>
        <v>41072.083333333328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114.901155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2">
        <f t="shared" si="184"/>
        <v>42290.25168981481</v>
      </c>
      <c r="T1981" s="10">
        <f t="shared" si="185"/>
        <v>42326.999305555553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354.82402000000002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2">
        <f t="shared" si="184"/>
        <v>42423.334050925921</v>
      </c>
      <c r="T1982" s="10">
        <f t="shared" si="185"/>
        <v>42463.292384259257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5.08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2">
        <f t="shared" si="184"/>
        <v>41799.516956018517</v>
      </c>
      <c r="T1983" s="10">
        <f t="shared" si="185"/>
        <v>41829.516956018517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2">
        <f t="shared" si="184"/>
        <v>42678.378321759257</v>
      </c>
      <c r="T1984" s="10">
        <f t="shared" si="185"/>
        <v>42708.419988425921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4.3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2">
        <f t="shared" si="184"/>
        <v>42592.803449074076</v>
      </c>
      <c r="T1985" s="10">
        <f t="shared" si="185"/>
        <v>42615.083333333336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ref="O1986:O2049" si="186">E1986/D1986*100</f>
        <v>21.146666666666665</v>
      </c>
      <c r="P1986">
        <f t="shared" ref="P1986:P2049" si="187">E1986/L1986</f>
        <v>453.14285714285717</v>
      </c>
      <c r="Q1986" t="str">
        <f t="shared" si="182"/>
        <v>photography</v>
      </c>
      <c r="R1986" t="str">
        <f t="shared" si="183"/>
        <v>people</v>
      </c>
      <c r="S1986" s="12">
        <f t="shared" si="184"/>
        <v>41913.581956018512</v>
      </c>
      <c r="T1986" s="10">
        <f t="shared" si="185"/>
        <v>41973.623622685183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si="186"/>
        <v>3.1875</v>
      </c>
      <c r="P1987">
        <f t="shared" si="187"/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2">
        <f t="shared" ref="S1987:S2050" si="190">(J1987/86400)+25569+(-5/24)</f>
        <v>42555.490405092591</v>
      </c>
      <c r="T1987" s="10">
        <f t="shared" ref="T1987:T2050" si="191">(I1987/86400)+25569+(-5/24)</f>
        <v>42584.749999999993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0.05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2">
        <f t="shared" si="190"/>
        <v>42413.225497685184</v>
      </c>
      <c r="T1988" s="10">
        <f t="shared" si="191"/>
        <v>42443.183831018519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42.472727272727276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2">
        <f t="shared" si="190"/>
        <v>42034.431435185186</v>
      </c>
      <c r="T1989" s="10">
        <f t="shared" si="191"/>
        <v>42064.431435185186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0.41666666666666669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2">
        <f t="shared" si="190"/>
        <v>42206.554884259262</v>
      </c>
      <c r="T1990" s="10">
        <f t="shared" si="191"/>
        <v>42236.554884259262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2">
        <f t="shared" si="190"/>
        <v>42685.472314814811</v>
      </c>
      <c r="T1991" s="10">
        <f t="shared" si="191"/>
        <v>42715.472314814811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16.966666666666665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2">
        <f t="shared" si="190"/>
        <v>42397.987638888888</v>
      </c>
      <c r="T1992" s="10">
        <f t="shared" si="191"/>
        <v>42412.987638888888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7.0000000000000009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2">
        <f t="shared" si="190"/>
        <v>42167.685023148144</v>
      </c>
      <c r="T1993" s="10">
        <f t="shared" si="191"/>
        <v>42188.685023148144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0.13333333333333333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2">
        <f t="shared" si="190"/>
        <v>42022.935081018521</v>
      </c>
      <c r="T1994" s="10">
        <f t="shared" si="191"/>
        <v>42052.935081018521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2">
        <f t="shared" si="190"/>
        <v>42329.380057870367</v>
      </c>
      <c r="T1995" s="10">
        <f t="shared" si="191"/>
        <v>42359.380057870367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2">
        <f t="shared" si="190"/>
        <v>42650.797939814809</v>
      </c>
      <c r="T1996" s="10">
        <f t="shared" si="191"/>
        <v>42710.839606481481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7.8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2">
        <f t="shared" si="190"/>
        <v>42181.693703703706</v>
      </c>
      <c r="T1997" s="10">
        <f t="shared" si="191"/>
        <v>42201.693703703706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2">
        <f t="shared" si="190"/>
        <v>41800.611238425925</v>
      </c>
      <c r="T1998" s="10">
        <f t="shared" si="191"/>
        <v>41830.611238425925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2">
        <f t="shared" si="190"/>
        <v>41847.722361111111</v>
      </c>
      <c r="T1999" s="10">
        <f t="shared" si="191"/>
        <v>41877.722361111111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26.200000000000003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2">
        <f t="shared" si="190"/>
        <v>41806.910162037035</v>
      </c>
      <c r="T2000" s="10">
        <f t="shared" si="191"/>
        <v>41851.910162037035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0.76129032258064511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2">
        <f t="shared" si="190"/>
        <v>41926.274398148147</v>
      </c>
      <c r="T2001" s="10">
        <f t="shared" si="191"/>
        <v>41956.316064814811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12.5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2">
        <f t="shared" si="190"/>
        <v>42345.743206018517</v>
      </c>
      <c r="T2002" s="10">
        <f t="shared" si="191"/>
        <v>42375.743206018517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382.12909090909091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2">
        <f t="shared" si="190"/>
        <v>42136.001342592594</v>
      </c>
      <c r="T2003" s="10">
        <f t="shared" si="191"/>
        <v>42167.624999999993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216.79422000000002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2">
        <f t="shared" si="190"/>
        <v>42728.503969907404</v>
      </c>
      <c r="T2004" s="10">
        <f t="shared" si="191"/>
        <v>42758.503969907404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2">
        <f t="shared" si="190"/>
        <v>40346.917268518519</v>
      </c>
      <c r="T2005" s="10">
        <f t="shared" si="191"/>
        <v>40361.75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234.42048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2">
        <f t="shared" si="190"/>
        <v>41800.396562499998</v>
      </c>
      <c r="T2006" s="10">
        <f t="shared" si="191"/>
        <v>41830.396562499998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123.68010000000001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2">
        <f t="shared" si="190"/>
        <v>41535.604374999995</v>
      </c>
      <c r="T2007" s="10">
        <f t="shared" si="191"/>
        <v>41562.957638888889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247.84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2">
        <f t="shared" si="190"/>
        <v>41941.292187499996</v>
      </c>
      <c r="T2008" s="10">
        <f t="shared" si="191"/>
        <v>41976.333854166667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115.7092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2">
        <f t="shared" si="190"/>
        <v>40347.629467592589</v>
      </c>
      <c r="T2009" s="10">
        <f t="shared" si="191"/>
        <v>40413.958333333328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117.07484768810599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2">
        <f t="shared" si="190"/>
        <v>40761.396087962959</v>
      </c>
      <c r="T2010" s="10">
        <f t="shared" si="191"/>
        <v>40805.396087962959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305.15800000000002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2">
        <f t="shared" si="190"/>
        <v>42661.115081018514</v>
      </c>
      <c r="T2011" s="10">
        <f t="shared" si="191"/>
        <v>42697.156747685185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320.05299999999994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2">
        <f t="shared" si="190"/>
        <v>42570.788090277776</v>
      </c>
      <c r="T2012" s="10">
        <f t="shared" si="191"/>
        <v>42600.788090277776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819.56399999999996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2">
        <f t="shared" si="190"/>
        <v>42347.150150462963</v>
      </c>
      <c r="T2013" s="10">
        <f t="shared" si="191"/>
        <v>42380.749999999993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234.90000000000003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2">
        <f t="shared" si="190"/>
        <v>42010.613900462959</v>
      </c>
      <c r="T2014" s="10">
        <f t="shared" si="191"/>
        <v>42040.613900462959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494.91374999999999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2">
        <f t="shared" si="190"/>
        <v>42499.752476851849</v>
      </c>
      <c r="T2015" s="10">
        <f t="shared" si="191"/>
        <v>42559.752476851849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7813.7822333333334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2">
        <f t="shared" si="190"/>
        <v>41324.006238425922</v>
      </c>
      <c r="T2016" s="10">
        <f t="shared" si="191"/>
        <v>41357.964571759258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113.00013888888888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2">
        <f t="shared" si="190"/>
        <v>40765.668553240735</v>
      </c>
      <c r="T2017" s="10">
        <f t="shared" si="191"/>
        <v>40795.668553240735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921.54219999999998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2">
        <f t="shared" si="190"/>
        <v>41312.672442129631</v>
      </c>
      <c r="T2018" s="10">
        <f t="shared" si="191"/>
        <v>41342.672442129631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125.10239999999999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2">
        <f t="shared" si="190"/>
        <v>40960.849016203698</v>
      </c>
      <c r="T2019" s="10">
        <f t="shared" si="191"/>
        <v>40991.958333333328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102.24343076923077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2">
        <f t="shared" si="190"/>
        <v>42199.157511574071</v>
      </c>
      <c r="T2020" s="10">
        <f t="shared" si="191"/>
        <v>42229.157511574071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484.90975000000003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2">
        <f t="shared" si="190"/>
        <v>42605.500243055554</v>
      </c>
      <c r="T2021" s="10">
        <f t="shared" si="191"/>
        <v>42635.500243055554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192.33333333333334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2">
        <f t="shared" si="190"/>
        <v>41736.889166666668</v>
      </c>
      <c r="T2022" s="10">
        <f t="shared" si="191"/>
        <v>41773.75277777778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281.10000000000002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2">
        <f t="shared" si="190"/>
        <v>41860.862233796295</v>
      </c>
      <c r="T2023" s="10">
        <f t="shared" si="191"/>
        <v>41905.862233796295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125.13700000000001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2">
        <f t="shared" si="190"/>
        <v>42502.36078703704</v>
      </c>
      <c r="T2024" s="10">
        <f t="shared" si="191"/>
        <v>42532.36078703704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161.459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2">
        <f t="shared" si="190"/>
        <v>42136.212418981479</v>
      </c>
      <c r="T2025" s="10">
        <f t="shared" si="191"/>
        <v>42166.212418981479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585.35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2">
        <f t="shared" si="190"/>
        <v>41099.758611111109</v>
      </c>
      <c r="T2026" s="10">
        <f t="shared" si="191"/>
        <v>41133.916666666664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201.14999999999998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2">
        <f t="shared" si="190"/>
        <v>42135.976226851846</v>
      </c>
      <c r="T2027" s="10">
        <f t="shared" si="191"/>
        <v>42165.976226851846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133.48307999999997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2">
        <f t="shared" si="190"/>
        <v>41704.527604166666</v>
      </c>
      <c r="T2028" s="10">
        <f t="shared" si="191"/>
        <v>41749.957638888889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120.24900000000001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2">
        <f t="shared" si="190"/>
        <v>42048.605543981474</v>
      </c>
      <c r="T2029" s="10">
        <f t="shared" si="191"/>
        <v>42093.563877314817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126.16666666666667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2">
        <f t="shared" si="190"/>
        <v>40215.710717592592</v>
      </c>
      <c r="T2030" s="10">
        <f t="shared" si="191"/>
        <v>40252.704861111109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361.2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2">
        <f t="shared" si="190"/>
        <v>41847.813437500001</v>
      </c>
      <c r="T2031" s="10">
        <f t="shared" si="191"/>
        <v>41877.813437500001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226.239013671875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2">
        <f t="shared" si="190"/>
        <v>41212.788148148145</v>
      </c>
      <c r="T2032" s="10">
        <f t="shared" si="191"/>
        <v>41242.788148148145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120.35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2">
        <f t="shared" si="190"/>
        <v>41975.120983796289</v>
      </c>
      <c r="T2033" s="10">
        <f t="shared" si="191"/>
        <v>42012.833333333336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304.18799999999999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2">
        <f t="shared" si="190"/>
        <v>42689.35733796296</v>
      </c>
      <c r="T2034" s="10">
        <f t="shared" si="191"/>
        <v>42718.999999999993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178.67599999999999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2">
        <f t="shared" si="190"/>
        <v>41724.874050925922</v>
      </c>
      <c r="T2035" s="10">
        <f t="shared" si="191"/>
        <v>41754.874050925922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386.81998717948721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2">
        <f t="shared" si="190"/>
        <v>42075.921678240738</v>
      </c>
      <c r="T2036" s="10">
        <f t="shared" si="191"/>
        <v>42131.081944444442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211.03642500000004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2">
        <f t="shared" si="190"/>
        <v>42311.41674768518</v>
      </c>
      <c r="T2037" s="10">
        <f t="shared" si="191"/>
        <v>42356.833333333336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131.66833333333335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2">
        <f t="shared" si="190"/>
        <v>41738.656469907401</v>
      </c>
      <c r="T2038" s="10">
        <f t="shared" si="191"/>
        <v>41768.656469907401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300.47639999999996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2">
        <f t="shared" si="190"/>
        <v>41578.001770833333</v>
      </c>
      <c r="T2039" s="10">
        <f t="shared" si="191"/>
        <v>41638.043437499997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420.51249999999999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2">
        <f t="shared" si="190"/>
        <v>41424.062743055554</v>
      </c>
      <c r="T2040" s="10">
        <f t="shared" si="191"/>
        <v>41456.541666666664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136.21680000000001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2">
        <f t="shared" si="190"/>
        <v>42675.23061342592</v>
      </c>
      <c r="T2041" s="10">
        <f t="shared" si="191"/>
        <v>42704.999305555553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248.17133333333334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2">
        <f t="shared" si="190"/>
        <v>41578.718784722216</v>
      </c>
      <c r="T2042" s="10">
        <f t="shared" si="191"/>
        <v>41593.760451388887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181.86315789473684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2">
        <f t="shared" si="190"/>
        <v>42654.317442129628</v>
      </c>
      <c r="T2043" s="10">
        <f t="shared" si="191"/>
        <v>42684.359108796292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123.53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2">
        <f t="shared" si="190"/>
        <v>42331.499699074069</v>
      </c>
      <c r="T2044" s="10">
        <f t="shared" si="191"/>
        <v>42391.499699074069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506.20938628158842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2">
        <f t="shared" si="190"/>
        <v>42660.968483796292</v>
      </c>
      <c r="T2045" s="10">
        <f t="shared" si="191"/>
        <v>42714.999305555553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108.21333333333334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2">
        <f t="shared" si="190"/>
        <v>42138.475856481477</v>
      </c>
      <c r="T2046" s="10">
        <f t="shared" si="191"/>
        <v>42168.475856481477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819.18387755102037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2">
        <f t="shared" si="190"/>
        <v>41068.880173611113</v>
      </c>
      <c r="T2047" s="10">
        <f t="shared" si="191"/>
        <v>41098.880173611113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121.10000000000001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2">
        <f t="shared" si="190"/>
        <v>41386.963472222218</v>
      </c>
      <c r="T2048" s="10">
        <f t="shared" si="191"/>
        <v>41416.963472222218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102.99897959183673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2">
        <f t="shared" si="190"/>
        <v>42081.695254629631</v>
      </c>
      <c r="T2049" s="10">
        <f t="shared" si="191"/>
        <v>42110.791666666664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ref="O2050:O2113" si="192">E2050/D2050*100</f>
        <v>148.33229411764705</v>
      </c>
      <c r="P2050">
        <f t="shared" ref="P2050:P2113" si="193">E2050/L2050</f>
        <v>91.82989803350327</v>
      </c>
      <c r="Q2050" t="str">
        <f t="shared" si="188"/>
        <v>technology</v>
      </c>
      <c r="R2050" t="str">
        <f t="shared" si="189"/>
        <v>hardware</v>
      </c>
      <c r="S2050" s="12">
        <f t="shared" si="190"/>
        <v>41387.443182870367</v>
      </c>
      <c r="T2050" s="10">
        <f t="shared" si="191"/>
        <v>41417.443182870367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si="192"/>
        <v>120.19070000000001</v>
      </c>
      <c r="P2051">
        <f t="shared" si="193"/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2">
        <f t="shared" ref="S2051:S2114" si="196">(J2051/86400)+25569+(-5/24)</f>
        <v>41575.319016203699</v>
      </c>
      <c r="T2051" s="10">
        <f t="shared" ref="T2051:T2114" si="197">(I2051/86400)+25569+(-5/24)</f>
        <v>41610.749305555553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473.27000000000004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2">
        <f t="shared" si="196"/>
        <v>42114.863171296289</v>
      </c>
      <c r="T2052" s="10">
        <f t="shared" si="197"/>
        <v>42154.863171296289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130.36250000000001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2">
        <f t="shared" si="196"/>
        <v>41603.814085648148</v>
      </c>
      <c r="T2053" s="10">
        <f t="shared" si="197"/>
        <v>41633.814085648148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353.048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2">
        <f t="shared" si="196"/>
        <v>42374.875613425924</v>
      </c>
      <c r="T2054" s="10">
        <f t="shared" si="197"/>
        <v>42419.875613425924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101.02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2">
        <f t="shared" si="196"/>
        <v>42303.409155092588</v>
      </c>
      <c r="T2055" s="10">
        <f t="shared" si="197"/>
        <v>42333.450821759259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113.59142857142857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2">
        <f t="shared" si="196"/>
        <v>41731.312615740739</v>
      </c>
      <c r="T2056" s="10">
        <f t="shared" si="197"/>
        <v>41761.312615740739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167.41666666666666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2">
        <f t="shared" si="196"/>
        <v>41946.465775462959</v>
      </c>
      <c r="T2057" s="10">
        <f t="shared" si="197"/>
        <v>41975.958333333336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153.452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2">
        <f t="shared" si="196"/>
        <v>41351.552569444444</v>
      </c>
      <c r="T2058" s="10">
        <f t="shared" si="197"/>
        <v>41381.552569444444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202.23220000000001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2">
        <f t="shared" si="196"/>
        <v>42396.286249999997</v>
      </c>
      <c r="T2059" s="10">
        <f t="shared" si="197"/>
        <v>42426.286249999997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168.28125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2">
        <f t="shared" si="196"/>
        <v>42026.16238425926</v>
      </c>
      <c r="T2060" s="10">
        <f t="shared" si="197"/>
        <v>42065.624999999993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143.45666666666668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2">
        <f t="shared" si="196"/>
        <v>42361.394143518519</v>
      </c>
      <c r="T2061" s="10">
        <f t="shared" si="197"/>
        <v>42400.707638888889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196.4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2">
        <f t="shared" si="196"/>
        <v>41783.434606481482</v>
      </c>
      <c r="T2062" s="10">
        <f t="shared" si="197"/>
        <v>41843.434606481482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107.91999999999999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2">
        <f t="shared" si="196"/>
        <v>42705.556180555555</v>
      </c>
      <c r="T2063" s="10">
        <f t="shared" si="197"/>
        <v>42735.556180555555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114.97699999999999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2">
        <f t="shared" si="196"/>
        <v>42423.174745370365</v>
      </c>
      <c r="T2064" s="10">
        <f t="shared" si="197"/>
        <v>42453.1330787037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148.04999999999998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2">
        <f t="shared" si="196"/>
        <v>42472.524317129624</v>
      </c>
      <c r="T2065" s="10">
        <f t="shared" si="197"/>
        <v>42505.524317129624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191.16676082790633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2">
        <f t="shared" si="196"/>
        <v>41389.1565162037</v>
      </c>
      <c r="T2066" s="10">
        <f t="shared" si="197"/>
        <v>41425.291666666664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199.215125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2">
        <f t="shared" si="196"/>
        <v>41603.125335648147</v>
      </c>
      <c r="T2067" s="10">
        <f t="shared" si="197"/>
        <v>41633.125335648147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218.6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2">
        <f t="shared" si="196"/>
        <v>41844.563460648147</v>
      </c>
      <c r="T2068" s="10">
        <f t="shared" si="197"/>
        <v>41874.563460648147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126.86868686868686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2">
        <f t="shared" si="196"/>
        <v>42115.645555555551</v>
      </c>
      <c r="T2069" s="10">
        <f t="shared" si="197"/>
        <v>42148.645555555551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105.22388000000001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2">
        <f t="shared" si="196"/>
        <v>42633.633275462962</v>
      </c>
      <c r="T2070" s="10">
        <f t="shared" si="197"/>
        <v>42663.633275462962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128.40666000000002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2">
        <f t="shared" si="196"/>
        <v>42340.763784722221</v>
      </c>
      <c r="T2071" s="10">
        <f t="shared" si="197"/>
        <v>42371.763784722221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317.3272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2">
        <f t="shared" si="196"/>
        <v>42519.448182870365</v>
      </c>
      <c r="T2072" s="10">
        <f t="shared" si="197"/>
        <v>42549.448182870365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280.73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2">
        <f t="shared" si="196"/>
        <v>42600.070416666662</v>
      </c>
      <c r="T2073" s="10">
        <f t="shared" si="197"/>
        <v>42645.070416666662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110.73146853146854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2">
        <f t="shared" si="196"/>
        <v>42467.373055555552</v>
      </c>
      <c r="T2074" s="10">
        <f t="shared" si="197"/>
        <v>42497.373055555552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152.60429999999999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2">
        <f t="shared" si="196"/>
        <v>42087.459699074076</v>
      </c>
      <c r="T2075" s="10">
        <f t="shared" si="197"/>
        <v>42132.459699074076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102.49999999999999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2">
        <f t="shared" si="196"/>
        <v>42466.617847222216</v>
      </c>
      <c r="T2076" s="10">
        <f t="shared" si="197"/>
        <v>42496.617847222216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1678.3738373837384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2">
        <f t="shared" si="196"/>
        <v>41450.473240740735</v>
      </c>
      <c r="T2077" s="10">
        <f t="shared" si="197"/>
        <v>41480.473240740735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543.349156424581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2">
        <f t="shared" si="196"/>
        <v>41803.672326388885</v>
      </c>
      <c r="T2078" s="10">
        <f t="shared" si="197"/>
        <v>41843.672326388885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115.50800000000001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2">
        <f t="shared" si="196"/>
        <v>42102.83421296296</v>
      </c>
      <c r="T2079" s="10">
        <f t="shared" si="197"/>
        <v>42160.666666666664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131.20499999999998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2">
        <f t="shared" si="196"/>
        <v>42692.563159722216</v>
      </c>
      <c r="T2080" s="10">
        <f t="shared" si="197"/>
        <v>42722.563159722216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288.17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2">
        <f t="shared" si="196"/>
        <v>42150.502233796295</v>
      </c>
      <c r="T2081" s="10">
        <f t="shared" si="197"/>
        <v>42180.583333333336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507.8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2">
        <f t="shared" si="196"/>
        <v>42289.748842592591</v>
      </c>
      <c r="T2082" s="10">
        <f t="shared" si="197"/>
        <v>42319.790509259255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114.57142857142857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2">
        <f t="shared" si="196"/>
        <v>41003.948553240734</v>
      </c>
      <c r="T2083" s="10">
        <f t="shared" si="197"/>
        <v>41044.999305555553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110.73333333333333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2">
        <f t="shared" si="196"/>
        <v>40810.911990740737</v>
      </c>
      <c r="T2084" s="10">
        <f t="shared" si="197"/>
        <v>40870.953657407408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113.33333333333333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2">
        <f t="shared" si="196"/>
        <v>41034.513831018514</v>
      </c>
      <c r="T2085" s="10">
        <f t="shared" si="197"/>
        <v>41064.513831018514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108.33333333333333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2">
        <f t="shared" si="196"/>
        <v>41731.624791666662</v>
      </c>
      <c r="T2086" s="10">
        <f t="shared" si="197"/>
        <v>41763.082638888889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123.53333333333335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2">
        <f t="shared" si="196"/>
        <v>41075.627164351848</v>
      </c>
      <c r="T2087" s="10">
        <f t="shared" si="197"/>
        <v>41105.627164351848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100.69999999999999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2">
        <f t="shared" si="196"/>
        <v>40860.462175925924</v>
      </c>
      <c r="T2088" s="10">
        <f t="shared" si="197"/>
        <v>40890.999305555553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103.53333333333335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2">
        <f t="shared" si="196"/>
        <v>40763.996041666665</v>
      </c>
      <c r="T2089" s="10">
        <f t="shared" si="197"/>
        <v>40793.996041666665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115.51066666666668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2">
        <f t="shared" si="196"/>
        <v>40395.506388888891</v>
      </c>
      <c r="T2090" s="10">
        <f t="shared" si="197"/>
        <v>40431.957638888889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120.4004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2">
        <f t="shared" si="196"/>
        <v>41452.867986111109</v>
      </c>
      <c r="T2091" s="10">
        <f t="shared" si="197"/>
        <v>41487.867986111109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115.040375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2">
        <f t="shared" si="196"/>
        <v>41299.173090277771</v>
      </c>
      <c r="T2092" s="10">
        <f t="shared" si="197"/>
        <v>41329.173090277771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120.46777777777777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2">
        <f t="shared" si="196"/>
        <v>40555.114328703705</v>
      </c>
      <c r="T2093" s="10">
        <f t="shared" si="197"/>
        <v>40603.625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101.28333333333333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2">
        <f t="shared" si="196"/>
        <v>40763.499212962961</v>
      </c>
      <c r="T2094" s="10">
        <f t="shared" si="197"/>
        <v>40823.499212962961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102.46666666666667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2">
        <f t="shared" si="196"/>
        <v>41205.646203703705</v>
      </c>
      <c r="T2095" s="10">
        <f t="shared" si="197"/>
        <v>41265.68787037037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120.54285714285714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2">
        <f t="shared" si="196"/>
        <v>40938.811689814815</v>
      </c>
      <c r="T2096" s="10">
        <f t="shared" si="197"/>
        <v>40972.916666666664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2">
        <f t="shared" si="196"/>
        <v>40758.525150462963</v>
      </c>
      <c r="T2097" s="10">
        <f t="shared" si="197"/>
        <v>40818.525150462963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101.66666666666666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2">
        <f t="shared" si="196"/>
        <v>41192.550173611111</v>
      </c>
      <c r="T2098" s="10">
        <f t="shared" si="197"/>
        <v>41207.957638888889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2">
        <f t="shared" si="196"/>
        <v>40818.376562500001</v>
      </c>
      <c r="T2099" s="10">
        <f t="shared" si="197"/>
        <v>40878.418229166666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100.33333333333334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2">
        <f t="shared" si="196"/>
        <v>40945.905497685184</v>
      </c>
      <c r="T2100" s="10">
        <f t="shared" si="197"/>
        <v>40975.905497685184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132.36666666666667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2">
        <f t="shared" si="196"/>
        <v>42173.53800925926</v>
      </c>
      <c r="T2101" s="10">
        <f t="shared" si="197"/>
        <v>42186.944444444445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136.66666666666666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2">
        <f t="shared" si="196"/>
        <v>41074.62663194444</v>
      </c>
      <c r="T2102" s="10">
        <f t="shared" si="197"/>
        <v>41089.957638888889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113.25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2">
        <f t="shared" si="196"/>
        <v>40891.941134259258</v>
      </c>
      <c r="T2103" s="10">
        <f t="shared" si="197"/>
        <v>40951.941134259258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2">
        <f t="shared" si="196"/>
        <v>40638.660277777773</v>
      </c>
      <c r="T2104" s="10">
        <f t="shared" si="197"/>
        <v>40668.660277777773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146.12318374694613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2">
        <f t="shared" si="196"/>
        <v>41192.546608796292</v>
      </c>
      <c r="T2105" s="10">
        <f t="shared" si="197"/>
        <v>41222.588275462964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129.5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2">
        <f t="shared" si="196"/>
        <v>41393.86613425926</v>
      </c>
      <c r="T2106" s="10">
        <f t="shared" si="197"/>
        <v>41424.791666666664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2">
        <f t="shared" si="196"/>
        <v>41951.580474537033</v>
      </c>
      <c r="T2107" s="10">
        <f t="shared" si="197"/>
        <v>41963.958333333336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107.04545454545456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2">
        <f t="shared" si="196"/>
        <v>41270.006643518514</v>
      </c>
      <c r="T2108" s="10">
        <f t="shared" si="197"/>
        <v>41300.006643518514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107.73299999999999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2">
        <f t="shared" si="196"/>
        <v>41934.502233796295</v>
      </c>
      <c r="T2109" s="10">
        <f t="shared" si="197"/>
        <v>41955.543900462959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107.31250000000001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2">
        <f t="shared" si="196"/>
        <v>41134.967361111107</v>
      </c>
      <c r="T2110" s="10">
        <f t="shared" si="197"/>
        <v>41161.954861111109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106.52500000000001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2">
        <f t="shared" si="196"/>
        <v>42160.500196759262</v>
      </c>
      <c r="T2111" s="10">
        <f t="shared" si="197"/>
        <v>42190.500196759262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100.35000000000001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2">
        <f t="shared" si="196"/>
        <v>41759.462604166663</v>
      </c>
      <c r="T2112" s="10">
        <f t="shared" si="197"/>
        <v>41786.999305555553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106.5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2">
        <f t="shared" si="196"/>
        <v>40702.988715277774</v>
      </c>
      <c r="T2113" s="10">
        <f t="shared" si="197"/>
        <v>40769.833333333328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ref="O2114:O2177" si="198">E2114/D2114*100</f>
        <v>100</v>
      </c>
      <c r="P2114">
        <f t="shared" ref="P2114:P2177" si="199">E2114/L2114</f>
        <v>27.272727272727273</v>
      </c>
      <c r="Q2114" t="str">
        <f t="shared" si="194"/>
        <v>music</v>
      </c>
      <c r="R2114" t="str">
        <f t="shared" si="195"/>
        <v>indie rock</v>
      </c>
      <c r="S2114" s="12">
        <f t="shared" si="196"/>
        <v>41365.719826388886</v>
      </c>
      <c r="T2114" s="10">
        <f t="shared" si="197"/>
        <v>41379.719826388886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si="198"/>
        <v>104.85714285714285</v>
      </c>
      <c r="P2115">
        <f t="shared" si="199"/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2">
        <f t="shared" ref="S2115:S2178" si="202">(J2115/86400)+25569+(-5/24)</f>
        <v>41870.657129629624</v>
      </c>
      <c r="T2115" s="10">
        <f t="shared" ref="T2115:T2178" si="203">(I2115/86400)+25569+(-5/24)</f>
        <v>41905.657129629624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104.69999999999999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2">
        <f t="shared" si="202"/>
        <v>40458.607291666667</v>
      </c>
      <c r="T2116" s="10">
        <f t="shared" si="203"/>
        <v>40520.999305555553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225.66666666666669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2">
        <f t="shared" si="202"/>
        <v>40563.872696759259</v>
      </c>
      <c r="T2117" s="10">
        <f t="shared" si="203"/>
        <v>40593.872696759259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100.90416666666667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2">
        <f t="shared" si="202"/>
        <v>41136.569479166668</v>
      </c>
      <c r="T2118" s="10">
        <f t="shared" si="203"/>
        <v>41184.569479166668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147.75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2">
        <f t="shared" si="202"/>
        <v>42289.851261574069</v>
      </c>
      <c r="T2119" s="10">
        <f t="shared" si="203"/>
        <v>42303.999305555553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134.61099999999999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2">
        <f t="shared" si="202"/>
        <v>40718.631203703699</v>
      </c>
      <c r="T2120" s="10">
        <f t="shared" si="203"/>
        <v>40748.631203703699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100.75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2">
        <f t="shared" si="202"/>
        <v>41106.921817129631</v>
      </c>
      <c r="T2121" s="10">
        <f t="shared" si="203"/>
        <v>41136.921817129631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100.880375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2">
        <f t="shared" si="202"/>
        <v>41591.756203703699</v>
      </c>
      <c r="T2122" s="10">
        <f t="shared" si="203"/>
        <v>41640.756203703699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0.56800000000000006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2">
        <f t="shared" si="202"/>
        <v>42716.534120370365</v>
      </c>
      <c r="T2123" s="10">
        <f t="shared" si="203"/>
        <v>42746.534120370365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0.38750000000000001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2">
        <f t="shared" si="202"/>
        <v>42712.092233796291</v>
      </c>
      <c r="T2124" s="10">
        <f t="shared" si="203"/>
        <v>42742.092233796291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2">
        <f t="shared" si="202"/>
        <v>40198.216516203705</v>
      </c>
      <c r="T2125" s="10">
        <f t="shared" si="203"/>
        <v>40252.082638888889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10.454545454545453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2">
        <f t="shared" si="202"/>
        <v>40463.819849537038</v>
      </c>
      <c r="T2126" s="10">
        <f t="shared" si="203"/>
        <v>40512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1.4200000000000002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2">
        <f t="shared" si="202"/>
        <v>42190.815196759257</v>
      </c>
      <c r="T2127" s="10">
        <f t="shared" si="203"/>
        <v>42220.815196759257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0.05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2">
        <f t="shared" si="202"/>
        <v>41951.76489583333</v>
      </c>
      <c r="T2128" s="10">
        <f t="shared" si="203"/>
        <v>41981.76489583333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28.842857142857142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2">
        <f t="shared" si="202"/>
        <v>42045.297025462962</v>
      </c>
      <c r="T2129" s="10">
        <f t="shared" si="203"/>
        <v>42075.255358796298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0.16666666666666669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2">
        <f t="shared" si="202"/>
        <v>41843.564456018517</v>
      </c>
      <c r="T2130" s="10">
        <f t="shared" si="203"/>
        <v>41903.564456018517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11.799999999999999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2">
        <f t="shared" si="202"/>
        <v>42408.815972222219</v>
      </c>
      <c r="T2131" s="10">
        <f t="shared" si="203"/>
        <v>42438.815972222219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0.20238095238095236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2">
        <f t="shared" si="202"/>
        <v>41831.87804398148</v>
      </c>
      <c r="T2132" s="10">
        <f t="shared" si="203"/>
        <v>41866.87804398148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2">
        <f t="shared" si="202"/>
        <v>42166.998738425922</v>
      </c>
      <c r="T2133" s="10">
        <f t="shared" si="203"/>
        <v>42196.998738425922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2.1129899999999995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2">
        <f t="shared" si="202"/>
        <v>41643.27884259259</v>
      </c>
      <c r="T2134" s="10">
        <f t="shared" si="203"/>
        <v>41673.27884259259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1.6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2">
        <f t="shared" si="202"/>
        <v>40618.888877314814</v>
      </c>
      <c r="T2135" s="10">
        <f t="shared" si="203"/>
        <v>40657.082638888889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1.7333333333333332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2">
        <f t="shared" si="202"/>
        <v>41361.678136574068</v>
      </c>
      <c r="T2136" s="10">
        <f t="shared" si="203"/>
        <v>41391.678136574068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9.56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2">
        <f t="shared" si="202"/>
        <v>41156.755011574074</v>
      </c>
      <c r="T2137" s="10">
        <f t="shared" si="203"/>
        <v>41186.755011574074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5.9612499999999999E-2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2">
        <f t="shared" si="202"/>
        <v>41536.300763888888</v>
      </c>
      <c r="T2138" s="10">
        <f t="shared" si="203"/>
        <v>41566.300763888888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28.405999999999999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2">
        <f t="shared" si="202"/>
        <v>41948.562835648147</v>
      </c>
      <c r="T2139" s="10">
        <f t="shared" si="203"/>
        <v>41978.562835648147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12.8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2">
        <f t="shared" si="202"/>
        <v>41556.804849537039</v>
      </c>
      <c r="T2140" s="10">
        <f t="shared" si="203"/>
        <v>41586.846516203703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5.42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2">
        <f t="shared" si="202"/>
        <v>42647.541759259257</v>
      </c>
      <c r="T2141" s="10">
        <f t="shared" si="203"/>
        <v>42677.541759259257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0.11199999999999999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2">
        <f t="shared" si="202"/>
        <v>41255.625277777777</v>
      </c>
      <c r="T2142" s="10">
        <f t="shared" si="203"/>
        <v>41285.625277777777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2">
        <f t="shared" si="202"/>
        <v>41927.027303240735</v>
      </c>
      <c r="T2143" s="10">
        <f t="shared" si="203"/>
        <v>41957.068969907406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5.7238095238095239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2">
        <f t="shared" si="202"/>
        <v>42340.493171296293</v>
      </c>
      <c r="T2144" s="10">
        <f t="shared" si="203"/>
        <v>42368.493171296293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11.25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2">
        <f t="shared" si="202"/>
        <v>40332.678379629629</v>
      </c>
      <c r="T2145" s="10">
        <f t="shared" si="203"/>
        <v>40380.583333333328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1.7098591549295776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2">
        <f t="shared" si="202"/>
        <v>41499.338425925926</v>
      </c>
      <c r="T2146" s="10">
        <f t="shared" si="203"/>
        <v>41531.338425925926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30.433333333333334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2">
        <f t="shared" si="202"/>
        <v>41575.029097222221</v>
      </c>
      <c r="T2147" s="10">
        <f t="shared" si="203"/>
        <v>41605.070763888885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0.02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2">
        <f t="shared" si="202"/>
        <v>42397.471180555549</v>
      </c>
      <c r="T2148" s="10">
        <f t="shared" si="203"/>
        <v>42411.471180555549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0.69641025641025645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2">
        <f t="shared" si="202"/>
        <v>41927.087361111109</v>
      </c>
      <c r="T2149" s="10">
        <f t="shared" si="203"/>
        <v>41959.129027777781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12">
        <f t="shared" si="202"/>
        <v>42066.525254629632</v>
      </c>
      <c r="T2150" s="10">
        <f t="shared" si="203"/>
        <v>42096.483587962961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2">
        <f t="shared" si="202"/>
        <v>40354.816620370366</v>
      </c>
      <c r="T2151" s="10">
        <f t="shared" si="203"/>
        <v>40389.791666666664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0.80999999999999994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2">
        <f t="shared" si="202"/>
        <v>42534.076377314814</v>
      </c>
      <c r="T2152" s="10">
        <f t="shared" si="203"/>
        <v>42564.076377314814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0.26222222222222225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2">
        <f t="shared" si="202"/>
        <v>42520.639050925922</v>
      </c>
      <c r="T2153" s="10">
        <f t="shared" si="203"/>
        <v>42550.639050925922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0.16666666666666669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2">
        <f t="shared" si="202"/>
        <v>41683.62394675926</v>
      </c>
      <c r="T2154" s="10">
        <f t="shared" si="203"/>
        <v>41713.582280092589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9.124454880912446E-3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2">
        <f t="shared" si="202"/>
        <v>41974.702754629623</v>
      </c>
      <c r="T2155" s="10">
        <f t="shared" si="203"/>
        <v>42014.124305555553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0.8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2">
        <f t="shared" si="202"/>
        <v>41647.42392361111</v>
      </c>
      <c r="T2156" s="10">
        <f t="shared" si="203"/>
        <v>41667.42392361111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2.2999999999999998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2">
        <f t="shared" si="202"/>
        <v>42430.539178240739</v>
      </c>
      <c r="T2157" s="10">
        <f t="shared" si="203"/>
        <v>42460.497511574074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2.6660714285714282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2">
        <f t="shared" si="202"/>
        <v>41488.645902777775</v>
      </c>
      <c r="T2158" s="10">
        <f t="shared" si="203"/>
        <v>41533.645902777775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28.192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2">
        <f t="shared" si="202"/>
        <v>42694.772951388884</v>
      </c>
      <c r="T2159" s="10">
        <f t="shared" si="203"/>
        <v>42727.124305555553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6.5900366666666672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2">
        <f t="shared" si="202"/>
        <v>41264.645532407405</v>
      </c>
      <c r="T2160" s="10">
        <f t="shared" si="203"/>
        <v>41309.645532407405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0.72222222222222221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2">
        <f t="shared" si="202"/>
        <v>40710.522847222222</v>
      </c>
      <c r="T2161" s="10">
        <f t="shared" si="203"/>
        <v>40740.522847222222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0.85000000000000009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2">
        <f t="shared" si="202"/>
        <v>41018.503530092588</v>
      </c>
      <c r="T2162" s="10">
        <f t="shared" si="203"/>
        <v>41048.503530092588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115.75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2">
        <f t="shared" si="202"/>
        <v>42240.644201388888</v>
      </c>
      <c r="T2163" s="10">
        <f t="shared" si="203"/>
        <v>42270.644201388888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112.26666666666667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2">
        <f t="shared" si="202"/>
        <v>41813.557766203703</v>
      </c>
      <c r="T2164" s="10">
        <f t="shared" si="203"/>
        <v>41844.557766203703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132.20000000000002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2">
        <f t="shared" si="202"/>
        <v>42111.691203703704</v>
      </c>
      <c r="T2165" s="10">
        <f t="shared" si="203"/>
        <v>42162.951388888883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102.63636363636364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2">
        <f t="shared" si="202"/>
        <v>42515.509421296294</v>
      </c>
      <c r="T2166" s="10">
        <f t="shared" si="203"/>
        <v>42545.957638888889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138.64000000000001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2">
        <f t="shared" si="202"/>
        <v>42438.458738425928</v>
      </c>
      <c r="T2167" s="10">
        <f t="shared" si="203"/>
        <v>42468.417071759257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146.6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12">
        <f t="shared" si="202"/>
        <v>41933.629837962959</v>
      </c>
      <c r="T2168" s="10">
        <f t="shared" si="203"/>
        <v>41978.671504629623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12">
        <f t="shared" si="202"/>
        <v>41152.858067129629</v>
      </c>
      <c r="T2169" s="10">
        <f t="shared" si="203"/>
        <v>41166.858067129629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121.5816111111111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2">
        <f t="shared" si="202"/>
        <v>42745.391909722217</v>
      </c>
      <c r="T2170" s="10">
        <f t="shared" si="203"/>
        <v>42775.999999999993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2">
        <f t="shared" si="202"/>
        <v>42793.492488425924</v>
      </c>
      <c r="T2171" s="10">
        <f t="shared" si="203"/>
        <v>42796.492488425924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180.85714285714286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2">
        <f t="shared" si="202"/>
        <v>42198.541921296295</v>
      </c>
      <c r="T2172" s="10">
        <f t="shared" si="203"/>
        <v>42238.541921296295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106.075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2">
        <f t="shared" si="202"/>
        <v>42141.748784722215</v>
      </c>
      <c r="T2173" s="10">
        <f t="shared" si="203"/>
        <v>42176.999999999993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2">
        <f t="shared" si="202"/>
        <v>42082.371759259258</v>
      </c>
      <c r="T2174" s="10">
        <f t="shared" si="203"/>
        <v>42112.371759259258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126.92857142857143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2">
        <f t="shared" si="202"/>
        <v>41495.484293981477</v>
      </c>
      <c r="T2175" s="10">
        <f t="shared" si="203"/>
        <v>41526.957638888889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102.97499999999999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2">
        <f t="shared" si="202"/>
        <v>42465.334571759253</v>
      </c>
      <c r="T2176" s="10">
        <f t="shared" si="203"/>
        <v>42495.334571759253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2">
        <f t="shared" si="202"/>
        <v>42564.800763888888</v>
      </c>
      <c r="T2177" s="10">
        <f t="shared" si="203"/>
        <v>42571.800763888888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ref="O2178:O2241" si="204">E2178/D2178*100</f>
        <v>126.02</v>
      </c>
      <c r="P2178">
        <f t="shared" ref="P2178:P2241" si="205">E2178/L2178</f>
        <v>88.74647887323944</v>
      </c>
      <c r="Q2178" t="str">
        <f t="shared" si="200"/>
        <v>music</v>
      </c>
      <c r="R2178" t="str">
        <f t="shared" si="201"/>
        <v>rock</v>
      </c>
      <c r="S2178" s="12">
        <f t="shared" si="202"/>
        <v>42096.424872685187</v>
      </c>
      <c r="T2178" s="10">
        <f t="shared" si="203"/>
        <v>42126.424872685187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si="204"/>
        <v>100.12</v>
      </c>
      <c r="P2179">
        <f t="shared" si="205"/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2">
        <f t="shared" ref="S2179:S2242" si="208">(J2179/86400)+25569+(-5/24)</f>
        <v>42502.042442129627</v>
      </c>
      <c r="T2179" s="10">
        <f t="shared" ref="T2179:T2242" si="209">(I2179/86400)+25569+(-5/24)</f>
        <v>42527.042442129627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138.64000000000001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2">
        <f t="shared" si="208"/>
        <v>42723.428206018514</v>
      </c>
      <c r="T2180" s="10">
        <f t="shared" si="209"/>
        <v>42753.428206018514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161.4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2">
        <f t="shared" si="208"/>
        <v>42074.962870370371</v>
      </c>
      <c r="T2181" s="10">
        <f t="shared" si="209"/>
        <v>42104.962870370371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107.18419999999999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2">
        <f t="shared" si="208"/>
        <v>42279.461435185185</v>
      </c>
      <c r="T2182" s="10">
        <f t="shared" si="209"/>
        <v>42321.503101851849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153.1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2">
        <f t="shared" si="208"/>
        <v>42772.796909722216</v>
      </c>
      <c r="T2183" s="10">
        <f t="shared" si="209"/>
        <v>42786.796909722216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524.16666666666663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2">
        <f t="shared" si="208"/>
        <v>41879.692418981482</v>
      </c>
      <c r="T2184" s="10">
        <f t="shared" si="209"/>
        <v>41914.692418981482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489.27777777777777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2">
        <f t="shared" si="208"/>
        <v>42745.157141203701</v>
      </c>
      <c r="T2185" s="10">
        <f t="shared" si="209"/>
        <v>42774.999999999993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284.74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2">
        <f t="shared" si="208"/>
        <v>42380.481956018521</v>
      </c>
      <c r="T2186" s="10">
        <f t="shared" si="209"/>
        <v>42394.458333333336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1856.97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2">
        <f t="shared" si="208"/>
        <v>41319.141655092586</v>
      </c>
      <c r="T2187" s="10">
        <f t="shared" si="209"/>
        <v>41359.141655092586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109.67499999999998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2">
        <f t="shared" si="208"/>
        <v>42583.406747685185</v>
      </c>
      <c r="T2188" s="10">
        <f t="shared" si="209"/>
        <v>42619.874999999993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1014.6425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2">
        <f t="shared" si="208"/>
        <v>42068.000763888886</v>
      </c>
      <c r="T2189" s="10">
        <f t="shared" si="209"/>
        <v>42096.957638888889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412.17692027666544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2">
        <f t="shared" si="208"/>
        <v>42633.377789351849</v>
      </c>
      <c r="T2190" s="10">
        <f t="shared" si="209"/>
        <v>42668.499999999993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503.25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2">
        <f t="shared" si="208"/>
        <v>42467.579861111109</v>
      </c>
      <c r="T2191" s="10">
        <f t="shared" si="209"/>
        <v>42481.708333333336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184.61052631578946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2">
        <f t="shared" si="208"/>
        <v>42417.416712962957</v>
      </c>
      <c r="T2192" s="10">
        <f t="shared" si="209"/>
        <v>42452.082638888889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119.73333333333333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2">
        <f t="shared" si="208"/>
        <v>42768.6253125</v>
      </c>
      <c r="T2193" s="10">
        <f t="shared" si="209"/>
        <v>42780.6253125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1081.2401666666667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2">
        <f t="shared" si="208"/>
        <v>42691.642870370364</v>
      </c>
      <c r="T2194" s="10">
        <f t="shared" si="209"/>
        <v>42719.749999999993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452.37333333333333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2">
        <f t="shared" si="208"/>
        <v>42664.197592592587</v>
      </c>
      <c r="T2195" s="10">
        <f t="shared" si="209"/>
        <v>42694.999305555553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537.37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2">
        <f t="shared" si="208"/>
        <v>42425.54965277778</v>
      </c>
      <c r="T2196" s="10">
        <f t="shared" si="209"/>
        <v>42455.507986111108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120.32608695652173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2">
        <f t="shared" si="208"/>
        <v>42197.563657407409</v>
      </c>
      <c r="T2197" s="10">
        <f t="shared" si="209"/>
        <v>42227.563657407409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113.83571428571429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2">
        <f t="shared" si="208"/>
        <v>42675.278958333329</v>
      </c>
      <c r="T2198" s="10">
        <f t="shared" si="209"/>
        <v>42706.083333333336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951.03109999999992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2">
        <f t="shared" si="208"/>
        <v>42033.37568287037</v>
      </c>
      <c r="T2199" s="10">
        <f t="shared" si="209"/>
        <v>42063.37568287037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132.89249999999998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2">
        <f t="shared" si="208"/>
        <v>42292.305555555555</v>
      </c>
      <c r="T2200" s="10">
        <f t="shared" si="209"/>
        <v>42322.347222222219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146.97777777777779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2">
        <f t="shared" si="208"/>
        <v>42262.208310185182</v>
      </c>
      <c r="T2201" s="10">
        <f t="shared" si="209"/>
        <v>42292.208310185182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542.15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2">
        <f t="shared" si="208"/>
        <v>42163.417453703696</v>
      </c>
      <c r="T2202" s="10">
        <f t="shared" si="209"/>
        <v>42190.916666666664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382.71818181818185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2">
        <f t="shared" si="208"/>
        <v>41276.638483796291</v>
      </c>
      <c r="T2203" s="10">
        <f t="shared" si="209"/>
        <v>41290.638483796291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704.18124999999998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2">
        <f t="shared" si="208"/>
        <v>41184.640833333331</v>
      </c>
      <c r="T2204" s="10">
        <f t="shared" si="209"/>
        <v>41214.640833333331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109.55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2">
        <f t="shared" si="208"/>
        <v>42241.651412037034</v>
      </c>
      <c r="T2205" s="10">
        <f t="shared" si="209"/>
        <v>42271.651412037034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132.86666666666667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2">
        <f t="shared" si="208"/>
        <v>41312.103229166663</v>
      </c>
      <c r="T2206" s="10">
        <f t="shared" si="209"/>
        <v>41342.103229166663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2">
        <f t="shared" si="208"/>
        <v>41031.613298611112</v>
      </c>
      <c r="T2207" s="10">
        <f t="shared" si="209"/>
        <v>41061.613298611112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102.72727272727273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2">
        <f t="shared" si="208"/>
        <v>40997.048888888887</v>
      </c>
      <c r="T2208" s="10">
        <f t="shared" si="209"/>
        <v>41015.048888888887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2">
        <f t="shared" si="208"/>
        <v>41563.985798611109</v>
      </c>
      <c r="T2209" s="10">
        <f t="shared" si="209"/>
        <v>41594.027465277773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101.6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2">
        <f t="shared" si="208"/>
        <v>40946.673912037033</v>
      </c>
      <c r="T2210" s="10">
        <f t="shared" si="209"/>
        <v>41005.958333333328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150.80000000000001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2">
        <f t="shared" si="208"/>
        <v>41732.27134259259</v>
      </c>
      <c r="T2211" s="10">
        <f t="shared" si="209"/>
        <v>41743.75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111.425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2">
        <f t="shared" si="208"/>
        <v>40955.857754629629</v>
      </c>
      <c r="T2212" s="10">
        <f t="shared" si="209"/>
        <v>41013.525000000001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195.6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2">
        <f t="shared" si="208"/>
        <v>41716.576678240737</v>
      </c>
      <c r="T2213" s="10">
        <f t="shared" si="209"/>
        <v>41739.082638888889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114.38333333333333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2">
        <f t="shared" si="208"/>
        <v>41548.539085648146</v>
      </c>
      <c r="T2214" s="10">
        <f t="shared" si="209"/>
        <v>41581.833333333328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2">
        <f t="shared" si="208"/>
        <v>42109.617812499993</v>
      </c>
      <c r="T2215" s="10">
        <f t="shared" si="209"/>
        <v>42139.617812499993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292.50166666666667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2">
        <f t="shared" si="208"/>
        <v>41646.58388888889</v>
      </c>
      <c r="T2216" s="10">
        <f t="shared" si="209"/>
        <v>41676.58388888889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156.36363636363637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2">
        <f t="shared" si="208"/>
        <v>40958.508935185186</v>
      </c>
      <c r="T2217" s="10">
        <f t="shared" si="209"/>
        <v>40981.082638888889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105.66666666666666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2">
        <f t="shared" si="208"/>
        <v>42194.543344907404</v>
      </c>
      <c r="T2218" s="10">
        <f t="shared" si="209"/>
        <v>42208.543344907404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101.19047619047619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2">
        <f t="shared" si="208"/>
        <v>42299.568437499998</v>
      </c>
      <c r="T2219" s="10">
        <f t="shared" si="209"/>
        <v>42310.124999999993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122.833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2">
        <f t="shared" si="208"/>
        <v>41127.603969907403</v>
      </c>
      <c r="T2220" s="10">
        <f t="shared" si="209"/>
        <v>41149.791666666664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101.49999999999999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2">
        <f t="shared" si="208"/>
        <v>42205.510555555556</v>
      </c>
      <c r="T2221" s="10">
        <f t="shared" si="209"/>
        <v>42235.510555555556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101.14285714285714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2">
        <f t="shared" si="208"/>
        <v>41451.852268518516</v>
      </c>
      <c r="T2222" s="10">
        <f t="shared" si="209"/>
        <v>41481.852268518516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108.11999999999999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2">
        <f t="shared" si="208"/>
        <v>42452.458437499998</v>
      </c>
      <c r="T2223" s="10">
        <f t="shared" si="209"/>
        <v>42482.791666666664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162.6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2">
        <f t="shared" si="208"/>
        <v>40906.579247685186</v>
      </c>
      <c r="T2224" s="10">
        <f t="shared" si="209"/>
        <v>40936.579247685186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105.80000000000001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2">
        <f t="shared" si="208"/>
        <v>42152.432500000003</v>
      </c>
      <c r="T2225" s="10">
        <f t="shared" si="209"/>
        <v>42182.432500000003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243.15000000000003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2">
        <f t="shared" si="208"/>
        <v>42644.459201388883</v>
      </c>
      <c r="T2226" s="10">
        <f t="shared" si="209"/>
        <v>42672.583333333336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944.83338095238094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2">
        <f t="shared" si="208"/>
        <v>41873.583506944444</v>
      </c>
      <c r="T2227" s="10">
        <f t="shared" si="209"/>
        <v>41903.583506944444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108.46283333333334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2">
        <f t="shared" si="208"/>
        <v>42381.590532407405</v>
      </c>
      <c r="T2228" s="10">
        <f t="shared" si="209"/>
        <v>42411.999305555553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157.37692307692308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2">
        <f t="shared" si="208"/>
        <v>41561.599016203698</v>
      </c>
      <c r="T2229" s="10">
        <f t="shared" si="209"/>
        <v>41591.640682870369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1174.49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2">
        <f t="shared" si="208"/>
        <v>42202.069861111107</v>
      </c>
      <c r="T2230" s="10">
        <f t="shared" si="209"/>
        <v>42232.069861111107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171.04755366949576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2">
        <f t="shared" si="208"/>
        <v>41484.455914351849</v>
      </c>
      <c r="T2231" s="10">
        <f t="shared" si="209"/>
        <v>41519.958333333328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125.95294117647057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2">
        <f t="shared" si="208"/>
        <v>41724.672766203701</v>
      </c>
      <c r="T2232" s="10">
        <f t="shared" si="209"/>
        <v>41754.672766203701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1212.1296000000002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2">
        <f t="shared" si="208"/>
        <v>41423.702557870369</v>
      </c>
      <c r="T2233" s="10">
        <f t="shared" si="209"/>
        <v>41450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495.8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2">
        <f t="shared" si="208"/>
        <v>41806.585740740738</v>
      </c>
      <c r="T2234" s="10">
        <f t="shared" si="209"/>
        <v>41838.916666666664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332.03999999999996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2">
        <f t="shared" si="208"/>
        <v>42331.170590277776</v>
      </c>
      <c r="T2235" s="10">
        <f t="shared" si="209"/>
        <v>42351.791666666664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2">
        <f t="shared" si="208"/>
        <v>42710.616284722222</v>
      </c>
      <c r="T2236" s="10">
        <f t="shared" si="209"/>
        <v>42740.616284722222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153.3153846153846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2">
        <f t="shared" si="208"/>
        <v>42061.813784722217</v>
      </c>
      <c r="T2237" s="10">
        <f t="shared" si="209"/>
        <v>42091.772118055553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537.10714285714289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2">
        <f t="shared" si="208"/>
        <v>42371.408831018511</v>
      </c>
      <c r="T2238" s="10">
        <f t="shared" si="209"/>
        <v>42401.408831018511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352.92777777777775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2">
        <f t="shared" si="208"/>
        <v>41914.794942129629</v>
      </c>
      <c r="T2239" s="10">
        <f t="shared" si="209"/>
        <v>41955.124305555553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137.4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2">
        <f t="shared" si="208"/>
        <v>42774.41337962963</v>
      </c>
      <c r="T2240" s="10">
        <f t="shared" si="209"/>
        <v>42804.41337962963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128.02668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2">
        <f t="shared" si="208"/>
        <v>41572.750162037039</v>
      </c>
      <c r="T2241" s="10">
        <f t="shared" si="209"/>
        <v>41608.959722222222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ref="O2242:O2305" si="210">E2242/D2242*100</f>
        <v>270.68</v>
      </c>
      <c r="P2242">
        <f t="shared" ref="P2242:P2305" si="211">E2242/L2242</f>
        <v>140.97916666666666</v>
      </c>
      <c r="Q2242" t="str">
        <f t="shared" si="206"/>
        <v>games</v>
      </c>
      <c r="R2242" t="str">
        <f t="shared" si="207"/>
        <v>tabletop games</v>
      </c>
      <c r="S2242" s="12">
        <f t="shared" si="208"/>
        <v>42452.617407407401</v>
      </c>
      <c r="T2242" s="10">
        <f t="shared" si="209"/>
        <v>42482.617407407401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si="210"/>
        <v>806.4</v>
      </c>
      <c r="P2243">
        <f t="shared" si="211"/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2">
        <f t="shared" ref="S2243:S2306" si="214">(J2243/86400)+25569+(-5/24)</f>
        <v>42766.619212962956</v>
      </c>
      <c r="T2243" s="10">
        <f t="shared" ref="T2243:T2306" si="215">(I2243/86400)+25569+(-5/24)</f>
        <v>42796.619212962956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1360.0976000000001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2">
        <f t="shared" si="214"/>
        <v>41569.367280092592</v>
      </c>
      <c r="T2244" s="10">
        <f t="shared" si="215"/>
        <v>41604.918055555558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2">
        <f t="shared" si="214"/>
        <v>42800.542708333327</v>
      </c>
      <c r="T2245" s="10">
        <f t="shared" si="215"/>
        <v>42806.916666666664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377.02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2">
        <f t="shared" si="214"/>
        <v>42647.610486111109</v>
      </c>
      <c r="T2246" s="10">
        <f t="shared" si="215"/>
        <v>42659.645833333336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2647.0250000000001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2">
        <f t="shared" si="214"/>
        <v>41660.500196759254</v>
      </c>
      <c r="T2247" s="10">
        <f t="shared" si="215"/>
        <v>41691.541666666664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100.12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2">
        <f t="shared" si="214"/>
        <v>42221.583449074074</v>
      </c>
      <c r="T2248" s="10">
        <f t="shared" si="215"/>
        <v>42251.583449074074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104.45405405405405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2">
        <f t="shared" si="214"/>
        <v>42200.457928240743</v>
      </c>
      <c r="T2249" s="10">
        <f t="shared" si="215"/>
        <v>42214.457928240743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107.21428571428571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2">
        <f t="shared" si="214"/>
        <v>42688.667569444442</v>
      </c>
      <c r="T2250" s="10">
        <f t="shared" si="215"/>
        <v>42718.667569444442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168.77142857142857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2">
        <f t="shared" si="214"/>
        <v>41336.49496527778</v>
      </c>
      <c r="T2251" s="10">
        <f t="shared" si="215"/>
        <v>41366.453298611108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975.11200000000008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2">
        <f t="shared" si="214"/>
        <v>42676.7971412037</v>
      </c>
      <c r="T2252" s="10">
        <f t="shared" si="215"/>
        <v>42706.838807870365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134.44929411764704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2">
        <f t="shared" si="214"/>
        <v>41846.137465277774</v>
      </c>
      <c r="T2253" s="10">
        <f t="shared" si="215"/>
        <v>41867.137465277774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272.27777777777777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2">
        <f t="shared" si="214"/>
        <v>42573.119652777772</v>
      </c>
      <c r="T2254" s="10">
        <f t="shared" si="215"/>
        <v>42588.119652777772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112.6875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2">
        <f t="shared" si="214"/>
        <v>42296.422997685186</v>
      </c>
      <c r="T2255" s="10">
        <f t="shared" si="215"/>
        <v>42326.46466435185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459.8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2">
        <f t="shared" si="214"/>
        <v>42752.439444444441</v>
      </c>
      <c r="T2256" s="10">
        <f t="shared" si="215"/>
        <v>42759.439444444441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286.65822784810126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2">
        <f t="shared" si="214"/>
        <v>42467.743645833332</v>
      </c>
      <c r="T2257" s="10">
        <f t="shared" si="215"/>
        <v>42497.743645833332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222.70833333333334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2">
        <f t="shared" si="214"/>
        <v>42682.243587962956</v>
      </c>
      <c r="T2258" s="10">
        <f t="shared" si="215"/>
        <v>42696.243587962956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636.14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2">
        <f t="shared" si="214"/>
        <v>42505.728344907409</v>
      </c>
      <c r="T2259" s="10">
        <f t="shared" si="215"/>
        <v>42540.749999999993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146.5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2">
        <f t="shared" si="214"/>
        <v>42136.542673611104</v>
      </c>
      <c r="T2260" s="10">
        <f t="shared" si="215"/>
        <v>42166.542673611104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1867.1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2">
        <f t="shared" si="214"/>
        <v>42702.59648148148</v>
      </c>
      <c r="T2261" s="10">
        <f t="shared" si="215"/>
        <v>42712.59648148148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326.92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2">
        <f t="shared" si="214"/>
        <v>41694.808449074073</v>
      </c>
      <c r="T2262" s="10">
        <f t="shared" si="215"/>
        <v>41724.766782407409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779.5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2">
        <f t="shared" si="214"/>
        <v>42759.516435185178</v>
      </c>
      <c r="T2263" s="10">
        <f t="shared" si="215"/>
        <v>42780.516435185178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154.15151515151516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2">
        <f t="shared" si="214"/>
        <v>41926.376828703702</v>
      </c>
      <c r="T2264" s="10">
        <f t="shared" si="215"/>
        <v>41960.791666666664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115.54666666666667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2">
        <f t="shared" si="214"/>
        <v>42014.623993055553</v>
      </c>
      <c r="T2265" s="10">
        <f t="shared" si="215"/>
        <v>42035.623993055553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180.03333333333333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2">
        <f t="shared" si="214"/>
        <v>42496.374004629623</v>
      </c>
      <c r="T2266" s="10">
        <f t="shared" si="215"/>
        <v>42512.916666666664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298.5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2">
        <f t="shared" si="214"/>
        <v>42689.644756944443</v>
      </c>
      <c r="T2267" s="10">
        <f t="shared" si="215"/>
        <v>42696.644756944443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320.26666666666665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2">
        <f t="shared" si="214"/>
        <v>42469.666574074072</v>
      </c>
      <c r="T2268" s="10">
        <f t="shared" si="215"/>
        <v>42486.874999999993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380.52499999999998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2">
        <f t="shared" si="214"/>
        <v>41968.621493055551</v>
      </c>
      <c r="T2269" s="10">
        <f t="shared" si="215"/>
        <v>41993.833333333336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102.60000000000001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2">
        <f t="shared" si="214"/>
        <v>42775.874016203707</v>
      </c>
      <c r="T2270" s="10">
        <f t="shared" si="215"/>
        <v>42805.874016203707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1801.64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2">
        <f t="shared" si="214"/>
        <v>42776.496099537035</v>
      </c>
      <c r="T2271" s="10">
        <f t="shared" si="215"/>
        <v>42800.999999999993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720.24800000000005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2">
        <f t="shared" si="214"/>
        <v>42725.661030092589</v>
      </c>
      <c r="T2272" s="10">
        <f t="shared" si="215"/>
        <v>42745.707638888889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283.09000000000003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2">
        <f t="shared" si="214"/>
        <v>42683.791712962957</v>
      </c>
      <c r="T2273" s="10">
        <f t="shared" si="215"/>
        <v>42713.791712962957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1356.6000000000001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2">
        <f t="shared" si="214"/>
        <v>42315.491157407407</v>
      </c>
      <c r="T2274" s="10">
        <f t="shared" si="215"/>
        <v>42345.491157407407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220.35999999999999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2">
        <f t="shared" si="214"/>
        <v>42781.340763888882</v>
      </c>
      <c r="T2275" s="10">
        <f t="shared" si="215"/>
        <v>42806.299097222225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119.6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2">
        <f t="shared" si="214"/>
        <v>41663.292326388888</v>
      </c>
      <c r="T2276" s="10">
        <f t="shared" si="215"/>
        <v>41693.292326388888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407.76923076923077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2">
        <f t="shared" si="214"/>
        <v>41965.408321759256</v>
      </c>
      <c r="T2277" s="10">
        <f t="shared" si="215"/>
        <v>41995.408321759256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105.81826105905425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2">
        <f t="shared" si="214"/>
        <v>41614.443159722221</v>
      </c>
      <c r="T2278" s="10">
        <f t="shared" si="215"/>
        <v>41644.443159722221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141.08235294117648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2">
        <f t="shared" si="214"/>
        <v>40936.470173611109</v>
      </c>
      <c r="T2279" s="10">
        <f t="shared" si="215"/>
        <v>40966.470173611109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270.7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2">
        <f t="shared" si="214"/>
        <v>42338.500775462962</v>
      </c>
      <c r="T2280" s="10">
        <f t="shared" si="215"/>
        <v>42372.749305555553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153.80000000000001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2">
        <f t="shared" si="214"/>
        <v>42020.598368055558</v>
      </c>
      <c r="T2281" s="10">
        <f t="shared" si="215"/>
        <v>42038.958333333336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403.57653061224488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2">
        <f t="shared" si="214"/>
        <v>42234.416562499995</v>
      </c>
      <c r="T2282" s="10">
        <f t="shared" si="215"/>
        <v>42264.416562499995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2">
        <f t="shared" si="214"/>
        <v>40687.077511574069</v>
      </c>
      <c r="T2283" s="10">
        <f t="shared" si="215"/>
        <v>40749.076388888883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185.33333333333331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2">
        <f t="shared" si="214"/>
        <v>42322.966273148144</v>
      </c>
      <c r="T2284" s="10">
        <f t="shared" si="215"/>
        <v>42382.966273148144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100.85533333333332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2">
        <f t="shared" si="214"/>
        <v>40977.916712962957</v>
      </c>
      <c r="T2285" s="10">
        <f t="shared" si="215"/>
        <v>41037.875046296293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106.22116666666668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2">
        <f t="shared" si="214"/>
        <v>40585.588483796295</v>
      </c>
      <c r="T2286" s="10">
        <f t="shared" si="215"/>
        <v>40613.958333333328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121.36666666666667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2">
        <f t="shared" si="214"/>
        <v>41058.977349537039</v>
      </c>
      <c r="T2287" s="10">
        <f t="shared" si="215"/>
        <v>41088.977349537039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100.06666666666666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2">
        <f t="shared" si="214"/>
        <v>41494.755254629628</v>
      </c>
      <c r="T2288" s="10">
        <f t="shared" si="215"/>
        <v>41522.957638888889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119.97755555555555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2">
        <f t="shared" si="214"/>
        <v>41792.459027777775</v>
      </c>
      <c r="T2289" s="10">
        <f t="shared" si="215"/>
        <v>41813.459027777775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100.1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12">
        <f t="shared" si="214"/>
        <v>41067.619085648148</v>
      </c>
      <c r="T2290" s="10">
        <f t="shared" si="215"/>
        <v>41086.541666666664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107.4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12">
        <f t="shared" si="214"/>
        <v>41571.790046296293</v>
      </c>
      <c r="T2291" s="10">
        <f t="shared" si="215"/>
        <v>41614.765277777777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104.06666666666666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2">
        <f t="shared" si="214"/>
        <v>40070.045486111107</v>
      </c>
      <c r="T2292" s="10">
        <f t="shared" si="215"/>
        <v>40148.5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172.8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2">
        <f t="shared" si="214"/>
        <v>40987.768726851849</v>
      </c>
      <c r="T2293" s="10">
        <f t="shared" si="215"/>
        <v>41021.958333333328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107.2505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2">
        <f t="shared" si="214"/>
        <v>40987.489305555551</v>
      </c>
      <c r="T2294" s="10">
        <f t="shared" si="215"/>
        <v>41017.489305555551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108.23529411764706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2">
        <f t="shared" si="214"/>
        <v>41151.499988425923</v>
      </c>
      <c r="T2295" s="10">
        <f t="shared" si="215"/>
        <v>41176.957638888889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146.08079999999998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2">
        <f t="shared" si="214"/>
        <v>41264.514814814815</v>
      </c>
      <c r="T2296" s="10">
        <f t="shared" si="215"/>
        <v>41294.514814814815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125.25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2">
        <f t="shared" si="214"/>
        <v>41270.746018518512</v>
      </c>
      <c r="T2297" s="10">
        <f t="shared" si="215"/>
        <v>41300.746018518512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149.07142857142856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2">
        <f t="shared" si="214"/>
        <v>40927.52344907407</v>
      </c>
      <c r="T2298" s="10">
        <f t="shared" si="215"/>
        <v>40962.52344907407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100.6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2">
        <f t="shared" si="214"/>
        <v>40947.83390046296</v>
      </c>
      <c r="T2299" s="10">
        <f t="shared" si="215"/>
        <v>40981.957638888889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105.07333333333332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2">
        <f t="shared" si="214"/>
        <v>41694.632326388884</v>
      </c>
      <c r="T2300" s="10">
        <f t="shared" si="215"/>
        <v>41724.59065972222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350.16666666666663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2">
        <f t="shared" si="214"/>
        <v>40564.824178240735</v>
      </c>
      <c r="T2301" s="10">
        <f t="shared" si="215"/>
        <v>40579.824178240735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101.25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2">
        <f t="shared" si="214"/>
        <v>41074.518703703703</v>
      </c>
      <c r="T2302" s="10">
        <f t="shared" si="215"/>
        <v>41088.518703703703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133.6044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2">
        <f t="shared" si="214"/>
        <v>41415.938611111109</v>
      </c>
      <c r="T2303" s="10">
        <f t="shared" si="215"/>
        <v>41445.938611111109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170.65217391304347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2">
        <f t="shared" si="214"/>
        <v>41605.660115740735</v>
      </c>
      <c r="T2304" s="10">
        <f t="shared" si="215"/>
        <v>41639.083333333328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109.35829457364341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2">
        <f t="shared" si="214"/>
        <v>40849.902731481481</v>
      </c>
      <c r="T2305" s="10">
        <f t="shared" si="215"/>
        <v>40889.944398148145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ref="O2306:O2369" si="216">E2306/D2306*100</f>
        <v>100.70033333333335</v>
      </c>
      <c r="P2306">
        <f t="shared" ref="P2306:P2369" si="217">E2306/L2306</f>
        <v>53.469203539823013</v>
      </c>
      <c r="Q2306" t="str">
        <f t="shared" si="212"/>
        <v>music</v>
      </c>
      <c r="R2306" t="str">
        <f t="shared" si="213"/>
        <v>indie rock</v>
      </c>
      <c r="S2306" s="12">
        <f t="shared" si="214"/>
        <v>40502.607534722221</v>
      </c>
      <c r="T2306" s="10">
        <f t="shared" si="215"/>
        <v>40543.999305555553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si="216"/>
        <v>101.22777777777779</v>
      </c>
      <c r="P2307">
        <f t="shared" si="217"/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2">
        <f t="shared" ref="S2307:S2370" si="220">(J2307/86400)+25569+(-5/24)</f>
        <v>41834.486944444441</v>
      </c>
      <c r="T2307" s="10">
        <f t="shared" ref="T2307:T2370" si="221">(I2307/86400)+25569+(-5/24)</f>
        <v>41859.541666666664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106.75857142857143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2">
        <f t="shared" si="220"/>
        <v>40947.959826388884</v>
      </c>
      <c r="T2308" s="10">
        <f t="shared" si="221"/>
        <v>40977.959826388884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106.65777537961894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2">
        <f t="shared" si="220"/>
        <v>41004.594131944446</v>
      </c>
      <c r="T2309" s="10">
        <f t="shared" si="221"/>
        <v>41034.59407407407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101.30622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2">
        <f t="shared" si="220"/>
        <v>41851.754583333335</v>
      </c>
      <c r="T2310" s="10">
        <f t="shared" si="221"/>
        <v>41879.833333333328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106.67450000000001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2">
        <f t="shared" si="220"/>
        <v>41307.779363425921</v>
      </c>
      <c r="T2311" s="10">
        <f t="shared" si="221"/>
        <v>41342.779363425921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428.83978378378379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2">
        <f t="shared" si="220"/>
        <v>41324.585821759254</v>
      </c>
      <c r="T2312" s="10">
        <f t="shared" si="221"/>
        <v>41354.54415509259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104.11111111111111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2">
        <f t="shared" si="220"/>
        <v>41735.796168981477</v>
      </c>
      <c r="T2313" s="10">
        <f t="shared" si="221"/>
        <v>41765.796168981477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107.86666666666666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2">
        <f t="shared" si="220"/>
        <v>41716.424513888887</v>
      </c>
      <c r="T2314" s="10">
        <f t="shared" si="221"/>
        <v>41747.75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175.84040000000002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2">
        <f t="shared" si="220"/>
        <v>41002.750300925924</v>
      </c>
      <c r="T2315" s="10">
        <f t="shared" si="221"/>
        <v>41032.750300925924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156.97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2">
        <f t="shared" si="220"/>
        <v>41037.343252314815</v>
      </c>
      <c r="T2316" s="10">
        <f t="shared" si="221"/>
        <v>41067.343252314815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102.60000000000001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2">
        <f t="shared" si="220"/>
        <v>41004.517858796295</v>
      </c>
      <c r="T2317" s="10">
        <f t="shared" si="221"/>
        <v>41034.517858796295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104.04266666666666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2">
        <f t="shared" si="220"/>
        <v>40079.516782407409</v>
      </c>
      <c r="T2318" s="10">
        <f t="shared" si="221"/>
        <v>40156.558333333327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2">
        <f t="shared" si="220"/>
        <v>40192.33390046296</v>
      </c>
      <c r="T2319" s="10">
        <f t="shared" si="221"/>
        <v>40224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121.05999999999999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2">
        <f t="shared" si="220"/>
        <v>40050.435347222221</v>
      </c>
      <c r="T2320" s="10">
        <f t="shared" si="221"/>
        <v>40081.957638888889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107.69999999999999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2">
        <f t="shared" si="220"/>
        <v>41592.873668981476</v>
      </c>
      <c r="T2321" s="10">
        <f t="shared" si="221"/>
        <v>41622.873668981476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108.66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2">
        <f t="shared" si="220"/>
        <v>41696.608796296292</v>
      </c>
      <c r="T2322" s="10">
        <f t="shared" si="221"/>
        <v>41731.567129629628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39.120962394619681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2">
        <f t="shared" si="220"/>
        <v>42799.052094907405</v>
      </c>
      <c r="T2323" s="10">
        <f t="shared" si="221"/>
        <v>42829.010428240734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3.1481481481481479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2">
        <f t="shared" si="220"/>
        <v>42804.6871412037</v>
      </c>
      <c r="T2324" s="10">
        <f t="shared" si="221"/>
        <v>42834.645474537036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2">
        <f t="shared" si="220"/>
        <v>42807.546840277777</v>
      </c>
      <c r="T2325" s="10">
        <f t="shared" si="221"/>
        <v>42814.546840277777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20.733333333333334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2">
        <f t="shared" si="220"/>
        <v>42790.67690972222</v>
      </c>
      <c r="T2326" s="10">
        <f t="shared" si="221"/>
        <v>42820.635243055549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2">
        <f t="shared" si="220"/>
        <v>42793.814016203702</v>
      </c>
      <c r="T2327" s="10">
        <f t="shared" si="221"/>
        <v>42823.772349537037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0.72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2">
        <f t="shared" si="220"/>
        <v>42803.825787037036</v>
      </c>
      <c r="T2328" s="10">
        <f t="shared" si="221"/>
        <v>42855.499999999993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526.09431428571429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2">
        <f t="shared" si="220"/>
        <v>41842.708796296291</v>
      </c>
      <c r="T2329" s="10">
        <f t="shared" si="221"/>
        <v>41877.708796296291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254.45000000000002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2">
        <f t="shared" si="220"/>
        <v>42139.573344907403</v>
      </c>
      <c r="T2330" s="10">
        <f t="shared" si="221"/>
        <v>42169.573344907403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105.91999999999999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2">
        <f t="shared" si="220"/>
        <v>41807.416041666664</v>
      </c>
      <c r="T2331" s="10">
        <f t="shared" si="221"/>
        <v>41837.416041666664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102.42285714285715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2">
        <f t="shared" si="220"/>
        <v>42332.691469907404</v>
      </c>
      <c r="T2332" s="10">
        <f t="shared" si="221"/>
        <v>42362.791666666664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144.31375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2">
        <f t="shared" si="220"/>
        <v>41838.797337962962</v>
      </c>
      <c r="T2333" s="10">
        <f t="shared" si="221"/>
        <v>41868.797337962962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106.30800000000001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2">
        <f t="shared" si="220"/>
        <v>42011.419803240737</v>
      </c>
      <c r="T2334" s="10">
        <f t="shared" si="221"/>
        <v>42041.419803240737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212.16666666666666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2">
        <f t="shared" si="220"/>
        <v>41767.442013888889</v>
      </c>
      <c r="T2335" s="10">
        <f t="shared" si="221"/>
        <v>41788.534722222219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101.95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2">
        <f t="shared" si="220"/>
        <v>41918.461782407401</v>
      </c>
      <c r="T2336" s="10">
        <f t="shared" si="221"/>
        <v>41948.523611111108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102.27200000000001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2">
        <f t="shared" si="220"/>
        <v>41771.363923611112</v>
      </c>
      <c r="T2337" s="10">
        <f t="shared" si="221"/>
        <v>41801.363923611112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520.73254999999995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2">
        <f t="shared" si="220"/>
        <v>41666.716377314813</v>
      </c>
      <c r="T2338" s="10">
        <f t="shared" si="221"/>
        <v>41706.716377314813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110.65833333333333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2">
        <f t="shared" si="220"/>
        <v>41786.432210648149</v>
      </c>
      <c r="T2339" s="10">
        <f t="shared" si="221"/>
        <v>41816.432210648149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101.14333333333335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2">
        <f t="shared" si="220"/>
        <v>41789.688472222224</v>
      </c>
      <c r="T2340" s="10">
        <f t="shared" si="221"/>
        <v>41819.688472222224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294.20799999999997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2">
        <f t="shared" si="220"/>
        <v>42692.591539351844</v>
      </c>
      <c r="T2341" s="10">
        <f t="shared" si="221"/>
        <v>42723.124305555553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105.77749999999999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2">
        <f t="shared" si="220"/>
        <v>42643.434467592589</v>
      </c>
      <c r="T2342" s="10">
        <f t="shared" si="221"/>
        <v>42673.434467592589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2">
        <f t="shared" si="220"/>
        <v>42167.605370370373</v>
      </c>
      <c r="T2343" s="10">
        <f t="shared" si="221"/>
        <v>42197.605370370373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2">
        <f t="shared" si="220"/>
        <v>41897.49386574074</v>
      </c>
      <c r="T2344" s="10">
        <f t="shared" si="221"/>
        <v>41918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12">
        <f t="shared" si="220"/>
        <v>42327.616956018515</v>
      </c>
      <c r="T2345" s="10">
        <f t="shared" si="221"/>
        <v>42377.615972222215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0.1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12">
        <f t="shared" si="220"/>
        <v>42515.519317129627</v>
      </c>
      <c r="T2346" s="10">
        <f t="shared" si="221"/>
        <v>42545.519317129627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2">
        <f t="shared" si="220"/>
        <v>42059.79347222222</v>
      </c>
      <c r="T2347" s="10">
        <f t="shared" si="221"/>
        <v>42094.777083333327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6.5000000000000002E-2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12">
        <f t="shared" si="220"/>
        <v>42615.590636574074</v>
      </c>
      <c r="T2348" s="10">
        <f t="shared" si="221"/>
        <v>42660.590636574074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1.5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12">
        <f t="shared" si="220"/>
        <v>42577.39902777777</v>
      </c>
      <c r="T2349" s="10">
        <f t="shared" si="221"/>
        <v>42607.39902777777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0.38571428571428573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12">
        <f t="shared" si="220"/>
        <v>42360.723819444444</v>
      </c>
      <c r="T2350" s="10">
        <f t="shared" si="221"/>
        <v>42420.723819444444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2">
        <f t="shared" si="220"/>
        <v>42198.567453703705</v>
      </c>
      <c r="T2351" s="10">
        <f t="shared" si="221"/>
        <v>42227.567453703705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2">
        <f t="shared" si="220"/>
        <v>42708.633912037032</v>
      </c>
      <c r="T2352" s="10">
        <f t="shared" si="221"/>
        <v>42738.633912037032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0.5714285714285714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2">
        <f t="shared" si="220"/>
        <v>42093.892812500002</v>
      </c>
      <c r="T2353" s="10">
        <f t="shared" si="221"/>
        <v>42123.892812500002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2">
        <f t="shared" si="220"/>
        <v>42101.425370370365</v>
      </c>
      <c r="T2354" s="10">
        <f t="shared" si="221"/>
        <v>42161.425370370365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2">
        <f t="shared" si="220"/>
        <v>42103.467847222222</v>
      </c>
      <c r="T2355" s="10">
        <f t="shared" si="221"/>
        <v>42115.467847222222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7.1428571428571425E-2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12">
        <f t="shared" si="220"/>
        <v>41954.51458333333</v>
      </c>
      <c r="T2356" s="10">
        <f t="shared" si="221"/>
        <v>42014.51458333333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0.6875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2">
        <f t="shared" si="220"/>
        <v>42096.709907407407</v>
      </c>
      <c r="T2357" s="10">
        <f t="shared" si="221"/>
        <v>42126.709907407407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2">
        <f t="shared" si="220"/>
        <v>42130.575277777774</v>
      </c>
      <c r="T2358" s="10">
        <f t="shared" si="221"/>
        <v>42160.575277777774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2">
        <f t="shared" si="220"/>
        <v>42264.411782407406</v>
      </c>
      <c r="T2359" s="10">
        <f t="shared" si="221"/>
        <v>42294.411782407406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2">
        <f t="shared" si="220"/>
        <v>41978.722638888888</v>
      </c>
      <c r="T2360" s="10">
        <f t="shared" si="221"/>
        <v>42034.818749999999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14.680000000000001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12">
        <f t="shared" si="220"/>
        <v>42159.441249999996</v>
      </c>
      <c r="T2361" s="10">
        <f t="shared" si="221"/>
        <v>42219.441249999996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0.04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12">
        <f t="shared" si="220"/>
        <v>42377.498611111114</v>
      </c>
      <c r="T2362" s="10">
        <f t="shared" si="221"/>
        <v>42407.498611111114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2">
        <f t="shared" si="220"/>
        <v>42466.650555555556</v>
      </c>
      <c r="T2363" s="10">
        <f t="shared" si="221"/>
        <v>42490.708333333336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28.571428571428569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12">
        <f t="shared" si="220"/>
        <v>41954.47997685185</v>
      </c>
      <c r="T2364" s="10">
        <f t="shared" si="221"/>
        <v>41984.47997685185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2">
        <f t="shared" si="220"/>
        <v>42321.803240740737</v>
      </c>
      <c r="T2365" s="10">
        <f t="shared" si="221"/>
        <v>42366.803240740737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2">
        <f t="shared" si="220"/>
        <v>42248.726342592585</v>
      </c>
      <c r="T2366" s="10">
        <f t="shared" si="221"/>
        <v>42303.726342592585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2">
        <f t="shared" si="220"/>
        <v>42346.528067129628</v>
      </c>
      <c r="T2367" s="10">
        <f t="shared" si="221"/>
        <v>42386.749999999993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10.52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2">
        <f t="shared" si="220"/>
        <v>42268.323298611103</v>
      </c>
      <c r="T2368" s="10">
        <f t="shared" si="221"/>
        <v>42298.323298611103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1.34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2">
        <f t="shared" si="220"/>
        <v>42425.761759259258</v>
      </c>
      <c r="T2369" s="10">
        <f t="shared" si="221"/>
        <v>42485.720092592594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ref="O2370:O2433" si="222">E2370/D2370*100</f>
        <v>0.25</v>
      </c>
      <c r="P2370">
        <f t="shared" ref="P2370:P2433" si="223">E2370/L2370</f>
        <v>50</v>
      </c>
      <c r="Q2370" t="str">
        <f t="shared" si="218"/>
        <v>technology</v>
      </c>
      <c r="R2370" t="str">
        <f t="shared" si="219"/>
        <v>web</v>
      </c>
      <c r="S2370" s="12">
        <f t="shared" si="220"/>
        <v>42063.513483796291</v>
      </c>
      <c r="T2370" s="10">
        <f t="shared" si="221"/>
        <v>42108.471817129626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si="222"/>
        <v>0</v>
      </c>
      <c r="P2371" t="e">
        <f t="shared" si="223"/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2">
        <f t="shared" ref="S2371:S2434" si="226">(J2371/86400)+25569+(-5/24)</f>
        <v>42380.60429398148</v>
      </c>
      <c r="T2371" s="10">
        <f t="shared" ref="T2371:T2434" si="227">(I2371/86400)+25569+(-5/24)</f>
        <v>42410.60429398148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0.32800000000000001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12">
        <f t="shared" si="226"/>
        <v>41960.980798611105</v>
      </c>
      <c r="T2372" s="10">
        <f t="shared" si="227"/>
        <v>41990.980798611105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2">
        <f t="shared" si="226"/>
        <v>42150.569398148145</v>
      </c>
      <c r="T2373" s="10">
        <f t="shared" si="227"/>
        <v>42180.569398148145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3.2727272727272729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12">
        <f t="shared" si="226"/>
        <v>42087.860775462956</v>
      </c>
      <c r="T2374" s="10">
        <f t="shared" si="227"/>
        <v>42117.860775462956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5.8823529411764705E-3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12">
        <f t="shared" si="226"/>
        <v>42215.453981481478</v>
      </c>
      <c r="T2375" s="10">
        <f t="shared" si="227"/>
        <v>42245.453981481478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4.5454545454545456E-2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12">
        <f t="shared" si="226"/>
        <v>42017.634953703702</v>
      </c>
      <c r="T2376" s="10">
        <f t="shared" si="227"/>
        <v>42047.634953703702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2">
        <f t="shared" si="226"/>
        <v>42592.627743055556</v>
      </c>
      <c r="T2377" s="10">
        <f t="shared" si="227"/>
        <v>42622.627743055556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10.877666666666666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2">
        <f t="shared" si="226"/>
        <v>42318.717199074068</v>
      </c>
      <c r="T2378" s="10">
        <f t="shared" si="227"/>
        <v>42348.717199074068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2">
        <f t="shared" si="226"/>
        <v>42669.661840277775</v>
      </c>
      <c r="T2379" s="10">
        <f t="shared" si="227"/>
        <v>42699.703506944446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2">
        <f t="shared" si="226"/>
        <v>42212.804745370369</v>
      </c>
      <c r="T2380" s="10">
        <f t="shared" si="227"/>
        <v>42241.804745370369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2">
        <f t="shared" si="226"/>
        <v>42236.808055555557</v>
      </c>
      <c r="T2381" s="10">
        <f t="shared" si="227"/>
        <v>42281.808055555557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0.36666666666666664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2">
        <f t="shared" si="226"/>
        <v>42248.584976851846</v>
      </c>
      <c r="T2382" s="10">
        <f t="shared" si="227"/>
        <v>42278.584976851846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1.8193398957730169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2">
        <f t="shared" si="226"/>
        <v>42074.727407407401</v>
      </c>
      <c r="T2383" s="10">
        <f t="shared" si="227"/>
        <v>42104.727407407401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2.5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12">
        <f t="shared" si="226"/>
        <v>42194.979201388887</v>
      </c>
      <c r="T2384" s="10">
        <f t="shared" si="227"/>
        <v>42219.979201388887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4.3499999999999996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12">
        <f t="shared" si="226"/>
        <v>42026.848460648143</v>
      </c>
      <c r="T2385" s="10">
        <f t="shared" si="227"/>
        <v>42056.848460648143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0.8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12">
        <f t="shared" si="226"/>
        <v>41926.859293981477</v>
      </c>
      <c r="T2386" s="10">
        <f t="shared" si="227"/>
        <v>41956.900960648149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1.2123076923076923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2">
        <f t="shared" si="226"/>
        <v>42191.493425925924</v>
      </c>
      <c r="T2387" s="10">
        <f t="shared" si="227"/>
        <v>42221.493425925924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2">
        <f t="shared" si="226"/>
        <v>41954.629907407405</v>
      </c>
      <c r="T2388" s="10">
        <f t="shared" si="227"/>
        <v>42014.629907407405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0.68399999999999994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12">
        <f t="shared" si="226"/>
        <v>42528.418287037035</v>
      </c>
      <c r="T2389" s="10">
        <f t="shared" si="227"/>
        <v>42573.418287037035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1.2513513513513512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2">
        <f t="shared" si="226"/>
        <v>41989.645358796297</v>
      </c>
      <c r="T2390" s="10">
        <f t="shared" si="227"/>
        <v>42019.603472222218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0.1875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12">
        <f t="shared" si="226"/>
        <v>42179.445046296292</v>
      </c>
      <c r="T2391" s="10">
        <f t="shared" si="227"/>
        <v>42210.707638888889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2">
        <f t="shared" si="226"/>
        <v>41968.053981481477</v>
      </c>
      <c r="T2392" s="10">
        <f t="shared" si="227"/>
        <v>42008.053981481477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0.125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12">
        <f t="shared" si="226"/>
        <v>42064.586157407401</v>
      </c>
      <c r="T2393" s="10">
        <f t="shared" si="227"/>
        <v>42094.544490740744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2">
        <f t="shared" si="226"/>
        <v>42275.912303240737</v>
      </c>
      <c r="T2394" s="10">
        <f t="shared" si="227"/>
        <v>42305.912303240737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0.05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12">
        <f t="shared" si="226"/>
        <v>42194.440011574072</v>
      </c>
      <c r="T2395" s="10">
        <f t="shared" si="227"/>
        <v>42224.440011574072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0.06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12">
        <f t="shared" si="226"/>
        <v>42031.15385416666</v>
      </c>
      <c r="T2396" s="10">
        <f t="shared" si="227"/>
        <v>42061.15385416666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2">
        <f t="shared" si="226"/>
        <v>42716.913043981483</v>
      </c>
      <c r="T2397" s="10">
        <f t="shared" si="227"/>
        <v>42745.164583333331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0.2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12">
        <f t="shared" si="226"/>
        <v>42262.640717592592</v>
      </c>
      <c r="T2398" s="10">
        <f t="shared" si="227"/>
        <v>42292.640717592592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2">
        <f t="shared" si="226"/>
        <v>41976.676574074074</v>
      </c>
      <c r="T2399" s="10">
        <f t="shared" si="227"/>
        <v>42006.676574074074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2">
        <f t="shared" si="226"/>
        <v>42157.708148148151</v>
      </c>
      <c r="T2400" s="10">
        <f t="shared" si="227"/>
        <v>42187.708148148151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2">
        <f t="shared" si="226"/>
        <v>41956.644745370366</v>
      </c>
      <c r="T2401" s="10">
        <f t="shared" si="227"/>
        <v>41991.644745370366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2">
        <f t="shared" si="226"/>
        <v>42444.059768518513</v>
      </c>
      <c r="T2402" s="10">
        <f t="shared" si="227"/>
        <v>42474.059768518513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0.71785714285714286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2">
        <f t="shared" si="226"/>
        <v>42374.614537037036</v>
      </c>
      <c r="T2403" s="10">
        <f t="shared" si="227"/>
        <v>42434.614537037036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0.43333333333333329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12">
        <f t="shared" si="226"/>
        <v>42107.47142361111</v>
      </c>
      <c r="T2404" s="10">
        <f t="shared" si="227"/>
        <v>42137.47142361111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16.833333333333332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2">
        <f t="shared" si="226"/>
        <v>42399.67428240741</v>
      </c>
      <c r="T2405" s="10">
        <f t="shared" si="227"/>
        <v>42459.632615740738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2">
        <f t="shared" si="226"/>
        <v>42341.831099537034</v>
      </c>
      <c r="T2406" s="10">
        <f t="shared" si="227"/>
        <v>42371.831099537034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22.52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2">
        <f t="shared" si="226"/>
        <v>42595.377025462956</v>
      </c>
      <c r="T2407" s="10">
        <f t="shared" si="227"/>
        <v>42616.377025462956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41.384615384615387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2">
        <f t="shared" si="226"/>
        <v>41982.902662037035</v>
      </c>
      <c r="T2408" s="10">
        <f t="shared" si="227"/>
        <v>42022.902662037035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25.259090909090908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2">
        <f t="shared" si="226"/>
        <v>42082.367222222216</v>
      </c>
      <c r="T2409" s="10">
        <f t="shared" si="227"/>
        <v>42105.041666666664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0.2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12">
        <f t="shared" si="226"/>
        <v>41918.93237268518</v>
      </c>
      <c r="T2410" s="10">
        <f t="shared" si="227"/>
        <v>41948.974039351851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1.8399999999999999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2">
        <f t="shared" si="226"/>
        <v>42204.667534722219</v>
      </c>
      <c r="T2411" s="10">
        <f t="shared" si="227"/>
        <v>42234.667534722219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2">
        <f t="shared" si="226"/>
        <v>42224.199942129628</v>
      </c>
      <c r="T2412" s="10">
        <f t="shared" si="227"/>
        <v>42254.199942129628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0.60399999999999998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2">
        <f t="shared" si="226"/>
        <v>42211.524097222216</v>
      </c>
      <c r="T2413" s="10">
        <f t="shared" si="227"/>
        <v>42241.524097222216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2">
        <f t="shared" si="226"/>
        <v>42655.528622685182</v>
      </c>
      <c r="T2414" s="10">
        <f t="shared" si="227"/>
        <v>42700.570289351854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0.83333333333333337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2">
        <f t="shared" si="226"/>
        <v>41759.901412037034</v>
      </c>
      <c r="T2415" s="10">
        <f t="shared" si="227"/>
        <v>41790.770833333328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3.0666666666666664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2">
        <f t="shared" si="226"/>
        <v>42198.486805555549</v>
      </c>
      <c r="T2416" s="10">
        <f t="shared" si="227"/>
        <v>42237.957638888889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0.55833333333333335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2">
        <f t="shared" si="226"/>
        <v>42536.654467592591</v>
      </c>
      <c r="T2417" s="10">
        <f t="shared" si="227"/>
        <v>42566.654467592591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2.5000000000000001E-2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12">
        <f t="shared" si="226"/>
        <v>42019.529432870368</v>
      </c>
      <c r="T2418" s="10">
        <f t="shared" si="227"/>
        <v>42077.416666666664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2">
        <f t="shared" si="226"/>
        <v>41831.675775462958</v>
      </c>
      <c r="T2419" s="10">
        <f t="shared" si="227"/>
        <v>41861.675775462958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0.02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12">
        <f t="shared" si="226"/>
        <v>42027.648657407401</v>
      </c>
      <c r="T2420" s="10">
        <f t="shared" si="227"/>
        <v>42087.606990740744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2">
        <f t="shared" si="226"/>
        <v>41993.529965277776</v>
      </c>
      <c r="T2421" s="10">
        <f t="shared" si="227"/>
        <v>42053.529965277776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14.825133372851216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2">
        <f t="shared" si="226"/>
        <v>41892.820543981477</v>
      </c>
      <c r="T2422" s="10">
        <f t="shared" si="227"/>
        <v>41952.862210648142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1.6666666666666666E-2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12">
        <f t="shared" si="226"/>
        <v>42026.479120370372</v>
      </c>
      <c r="T2423" s="10">
        <f t="shared" si="227"/>
        <v>42056.479120370372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0.2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12">
        <f t="shared" si="226"/>
        <v>42044.516620370363</v>
      </c>
      <c r="T2424" s="10">
        <f t="shared" si="227"/>
        <v>42074.474953703706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1.3333333333333334E-2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12">
        <f t="shared" si="226"/>
        <v>41974.496412037035</v>
      </c>
      <c r="T2425" s="10">
        <f t="shared" si="227"/>
        <v>42004.496412037035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1.24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2">
        <f t="shared" si="226"/>
        <v>41909.684120370366</v>
      </c>
      <c r="T2426" s="10">
        <f t="shared" si="227"/>
        <v>41939.684120370366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2.8571428571428574E-2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12">
        <f t="shared" si="226"/>
        <v>42502.705428240741</v>
      </c>
      <c r="T2427" s="10">
        <f t="shared" si="227"/>
        <v>42517.711111111108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2">
        <f t="shared" si="226"/>
        <v>42163.961712962962</v>
      </c>
      <c r="T2428" s="10">
        <f t="shared" si="227"/>
        <v>42223.961712962962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2E-3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12">
        <f t="shared" si="226"/>
        <v>42412.110335648147</v>
      </c>
      <c r="T2429" s="10">
        <f t="shared" si="227"/>
        <v>42452.068668981483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2.8571428571428571E-3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12">
        <f t="shared" si="226"/>
        <v>42045.575821759259</v>
      </c>
      <c r="T2430" s="10">
        <f t="shared" si="227"/>
        <v>42075.534155092588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1.4321428571428572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2">
        <f t="shared" si="226"/>
        <v>42734.670902777776</v>
      </c>
      <c r="T2431" s="10">
        <f t="shared" si="227"/>
        <v>42771.488888888889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0.70000000000000007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2">
        <f t="shared" si="226"/>
        <v>42381.922499999993</v>
      </c>
      <c r="T2432" s="10">
        <f t="shared" si="227"/>
        <v>42411.922499999993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2E-3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12">
        <f t="shared" si="226"/>
        <v>42488.891354166662</v>
      </c>
      <c r="T2433" s="10">
        <f t="shared" si="227"/>
        <v>42548.891354166662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ref="O2434:O2497" si="228">E2434/D2434*100</f>
        <v>1.4285714285714287E-2</v>
      </c>
      <c r="P2434">
        <f t="shared" ref="P2434:P2497" si="229">E2434/L2434</f>
        <v>1</v>
      </c>
      <c r="Q2434" t="str">
        <f t="shared" si="224"/>
        <v>food</v>
      </c>
      <c r="R2434" t="str">
        <f t="shared" si="225"/>
        <v>food trucks</v>
      </c>
      <c r="S2434" s="12">
        <f t="shared" si="226"/>
        <v>42041.010381944441</v>
      </c>
      <c r="T2434" s="10">
        <f t="shared" si="227"/>
        <v>42071.010381944441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si="228"/>
        <v>0</v>
      </c>
      <c r="P2435" t="e">
        <f t="shared" si="229"/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2">
        <f t="shared" ref="S2435:S2498" si="232">(J2435/86400)+25569+(-5/24)</f>
        <v>42397.691469907404</v>
      </c>
      <c r="T2435" s="10">
        <f t="shared" ref="T2435:T2498" si="233">(I2435/86400)+25569+(-5/24)</f>
        <v>42427.691469907404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0.13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2">
        <f t="shared" si="232"/>
        <v>42179.977708333332</v>
      </c>
      <c r="T2436" s="10">
        <f t="shared" si="233"/>
        <v>42219.977708333332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0.48960000000000004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2">
        <f t="shared" si="232"/>
        <v>42252.069282407407</v>
      </c>
      <c r="T2437" s="10">
        <f t="shared" si="233"/>
        <v>42282.069282407407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3.8461538461538464E-2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2">
        <f t="shared" si="232"/>
        <v>42338.407060185178</v>
      </c>
      <c r="T2438" s="10">
        <f t="shared" si="233"/>
        <v>42398.407060185178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2">
        <f t="shared" si="232"/>
        <v>42031.756805555553</v>
      </c>
      <c r="T2439" s="10">
        <f t="shared" si="233"/>
        <v>42080.541666666664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0.33333333333333337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12">
        <f t="shared" si="232"/>
        <v>42285.706736111104</v>
      </c>
      <c r="T2440" s="10">
        <f t="shared" si="233"/>
        <v>42345.748402777775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2">
        <f t="shared" si="232"/>
        <v>42265.610289351847</v>
      </c>
      <c r="T2441" s="10">
        <f t="shared" si="233"/>
        <v>42295.610289351847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0.2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12">
        <f t="shared" si="232"/>
        <v>42383.691122685188</v>
      </c>
      <c r="T2442" s="10">
        <f t="shared" si="233"/>
        <v>42413.691122685188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107.88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2">
        <f t="shared" si="232"/>
        <v>42186.917291666665</v>
      </c>
      <c r="T2443" s="10">
        <f t="shared" si="233"/>
        <v>42207.999305555553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125.94166666666666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2">
        <f t="shared" si="232"/>
        <v>42052.458657407406</v>
      </c>
      <c r="T2444" s="10">
        <f t="shared" si="233"/>
        <v>42082.416990740741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202.51495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2">
        <f t="shared" si="232"/>
        <v>41836.416921296295</v>
      </c>
      <c r="T2445" s="10">
        <f t="shared" si="233"/>
        <v>41866.416921296295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108.60000000000001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2">
        <f t="shared" si="232"/>
        <v>42485.54619212963</v>
      </c>
      <c r="T2446" s="10">
        <f t="shared" si="233"/>
        <v>42515.54619212963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172.8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2">
        <f t="shared" si="232"/>
        <v>42242.981724537036</v>
      </c>
      <c r="T2447" s="10">
        <f t="shared" si="233"/>
        <v>42272.981724537036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167.98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2">
        <f t="shared" si="232"/>
        <v>42670.394340277773</v>
      </c>
      <c r="T2448" s="10">
        <f t="shared" si="233"/>
        <v>42700.436006944445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427.20000000000005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2">
        <f t="shared" si="232"/>
        <v>42654.26149305555</v>
      </c>
      <c r="T2449" s="10">
        <f t="shared" si="233"/>
        <v>42685.958333333336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107.5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2">
        <f t="shared" si="232"/>
        <v>42607.107789351845</v>
      </c>
      <c r="T2450" s="10">
        <f t="shared" si="233"/>
        <v>42613.025000000001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12">
        <f t="shared" si="232"/>
        <v>41942.934201388889</v>
      </c>
      <c r="T2451" s="10">
        <f t="shared" si="233"/>
        <v>41972.975868055553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101.53353333333335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2">
        <f t="shared" si="232"/>
        <v>41901.864074074074</v>
      </c>
      <c r="T2452" s="10">
        <f t="shared" si="233"/>
        <v>41939.924305555549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115.45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2">
        <f t="shared" si="232"/>
        <v>42779.700115740743</v>
      </c>
      <c r="T2453" s="10">
        <f t="shared" si="233"/>
        <v>42799.700115740743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133.5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2">
        <f t="shared" si="232"/>
        <v>42338.635416666664</v>
      </c>
      <c r="T2454" s="10">
        <f t="shared" si="233"/>
        <v>42367.749999999993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154.69999999999999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2">
        <f t="shared" si="232"/>
        <v>42738.483900462961</v>
      </c>
      <c r="T2455" s="10">
        <f t="shared" si="233"/>
        <v>42768.483900462961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100.84571428571429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2">
        <f t="shared" si="232"/>
        <v>42769.993148148147</v>
      </c>
      <c r="T2456" s="10">
        <f t="shared" si="233"/>
        <v>42804.993148148147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2">
        <f t="shared" si="232"/>
        <v>42452.573495370372</v>
      </c>
      <c r="T2457" s="10">
        <f t="shared" si="233"/>
        <v>42480.573495370372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180.86666666666667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2">
        <f t="shared" si="232"/>
        <v>42761.752766203703</v>
      </c>
      <c r="T2458" s="10">
        <f t="shared" si="233"/>
        <v>42791.752766203703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102.30434782608695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2">
        <f t="shared" si="232"/>
        <v>42423.394166666665</v>
      </c>
      <c r="T2459" s="10">
        <f t="shared" si="233"/>
        <v>42453.352500000001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110.17999999999999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2">
        <f t="shared" si="232"/>
        <v>42495.663402777776</v>
      </c>
      <c r="T2460" s="10">
        <f t="shared" si="233"/>
        <v>42530.583333333336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102.25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2">
        <f t="shared" si="232"/>
        <v>42407.429224537038</v>
      </c>
      <c r="T2461" s="10">
        <f t="shared" si="233"/>
        <v>42452.387557870366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100.78823529411764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2">
        <f t="shared" si="232"/>
        <v>42703.978784722225</v>
      </c>
      <c r="T2462" s="10">
        <f t="shared" si="233"/>
        <v>42737.970138888886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103.8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2">
        <f t="shared" si="232"/>
        <v>40783.804363425923</v>
      </c>
      <c r="T2463" s="10">
        <f t="shared" si="233"/>
        <v>40816.916666666664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110.70833333333334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2">
        <f t="shared" si="232"/>
        <v>41088.977962962963</v>
      </c>
      <c r="T2464" s="10">
        <f t="shared" si="233"/>
        <v>41108.977962962963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116.25000000000001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2">
        <f t="shared" si="232"/>
        <v>41340.903067129628</v>
      </c>
      <c r="T2465" s="10">
        <f t="shared" si="233"/>
        <v>41380.583333333328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111.1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2">
        <f t="shared" si="232"/>
        <v>42248.692094907405</v>
      </c>
      <c r="T2466" s="10">
        <f t="shared" si="233"/>
        <v>42277.603472222218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180.14285714285714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2">
        <f t="shared" si="232"/>
        <v>41145.510972222219</v>
      </c>
      <c r="T2467" s="10">
        <f t="shared" si="233"/>
        <v>41175.510972222219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2">
        <f t="shared" si="232"/>
        <v>41372.894131944442</v>
      </c>
      <c r="T2468" s="10">
        <f t="shared" si="233"/>
        <v>41402.894131944442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118.5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2">
        <f t="shared" si="232"/>
        <v>41025.665868055556</v>
      </c>
      <c r="T2469" s="10">
        <f t="shared" si="233"/>
        <v>41039.5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107.21700000000001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2">
        <f t="shared" si="232"/>
        <v>41173.945844907408</v>
      </c>
      <c r="T2470" s="10">
        <f t="shared" si="233"/>
        <v>41210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113.66666666666667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2">
        <f t="shared" si="232"/>
        <v>40557.221400462957</v>
      </c>
      <c r="T2471" s="10">
        <f t="shared" si="233"/>
        <v>40582.221400462957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103.16400000000002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2">
        <f t="shared" si="232"/>
        <v>41022.866377314815</v>
      </c>
      <c r="T2472" s="10">
        <f t="shared" si="233"/>
        <v>41052.866377314815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2">
        <f t="shared" si="232"/>
        <v>40893.784629629627</v>
      </c>
      <c r="T2473" s="10">
        <f t="shared" si="233"/>
        <v>40933.784629629627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135.76026666666667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2">
        <f t="shared" si="232"/>
        <v>40353.907175925924</v>
      </c>
      <c r="T2474" s="10">
        <f t="shared" si="233"/>
        <v>40424.835416666661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2">
        <f t="shared" si="232"/>
        <v>41193.540150462963</v>
      </c>
      <c r="T2475" s="10">
        <f t="shared" si="233"/>
        <v>41223.581817129627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100.00360000000002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2">
        <f t="shared" si="232"/>
        <v>40416.80296296296</v>
      </c>
      <c r="T2476" s="10">
        <f t="shared" si="233"/>
        <v>40461.80296296296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104.71999999999998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2">
        <f t="shared" si="232"/>
        <v>40310.079340277771</v>
      </c>
      <c r="T2477" s="10">
        <f t="shared" si="233"/>
        <v>40369.708333333328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105.02249999999999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2">
        <f t="shared" si="232"/>
        <v>41913.120023148142</v>
      </c>
      <c r="T2478" s="10">
        <f t="shared" si="233"/>
        <v>41946.161689814813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171.33333333333334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2">
        <f t="shared" si="232"/>
        <v>41088.483159722222</v>
      </c>
      <c r="T2479" s="10">
        <f t="shared" si="233"/>
        <v>41133.483159722222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127.49999999999999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2">
        <f t="shared" si="232"/>
        <v>41257.742048611108</v>
      </c>
      <c r="T2480" s="10">
        <f t="shared" si="233"/>
        <v>41287.742048611108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133.44333333333333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2">
        <f t="shared" si="232"/>
        <v>41107.518449074072</v>
      </c>
      <c r="T2481" s="10">
        <f t="shared" si="233"/>
        <v>41117.875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2">
        <f t="shared" si="232"/>
        <v>42227.727824074071</v>
      </c>
      <c r="T2482" s="10">
        <f t="shared" si="233"/>
        <v>42287.727824074071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112.91099999999999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2">
        <f t="shared" si="232"/>
        <v>40999.437592592592</v>
      </c>
      <c r="T2483" s="10">
        <f t="shared" si="233"/>
        <v>41029.437592592592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100.1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2">
        <f t="shared" si="232"/>
        <v>40711.573877314811</v>
      </c>
      <c r="T2484" s="10">
        <f t="shared" si="233"/>
        <v>40756.573877314811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113.72727272727272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2">
        <f t="shared" si="232"/>
        <v>40970.541701388887</v>
      </c>
      <c r="T2485" s="10">
        <f t="shared" si="233"/>
        <v>41030.500034722216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119.31742857142855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2">
        <f t="shared" si="232"/>
        <v>40771.708368055552</v>
      </c>
      <c r="T2486" s="10">
        <f t="shared" si="233"/>
        <v>40801.708368055552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103.25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2">
        <f t="shared" si="232"/>
        <v>40793.790266203701</v>
      </c>
      <c r="T2487" s="10">
        <f t="shared" si="233"/>
        <v>40828.790266203701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265.66666666666669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2">
        <f t="shared" si="232"/>
        <v>40991.499722222223</v>
      </c>
      <c r="T2488" s="10">
        <f t="shared" si="233"/>
        <v>41021.499722222223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100.05066666666667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2">
        <f t="shared" si="232"/>
        <v>41025.874965277777</v>
      </c>
      <c r="T2489" s="10">
        <f t="shared" si="233"/>
        <v>41055.874965277777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106.69999999999999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2">
        <f t="shared" si="232"/>
        <v>40833.424861111111</v>
      </c>
      <c r="T2490" s="10">
        <f t="shared" si="233"/>
        <v>40863.466527777775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133.67142857142858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2">
        <f t="shared" si="232"/>
        <v>41373.481932870367</v>
      </c>
      <c r="T2491" s="10">
        <f t="shared" si="233"/>
        <v>41403.481932870367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121.39999999999999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2">
        <f t="shared" si="232"/>
        <v>41023.01939814815</v>
      </c>
      <c r="T2492" s="10">
        <f t="shared" si="233"/>
        <v>41083.01939814815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103.2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2">
        <f t="shared" si="232"/>
        <v>40542.630949074075</v>
      </c>
      <c r="T2493" s="10">
        <f t="shared" si="233"/>
        <v>40558.868750000001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2">
        <f t="shared" si="232"/>
        <v>41024.777638888889</v>
      </c>
      <c r="T2494" s="10">
        <f t="shared" si="233"/>
        <v>41076.207638888889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128.69999999999999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2">
        <f t="shared" si="232"/>
        <v>41347.959953703699</v>
      </c>
      <c r="T2495" s="10">
        <f t="shared" si="233"/>
        <v>41392.959953703699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101.00533333333333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2">
        <f t="shared" si="232"/>
        <v>41022.436851851853</v>
      </c>
      <c r="T2496" s="10">
        <f t="shared" si="233"/>
        <v>41052.436851851853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127.53666666666665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2">
        <f t="shared" si="232"/>
        <v>41036.738136574073</v>
      </c>
      <c r="T2497" s="10">
        <f t="shared" si="233"/>
        <v>41066.738136574073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ref="O2498:O2561" si="234">E2498/D2498*100</f>
        <v>100</v>
      </c>
      <c r="P2498">
        <f t="shared" ref="P2498:P2561" si="235">E2498/L2498</f>
        <v>600</v>
      </c>
      <c r="Q2498" t="str">
        <f t="shared" si="230"/>
        <v>music</v>
      </c>
      <c r="R2498" t="str">
        <f t="shared" si="231"/>
        <v>indie rock</v>
      </c>
      <c r="S2498" s="12">
        <f t="shared" si="232"/>
        <v>41327.788101851846</v>
      </c>
      <c r="T2498" s="10">
        <f t="shared" si="233"/>
        <v>41362.746435185181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si="234"/>
        <v>112.7715</v>
      </c>
      <c r="P2499">
        <f t="shared" si="235"/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2">
        <f t="shared" ref="S2499:S2562" si="238">(J2499/86400)+25569+(-5/24)</f>
        <v>40730.670578703699</v>
      </c>
      <c r="T2499" s="10">
        <f t="shared" ref="T2499:T2562" si="239">(I2499/86400)+25569+(-5/24)</f>
        <v>40760.670578703699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105.60000000000001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2">
        <f t="shared" si="238"/>
        <v>42017.759108796294</v>
      </c>
      <c r="T2500" s="10">
        <f t="shared" si="239"/>
        <v>42031.759108796294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202.625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2">
        <f t="shared" si="238"/>
        <v>41226.440243055556</v>
      </c>
      <c r="T2501" s="10">
        <f t="shared" si="239"/>
        <v>41274.541666666664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113.33333333333333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2">
        <f t="shared" si="238"/>
        <v>41053.564525462956</v>
      </c>
      <c r="T2502" s="10">
        <f t="shared" si="239"/>
        <v>41083.564525462956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2.5545454545454547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2">
        <f t="shared" si="238"/>
        <v>42244.568333333336</v>
      </c>
      <c r="T2503" s="10">
        <f t="shared" si="239"/>
        <v>42274.568333333336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7.8181818181818186E-2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2">
        <f t="shared" si="238"/>
        <v>41858.617106481477</v>
      </c>
      <c r="T2504" s="10">
        <f t="shared" si="239"/>
        <v>41903.617106481477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2">
        <f t="shared" si="238"/>
        <v>42498.691064814811</v>
      </c>
      <c r="T2505" s="10">
        <f t="shared" si="239"/>
        <v>42528.67083333333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2">
        <f t="shared" si="238"/>
        <v>41927.807106481479</v>
      </c>
      <c r="T2506" s="10">
        <f t="shared" si="239"/>
        <v>41957.848773148151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2">
        <f t="shared" si="238"/>
        <v>42046.847407407404</v>
      </c>
      <c r="T2507" s="10">
        <f t="shared" si="239"/>
        <v>42076.80574074074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0.6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2">
        <f t="shared" si="238"/>
        <v>42258.088761574072</v>
      </c>
      <c r="T2508" s="10">
        <f t="shared" si="239"/>
        <v>42280.666666666664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2">
        <f t="shared" si="238"/>
        <v>42104.864629629628</v>
      </c>
      <c r="T2509" s="10">
        <f t="shared" si="239"/>
        <v>42134.864629629628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2">
        <f t="shared" si="238"/>
        <v>41835.743449074071</v>
      </c>
      <c r="T2510" s="10">
        <f t="shared" si="239"/>
        <v>41865.743449074071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1.0526315789473684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2">
        <f t="shared" si="238"/>
        <v>42058.601261574069</v>
      </c>
      <c r="T2511" s="10">
        <f t="shared" si="239"/>
        <v>42114.559594907405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0.15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2">
        <f t="shared" si="238"/>
        <v>42078.789027777777</v>
      </c>
      <c r="T2512" s="10">
        <f t="shared" si="239"/>
        <v>42138.789027777777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2">
        <f t="shared" si="238"/>
        <v>42371.238576388881</v>
      </c>
      <c r="T2513" s="10">
        <f t="shared" si="239"/>
        <v>42401.238576388881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2">
        <f t="shared" si="238"/>
        <v>41971.668530092589</v>
      </c>
      <c r="T2514" s="10">
        <f t="shared" si="239"/>
        <v>41986.668530092589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2">
        <f t="shared" si="238"/>
        <v>42731.798483796294</v>
      </c>
      <c r="T2515" s="10">
        <f t="shared" si="239"/>
        <v>42791.798483796294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1.7500000000000002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2">
        <f t="shared" si="238"/>
        <v>41854.181446759256</v>
      </c>
      <c r="T2516" s="10">
        <f t="shared" si="239"/>
        <v>41871.181446759256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18.600000000000001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2">
        <f t="shared" si="238"/>
        <v>42027.63140046296</v>
      </c>
      <c r="T2517" s="10">
        <f t="shared" si="239"/>
        <v>42057.63140046296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2">
        <f t="shared" si="238"/>
        <v>41942.445046296292</v>
      </c>
      <c r="T2518" s="10">
        <f t="shared" si="239"/>
        <v>41972.486712962964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9.8166666666666664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2">
        <f t="shared" si="238"/>
        <v>42052.594097222223</v>
      </c>
      <c r="T2519" s="10">
        <f t="shared" si="239"/>
        <v>42082.552430555552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2">
        <f t="shared" si="238"/>
        <v>41926.472546296296</v>
      </c>
      <c r="T2520" s="10">
        <f t="shared" si="239"/>
        <v>41956.51421296296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4.3333333333333335E-2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2">
        <f t="shared" si="238"/>
        <v>41808.946805555555</v>
      </c>
      <c r="T2521" s="10">
        <f t="shared" si="239"/>
        <v>41838.946805555555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2">
        <f t="shared" si="238"/>
        <v>42612.392187500001</v>
      </c>
      <c r="T2522" s="10">
        <f t="shared" si="239"/>
        <v>42658.597916666666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109.48792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2">
        <f t="shared" si="238"/>
        <v>42269.75950231481</v>
      </c>
      <c r="T2523" s="10">
        <f t="shared" si="239"/>
        <v>42290.75950231481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2">
        <f t="shared" si="238"/>
        <v>42460.365277777775</v>
      </c>
      <c r="T2524" s="10">
        <f t="shared" si="239"/>
        <v>42482.411111111105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156.44444444444446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2">
        <f t="shared" si="238"/>
        <v>41930.767268518517</v>
      </c>
      <c r="T2525" s="10">
        <f t="shared" si="239"/>
        <v>41960.808935185181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101.6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2">
        <f t="shared" si="238"/>
        <v>41961.599039351851</v>
      </c>
      <c r="T2526" s="10">
        <f t="shared" si="239"/>
        <v>41993.979166666664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100.325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2">
        <f t="shared" si="238"/>
        <v>41058.636238425919</v>
      </c>
      <c r="T2527" s="10">
        <f t="shared" si="239"/>
        <v>41088.636238425919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112.94999999999999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2">
        <f t="shared" si="238"/>
        <v>41952.882800925923</v>
      </c>
      <c r="T2528" s="10">
        <f t="shared" si="239"/>
        <v>41980.999305555553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102.125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2">
        <f t="shared" si="238"/>
        <v>41546.542719907404</v>
      </c>
      <c r="T2529" s="10">
        <f t="shared" si="239"/>
        <v>41564.957638888889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107.24974999999999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2">
        <f t="shared" si="238"/>
        <v>42217.626192129632</v>
      </c>
      <c r="T2530" s="10">
        <f t="shared" si="239"/>
        <v>42236.249999999993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104.28333333333333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2">
        <f t="shared" si="238"/>
        <v>40947.872395833328</v>
      </c>
      <c r="T2531" s="10">
        <f t="shared" si="239"/>
        <v>40992.830729166664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2">
        <f t="shared" si="238"/>
        <v>42081.656307870369</v>
      </c>
      <c r="T2532" s="10">
        <f t="shared" si="239"/>
        <v>42113.993055555555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100.4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2">
        <f t="shared" si="238"/>
        <v>42208.471689814811</v>
      </c>
      <c r="T2533" s="10">
        <f t="shared" si="239"/>
        <v>42230.957638888889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126.125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2">
        <f t="shared" si="238"/>
        <v>41107.640810185185</v>
      </c>
      <c r="T2534" s="10">
        <f t="shared" si="239"/>
        <v>41137.640810185185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110.66666666666667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2">
        <f t="shared" si="238"/>
        <v>41304.542951388888</v>
      </c>
      <c r="T2535" s="10">
        <f t="shared" si="239"/>
        <v>41334.542453703703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2">
        <f t="shared" si="238"/>
        <v>40127.492037037031</v>
      </c>
      <c r="T2536" s="10">
        <f t="shared" si="239"/>
        <v>40179.041666666664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103.77499999999999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2">
        <f t="shared" si="238"/>
        <v>41943.582696759258</v>
      </c>
      <c r="T2537" s="10">
        <f t="shared" si="239"/>
        <v>41974.624363425923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115.99999999999999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2">
        <f t="shared" si="238"/>
        <v>41463.89775462963</v>
      </c>
      <c r="T2538" s="10">
        <f t="shared" si="239"/>
        <v>41484.89775462963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110.00000000000001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2">
        <f t="shared" si="238"/>
        <v>40696.440451388888</v>
      </c>
      <c r="T2539" s="10">
        <f t="shared" si="239"/>
        <v>40756.440451388888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113.01761111111111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2">
        <f t="shared" si="238"/>
        <v>41298.301631944443</v>
      </c>
      <c r="T2540" s="10">
        <f t="shared" si="239"/>
        <v>41328.999305555553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100.25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2">
        <f t="shared" si="238"/>
        <v>41977.693888888891</v>
      </c>
      <c r="T2541" s="10">
        <f t="shared" si="239"/>
        <v>42037.693888888891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103.4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2">
        <f t="shared" si="238"/>
        <v>40785.466678240737</v>
      </c>
      <c r="T2542" s="10">
        <f t="shared" si="239"/>
        <v>40845.466678240737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107.02857142857142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2">
        <f t="shared" si="238"/>
        <v>41483.240949074076</v>
      </c>
      <c r="T2543" s="10">
        <f t="shared" si="239"/>
        <v>41543.240949074076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103.57142857142858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2">
        <f t="shared" si="238"/>
        <v>41509.218252314815</v>
      </c>
      <c r="T2544" s="10">
        <f t="shared" si="239"/>
        <v>41547.957638888889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156.4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2">
        <f t="shared" si="238"/>
        <v>40513.899282407401</v>
      </c>
      <c r="T2545" s="10">
        <f t="shared" si="239"/>
        <v>40544.916666666664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100.82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2">
        <f t="shared" si="238"/>
        <v>41068.3121412037</v>
      </c>
      <c r="T2546" s="10">
        <f t="shared" si="239"/>
        <v>41098.3121412037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195.3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2">
        <f t="shared" si="238"/>
        <v>42026.929837962962</v>
      </c>
      <c r="T2547" s="10">
        <f t="shared" si="239"/>
        <v>42061.812499999993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111.71428571428572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2">
        <f t="shared" si="238"/>
        <v>41524.650219907409</v>
      </c>
      <c r="T2548" s="10">
        <f t="shared" si="239"/>
        <v>41552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119.85454545454546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2">
        <f t="shared" si="238"/>
        <v>40973.564849537033</v>
      </c>
      <c r="T2549" s="10">
        <f t="shared" si="239"/>
        <v>41003.523182870369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101.85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2">
        <f t="shared" si="238"/>
        <v>42618.417094907403</v>
      </c>
      <c r="T2550" s="10">
        <f t="shared" si="239"/>
        <v>42642.977083333331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102.80254777070064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2">
        <f t="shared" si="238"/>
        <v>41390.549421296295</v>
      </c>
      <c r="T2551" s="10">
        <f t="shared" si="239"/>
        <v>41425.5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100.84615384615385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2">
        <f t="shared" si="238"/>
        <v>42228.425995370366</v>
      </c>
      <c r="T2552" s="10">
        <f t="shared" si="239"/>
        <v>42284.957638888889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102.73469387755102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2">
        <f t="shared" si="238"/>
        <v>40961.043807870366</v>
      </c>
      <c r="T2553" s="10">
        <f t="shared" si="239"/>
        <v>40989.658333333333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106.5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2">
        <f t="shared" si="238"/>
        <v>42769.601631944439</v>
      </c>
      <c r="T2554" s="10">
        <f t="shared" si="239"/>
        <v>42799.601631944439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155.53333333333333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2">
        <f t="shared" si="238"/>
        <v>41112.990821759253</v>
      </c>
      <c r="T2555" s="10">
        <f t="shared" si="239"/>
        <v>41172.990821759253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122.8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2">
        <f t="shared" si="238"/>
        <v>42124.869942129626</v>
      </c>
      <c r="T2556" s="10">
        <f t="shared" si="239"/>
        <v>42155.957638888889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107.35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2">
        <f t="shared" si="238"/>
        <v>41026.44667824074</v>
      </c>
      <c r="T2557" s="10">
        <f t="shared" si="239"/>
        <v>41057.44667824074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105.50335570469798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2">
        <f t="shared" si="238"/>
        <v>41222.783067129625</v>
      </c>
      <c r="T2558" s="10">
        <f t="shared" si="239"/>
        <v>41267.783067129625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118.44444444444444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2">
        <f t="shared" si="238"/>
        <v>41744.536874999998</v>
      </c>
      <c r="T2559" s="10">
        <f t="shared" si="239"/>
        <v>41774.536874999998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108.88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2">
        <f t="shared" si="238"/>
        <v>42093.651689814811</v>
      </c>
      <c r="T2560" s="10">
        <f t="shared" si="239"/>
        <v>42125.374305555553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111.25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2">
        <f t="shared" si="238"/>
        <v>40829.665324074071</v>
      </c>
      <c r="T2561" s="10">
        <f t="shared" si="239"/>
        <v>40862.609027777777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ref="O2562:O2625" si="240">E2562/D2562*100</f>
        <v>100.1</v>
      </c>
      <c r="P2562">
        <f t="shared" ref="P2562:P2625" si="241">E2562/L2562</f>
        <v>143</v>
      </c>
      <c r="Q2562" t="str">
        <f t="shared" si="236"/>
        <v>music</v>
      </c>
      <c r="R2562" t="str">
        <f t="shared" si="237"/>
        <v>classical music</v>
      </c>
      <c r="S2562" s="12">
        <f t="shared" si="238"/>
        <v>42039.742754629631</v>
      </c>
      <c r="T2562" s="10">
        <f t="shared" si="239"/>
        <v>42069.742754629631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si="240"/>
        <v>0</v>
      </c>
      <c r="P2563" t="e">
        <f t="shared" si="241"/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2">
        <f t="shared" ref="S2563:S2626" si="244">(J2563/86400)+25569+(-5/24)</f>
        <v>42260.320474537039</v>
      </c>
      <c r="T2563" s="10">
        <f t="shared" ref="T2563:T2626" si="245">(I2563/86400)+25569+(-5/24)</f>
        <v>42290.320474537039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0.75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12">
        <f t="shared" si="244"/>
        <v>42594.316423611112</v>
      </c>
      <c r="T2564" s="10">
        <f t="shared" si="245"/>
        <v>42654.316423611112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2">
        <f t="shared" si="244"/>
        <v>42154.931145833332</v>
      </c>
      <c r="T2565" s="10">
        <f t="shared" si="245"/>
        <v>42214.931145833332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2">
        <f t="shared" si="244"/>
        <v>41821.83216435185</v>
      </c>
      <c r="T2566" s="10">
        <f t="shared" si="245"/>
        <v>41851.83216435185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2">
        <f t="shared" si="244"/>
        <v>42440.442002314812</v>
      </c>
      <c r="T2567" s="10">
        <f t="shared" si="245"/>
        <v>42499.659722222219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2">
        <f t="shared" si="244"/>
        <v>41842.772546296292</v>
      </c>
      <c r="T2568" s="10">
        <f t="shared" si="245"/>
        <v>41872.772546296292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0.26666666666666666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2">
        <f t="shared" si="244"/>
        <v>42087.670578703699</v>
      </c>
      <c r="T2569" s="10">
        <f t="shared" si="245"/>
        <v>42117.670578703699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0.5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12">
        <f t="shared" si="244"/>
        <v>42584.45826388889</v>
      </c>
      <c r="T2570" s="10">
        <f t="shared" si="245"/>
        <v>42614.45826388889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2.2307692307692308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2">
        <f t="shared" si="244"/>
        <v>42233.897129629629</v>
      </c>
      <c r="T2571" s="10">
        <f t="shared" si="245"/>
        <v>42263.897129629629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0.84285714285714297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2">
        <f t="shared" si="244"/>
        <v>42744.694849537038</v>
      </c>
      <c r="T2572" s="10">
        <f t="shared" si="245"/>
        <v>42774.694849537038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0.25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2">
        <f t="shared" si="244"/>
        <v>42449.133344907408</v>
      </c>
      <c r="T2573" s="10">
        <f t="shared" si="245"/>
        <v>42509.133344907408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2">
        <f t="shared" si="244"/>
        <v>42076.911076388882</v>
      </c>
      <c r="T2574" s="10">
        <f t="shared" si="245"/>
        <v>42106.911076388882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2">
        <f t="shared" si="244"/>
        <v>41829.383668981478</v>
      </c>
      <c r="T2575" s="10">
        <f t="shared" si="245"/>
        <v>41874.383668981478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2">
        <f t="shared" si="244"/>
        <v>42487.617418981477</v>
      </c>
      <c r="T2576" s="10">
        <f t="shared" si="245"/>
        <v>42508.617418981477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2">
        <f t="shared" si="244"/>
        <v>41985.900393518517</v>
      </c>
      <c r="T2577" s="10">
        <f t="shared" si="245"/>
        <v>42015.900393518517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2">
        <f t="shared" si="244"/>
        <v>42059.801469907405</v>
      </c>
      <c r="T2578" s="10">
        <f t="shared" si="245"/>
        <v>42104.759803240733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2">
        <f t="shared" si="244"/>
        <v>41830.612233796295</v>
      </c>
      <c r="T2579" s="10">
        <f t="shared" si="245"/>
        <v>41855.612233796295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2">
        <f t="shared" si="244"/>
        <v>42237.814571759256</v>
      </c>
      <c r="T2580" s="10">
        <f t="shared" si="245"/>
        <v>42286.499999999993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0.13849999999999998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2">
        <f t="shared" si="244"/>
        <v>41837.621562499997</v>
      </c>
      <c r="T2581" s="10">
        <f t="shared" si="245"/>
        <v>41897.621562499997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0.6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2">
        <f t="shared" si="244"/>
        <v>42110.118090277778</v>
      </c>
      <c r="T2582" s="10">
        <f t="shared" si="245"/>
        <v>42139.916666666664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10.6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2">
        <f t="shared" si="244"/>
        <v>42294.420115740737</v>
      </c>
      <c r="T2583" s="10">
        <f t="shared" si="245"/>
        <v>42324.461782407401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1.1111111111111111E-3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12">
        <f t="shared" si="244"/>
        <v>42642.780486111107</v>
      </c>
      <c r="T2584" s="10">
        <f t="shared" si="245"/>
        <v>42672.780486111107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0.5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12">
        <f t="shared" si="244"/>
        <v>42019.561111111114</v>
      </c>
      <c r="T2585" s="10">
        <f t="shared" si="245"/>
        <v>42079.519444444442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2">
        <f t="shared" si="244"/>
        <v>42139.964918981474</v>
      </c>
      <c r="T2586" s="10">
        <f t="shared" si="245"/>
        <v>42169.964918981474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0.16666666666666669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2">
        <f t="shared" si="244"/>
        <v>41795.754999999997</v>
      </c>
      <c r="T2587" s="10">
        <f t="shared" si="245"/>
        <v>41825.754999999997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0.16666666666666669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12">
        <f t="shared" si="244"/>
        <v>42333.121944444443</v>
      </c>
      <c r="T2588" s="10">
        <f t="shared" si="245"/>
        <v>42363.121944444443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2.4340000000000002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2">
        <f t="shared" si="244"/>
        <v>42338.467048611106</v>
      </c>
      <c r="T2589" s="10">
        <f t="shared" si="245"/>
        <v>42368.467048611106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3.8833333333333329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2">
        <f t="shared" si="244"/>
        <v>42042.467893518515</v>
      </c>
      <c r="T2590" s="10">
        <f t="shared" si="245"/>
        <v>42094.343055555553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0.01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12">
        <f t="shared" si="244"/>
        <v>42422.327858796292</v>
      </c>
      <c r="T2591" s="10">
        <f t="shared" si="245"/>
        <v>42452.286192129628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2">
        <f t="shared" si="244"/>
        <v>42388.380752314813</v>
      </c>
      <c r="T2592" s="10">
        <f t="shared" si="245"/>
        <v>42395.380752314813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1.7333333333333332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12">
        <f t="shared" si="244"/>
        <v>42382.698194444441</v>
      </c>
      <c r="T2593" s="10">
        <f t="shared" si="245"/>
        <v>42442.656527777777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0.16666666666666669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12">
        <f t="shared" si="244"/>
        <v>41887.592835648145</v>
      </c>
      <c r="T2594" s="10">
        <f t="shared" si="245"/>
        <v>41917.592835648145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2">
        <f t="shared" si="244"/>
        <v>42089.636874999997</v>
      </c>
      <c r="T2595" s="10">
        <f t="shared" si="245"/>
        <v>42119.636874999997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1.25E-3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12">
        <f t="shared" si="244"/>
        <v>41828.759583333333</v>
      </c>
      <c r="T2596" s="10">
        <f t="shared" si="245"/>
        <v>41858.759583333333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12.166666666666668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2">
        <f t="shared" si="244"/>
        <v>42760.035879629628</v>
      </c>
      <c r="T2597" s="10">
        <f t="shared" si="245"/>
        <v>42790.035879629628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23.588571428571427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2">
        <f t="shared" si="244"/>
        <v>41828.45612268518</v>
      </c>
      <c r="T2598" s="10">
        <f t="shared" si="245"/>
        <v>41858.45612268518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5.6666666666666661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2">
        <f t="shared" si="244"/>
        <v>42510.133298611108</v>
      </c>
      <c r="T2599" s="10">
        <f t="shared" si="245"/>
        <v>42540.133298611108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2">
        <f t="shared" si="244"/>
        <v>42240.631956018515</v>
      </c>
      <c r="T2600" s="10">
        <f t="shared" si="245"/>
        <v>42270.631956018515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0.99546510341776351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12">
        <f t="shared" si="244"/>
        <v>41809.545682870368</v>
      </c>
      <c r="T2601" s="10">
        <f t="shared" si="245"/>
        <v>41854.545682870368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6.9320000000000004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2">
        <f t="shared" si="244"/>
        <v>42394.692129629628</v>
      </c>
      <c r="T2602" s="10">
        <f t="shared" si="245"/>
        <v>42454.650462962956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661.4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2">
        <f t="shared" si="244"/>
        <v>41150.693854166668</v>
      </c>
      <c r="T2603" s="10">
        <f t="shared" si="245"/>
        <v>41164.957638888889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326.0916666666667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2">
        <f t="shared" si="244"/>
        <v>41915.538981481477</v>
      </c>
      <c r="T2604" s="10">
        <f t="shared" si="245"/>
        <v>41955.680555555555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101.48571428571429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2">
        <f t="shared" si="244"/>
        <v>41617.704328703701</v>
      </c>
      <c r="T2605" s="10">
        <f t="shared" si="245"/>
        <v>41631.704328703701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104.21799999999999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2">
        <f t="shared" si="244"/>
        <v>40997.842858796292</v>
      </c>
      <c r="T2606" s="10">
        <f t="shared" si="245"/>
        <v>41027.842858796292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107.42157000000002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2">
        <f t="shared" si="244"/>
        <v>42508.33321759259</v>
      </c>
      <c r="T2607" s="10">
        <f t="shared" si="245"/>
        <v>42538.33321759259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110.05454545454545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2">
        <f t="shared" si="244"/>
        <v>41726.504421296289</v>
      </c>
      <c r="T2608" s="10">
        <f t="shared" si="245"/>
        <v>41758.504421296289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407.7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2">
        <f t="shared" si="244"/>
        <v>42184.666342592587</v>
      </c>
      <c r="T2609" s="10">
        <f t="shared" si="245"/>
        <v>42227.874999999993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223.92500000000001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2">
        <f t="shared" si="244"/>
        <v>42767.593379629623</v>
      </c>
      <c r="T2610" s="10">
        <f t="shared" si="245"/>
        <v>42808.791666666664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303.80111428571428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2">
        <f t="shared" si="244"/>
        <v>41075.02952546296</v>
      </c>
      <c r="T2611" s="10">
        <f t="shared" si="245"/>
        <v>41105.02952546296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141.3251043268175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2">
        <f t="shared" si="244"/>
        <v>42564.672743055555</v>
      </c>
      <c r="T2612" s="10">
        <f t="shared" si="245"/>
        <v>42604.082638888889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2790.6363636363635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2">
        <f t="shared" si="244"/>
        <v>42704.127476851849</v>
      </c>
      <c r="T2613" s="10">
        <f t="shared" si="245"/>
        <v>42737.749305555553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171.76130000000001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2">
        <f t="shared" si="244"/>
        <v>41981.934837962959</v>
      </c>
      <c r="T2614" s="10">
        <f t="shared" si="245"/>
        <v>42012.934837962959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101.01333333333334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2">
        <f t="shared" si="244"/>
        <v>41143.609884259255</v>
      </c>
      <c r="T2615" s="10">
        <f t="shared" si="245"/>
        <v>41173.609884259255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2">
        <f t="shared" si="244"/>
        <v>41730.500138888885</v>
      </c>
      <c r="T2616" s="10">
        <f t="shared" si="245"/>
        <v>41759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169.76511744127936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2">
        <f t="shared" si="244"/>
        <v>42453.288935185185</v>
      </c>
      <c r="T2617" s="10">
        <f t="shared" si="245"/>
        <v>42490.291666666664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114.53400000000001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2">
        <f t="shared" si="244"/>
        <v>42211.786215277774</v>
      </c>
      <c r="T2618" s="10">
        <f t="shared" si="245"/>
        <v>42241.786215277774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877.6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2">
        <f t="shared" si="244"/>
        <v>41902.666099537033</v>
      </c>
      <c r="T2619" s="10">
        <f t="shared" si="245"/>
        <v>41932.666099537033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105.38666666666667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2">
        <f t="shared" si="244"/>
        <v>42279.584039351852</v>
      </c>
      <c r="T2620" s="10">
        <f t="shared" si="245"/>
        <v>42339.625706018516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188.39999999999998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2">
        <f t="shared" si="244"/>
        <v>42273.67597222222</v>
      </c>
      <c r="T2621" s="10">
        <f t="shared" si="245"/>
        <v>42300.249999999993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143.65230769230772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2">
        <f t="shared" si="244"/>
        <v>42250.958819444444</v>
      </c>
      <c r="T2622" s="10">
        <f t="shared" si="245"/>
        <v>42287.833333333336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145.88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2">
        <f t="shared" si="244"/>
        <v>42115.539212962962</v>
      </c>
      <c r="T2623" s="10">
        <f t="shared" si="245"/>
        <v>42145.539212962962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131.184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2">
        <f t="shared" si="244"/>
        <v>42689.534907407404</v>
      </c>
      <c r="T2624" s="10">
        <f t="shared" si="245"/>
        <v>42734.534907407404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113.99999999999999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2">
        <f t="shared" si="244"/>
        <v>42692.048217592594</v>
      </c>
      <c r="T2625" s="10">
        <f t="shared" si="245"/>
        <v>42706.048217592594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ref="O2626:O2689" si="246">E2626/D2626*100</f>
        <v>1379.4206249999997</v>
      </c>
      <c r="P2626">
        <f t="shared" ref="P2626:P2689" si="247">E2626/L2626</f>
        <v>31.820544982698959</v>
      </c>
      <c r="Q2626" t="str">
        <f t="shared" si="242"/>
        <v>technology</v>
      </c>
      <c r="R2626" t="str">
        <f t="shared" si="243"/>
        <v>space exploration</v>
      </c>
      <c r="S2626" s="12">
        <f t="shared" si="244"/>
        <v>41144.213217592587</v>
      </c>
      <c r="T2626" s="10">
        <f t="shared" si="245"/>
        <v>41165.213217592587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si="246"/>
        <v>956</v>
      </c>
      <c r="P2627">
        <f t="shared" si="247"/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2">
        <f t="shared" ref="S2627:S2690" si="250">(J2627/86400)+25569+(-5/24)</f>
        <v>42658.601944444446</v>
      </c>
      <c r="T2627" s="10">
        <f t="shared" ref="T2627:T2690" si="251">(I2627/86400)+25569+(-5/24)</f>
        <v>42683.643611111103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112.00000000000001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2">
        <f t="shared" si="250"/>
        <v>42128.41978009259</v>
      </c>
      <c r="T2628" s="10">
        <f t="shared" si="251"/>
        <v>42158.41978009259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646.66666666666663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2">
        <f t="shared" si="250"/>
        <v>42304.621076388888</v>
      </c>
      <c r="T2629" s="10">
        <f t="shared" si="251"/>
        <v>42334.662743055553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110.36948748510132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2">
        <f t="shared" si="250"/>
        <v>41953.757719907408</v>
      </c>
      <c r="T2630" s="10">
        <f t="shared" si="251"/>
        <v>41973.757719907408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127.74000000000001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2">
        <f t="shared" si="250"/>
        <v>42108.330115740733</v>
      </c>
      <c r="T2631" s="10">
        <f t="shared" si="251"/>
        <v>42138.330115740733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157.9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2">
        <f t="shared" si="250"/>
        <v>42523.897129629629</v>
      </c>
      <c r="T2632" s="10">
        <f t="shared" si="251"/>
        <v>42551.208333333336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114.66525000000001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2">
        <f t="shared" si="250"/>
        <v>42217.960960648146</v>
      </c>
      <c r="T2633" s="10">
        <f t="shared" si="251"/>
        <v>42245.960960648146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137.00934579439252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2">
        <f t="shared" si="250"/>
        <v>42493.853460648148</v>
      </c>
      <c r="T2634" s="10">
        <f t="shared" si="251"/>
        <v>42518.853460648148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354.62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2">
        <f t="shared" si="250"/>
        <v>41667.614953703705</v>
      </c>
      <c r="T2635" s="10">
        <f t="shared" si="251"/>
        <v>41697.75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106.02150537634409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2">
        <f t="shared" si="250"/>
        <v>42612.448159722218</v>
      </c>
      <c r="T2636" s="10">
        <f t="shared" si="251"/>
        <v>42642.448159722218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2">
        <f t="shared" si="250"/>
        <v>42037.742604166669</v>
      </c>
      <c r="T2637" s="10">
        <f t="shared" si="251"/>
        <v>42072.700937499998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187.3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2">
        <f t="shared" si="250"/>
        <v>42636.406412037039</v>
      </c>
      <c r="T2638" s="10">
        <f t="shared" si="251"/>
        <v>42658.833333333336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166.2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2">
        <f t="shared" si="250"/>
        <v>42639.341145833336</v>
      </c>
      <c r="T2639" s="10">
        <f t="shared" si="251"/>
        <v>42655.341145833336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101.72910662824208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2">
        <f t="shared" si="250"/>
        <v>41989.70480324074</v>
      </c>
      <c r="T2640" s="10">
        <f t="shared" si="251"/>
        <v>42019.70480324074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2">
        <f t="shared" si="250"/>
        <v>42024.656805555554</v>
      </c>
      <c r="T2641" s="10">
        <f t="shared" si="251"/>
        <v>42054.656805555554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105.66666666666666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2">
        <f t="shared" si="250"/>
        <v>42102.952245370368</v>
      </c>
      <c r="T2642" s="10">
        <f t="shared" si="251"/>
        <v>42162.952245370368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2">
        <f t="shared" si="250"/>
        <v>41880.618784722217</v>
      </c>
      <c r="T2643" s="10">
        <f t="shared" si="251"/>
        <v>41897.631249999999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2">
        <f t="shared" si="250"/>
        <v>42536.03828703703</v>
      </c>
      <c r="T2644" s="10">
        <f t="shared" si="251"/>
        <v>42566.081249999996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33.559730999999999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2">
        <f t="shared" si="250"/>
        <v>42689.374016203707</v>
      </c>
      <c r="T2645" s="10">
        <f t="shared" si="251"/>
        <v>42725.124305555553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2.0529999999999999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2">
        <f t="shared" si="250"/>
        <v>42774.583738425928</v>
      </c>
      <c r="T2646" s="10">
        <f t="shared" si="251"/>
        <v>42804.583738425928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10.5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2">
        <f t="shared" si="250"/>
        <v>41921.634293981479</v>
      </c>
      <c r="T2647" s="10">
        <f t="shared" si="251"/>
        <v>41951.675960648143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8.4172840000000004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2">
        <f t="shared" si="250"/>
        <v>42226.10496527778</v>
      </c>
      <c r="T2648" s="10">
        <f t="shared" si="251"/>
        <v>42256.10496527778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1.44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2">
        <f t="shared" si="250"/>
        <v>42200.053460648145</v>
      </c>
      <c r="T2649" s="10">
        <f t="shared" si="251"/>
        <v>42230.053460648145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0.88333333333333341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2">
        <f t="shared" si="250"/>
        <v>42408.506481481476</v>
      </c>
      <c r="T2650" s="10">
        <f t="shared" si="251"/>
        <v>42438.506481481476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9.920000000000001E-2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2">
        <f t="shared" si="250"/>
        <v>42341.788668981484</v>
      </c>
      <c r="T2651" s="10">
        <f t="shared" si="251"/>
        <v>42401.788668981484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0.59666666666666668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2">
        <f t="shared" si="250"/>
        <v>42695.416006944441</v>
      </c>
      <c r="T2652" s="10">
        <f t="shared" si="251"/>
        <v>42725.416006944441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1.8689285714285715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2">
        <f t="shared" si="250"/>
        <v>42327.597326388888</v>
      </c>
      <c r="T2653" s="10">
        <f t="shared" si="251"/>
        <v>42355.597326388888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0.88500000000000001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2">
        <f t="shared" si="250"/>
        <v>41952.950520833336</v>
      </c>
      <c r="T2654" s="10">
        <f t="shared" si="251"/>
        <v>41982.950520833336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11.52156862745098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2">
        <f t="shared" si="250"/>
        <v>41771.443599537037</v>
      </c>
      <c r="T2655" s="10">
        <f t="shared" si="251"/>
        <v>41802.958333333328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5.1000000000000004E-2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2">
        <f t="shared" si="250"/>
        <v>42055.392662037033</v>
      </c>
      <c r="T2656" s="10">
        <f t="shared" si="251"/>
        <v>42115.350995370369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21.033333333333335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2">
        <f t="shared" si="250"/>
        <v>42381.657951388886</v>
      </c>
      <c r="T2657" s="10">
        <f t="shared" si="251"/>
        <v>42409.624999999993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11.436666666666667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2">
        <f t="shared" si="250"/>
        <v>42767.480185185188</v>
      </c>
      <c r="T2658" s="10">
        <f t="shared" si="251"/>
        <v>42806.583333333336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18.737933333333334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2">
        <f t="shared" si="250"/>
        <v>42551.720520833333</v>
      </c>
      <c r="T2659" s="10">
        <f t="shared" si="251"/>
        <v>42584.854166666664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9.285714285714286E-2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2">
        <f t="shared" si="250"/>
        <v>42551.675856481474</v>
      </c>
      <c r="T2660" s="10">
        <f t="shared" si="251"/>
        <v>42581.675856481474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2.7204081632653061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2">
        <f t="shared" si="250"/>
        <v>42081.861226851848</v>
      </c>
      <c r="T2661" s="10">
        <f t="shared" si="251"/>
        <v>42111.861226851848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9.5000000000000001E-2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2">
        <f t="shared" si="250"/>
        <v>42272.504837962959</v>
      </c>
      <c r="T2662" s="10">
        <f t="shared" si="251"/>
        <v>42332.546504629623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102.89999999999999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2">
        <f t="shared" si="250"/>
        <v>41542.750115740739</v>
      </c>
      <c r="T2663" s="10">
        <f t="shared" si="251"/>
        <v>41572.750115740739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106.80000000000001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2">
        <f t="shared" si="250"/>
        <v>42207.538344907407</v>
      </c>
      <c r="T2664" s="10">
        <f t="shared" si="251"/>
        <v>42237.538344907407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104.59625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2">
        <f t="shared" si="250"/>
        <v>42222.41443287037</v>
      </c>
      <c r="T2665" s="10">
        <f t="shared" si="251"/>
        <v>42251.416666666664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103.42857142857143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2">
        <f t="shared" si="250"/>
        <v>42312.817094907405</v>
      </c>
      <c r="T2666" s="10">
        <f t="shared" si="251"/>
        <v>42347.082638888889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123.14285714285715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2">
        <f t="shared" si="250"/>
        <v>42083.687199074069</v>
      </c>
      <c r="T2667" s="10">
        <f t="shared" si="251"/>
        <v>42128.687199074069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159.29509999999999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2">
        <f t="shared" si="250"/>
        <v>42235.55600694444</v>
      </c>
      <c r="T2668" s="10">
        <f t="shared" si="251"/>
        <v>42272.666666666664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110.66666666666667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2">
        <f t="shared" si="250"/>
        <v>42380.717777777776</v>
      </c>
      <c r="T2669" s="10">
        <f t="shared" si="251"/>
        <v>42410.717777777776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170.70000000000002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2">
        <f t="shared" si="250"/>
        <v>42275.380381944444</v>
      </c>
      <c r="T2670" s="10">
        <f t="shared" si="251"/>
        <v>42317.397222222215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125.125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2">
        <f t="shared" si="250"/>
        <v>42318.827499999992</v>
      </c>
      <c r="T2671" s="10">
        <f t="shared" si="251"/>
        <v>42378.827499999992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6.4158609339642041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2">
        <f t="shared" si="250"/>
        <v>41820.812268518515</v>
      </c>
      <c r="T2672" s="10">
        <f t="shared" si="251"/>
        <v>41848.812268518515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11.343999999999999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2">
        <f t="shared" si="250"/>
        <v>41962.54069444444</v>
      </c>
      <c r="T2673" s="10">
        <f t="shared" si="251"/>
        <v>41992.609722222223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33.19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2">
        <f t="shared" si="250"/>
        <v>42344.675810185181</v>
      </c>
      <c r="T2674" s="10">
        <f t="shared" si="251"/>
        <v>42366.041666666664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27.58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2">
        <f t="shared" si="250"/>
        <v>41912.333321759259</v>
      </c>
      <c r="T2675" s="10">
        <f t="shared" si="251"/>
        <v>41941.739583333328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62.839999999999996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2">
        <f t="shared" si="250"/>
        <v>42529.424421296295</v>
      </c>
      <c r="T2676" s="10">
        <f t="shared" si="251"/>
        <v>42555.999305555553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7.5880000000000001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2">
        <f t="shared" si="250"/>
        <v>41923.649178240739</v>
      </c>
      <c r="T2677" s="10">
        <f t="shared" si="251"/>
        <v>41953.690844907404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50.38095238095238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2">
        <f t="shared" si="250"/>
        <v>42482.416365740741</v>
      </c>
      <c r="T2678" s="10">
        <f t="shared" si="251"/>
        <v>42512.416365740741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17.512820512820511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2">
        <f t="shared" si="250"/>
        <v>41792.821099537039</v>
      </c>
      <c r="T2679" s="10">
        <f t="shared" si="251"/>
        <v>41822.821099537039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1.375E-2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2">
        <f t="shared" si="250"/>
        <v>42241.589872685181</v>
      </c>
      <c r="T2680" s="10">
        <f t="shared" si="251"/>
        <v>42271.589872685181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0.33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2">
        <f t="shared" si="250"/>
        <v>42032.792754629627</v>
      </c>
      <c r="T2681" s="10">
        <f t="shared" si="251"/>
        <v>42062.792754629627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0.86250000000000004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2">
        <f t="shared" si="250"/>
        <v>42436.003368055557</v>
      </c>
      <c r="T2682" s="10">
        <f t="shared" si="251"/>
        <v>42465.961701388886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0.6875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2">
        <f t="shared" si="250"/>
        <v>41805.686921296292</v>
      </c>
      <c r="T2683" s="10">
        <f t="shared" si="251"/>
        <v>41830.686921296292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28.299999999999997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2">
        <f t="shared" si="250"/>
        <v>41932.663657407407</v>
      </c>
      <c r="T2684" s="10">
        <f t="shared" si="251"/>
        <v>41965.040972222218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0.24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2">
        <f t="shared" si="250"/>
        <v>42034.546759259254</v>
      </c>
      <c r="T2685" s="10">
        <f t="shared" si="251"/>
        <v>42064.546759259254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1.1428571428571428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2">
        <f t="shared" si="250"/>
        <v>41820.706307870372</v>
      </c>
      <c r="T2686" s="10">
        <f t="shared" si="251"/>
        <v>41860.706307870372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0.02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2">
        <f t="shared" si="250"/>
        <v>42061.487615740734</v>
      </c>
      <c r="T2687" s="10">
        <f t="shared" si="251"/>
        <v>42121.44594907407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2">
        <f t="shared" si="250"/>
        <v>41892.766469907401</v>
      </c>
      <c r="T2688" s="10">
        <f t="shared" si="251"/>
        <v>41912.766469907401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2">
        <f t="shared" si="250"/>
        <v>42154.431921296295</v>
      </c>
      <c r="T2689" s="10">
        <f t="shared" si="251"/>
        <v>42184.431921296295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ref="O2690:O2753" si="252">E2690/D2690*100</f>
        <v>0.14799999999999999</v>
      </c>
      <c r="P2690">
        <f t="shared" ref="P2690:P2753" si="253">E2690/L2690</f>
        <v>5.2857142857142856</v>
      </c>
      <c r="Q2690" t="str">
        <f t="shared" si="248"/>
        <v>food</v>
      </c>
      <c r="R2690" t="str">
        <f t="shared" si="249"/>
        <v>food trucks</v>
      </c>
      <c r="S2690" s="12">
        <f t="shared" si="250"/>
        <v>42027.910532407404</v>
      </c>
      <c r="T2690" s="10">
        <f t="shared" si="251"/>
        <v>42058.916666666664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si="252"/>
        <v>2.8571428571428571E-3</v>
      </c>
      <c r="P2691">
        <f t="shared" si="253"/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2">
        <f t="shared" ref="S2691:S2754" si="256">(J2691/86400)+25569+(-5/24)</f>
        <v>42551.75335648148</v>
      </c>
      <c r="T2691" s="10">
        <f t="shared" ref="T2691:T2754" si="257">(I2691/86400)+25569+(-5/24)</f>
        <v>42581.75335648148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10.7325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2">
        <f t="shared" si="256"/>
        <v>42112.89671296296</v>
      </c>
      <c r="T2692" s="10">
        <f t="shared" si="257"/>
        <v>42157.89671296296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5.3846153846153842E-2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2">
        <f t="shared" si="256"/>
        <v>42089.515706018516</v>
      </c>
      <c r="T2693" s="10">
        <f t="shared" si="257"/>
        <v>42134.515706018516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0.7142857142857143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12">
        <f t="shared" si="256"/>
        <v>42058.125694444439</v>
      </c>
      <c r="T2694" s="10">
        <f t="shared" si="257"/>
        <v>42088.084027777775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0.8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2">
        <f t="shared" si="256"/>
        <v>41833.930162037032</v>
      </c>
      <c r="T2695" s="10">
        <f t="shared" si="257"/>
        <v>41863.930162037032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3.3333333333333335E-3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12">
        <f t="shared" si="256"/>
        <v>41877.932164351849</v>
      </c>
      <c r="T2696" s="10">
        <f t="shared" si="257"/>
        <v>41907.932164351849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0.47333333333333333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2">
        <f t="shared" si="256"/>
        <v>42047.973587962959</v>
      </c>
      <c r="T2697" s="10">
        <f t="shared" si="257"/>
        <v>42107.931921296295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5.65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2">
        <f t="shared" si="256"/>
        <v>41964.636111111111</v>
      </c>
      <c r="T2698" s="10">
        <f t="shared" si="257"/>
        <v>41998.636111111111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26.35217391304348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2">
        <f t="shared" si="256"/>
        <v>42187.731747685182</v>
      </c>
      <c r="T2699" s="10">
        <f t="shared" si="257"/>
        <v>42218.708333333336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0.325125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2">
        <f t="shared" si="256"/>
        <v>41787.689907407403</v>
      </c>
      <c r="T2700" s="10">
        <f t="shared" si="257"/>
        <v>41817.689907407403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2">
        <f t="shared" si="256"/>
        <v>41829.688229166662</v>
      </c>
      <c r="T2701" s="10">
        <f t="shared" si="257"/>
        <v>41859.688229166662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0.7000700070007001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2">
        <f t="shared" si="256"/>
        <v>41870.666342592587</v>
      </c>
      <c r="T2702" s="10">
        <f t="shared" si="257"/>
        <v>41900.666342592587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46.176470588235297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2">
        <f t="shared" si="256"/>
        <v>42801.566365740735</v>
      </c>
      <c r="T2703" s="10">
        <f t="shared" si="257"/>
        <v>42832.524699074071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34.410000000000004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2">
        <f t="shared" si="256"/>
        <v>42800.593483796292</v>
      </c>
      <c r="T2704" s="10">
        <f t="shared" si="257"/>
        <v>42830.551817129628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103.75000000000001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2">
        <f t="shared" si="256"/>
        <v>42756.481828703698</v>
      </c>
      <c r="T2705" s="10">
        <f t="shared" si="257"/>
        <v>42816.440162037034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6.0263157894736841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2">
        <f t="shared" si="256"/>
        <v>42787.654097222221</v>
      </c>
      <c r="T2706" s="10">
        <f t="shared" si="257"/>
        <v>42830.61243055555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10.539393939393939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2">
        <f t="shared" si="256"/>
        <v>42773.70784722222</v>
      </c>
      <c r="T2707" s="10">
        <f t="shared" si="257"/>
        <v>42818.666180555556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112.29714285714284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2">
        <f t="shared" si="256"/>
        <v>41899.086608796293</v>
      </c>
      <c r="T2708" s="10">
        <f t="shared" si="257"/>
        <v>41928.082638888889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350.84462500000001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2">
        <f t="shared" si="256"/>
        <v>41391.574571759258</v>
      </c>
      <c r="T2709" s="10">
        <f t="shared" si="257"/>
        <v>41421.082638888889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233.21535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2">
        <f t="shared" si="256"/>
        <v>42512.489884259259</v>
      </c>
      <c r="T2710" s="10">
        <f t="shared" si="257"/>
        <v>42572.489884259259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101.60599999999999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2">
        <f t="shared" si="256"/>
        <v>42611.941446759258</v>
      </c>
      <c r="T2711" s="10">
        <f t="shared" si="257"/>
        <v>42646.957638888889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153.90035000000003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2">
        <f t="shared" si="256"/>
        <v>41828.021157407406</v>
      </c>
      <c r="T2712" s="10">
        <f t="shared" si="257"/>
        <v>41859.875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100.7161125319693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2">
        <f t="shared" si="256"/>
        <v>41780.536921296291</v>
      </c>
      <c r="T2713" s="10">
        <f t="shared" si="257"/>
        <v>41810.709027777775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131.38181818181818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2">
        <f t="shared" si="256"/>
        <v>41431.853703703702</v>
      </c>
      <c r="T2714" s="10">
        <f t="shared" si="257"/>
        <v>41468.541666666664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102.24133333333334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2">
        <f t="shared" si="256"/>
        <v>42322.445416666662</v>
      </c>
      <c r="T2715" s="10">
        <f t="shared" si="257"/>
        <v>42362.445416666662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116.35599999999999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2">
        <f t="shared" si="256"/>
        <v>42629.446712962956</v>
      </c>
      <c r="T2716" s="10">
        <f t="shared" si="257"/>
        <v>42657.749999999993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264.62241666666665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2">
        <f t="shared" si="256"/>
        <v>42387.190138888887</v>
      </c>
      <c r="T2717" s="10">
        <f t="shared" si="257"/>
        <v>42421.190138888887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119.98010000000001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2">
        <f t="shared" si="256"/>
        <v>42255.124918981477</v>
      </c>
      <c r="T2718" s="10">
        <f t="shared" si="257"/>
        <v>42285.124918981477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120.10400000000001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2">
        <f t="shared" si="256"/>
        <v>41934.706585648142</v>
      </c>
      <c r="T2719" s="10">
        <f t="shared" si="257"/>
        <v>41979.748252314814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103.58333333333334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2">
        <f t="shared" si="256"/>
        <v>42465.388252314813</v>
      </c>
      <c r="T2720" s="10">
        <f t="shared" si="257"/>
        <v>42493.749999999993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108.83333333333334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2">
        <f t="shared" si="256"/>
        <v>42417.822847222218</v>
      </c>
      <c r="T2721" s="10">
        <f t="shared" si="257"/>
        <v>42477.781180555554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118.12400000000001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2">
        <f t="shared" si="256"/>
        <v>42655.257557870369</v>
      </c>
      <c r="T2722" s="10">
        <f t="shared" si="257"/>
        <v>42685.299224537033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2">
        <f t="shared" si="256"/>
        <v>41493.335625</v>
      </c>
      <c r="T2723" s="10">
        <f t="shared" si="257"/>
        <v>41523.583333333328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252.54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2">
        <f t="shared" si="256"/>
        <v>42704.64876157407</v>
      </c>
      <c r="T2724" s="10">
        <f t="shared" si="257"/>
        <v>42764.64876157407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140.05000000000001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2">
        <f t="shared" si="256"/>
        <v>41944.630648148144</v>
      </c>
      <c r="T2725" s="10">
        <f t="shared" si="257"/>
        <v>42004.672314814808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296.87520259319291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2">
        <f t="shared" si="256"/>
        <v>42199.118738425925</v>
      </c>
      <c r="T2726" s="10">
        <f t="shared" si="257"/>
        <v>42231.118738425925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144.54249999999999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2">
        <f t="shared" si="256"/>
        <v>42745.53628472222</v>
      </c>
      <c r="T2727" s="10">
        <f t="shared" si="257"/>
        <v>42795.53628472222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105.745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2">
        <f t="shared" si="256"/>
        <v>42452.371655092589</v>
      </c>
      <c r="T2728" s="10">
        <f t="shared" si="257"/>
        <v>42482.371655092589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493.21000000000004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2">
        <f t="shared" si="256"/>
        <v>42198.468321759261</v>
      </c>
      <c r="T2729" s="10">
        <f t="shared" si="257"/>
        <v>42223.468321759261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201.82666666666668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2">
        <f t="shared" si="256"/>
        <v>42333.391597222224</v>
      </c>
      <c r="T2730" s="10">
        <f t="shared" si="257"/>
        <v>42368.391597222224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104.44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2">
        <f t="shared" si="256"/>
        <v>42095.032372685186</v>
      </c>
      <c r="T2731" s="10">
        <f t="shared" si="257"/>
        <v>42125.032372685186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170.29262962962963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2">
        <f t="shared" si="256"/>
        <v>41351.333043981482</v>
      </c>
      <c r="T2732" s="10">
        <f t="shared" si="257"/>
        <v>41386.333043981482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104.30333333333333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2">
        <f t="shared" si="256"/>
        <v>41872.317384259259</v>
      </c>
      <c r="T2733" s="10">
        <f t="shared" si="257"/>
        <v>41929.958333333328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118.25000000000001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2">
        <f t="shared" si="256"/>
        <v>41389.599861111106</v>
      </c>
      <c r="T2734" s="10">
        <f t="shared" si="257"/>
        <v>41421.791666666664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107.538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2">
        <f t="shared" si="256"/>
        <v>42044.064513888887</v>
      </c>
      <c r="T2735" s="10">
        <f t="shared" si="257"/>
        <v>42104.022847222215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2">
        <f t="shared" si="256"/>
        <v>42626.460555555554</v>
      </c>
      <c r="T2736" s="10">
        <f t="shared" si="257"/>
        <v>42656.707638888889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978.13466666666682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2">
        <f t="shared" si="256"/>
        <v>41315.912615740737</v>
      </c>
      <c r="T2737" s="10">
        <f t="shared" si="257"/>
        <v>41346.625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122.9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2">
        <f t="shared" si="256"/>
        <v>41722.458020833328</v>
      </c>
      <c r="T2738" s="10">
        <f t="shared" si="257"/>
        <v>41752.458020833328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246.0608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2">
        <f t="shared" si="256"/>
        <v>41611.709340277775</v>
      </c>
      <c r="T2739" s="10">
        <f t="shared" si="257"/>
        <v>41654.583333333328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147.94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2">
        <f t="shared" si="256"/>
        <v>42619.935231481482</v>
      </c>
      <c r="T2740" s="10">
        <f t="shared" si="257"/>
        <v>42679.935231481482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384.09090909090907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2">
        <f t="shared" si="256"/>
        <v>41719.679594907408</v>
      </c>
      <c r="T2741" s="10">
        <f t="shared" si="257"/>
        <v>41764.679594907408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103.33333333333334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2">
        <f t="shared" si="256"/>
        <v>42044.823518518511</v>
      </c>
      <c r="T2742" s="10">
        <f t="shared" si="257"/>
        <v>42074.781851851854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0.43750000000000006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2">
        <f t="shared" si="256"/>
        <v>41911.449097222219</v>
      </c>
      <c r="T2743" s="10">
        <f t="shared" si="257"/>
        <v>41931.879861111105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29.24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2">
        <f t="shared" si="256"/>
        <v>41030.511423611111</v>
      </c>
      <c r="T2744" s="10">
        <f t="shared" si="257"/>
        <v>41044.511423611111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2">
        <f t="shared" si="256"/>
        <v>42632.120451388888</v>
      </c>
      <c r="T2745" s="10">
        <f t="shared" si="257"/>
        <v>42662.120451388888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5.21875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2">
        <f t="shared" si="256"/>
        <v>40937.854143518518</v>
      </c>
      <c r="T2746" s="10">
        <f t="shared" si="257"/>
        <v>40967.854143518518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21.887499999999999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2">
        <f t="shared" si="256"/>
        <v>41044.779722222222</v>
      </c>
      <c r="T2747" s="10">
        <f t="shared" si="257"/>
        <v>41104.779722222222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26.700000000000003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2">
        <f t="shared" si="256"/>
        <v>41850.57304398148</v>
      </c>
      <c r="T2748" s="10">
        <f t="shared" si="257"/>
        <v>41880.57304398148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28.000000000000004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2">
        <f t="shared" si="256"/>
        <v>41044.439780092587</v>
      </c>
      <c r="T2749" s="10">
        <f t="shared" si="257"/>
        <v>41075.923611111109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1.06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2">
        <f t="shared" si="256"/>
        <v>42585.502337962964</v>
      </c>
      <c r="T2750" s="10">
        <f t="shared" si="257"/>
        <v>42615.502337962964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1.0999999999999999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2">
        <f t="shared" si="256"/>
        <v>42068.59070601852</v>
      </c>
      <c r="T2751" s="10">
        <f t="shared" si="257"/>
        <v>42098.549039351848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2">
        <f t="shared" si="256"/>
        <v>41078.691493055558</v>
      </c>
      <c r="T2752" s="10">
        <f t="shared" si="257"/>
        <v>41090.625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2">
        <f t="shared" si="256"/>
        <v>41747.678726851846</v>
      </c>
      <c r="T2753" s="10">
        <f t="shared" si="257"/>
        <v>41807.678726851846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ref="O2754:O2817" si="258">E2754/D2754*100</f>
        <v>11.458333333333332</v>
      </c>
      <c r="P2754">
        <f t="shared" ref="P2754:P2817" si="259">E2754/L2754</f>
        <v>39.285714285714285</v>
      </c>
      <c r="Q2754" t="str">
        <f t="shared" si="254"/>
        <v>publishing</v>
      </c>
      <c r="R2754" t="str">
        <f t="shared" si="255"/>
        <v>children's books</v>
      </c>
      <c r="S2754" s="12">
        <f t="shared" si="256"/>
        <v>40855.556759259256</v>
      </c>
      <c r="T2754" s="10">
        <f t="shared" si="257"/>
        <v>40895.556759259256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si="258"/>
        <v>19</v>
      </c>
      <c r="P2755">
        <f t="shared" si="259"/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2">
        <f t="shared" ref="S2755:S2818" si="262">(J2755/86400)+25569+(-5/24)</f>
        <v>41117.692395833328</v>
      </c>
      <c r="T2755" s="10">
        <f t="shared" ref="T2755:T2818" si="263">(I2755/86400)+25569+(-5/24)</f>
        <v>41147.692395833328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2">
        <f t="shared" si="262"/>
        <v>41863.427673611106</v>
      </c>
      <c r="T2756" s="10">
        <f t="shared" si="263"/>
        <v>41893.427673611106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2">
        <f t="shared" si="262"/>
        <v>42072.582488425927</v>
      </c>
      <c r="T2757" s="10">
        <f t="shared" si="263"/>
        <v>42102.582488425927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10.48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2">
        <f t="shared" si="262"/>
        <v>41620.692141203697</v>
      </c>
      <c r="T2758" s="10">
        <f t="shared" si="263"/>
        <v>41650.692141203697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0.66666666666666674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2">
        <f t="shared" si="262"/>
        <v>42573.448287037034</v>
      </c>
      <c r="T2759" s="10">
        <f t="shared" si="263"/>
        <v>42588.448287037034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11.700000000000001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2">
        <f t="shared" si="262"/>
        <v>42639.23359953703</v>
      </c>
      <c r="T2760" s="10">
        <f t="shared" si="263"/>
        <v>42653.23359953703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10.5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2">
        <f t="shared" si="262"/>
        <v>42524.158171296294</v>
      </c>
      <c r="T2761" s="10">
        <f t="shared" si="263"/>
        <v>42567.158171296294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2">
        <f t="shared" si="262"/>
        <v>41415.252986111111</v>
      </c>
      <c r="T2762" s="10">
        <f t="shared" si="263"/>
        <v>41445.252986111111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0.72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2">
        <f t="shared" si="262"/>
        <v>41246.85524305555</v>
      </c>
      <c r="T2763" s="10">
        <f t="shared" si="263"/>
        <v>41276.85524305555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0.76923076923076927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2">
        <f t="shared" si="262"/>
        <v>40926.828645833331</v>
      </c>
      <c r="T2764" s="10">
        <f t="shared" si="263"/>
        <v>40986.786979166667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0.22842639593908631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2">
        <f t="shared" si="262"/>
        <v>41373.371342592589</v>
      </c>
      <c r="T2765" s="10">
        <f t="shared" si="263"/>
        <v>41418.371342592589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1.125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2">
        <f t="shared" si="262"/>
        <v>41030.083692129629</v>
      </c>
      <c r="T2766" s="10">
        <f t="shared" si="263"/>
        <v>41059.583333333328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2">
        <f t="shared" si="262"/>
        <v>41194.370694444442</v>
      </c>
      <c r="T2767" s="10">
        <f t="shared" si="263"/>
        <v>41210.370694444442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2">
        <f t="shared" si="262"/>
        <v>40736.459699074076</v>
      </c>
      <c r="T2768" s="10">
        <f t="shared" si="263"/>
        <v>40766.459699074076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0.85000000000000009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2">
        <f t="shared" si="262"/>
        <v>42172.750578703701</v>
      </c>
      <c r="T2769" s="10">
        <f t="shared" si="263"/>
        <v>42232.750578703701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14.314285714285715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2">
        <f t="shared" si="262"/>
        <v>40967.4065162037</v>
      </c>
      <c r="T2770" s="10">
        <f t="shared" si="263"/>
        <v>40997.364849537036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0.25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2">
        <f t="shared" si="262"/>
        <v>41745.617939814816</v>
      </c>
      <c r="T2771" s="10">
        <f t="shared" si="263"/>
        <v>41795.617939814816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10.411249999999999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2">
        <f t="shared" si="262"/>
        <v>41686.496874999997</v>
      </c>
      <c r="T2772" s="10">
        <f t="shared" si="263"/>
        <v>41716.455208333333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2">
        <f t="shared" si="262"/>
        <v>41257.323379629626</v>
      </c>
      <c r="T2773" s="10">
        <f t="shared" si="263"/>
        <v>41306.5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2">
        <f t="shared" si="262"/>
        <v>41537.660810185182</v>
      </c>
      <c r="T2774" s="10">
        <f t="shared" si="263"/>
        <v>41552.660810185182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0.18867924528301888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2">
        <f t="shared" si="262"/>
        <v>42474.656493055554</v>
      </c>
      <c r="T2775" s="10">
        <f t="shared" si="263"/>
        <v>42484.656493055554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14.249999999999998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2">
        <f t="shared" si="262"/>
        <v>41310.918148148143</v>
      </c>
      <c r="T2776" s="10">
        <f t="shared" si="263"/>
        <v>41340.918148148143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2">
        <f t="shared" si="262"/>
        <v>40862.805023148147</v>
      </c>
      <c r="T2777" s="10">
        <f t="shared" si="263"/>
        <v>40892.805023148147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7.8809523809523814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2">
        <f t="shared" si="262"/>
        <v>42136.088842592588</v>
      </c>
      <c r="T2778" s="10">
        <f t="shared" si="263"/>
        <v>42167.088842592588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0.33333333333333337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2">
        <f t="shared" si="262"/>
        <v>42172.460694444446</v>
      </c>
      <c r="T2779" s="10">
        <f t="shared" si="263"/>
        <v>42202.460694444446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25.545454545454543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2">
        <f t="shared" si="262"/>
        <v>41846.769745370366</v>
      </c>
      <c r="T2780" s="10">
        <f t="shared" si="263"/>
        <v>41876.769745370366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2.12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2">
        <f t="shared" si="262"/>
        <v>42300.377557870372</v>
      </c>
      <c r="T2781" s="10">
        <f t="shared" si="263"/>
        <v>42330.419224537036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2">
        <f t="shared" si="262"/>
        <v>42774.239444444444</v>
      </c>
      <c r="T2782" s="10">
        <f t="shared" si="263"/>
        <v>42804.239444444444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105.28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12">
        <f t="shared" si="262"/>
        <v>42018.733263888884</v>
      </c>
      <c r="T2783" s="10">
        <f t="shared" si="263"/>
        <v>42047.083333333336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2">
        <f t="shared" si="262"/>
        <v>42026.716643518514</v>
      </c>
      <c r="T2784" s="10">
        <f t="shared" si="263"/>
        <v>42051.999305555553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114.5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2">
        <f t="shared" si="262"/>
        <v>42103.326921296299</v>
      </c>
      <c r="T2785" s="10">
        <f t="shared" si="263"/>
        <v>42117.326921296299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2">
        <f t="shared" si="262"/>
        <v>41920.579201388886</v>
      </c>
      <c r="T2786" s="10">
        <f t="shared" si="263"/>
        <v>41941.579201388886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104.67999999999999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2">
        <f t="shared" si="262"/>
        <v>42557.981099537035</v>
      </c>
      <c r="T2787" s="10">
        <f t="shared" si="263"/>
        <v>42587.666666666664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117.83999999999999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2">
        <f t="shared" si="262"/>
        <v>41815.360879629625</v>
      </c>
      <c r="T2788" s="10">
        <f t="shared" si="263"/>
        <v>41829.360879629625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119.7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12">
        <f t="shared" si="262"/>
        <v>41807.990185185183</v>
      </c>
      <c r="T2789" s="10">
        <f t="shared" si="263"/>
        <v>41837.990185185183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102.49999999999999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12">
        <f t="shared" si="262"/>
        <v>42550.49355324074</v>
      </c>
      <c r="T2790" s="10">
        <f t="shared" si="263"/>
        <v>42580.49355324074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101.16666666666667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2">
        <f t="shared" si="262"/>
        <v>42055.804791666662</v>
      </c>
      <c r="T2791" s="10">
        <f t="shared" si="263"/>
        <v>42074.958333333336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105.33333333333333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2">
        <f t="shared" si="262"/>
        <v>42016.730358796289</v>
      </c>
      <c r="T2792" s="10">
        <f t="shared" si="263"/>
        <v>42046.730358796289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102.49999999999999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2">
        <f t="shared" si="262"/>
        <v>42591.691655092589</v>
      </c>
      <c r="T2793" s="10">
        <f t="shared" si="263"/>
        <v>42621.958333333336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107.60000000000001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2">
        <f t="shared" si="262"/>
        <v>42183.022673611107</v>
      </c>
      <c r="T2794" s="10">
        <f t="shared" si="263"/>
        <v>42228.022673611107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110.5675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2">
        <f t="shared" si="262"/>
        <v>42176.210706018515</v>
      </c>
      <c r="T2795" s="10">
        <f t="shared" si="263"/>
        <v>42206.210706018515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12">
        <f t="shared" si="262"/>
        <v>42416.48332175926</v>
      </c>
      <c r="T2796" s="10">
        <f t="shared" si="263"/>
        <v>42432.583333333336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104.28571428571429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12">
        <f t="shared" si="262"/>
        <v>41780.317604166667</v>
      </c>
      <c r="T2797" s="10">
        <f t="shared" si="263"/>
        <v>41796.75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115.5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12">
        <f t="shared" si="262"/>
        <v>41795.319768518515</v>
      </c>
      <c r="T2798" s="10">
        <f t="shared" si="263"/>
        <v>41825.319768518515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102.64512500000001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2">
        <f t="shared" si="262"/>
        <v>41798.731944444444</v>
      </c>
      <c r="T2799" s="10">
        <f t="shared" si="263"/>
        <v>41828.731944444444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101.4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2">
        <f t="shared" si="262"/>
        <v>42201.466678240737</v>
      </c>
      <c r="T2800" s="10">
        <f t="shared" si="263"/>
        <v>42216.458333333336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116.6348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2">
        <f t="shared" si="262"/>
        <v>42507.05636574074</v>
      </c>
      <c r="T2801" s="10">
        <f t="shared" si="263"/>
        <v>42538.458333333336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2">
        <f t="shared" si="262"/>
        <v>41948.344513888886</v>
      </c>
      <c r="T2802" s="10">
        <f t="shared" si="263"/>
        <v>42008.344513888886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133.20000000000002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2">
        <f t="shared" si="262"/>
        <v>41900.034826388888</v>
      </c>
      <c r="T2803" s="10">
        <f t="shared" si="263"/>
        <v>41922.25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101.83333333333333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2">
        <f t="shared" si="262"/>
        <v>42192.438738425924</v>
      </c>
      <c r="T2804" s="10">
        <f t="shared" si="263"/>
        <v>42222.438738425924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127.95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2">
        <f t="shared" si="262"/>
        <v>42157.857361111113</v>
      </c>
      <c r="T2805" s="10">
        <f t="shared" si="263"/>
        <v>42200.791666666664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114.99999999999999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12">
        <f t="shared" si="262"/>
        <v>41881.245254629626</v>
      </c>
      <c r="T2806" s="10">
        <f t="shared" si="263"/>
        <v>41911.245254629626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110.00000000000001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2">
        <f t="shared" si="262"/>
        <v>42213.2971412037</v>
      </c>
      <c r="T2807" s="10">
        <f t="shared" si="263"/>
        <v>42238.2971412037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112.1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2">
        <f t="shared" si="262"/>
        <v>42185.058912037035</v>
      </c>
      <c r="T2808" s="10">
        <f t="shared" si="263"/>
        <v>42221.249999999993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2">
        <f t="shared" si="262"/>
        <v>42154.664791666662</v>
      </c>
      <c r="T2809" s="10">
        <f t="shared" si="263"/>
        <v>42184.664791666662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100.24444444444444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2">
        <f t="shared" si="262"/>
        <v>42208.638136574074</v>
      </c>
      <c r="T2810" s="10">
        <f t="shared" si="263"/>
        <v>42238.638136574074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102.4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2">
        <f t="shared" si="262"/>
        <v>42451.288483796299</v>
      </c>
      <c r="T2811" s="10">
        <f t="shared" si="263"/>
        <v>42459.402083333327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108.2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2">
        <f t="shared" si="262"/>
        <v>41758.931296296294</v>
      </c>
      <c r="T2812" s="10">
        <f t="shared" si="263"/>
        <v>41790.957638888889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100.27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2">
        <f t="shared" si="262"/>
        <v>42028.288229166668</v>
      </c>
      <c r="T2813" s="10">
        <f t="shared" si="263"/>
        <v>42058.288229166668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113.3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2">
        <f t="shared" si="262"/>
        <v>42054.535856481474</v>
      </c>
      <c r="T2814" s="10">
        <f t="shared" si="263"/>
        <v>42099.958333333336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127.57571428571428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2">
        <f t="shared" si="262"/>
        <v>42693.534270833326</v>
      </c>
      <c r="T2815" s="10">
        <f t="shared" si="263"/>
        <v>42718.534270833326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107.73333333333332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2">
        <f t="shared" si="262"/>
        <v>42103.191145833327</v>
      </c>
      <c r="T2816" s="10">
        <f t="shared" si="263"/>
        <v>42133.191145833327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2">
        <f t="shared" si="262"/>
        <v>42559.568391203698</v>
      </c>
      <c r="T2817" s="10">
        <f t="shared" si="263"/>
        <v>42589.568391203698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ref="O2818:O2881" si="264">E2818/D2818*100</f>
        <v>141.56666666666666</v>
      </c>
      <c r="P2818">
        <f t="shared" ref="P2818:P2881" si="265">E2818/L2818</f>
        <v>25.130177514792898</v>
      </c>
      <c r="Q2818" t="str">
        <f t="shared" si="260"/>
        <v>theater</v>
      </c>
      <c r="R2818" t="str">
        <f t="shared" si="261"/>
        <v>plays</v>
      </c>
      <c r="S2818" s="12">
        <f t="shared" si="262"/>
        <v>42188.259166666663</v>
      </c>
      <c r="T2818" s="10">
        <f t="shared" si="263"/>
        <v>42218.458333333336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si="264"/>
        <v>130</v>
      </c>
      <c r="P2819">
        <f t="shared" si="265"/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2">
        <f t="shared" ref="S2819:S2882" si="268">(J2819/86400)+25569+(-5/24)</f>
        <v>42023.42664351852</v>
      </c>
      <c r="T2819" s="10">
        <f t="shared" ref="T2819:T2882" si="269">(I2819/86400)+25569+(-5/24)</f>
        <v>42063.42664351852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106.03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2">
        <f t="shared" si="268"/>
        <v>42250.389884259253</v>
      </c>
      <c r="T2820" s="10">
        <f t="shared" si="269"/>
        <v>42270.389884259253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104.80000000000001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2">
        <f t="shared" si="268"/>
        <v>42139.317233796297</v>
      </c>
      <c r="T2821" s="10">
        <f t="shared" si="269"/>
        <v>42169.317233796297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12">
        <f t="shared" si="268"/>
        <v>42401.402650462966</v>
      </c>
      <c r="T2822" s="10">
        <f t="shared" si="269"/>
        <v>42425.791666666664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2">
        <f t="shared" si="268"/>
        <v>41875.714525462965</v>
      </c>
      <c r="T2823" s="10">
        <f t="shared" si="269"/>
        <v>41905.714525462965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2">
        <f t="shared" si="268"/>
        <v>42060.475601851846</v>
      </c>
      <c r="T2824" s="10">
        <f t="shared" si="269"/>
        <v>42090.433935185181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2">
        <f t="shared" si="268"/>
        <v>42066.803310185183</v>
      </c>
      <c r="T2825" s="10">
        <f t="shared" si="269"/>
        <v>42094.749305555553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116.92307692307693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2">
        <f t="shared" si="268"/>
        <v>42136.0624537037</v>
      </c>
      <c r="T2826" s="10">
        <f t="shared" si="269"/>
        <v>42167.863194444442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103.33333333333334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2">
        <f t="shared" si="268"/>
        <v>42312.584328703706</v>
      </c>
      <c r="T2827" s="10">
        <f t="shared" si="269"/>
        <v>42342.584328703706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107.74999999999999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2">
        <f t="shared" si="268"/>
        <v>42170.826527777775</v>
      </c>
      <c r="T2828" s="10">
        <f t="shared" si="269"/>
        <v>42195.083333333336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120.24999999999999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2">
        <f t="shared" si="268"/>
        <v>42494.475300925922</v>
      </c>
      <c r="T2829" s="10">
        <f t="shared" si="269"/>
        <v>42524.479166666664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100.37894736842105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2">
        <f t="shared" si="268"/>
        <v>42254.056354166663</v>
      </c>
      <c r="T2830" s="10">
        <f t="shared" si="269"/>
        <v>42279.749999999993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106.52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2">
        <f t="shared" si="268"/>
        <v>42495.225902777776</v>
      </c>
      <c r="T2831" s="10">
        <f t="shared" si="269"/>
        <v>42523.225902777776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2">
        <f t="shared" si="268"/>
        <v>41758.631342592591</v>
      </c>
      <c r="T2832" s="10">
        <f t="shared" si="269"/>
        <v>41770.957638888889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110.66666666666667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2">
        <f t="shared" si="268"/>
        <v>42171.616550925923</v>
      </c>
      <c r="T2833" s="10">
        <f t="shared" si="269"/>
        <v>42201.616550925923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114.71959999999999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2">
        <f t="shared" si="268"/>
        <v>41938.501087962963</v>
      </c>
      <c r="T2834" s="10">
        <f t="shared" si="269"/>
        <v>41966.708333333336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108.25925925925925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2">
        <f t="shared" si="268"/>
        <v>42267.919363425921</v>
      </c>
      <c r="T2835" s="10">
        <f t="shared" si="269"/>
        <v>42287.874999999993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2">
        <f t="shared" si="268"/>
        <v>42019.751504629625</v>
      </c>
      <c r="T2836" s="10">
        <f t="shared" si="269"/>
        <v>42034.751504629625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187.09899999999999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2">
        <f t="shared" si="268"/>
        <v>42313.495567129627</v>
      </c>
      <c r="T2837" s="10">
        <f t="shared" si="269"/>
        <v>42342.791666666664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107.77777777777777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2">
        <f t="shared" si="268"/>
        <v>42746.053449074076</v>
      </c>
      <c r="T2838" s="10">
        <f t="shared" si="269"/>
        <v>42783.999305555553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2">
        <f t="shared" si="268"/>
        <v>42307.700046296297</v>
      </c>
      <c r="T2839" s="10">
        <f t="shared" si="269"/>
        <v>42347.741712962961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120.24999999999999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2">
        <f t="shared" si="268"/>
        <v>41842.399259259255</v>
      </c>
      <c r="T2840" s="10">
        <f t="shared" si="269"/>
        <v>41864.708333333328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111.42857142857143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2">
        <f t="shared" si="268"/>
        <v>41853.031874999993</v>
      </c>
      <c r="T2841" s="10">
        <f t="shared" si="269"/>
        <v>41875.999305555553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2">
        <f t="shared" si="268"/>
        <v>42059.827303240738</v>
      </c>
      <c r="T2842" s="10">
        <f t="shared" si="269"/>
        <v>42081.499999999993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12">
        <f t="shared" si="268"/>
        <v>42291.531215277777</v>
      </c>
      <c r="T2843" s="10">
        <f t="shared" si="269"/>
        <v>42351.572881944441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2">
        <f t="shared" si="268"/>
        <v>41784.744155092594</v>
      </c>
      <c r="T2844" s="10">
        <f t="shared" si="269"/>
        <v>41811.25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2">
        <f t="shared" si="268"/>
        <v>42492.529513888883</v>
      </c>
      <c r="T2845" s="10">
        <f t="shared" si="269"/>
        <v>42533.958333333336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5.4545454545454541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12">
        <f t="shared" si="268"/>
        <v>42709.337731481479</v>
      </c>
      <c r="T2846" s="10">
        <f t="shared" si="269"/>
        <v>42739.337731481479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31.546666666666667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2">
        <f t="shared" si="268"/>
        <v>42102.808252314811</v>
      </c>
      <c r="T2847" s="10">
        <f t="shared" si="269"/>
        <v>42162.808252314811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2">
        <f t="shared" si="268"/>
        <v>42108.483726851853</v>
      </c>
      <c r="T2848" s="10">
        <f t="shared" si="269"/>
        <v>42153.483726851853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2">
        <f t="shared" si="268"/>
        <v>42453.597974537035</v>
      </c>
      <c r="T2849" s="10">
        <f t="shared" si="269"/>
        <v>42513.597974537035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0.2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2">
        <f t="shared" si="268"/>
        <v>42123.440497685187</v>
      </c>
      <c r="T2850" s="10">
        <f t="shared" si="269"/>
        <v>42153.440497685187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12">
        <f t="shared" si="268"/>
        <v>42453.219907407409</v>
      </c>
      <c r="T2851" s="10">
        <f t="shared" si="269"/>
        <v>42483.219907407409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3.8875000000000002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2">
        <f t="shared" si="268"/>
        <v>41857.798738425925</v>
      </c>
      <c r="T2852" s="10">
        <f t="shared" si="269"/>
        <v>41887.798738425925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2">
        <f t="shared" si="268"/>
        <v>42389.794317129628</v>
      </c>
      <c r="T2853" s="10">
        <f t="shared" si="269"/>
        <v>42398.761805555558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1.9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2">
        <f t="shared" si="268"/>
        <v>41780.836840277778</v>
      </c>
      <c r="T2854" s="10">
        <f t="shared" si="269"/>
        <v>41810.836840277778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2">
        <f t="shared" si="268"/>
        <v>41835.98260416666</v>
      </c>
      <c r="T2855" s="10">
        <f t="shared" si="269"/>
        <v>41895.98260416666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41.699999999999996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2">
        <f t="shared" si="268"/>
        <v>42111.508321759255</v>
      </c>
      <c r="T2856" s="10">
        <f t="shared" si="269"/>
        <v>42131.508321759255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12">
        <f t="shared" si="268"/>
        <v>42369.799432870372</v>
      </c>
      <c r="T2857" s="10">
        <f t="shared" si="269"/>
        <v>42398.773611111108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4.8666666666666663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2">
        <f t="shared" si="268"/>
        <v>42164.829247685186</v>
      </c>
      <c r="T2858" s="10">
        <f t="shared" si="269"/>
        <v>42224.69027777778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19.736842105263158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12">
        <f t="shared" si="268"/>
        <v>42726.711747685178</v>
      </c>
      <c r="T2859" s="10">
        <f t="shared" si="269"/>
        <v>42786.541666666664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2">
        <f t="shared" si="268"/>
        <v>41954.336747685178</v>
      </c>
      <c r="T2860" s="10">
        <f t="shared" si="269"/>
        <v>41978.269444444442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1.7500000000000002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12">
        <f t="shared" si="268"/>
        <v>42233.153981481482</v>
      </c>
      <c r="T2861" s="10">
        <f t="shared" si="269"/>
        <v>42293.153981481482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6.65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2">
        <f t="shared" si="268"/>
        <v>42480.592314814814</v>
      </c>
      <c r="T2862" s="10">
        <f t="shared" si="269"/>
        <v>42540.592314814814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2">
        <f t="shared" si="268"/>
        <v>42257.3825</v>
      </c>
      <c r="T2863" s="10">
        <f t="shared" si="269"/>
        <v>42271.3825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0.43307086614173229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2">
        <f t="shared" si="268"/>
        <v>41784.581354166665</v>
      </c>
      <c r="T2864" s="10">
        <f t="shared" si="269"/>
        <v>41814.581354166665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0.04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12">
        <f t="shared" si="268"/>
        <v>41831.46670138889</v>
      </c>
      <c r="T2865" s="10">
        <f t="shared" si="269"/>
        <v>41891.46670138889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1.6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2">
        <f t="shared" si="268"/>
        <v>42172.405173611107</v>
      </c>
      <c r="T2866" s="10">
        <f t="shared" si="269"/>
        <v>42202.345833333333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2">
        <f t="shared" si="268"/>
        <v>41949.905775462961</v>
      </c>
      <c r="T2867" s="10">
        <f t="shared" si="269"/>
        <v>42009.905775462961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0.89999999999999991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12">
        <f t="shared" si="268"/>
        <v>42627.746770833335</v>
      </c>
      <c r="T2868" s="10">
        <f t="shared" si="269"/>
        <v>42657.708333333336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20.16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12">
        <f t="shared" si="268"/>
        <v>42530.986944444441</v>
      </c>
      <c r="T2869" s="10">
        <f t="shared" si="269"/>
        <v>42554.958333333336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42.011733333333332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2">
        <f t="shared" si="268"/>
        <v>42618.618680555555</v>
      </c>
      <c r="T2870" s="10">
        <f t="shared" si="269"/>
        <v>42648.618680555555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0.88500000000000001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12">
        <f t="shared" si="268"/>
        <v>42540.385196759256</v>
      </c>
      <c r="T2871" s="10">
        <f t="shared" si="269"/>
        <v>42570.385196759256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2">
        <f t="shared" si="268"/>
        <v>41745.981076388889</v>
      </c>
      <c r="T2872" s="10">
        <f t="shared" si="269"/>
        <v>41775.981076388889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4.67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2">
        <f t="shared" si="268"/>
        <v>41974.530243055553</v>
      </c>
      <c r="T2873" s="10">
        <f t="shared" si="269"/>
        <v>41994.530243055553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2">
        <f t="shared" si="268"/>
        <v>42114.907847222225</v>
      </c>
      <c r="T2874" s="10">
        <f t="shared" si="269"/>
        <v>42174.907847222225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38.119999999999997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2">
        <f t="shared" si="268"/>
        <v>42002.609155092585</v>
      </c>
      <c r="T2875" s="10">
        <f t="shared" si="269"/>
        <v>42032.609155092585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5.42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2">
        <f t="shared" si="268"/>
        <v>42722.636412037034</v>
      </c>
      <c r="T2876" s="10">
        <f t="shared" si="269"/>
        <v>42752.636412037034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3.4999999999999996E-2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2">
        <f t="shared" si="268"/>
        <v>42464.920057870368</v>
      </c>
      <c r="T2877" s="10">
        <f t="shared" si="269"/>
        <v>42494.920057870368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2">
        <f t="shared" si="268"/>
        <v>42171.535636574066</v>
      </c>
      <c r="T2878" s="10">
        <f t="shared" si="269"/>
        <v>42201.535636574066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10.833333333333334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2">
        <f t="shared" si="268"/>
        <v>42672.746805555558</v>
      </c>
      <c r="T2879" s="10">
        <f t="shared" si="269"/>
        <v>42704.499999999993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2.1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12">
        <f t="shared" si="268"/>
        <v>42128.407349537032</v>
      </c>
      <c r="T2880" s="10">
        <f t="shared" si="269"/>
        <v>42188.407349537032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0.2589285714285714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12">
        <f t="shared" si="268"/>
        <v>42359.516909722217</v>
      </c>
      <c r="T2881" s="10">
        <f t="shared" si="269"/>
        <v>42389.516909722217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ref="O2882:O2945" si="270">E2882/D2882*100</f>
        <v>23.333333333333332</v>
      </c>
      <c r="P2882">
        <f t="shared" ref="P2882:P2945" si="271">E2882/L2882</f>
        <v>96.551724137931032</v>
      </c>
      <c r="Q2882" t="str">
        <f t="shared" si="266"/>
        <v>theater</v>
      </c>
      <c r="R2882" t="str">
        <f t="shared" si="267"/>
        <v>plays</v>
      </c>
      <c r="S2882" s="12">
        <f t="shared" si="268"/>
        <v>42192.69736111111</v>
      </c>
      <c r="T2882" s="10">
        <f t="shared" si="269"/>
        <v>42236.503472222219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si="270"/>
        <v>0</v>
      </c>
      <c r="P2883" t="e">
        <f t="shared" si="271"/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2">
        <f t="shared" ref="S2883:S2946" si="274">(J2883/86400)+25569+(-5/24)</f>
        <v>41916.389305555553</v>
      </c>
      <c r="T2883" s="10">
        <f t="shared" ref="T2883:T2946" si="275">(I2883/86400)+25569+(-5/24)</f>
        <v>41976.430972222217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33.6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12">
        <f t="shared" si="274"/>
        <v>42461.387939814813</v>
      </c>
      <c r="T2884" s="10">
        <f t="shared" si="275"/>
        <v>42491.387939814813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19.079999999999998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12">
        <f t="shared" si="274"/>
        <v>42370.694872685184</v>
      </c>
      <c r="T2885" s="10">
        <f t="shared" si="275"/>
        <v>42405.999305555553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0.41111111111111115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2">
        <f t="shared" si="274"/>
        <v>41948.518923611111</v>
      </c>
      <c r="T2886" s="10">
        <f t="shared" si="275"/>
        <v>41978.518923611111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32.5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12">
        <f t="shared" si="274"/>
        <v>42046.868067129624</v>
      </c>
      <c r="T2887" s="10">
        <f t="shared" si="275"/>
        <v>42076.82640046296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12">
        <f t="shared" si="274"/>
        <v>42261.424583333333</v>
      </c>
      <c r="T2888" s="10">
        <f t="shared" si="275"/>
        <v>42265.957638888889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0.16666666666666669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12">
        <f t="shared" si="274"/>
        <v>41985.219027777777</v>
      </c>
      <c r="T2889" s="10">
        <f t="shared" si="275"/>
        <v>42015.219027777777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2">
        <f t="shared" si="274"/>
        <v>41922.326851851853</v>
      </c>
      <c r="T2890" s="10">
        <f t="shared" si="275"/>
        <v>41929.999305555553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38.066666666666663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2">
        <f t="shared" si="274"/>
        <v>41850.654918981476</v>
      </c>
      <c r="T2891" s="10">
        <f t="shared" si="275"/>
        <v>41880.654918981476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1.05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12">
        <f t="shared" si="274"/>
        <v>41831.534629629627</v>
      </c>
      <c r="T2892" s="10">
        <f t="shared" si="275"/>
        <v>41859.916666666664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2.73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12">
        <f t="shared" si="274"/>
        <v>42415.675092592595</v>
      </c>
      <c r="T2893" s="10">
        <f t="shared" si="275"/>
        <v>42475.633425925924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9.0909090909090917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2">
        <f t="shared" si="274"/>
        <v>41869.505833333329</v>
      </c>
      <c r="T2894" s="10">
        <f t="shared" si="275"/>
        <v>41876.666666666664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0.5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12">
        <f t="shared" si="274"/>
        <v>41953.564756944441</v>
      </c>
      <c r="T2895" s="10">
        <f t="shared" si="275"/>
        <v>42012.874999999993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2">
        <f t="shared" si="274"/>
        <v>42037.777951388889</v>
      </c>
      <c r="T2896" s="10">
        <f t="shared" si="275"/>
        <v>42097.736284722218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4.5999999999999996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12">
        <f t="shared" si="274"/>
        <v>41811.347129629627</v>
      </c>
      <c r="T2897" s="10">
        <f t="shared" si="275"/>
        <v>41812.666666666664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20.833333333333336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2">
        <f t="shared" si="274"/>
        <v>42701.700474537036</v>
      </c>
      <c r="T2898" s="10">
        <f t="shared" si="275"/>
        <v>42716.041666666664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4.583333333333333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2">
        <f t="shared" si="274"/>
        <v>42258.438171296293</v>
      </c>
      <c r="T2899" s="10">
        <f t="shared" si="275"/>
        <v>42288.436863425923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4.2133333333333338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2">
        <f t="shared" si="274"/>
        <v>42278.456631944442</v>
      </c>
      <c r="T2900" s="10">
        <f t="shared" si="275"/>
        <v>42308.456631944442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2">
        <f t="shared" si="274"/>
        <v>42514.869884259257</v>
      </c>
      <c r="T2901" s="10">
        <f t="shared" si="275"/>
        <v>42574.869884259257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61.909090909090914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2">
        <f t="shared" si="274"/>
        <v>41830.025833333333</v>
      </c>
      <c r="T2902" s="10">
        <f t="shared" si="275"/>
        <v>41860.025833333333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0.8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12">
        <f t="shared" si="274"/>
        <v>41982.696053240739</v>
      </c>
      <c r="T2903" s="10">
        <f t="shared" si="275"/>
        <v>42042.696053240739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1.6666666666666666E-2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12">
        <f t="shared" si="274"/>
        <v>42210.231435185182</v>
      </c>
      <c r="T2904" s="10">
        <f t="shared" si="275"/>
        <v>42240.231435185182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0.77999999999999992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12">
        <f t="shared" si="274"/>
        <v>42195.95854166666</v>
      </c>
      <c r="T2905" s="10">
        <f t="shared" si="275"/>
        <v>42255.95854166666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2">
        <f t="shared" si="274"/>
        <v>41940.759618055556</v>
      </c>
      <c r="T2906" s="10">
        <f t="shared" si="275"/>
        <v>41952.291666666664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17.771428571428572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2">
        <f t="shared" si="274"/>
        <v>42605.848530092589</v>
      </c>
      <c r="T2907" s="10">
        <f t="shared" si="275"/>
        <v>42619.848530092589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9.4166666666666661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2">
        <f t="shared" si="274"/>
        <v>42199.440578703703</v>
      </c>
      <c r="T2908" s="10">
        <f t="shared" si="275"/>
        <v>42216.833333333336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0.08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12">
        <f t="shared" si="274"/>
        <v>42444.669409722221</v>
      </c>
      <c r="T2909" s="10">
        <f t="shared" si="275"/>
        <v>42504.669409722221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2.75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12">
        <f t="shared" si="274"/>
        <v>42499.523368055554</v>
      </c>
      <c r="T2910" s="10">
        <f t="shared" si="275"/>
        <v>42529.523368055554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1.1111111111111112E-2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12">
        <f t="shared" si="274"/>
        <v>41929.057881944442</v>
      </c>
      <c r="T2911" s="10">
        <f t="shared" si="275"/>
        <v>41968.615277777775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3.3333333333333335E-3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12">
        <f t="shared" si="274"/>
        <v>42107.632951388885</v>
      </c>
      <c r="T2912" s="10">
        <f t="shared" si="275"/>
        <v>42167.632951388885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36.5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2">
        <f t="shared" si="274"/>
        <v>42142.560486111113</v>
      </c>
      <c r="T2913" s="10">
        <f t="shared" si="275"/>
        <v>42182.560486111113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14.058171745152354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2">
        <f t="shared" si="274"/>
        <v>42353.923310185179</v>
      </c>
      <c r="T2914" s="10">
        <f t="shared" si="275"/>
        <v>42383.923310185179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0.02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12">
        <f t="shared" si="274"/>
        <v>41828.714571759258</v>
      </c>
      <c r="T2915" s="10">
        <f t="shared" si="275"/>
        <v>41888.714571759258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4.0000000000000001E-3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12">
        <f t="shared" si="274"/>
        <v>42017.699004629627</v>
      </c>
      <c r="T2916" s="10">
        <f t="shared" si="275"/>
        <v>42077.657337962963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61.1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2">
        <f t="shared" si="274"/>
        <v>42415.189699074072</v>
      </c>
      <c r="T2917" s="10">
        <f t="shared" si="275"/>
        <v>42445.1480324074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7.8378378378378386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2">
        <f t="shared" si="274"/>
        <v>41755.268391203703</v>
      </c>
      <c r="T2918" s="10">
        <f t="shared" si="275"/>
        <v>41778.268391203703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21.85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2">
        <f t="shared" si="274"/>
        <v>42245.026006944441</v>
      </c>
      <c r="T2919" s="10">
        <f t="shared" si="275"/>
        <v>42263.026006944441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27.24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2">
        <f t="shared" si="274"/>
        <v>42278.421377314815</v>
      </c>
      <c r="T2920" s="10">
        <f t="shared" si="275"/>
        <v>42306.421377314815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8.5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12">
        <f t="shared" si="274"/>
        <v>41826.411215277774</v>
      </c>
      <c r="T2921" s="10">
        <f t="shared" si="275"/>
        <v>41856.411215277774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26.840000000000003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2">
        <f t="shared" si="274"/>
        <v>42058.584143518521</v>
      </c>
      <c r="T2922" s="10">
        <f t="shared" si="275"/>
        <v>42088.54247685185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12">
        <f t="shared" si="274"/>
        <v>41877.678287037037</v>
      </c>
      <c r="T2923" s="10">
        <f t="shared" si="275"/>
        <v>41907.678287037037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2">
        <f t="shared" si="274"/>
        <v>42097.665821759256</v>
      </c>
      <c r="T2924" s="10">
        <f t="shared" si="275"/>
        <v>42142.665821759256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12">
        <f t="shared" si="274"/>
        <v>42012.944201388884</v>
      </c>
      <c r="T2925" s="10">
        <f t="shared" si="275"/>
        <v>42027.916666666664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103.2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2">
        <f t="shared" si="274"/>
        <v>42103.348495370366</v>
      </c>
      <c r="T2926" s="10">
        <f t="shared" si="275"/>
        <v>42132.957638888889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102.44597777777777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2">
        <f t="shared" si="274"/>
        <v>41863.375787037039</v>
      </c>
      <c r="T2927" s="10">
        <f t="shared" si="275"/>
        <v>41893.375787037039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12">
        <f t="shared" si="274"/>
        <v>42044.557627314811</v>
      </c>
      <c r="T2928" s="10">
        <f t="shared" si="275"/>
        <v>42058.557627314811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130.83333333333334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2">
        <f t="shared" si="274"/>
        <v>41806.460983796293</v>
      </c>
      <c r="T2929" s="10">
        <f t="shared" si="275"/>
        <v>41835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2">
        <f t="shared" si="274"/>
        <v>42403.789884259262</v>
      </c>
      <c r="T2930" s="10">
        <f t="shared" si="275"/>
        <v>42433.789884259262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102.06937499999999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2">
        <f t="shared" si="274"/>
        <v>41754.355995370366</v>
      </c>
      <c r="T2931" s="10">
        <f t="shared" si="275"/>
        <v>41784.355995370366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100.92000000000002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2">
        <f t="shared" si="274"/>
        <v>42101.375740740739</v>
      </c>
      <c r="T2932" s="10">
        <f t="shared" si="275"/>
        <v>42131.375740740739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2">
        <f t="shared" si="274"/>
        <v>41872.082905092589</v>
      </c>
      <c r="T2933" s="10">
        <f t="shared" si="275"/>
        <v>41897.047222222223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105.0967741935484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2">
        <f t="shared" si="274"/>
        <v>42024.956446759257</v>
      </c>
      <c r="T2934" s="10">
        <f t="shared" si="275"/>
        <v>42056.249999999993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102.76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2">
        <f t="shared" si="274"/>
        <v>42495.748298611106</v>
      </c>
      <c r="T2935" s="10">
        <f t="shared" si="275"/>
        <v>42525.748298611106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2">
        <f t="shared" si="274"/>
        <v>41775.427824074075</v>
      </c>
      <c r="T2936" s="10">
        <f t="shared" si="275"/>
        <v>41805.427824074075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100.88571428571429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2">
        <f t="shared" si="274"/>
        <v>42553.375092592592</v>
      </c>
      <c r="T2937" s="10">
        <f t="shared" si="275"/>
        <v>42611.499999999993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2">
        <f t="shared" si="274"/>
        <v>41912.442395833328</v>
      </c>
      <c r="T2938" s="10">
        <f t="shared" si="275"/>
        <v>41924.999305555553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133.33333333333331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2">
        <f t="shared" si="274"/>
        <v>41803.248993055553</v>
      </c>
      <c r="T2939" s="10">
        <f t="shared" si="275"/>
        <v>41833.248993055553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101.375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2">
        <f t="shared" si="274"/>
        <v>42004.495532407404</v>
      </c>
      <c r="T2940" s="10">
        <f t="shared" si="275"/>
        <v>42034.495532407404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102.875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2">
        <f t="shared" si="274"/>
        <v>41845.60083333333</v>
      </c>
      <c r="T2941" s="10">
        <f t="shared" si="275"/>
        <v>41878.833333333328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107.24000000000001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2">
        <f t="shared" si="274"/>
        <v>41982.565023148149</v>
      </c>
      <c r="T2942" s="10">
        <f t="shared" si="275"/>
        <v>42022.565023148149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4.0000000000000001E-3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12">
        <f t="shared" si="274"/>
        <v>42034.751793981479</v>
      </c>
      <c r="T2943" s="10">
        <f t="shared" si="275"/>
        <v>42064.751793981479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20.424999999999997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2">
        <f t="shared" si="274"/>
        <v>42334.595590277771</v>
      </c>
      <c r="T2944" s="10">
        <f t="shared" si="275"/>
        <v>42354.637499999997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2">
        <f t="shared" si="274"/>
        <v>42076.921064814807</v>
      </c>
      <c r="T2945" s="10">
        <f t="shared" si="275"/>
        <v>42106.921064814807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ref="O2946:O3009" si="276">E2946/D2946*100</f>
        <v>1</v>
      </c>
      <c r="P2946">
        <f t="shared" ref="P2946:P3009" si="277">E2946/L2946</f>
        <v>100</v>
      </c>
      <c r="Q2946" t="str">
        <f t="shared" si="272"/>
        <v>theater</v>
      </c>
      <c r="R2946" t="str">
        <f t="shared" si="273"/>
        <v>spaces</v>
      </c>
      <c r="S2946" s="12">
        <f t="shared" si="274"/>
        <v>42132.705995370365</v>
      </c>
      <c r="T2946" s="10">
        <f t="shared" si="275"/>
        <v>42162.705995370365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si="276"/>
        <v>0</v>
      </c>
      <c r="P2947" t="e">
        <f t="shared" si="277"/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2">
        <f t="shared" ref="S2947:S3010" si="280">(J2947/86400)+25569+(-5/24)</f>
        <v>42117.931250000001</v>
      </c>
      <c r="T2947" s="10">
        <f t="shared" ref="T2947:T3010" si="281">(I2947/86400)+25569+(-5/24)</f>
        <v>42147.931250000001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0.1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12">
        <f t="shared" si="280"/>
        <v>42567.322824074072</v>
      </c>
      <c r="T2948" s="10">
        <f t="shared" si="281"/>
        <v>42597.322824074072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4.2880000000000003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2">
        <f t="shared" si="280"/>
        <v>42649.353784722225</v>
      </c>
      <c r="T2949" s="10">
        <f t="shared" si="281"/>
        <v>42698.507638888885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4.8000000000000004E-3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2">
        <f t="shared" si="280"/>
        <v>42097.440891203696</v>
      </c>
      <c r="T2950" s="10">
        <f t="shared" si="281"/>
        <v>42157.440891203696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2.5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12">
        <f t="shared" si="280"/>
        <v>42297.61478009259</v>
      </c>
      <c r="T2951" s="10">
        <f t="shared" si="281"/>
        <v>42327.656446759262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2">
        <f t="shared" si="280"/>
        <v>42362.156851851854</v>
      </c>
      <c r="T2952" s="10">
        <f t="shared" si="281"/>
        <v>42392.156851851854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2.1919999999999997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2">
        <f t="shared" si="280"/>
        <v>41872.594594907401</v>
      </c>
      <c r="T2953" s="10">
        <f t="shared" si="281"/>
        <v>41917.594594907401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8.0250000000000004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2">
        <f t="shared" si="280"/>
        <v>42628.481932870367</v>
      </c>
      <c r="T2954" s="10">
        <f t="shared" si="281"/>
        <v>42659.958333333336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0.15125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2">
        <f t="shared" si="280"/>
        <v>42255.583576388883</v>
      </c>
      <c r="T2955" s="10">
        <f t="shared" si="281"/>
        <v>42285.583576388883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2">
        <f t="shared" si="280"/>
        <v>42790.375034722216</v>
      </c>
      <c r="T2956" s="10">
        <f t="shared" si="281"/>
        <v>42810.333368055552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59.583333333333336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12">
        <f t="shared" si="280"/>
        <v>42141.532974537033</v>
      </c>
      <c r="T2957" s="10">
        <f t="shared" si="281"/>
        <v>42171.532974537033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16.734177215189874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2">
        <f t="shared" si="280"/>
        <v>42464.750578703701</v>
      </c>
      <c r="T2958" s="10">
        <f t="shared" si="281"/>
        <v>42494.750578703701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1.8666666666666669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2">
        <f t="shared" si="280"/>
        <v>42030.80291666666</v>
      </c>
      <c r="T2959" s="10">
        <f t="shared" si="281"/>
        <v>42090.761249999996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2">
        <f t="shared" si="280"/>
        <v>42438.570798611108</v>
      </c>
      <c r="T2960" s="10">
        <f t="shared" si="281"/>
        <v>42498.529131944444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2">
        <f t="shared" si="280"/>
        <v>42497.800057870372</v>
      </c>
      <c r="T2961" s="10">
        <f t="shared" si="281"/>
        <v>42527.800057870372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2">
        <f t="shared" si="280"/>
        <v>41863.54887731481</v>
      </c>
      <c r="T2962" s="10">
        <f t="shared" si="281"/>
        <v>41893.54887731481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109.62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12">
        <f t="shared" si="280"/>
        <v>42061.004155092589</v>
      </c>
      <c r="T2963" s="10">
        <f t="shared" si="281"/>
        <v>42088.958333333336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121.8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12">
        <f t="shared" si="280"/>
        <v>42036.035949074074</v>
      </c>
      <c r="T2964" s="10">
        <f t="shared" si="281"/>
        <v>42064.082638888889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106.85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2">
        <f t="shared" si="280"/>
        <v>42157.26185185185</v>
      </c>
      <c r="T2965" s="10">
        <f t="shared" si="281"/>
        <v>42187.26185185185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100.71379999999999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2">
        <f t="shared" si="280"/>
        <v>41827.701608796291</v>
      </c>
      <c r="T2966" s="10">
        <f t="shared" si="281"/>
        <v>41857.688888888886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109.00000000000001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2">
        <f t="shared" si="280"/>
        <v>42162.521215277775</v>
      </c>
      <c r="T2967" s="10">
        <f t="shared" si="281"/>
        <v>42192.521215277775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113.63000000000001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2">
        <f t="shared" si="280"/>
        <v>42233.530231481483</v>
      </c>
      <c r="T2968" s="10">
        <f t="shared" si="281"/>
        <v>42263.530231481483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113.92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2">
        <f t="shared" si="280"/>
        <v>42041.989490740736</v>
      </c>
      <c r="T2969" s="10">
        <f t="shared" si="281"/>
        <v>42071.947824074072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2">
        <f t="shared" si="280"/>
        <v>42585.315509259257</v>
      </c>
      <c r="T2970" s="10">
        <f t="shared" si="281"/>
        <v>42598.957638888889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162.5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2">
        <f t="shared" si="280"/>
        <v>42097.578159722216</v>
      </c>
      <c r="T2971" s="10">
        <f t="shared" si="281"/>
        <v>42127.743750000001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2">
        <f t="shared" si="280"/>
        <v>41808.461238425924</v>
      </c>
      <c r="T2972" s="10">
        <f t="shared" si="281"/>
        <v>41838.461238425924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100.15624999999999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2">
        <f t="shared" si="280"/>
        <v>41852.449976851851</v>
      </c>
      <c r="T2973" s="10">
        <f t="shared" si="281"/>
        <v>41882.449976851851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105.35000000000001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2">
        <f t="shared" si="280"/>
        <v>42693.90185185185</v>
      </c>
      <c r="T2974" s="10">
        <f t="shared" si="281"/>
        <v>42708.833333333336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174.8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2">
        <f t="shared" si="280"/>
        <v>42341.610046296293</v>
      </c>
      <c r="T2975" s="10">
        <f t="shared" si="281"/>
        <v>42369.958333333336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2">
        <f t="shared" si="280"/>
        <v>41879.852673611109</v>
      </c>
      <c r="T2976" s="10">
        <f t="shared" si="281"/>
        <v>41907.857638888883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100.125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2">
        <f t="shared" si="280"/>
        <v>41941.475532407407</v>
      </c>
      <c r="T2977" s="10">
        <f t="shared" si="281"/>
        <v>41969.916666666664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171.42857142857142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2">
        <f t="shared" si="280"/>
        <v>42425.522337962961</v>
      </c>
      <c r="T2978" s="10">
        <f t="shared" si="281"/>
        <v>42442.291666666664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113.56666666666666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2">
        <f t="shared" si="280"/>
        <v>42026.672847222224</v>
      </c>
      <c r="T2979" s="10">
        <f t="shared" si="281"/>
        <v>42085.884722222218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129.46666666666667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2">
        <f t="shared" si="280"/>
        <v>41922.432256944441</v>
      </c>
      <c r="T2980" s="10">
        <f t="shared" si="281"/>
        <v>41932.040972222218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101.4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2">
        <f t="shared" si="280"/>
        <v>41993.616006944438</v>
      </c>
      <c r="T2981" s="10">
        <f t="shared" si="281"/>
        <v>42010.041666666664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109.16666666666666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2">
        <f t="shared" si="280"/>
        <v>42219.70752314815</v>
      </c>
      <c r="T2982" s="10">
        <f t="shared" si="281"/>
        <v>42239.874999999993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128.92500000000001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2">
        <f t="shared" si="280"/>
        <v>42225.351342592585</v>
      </c>
      <c r="T2983" s="10">
        <f t="shared" si="281"/>
        <v>42270.351342592585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102.06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2">
        <f t="shared" si="280"/>
        <v>42381.478506944441</v>
      </c>
      <c r="T2984" s="10">
        <f t="shared" si="281"/>
        <v>42411.478506944441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146.53957758620692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2">
        <f t="shared" si="280"/>
        <v>41894.424027777779</v>
      </c>
      <c r="T2985" s="10">
        <f t="shared" si="281"/>
        <v>41954.465694444443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100.352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2">
        <f t="shared" si="280"/>
        <v>42576.070381944439</v>
      </c>
      <c r="T2986" s="10">
        <f t="shared" si="281"/>
        <v>42606.070381944439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121.64999999999999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2">
        <f t="shared" si="280"/>
        <v>42654.765370370369</v>
      </c>
      <c r="T2987" s="10">
        <f t="shared" si="281"/>
        <v>42673.958333333336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105.5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2">
        <f t="shared" si="280"/>
        <v>42431.29173611111</v>
      </c>
      <c r="T2988" s="10">
        <f t="shared" si="281"/>
        <v>42491.250069444439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110.4008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2">
        <f t="shared" si="280"/>
        <v>42627.098969907405</v>
      </c>
      <c r="T2989" s="10">
        <f t="shared" si="281"/>
        <v>42655.791666666664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2">
        <f t="shared" si="280"/>
        <v>42511.153715277775</v>
      </c>
      <c r="T2990" s="10">
        <f t="shared" si="281"/>
        <v>42541.153715277775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176.535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2">
        <f t="shared" si="280"/>
        <v>42336.812060185184</v>
      </c>
      <c r="T2991" s="10">
        <f t="shared" si="281"/>
        <v>42358.999305555553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2">
        <f t="shared" si="280"/>
        <v>42341.365972222215</v>
      </c>
      <c r="T2992" s="10">
        <f t="shared" si="281"/>
        <v>42376.365972222215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103.29411764705883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2">
        <f t="shared" si="280"/>
        <v>42740.628819444442</v>
      </c>
      <c r="T2993" s="10">
        <f t="shared" si="281"/>
        <v>42762.628819444442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104.5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2">
        <f t="shared" si="280"/>
        <v>42622.559143518512</v>
      </c>
      <c r="T2994" s="10">
        <f t="shared" si="281"/>
        <v>42652.559143518512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100.29999999999998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2">
        <f t="shared" si="280"/>
        <v>42390.63040509259</v>
      </c>
      <c r="T2995" s="10">
        <f t="shared" si="281"/>
        <v>42420.63040509259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457.74666666666673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2">
        <f t="shared" si="280"/>
        <v>41885.270509259259</v>
      </c>
      <c r="T2996" s="10">
        <f t="shared" si="281"/>
        <v>41915.270509259259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104.96000000000001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2">
        <f t="shared" si="280"/>
        <v>42724.456840277773</v>
      </c>
      <c r="T2997" s="10">
        <f t="shared" si="281"/>
        <v>42754.456840277773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171.94285714285715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2">
        <f t="shared" si="280"/>
        <v>42090.704166666663</v>
      </c>
      <c r="T2998" s="10">
        <f t="shared" si="281"/>
        <v>42150.704166666663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103.73000000000002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12">
        <f t="shared" si="280"/>
        <v>42775.525381944441</v>
      </c>
      <c r="T2999" s="10">
        <f t="shared" si="281"/>
        <v>42792.999305555553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103.029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2">
        <f t="shared" si="280"/>
        <v>41777.985289351847</v>
      </c>
      <c r="T3000" s="10">
        <f t="shared" si="281"/>
        <v>41805.975694444445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118.88888888888889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2">
        <f t="shared" si="280"/>
        <v>42780.531944444439</v>
      </c>
      <c r="T3001" s="10">
        <f t="shared" si="281"/>
        <v>42794.874999999993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12">
        <f t="shared" si="280"/>
        <v>42752.61886574074</v>
      </c>
      <c r="T3002" s="10">
        <f t="shared" si="281"/>
        <v>42766.541666666664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318.69988910451895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2">
        <f t="shared" si="280"/>
        <v>42534.687291666669</v>
      </c>
      <c r="T3003" s="10">
        <f t="shared" si="281"/>
        <v>42564.687291666669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108.50614285714286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2">
        <f t="shared" si="280"/>
        <v>41239.627916666665</v>
      </c>
      <c r="T3004" s="10">
        <f t="shared" si="281"/>
        <v>41269.627916666665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101.16666666666667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2">
        <f t="shared" si="280"/>
        <v>42398.640925925924</v>
      </c>
      <c r="T3005" s="10">
        <f t="shared" si="281"/>
        <v>42430.040972222218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112.815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2">
        <f t="shared" si="280"/>
        <v>41928.672731481478</v>
      </c>
      <c r="T3006" s="10">
        <f t="shared" si="281"/>
        <v>41958.714398148142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120.49622641509434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2">
        <f t="shared" si="280"/>
        <v>41888.466493055552</v>
      </c>
      <c r="T3007" s="10">
        <f t="shared" si="281"/>
        <v>41918.466493055552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107.74999999999999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2">
        <f t="shared" si="280"/>
        <v>41957.54850694444</v>
      </c>
      <c r="T3008" s="10">
        <f t="shared" si="281"/>
        <v>41987.54850694444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12">
        <f t="shared" si="280"/>
        <v>42098.007905092592</v>
      </c>
      <c r="T3009" s="10">
        <f t="shared" si="281"/>
        <v>42119.007905092592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ref="O3010:O3073" si="282">E3010/D3010*100</f>
        <v>101.16666666666667</v>
      </c>
      <c r="P3010">
        <f t="shared" ref="P3010:P3073" si="283">E3010/L3010</f>
        <v>116.73076923076923</v>
      </c>
      <c r="Q3010" t="str">
        <f t="shared" si="278"/>
        <v>theater</v>
      </c>
      <c r="R3010" t="str">
        <f t="shared" si="279"/>
        <v>spaces</v>
      </c>
      <c r="S3010" s="12">
        <f t="shared" si="280"/>
        <v>42360.003692129627</v>
      </c>
      <c r="T3010" s="10">
        <f t="shared" si="281"/>
        <v>42390.003692129627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si="282"/>
        <v>119.756</v>
      </c>
      <c r="P3011">
        <f t="shared" si="283"/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2">
        <f t="shared" ref="S3011:S3074" si="286">(J3011/86400)+25569+(-5/24)</f>
        <v>41939.361574074072</v>
      </c>
      <c r="T3011" s="10">
        <f t="shared" ref="T3011:T3074" si="287">(I3011/86400)+25569+(-5/24)</f>
        <v>41969.403240740743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12">
        <f t="shared" si="286"/>
        <v>41996.624062499999</v>
      </c>
      <c r="T3012" s="10">
        <f t="shared" si="287"/>
        <v>42056.624062499999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123.66666666666666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2">
        <f t="shared" si="286"/>
        <v>42334.260601851849</v>
      </c>
      <c r="T3013" s="10">
        <f t="shared" si="287"/>
        <v>42361.749305555553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117.12499999999999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2">
        <f t="shared" si="286"/>
        <v>42024.494560185187</v>
      </c>
      <c r="T3014" s="10">
        <f t="shared" si="287"/>
        <v>42045.494560185187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156.96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2">
        <f t="shared" si="286"/>
        <v>42146.627881944441</v>
      </c>
      <c r="T3015" s="10">
        <f t="shared" si="287"/>
        <v>42176.627881944441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113.104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2">
        <f t="shared" si="286"/>
        <v>41919.915277777771</v>
      </c>
      <c r="T3016" s="10">
        <f t="shared" si="287"/>
        <v>41948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103.17647058823529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2">
        <f t="shared" si="286"/>
        <v>41785.518958333334</v>
      </c>
      <c r="T3017" s="10">
        <f t="shared" si="287"/>
        <v>41800.958333333328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102.61176470588236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2">
        <f t="shared" si="286"/>
        <v>41778.339722222219</v>
      </c>
      <c r="T3018" s="10">
        <f t="shared" si="287"/>
        <v>41838.339722222219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105.84090909090908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2">
        <f t="shared" si="286"/>
        <v>41841.641701388886</v>
      </c>
      <c r="T3019" s="10">
        <f t="shared" si="287"/>
        <v>41871.641701388886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100.71428571428571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2">
        <f t="shared" si="286"/>
        <v>42163.09</v>
      </c>
      <c r="T3020" s="10">
        <f t="shared" si="287"/>
        <v>42205.708333333336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121.23333333333332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2">
        <f t="shared" si="286"/>
        <v>41758.625231481477</v>
      </c>
      <c r="T3021" s="10">
        <f t="shared" si="287"/>
        <v>41785.916666666664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100.57142857142858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2">
        <f t="shared" si="286"/>
        <v>42170.638113425921</v>
      </c>
      <c r="T3022" s="10">
        <f t="shared" si="287"/>
        <v>42230.638113425921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116.02222222222223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2">
        <f t="shared" si="286"/>
        <v>42660.410520833328</v>
      </c>
      <c r="T3023" s="10">
        <f t="shared" si="287"/>
        <v>42696.040972222218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100.88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2">
        <f t="shared" si="286"/>
        <v>42564.745474537034</v>
      </c>
      <c r="T3024" s="10">
        <f t="shared" si="287"/>
        <v>42609.745474537034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2">
        <f t="shared" si="286"/>
        <v>42121.467430555553</v>
      </c>
      <c r="T3025" s="10">
        <f t="shared" si="287"/>
        <v>42166.467430555553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246.42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2">
        <f t="shared" si="286"/>
        <v>41158.785590277774</v>
      </c>
      <c r="T3026" s="10">
        <f t="shared" si="287"/>
        <v>41188.785590277774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302.2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2">
        <f t="shared" si="286"/>
        <v>41761.301076388889</v>
      </c>
      <c r="T3027" s="10">
        <f t="shared" si="287"/>
        <v>41789.458333333328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143.33333333333334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2">
        <f t="shared" si="286"/>
        <v>42783.251064814809</v>
      </c>
      <c r="T3028" s="10">
        <f t="shared" si="287"/>
        <v>42797.251064814809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131.44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2">
        <f t="shared" si="286"/>
        <v>42053.49596064815</v>
      </c>
      <c r="T3029" s="10">
        <f t="shared" si="287"/>
        <v>42083.454293981478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168.01999999999998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2">
        <f t="shared" si="286"/>
        <v>42567.055844907409</v>
      </c>
      <c r="T3030" s="10">
        <f t="shared" si="287"/>
        <v>42597.055844907409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109.67666666666666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2">
        <f t="shared" si="286"/>
        <v>41932.500543981478</v>
      </c>
      <c r="T3031" s="10">
        <f t="shared" si="287"/>
        <v>41960.982638888883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106.6857142857143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2">
        <f t="shared" si="286"/>
        <v>42233.5390162037</v>
      </c>
      <c r="T3032" s="10">
        <f t="shared" si="287"/>
        <v>42263.5390162037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2">
        <f t="shared" si="286"/>
        <v>42597.674155092587</v>
      </c>
      <c r="T3033" s="10">
        <f t="shared" si="287"/>
        <v>42657.674155092587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127.2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2">
        <f t="shared" si="286"/>
        <v>42227.836331018516</v>
      </c>
      <c r="T3034" s="10">
        <f t="shared" si="287"/>
        <v>42257.836331018516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146.53333333333333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2">
        <f t="shared" si="286"/>
        <v>42569.901909722219</v>
      </c>
      <c r="T3035" s="10">
        <f t="shared" si="287"/>
        <v>42599.901909722219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112.53599999999999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2">
        <f t="shared" si="286"/>
        <v>42644.327025462961</v>
      </c>
      <c r="T3036" s="10">
        <f t="shared" si="287"/>
        <v>42674.957638888889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108.78684000000001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2">
        <f t="shared" si="286"/>
        <v>41368.351956018516</v>
      </c>
      <c r="T3037" s="10">
        <f t="shared" si="287"/>
        <v>41398.351956018516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126.732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2">
        <f t="shared" si="286"/>
        <v>41466.576898148145</v>
      </c>
      <c r="T3038" s="10">
        <f t="shared" si="287"/>
        <v>41502.290972222218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213.20000000000002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2">
        <f t="shared" si="286"/>
        <v>40378.684872685182</v>
      </c>
      <c r="T3039" s="10">
        <f t="shared" si="287"/>
        <v>40452.999305555553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100.49999999999999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2">
        <f t="shared" si="286"/>
        <v>42373.043946759259</v>
      </c>
      <c r="T3040" s="10">
        <f t="shared" si="287"/>
        <v>42433.043946759259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108.71389999999998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2">
        <f t="shared" si="286"/>
        <v>41610.586087962962</v>
      </c>
      <c r="T3041" s="10">
        <f t="shared" si="287"/>
        <v>41637.124305555553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107.5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2">
        <f t="shared" si="286"/>
        <v>42177.583576388883</v>
      </c>
      <c r="T3042" s="10">
        <f t="shared" si="287"/>
        <v>42181.749999999993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110.48192771084338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2">
        <f t="shared" si="286"/>
        <v>42359.660277777781</v>
      </c>
      <c r="T3043" s="10">
        <f t="shared" si="287"/>
        <v>42389.660277777781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2">
        <f t="shared" si="286"/>
        <v>42253.479710648149</v>
      </c>
      <c r="T3044" s="10">
        <f t="shared" si="287"/>
        <v>42283.479710648149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110.00666666666667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2">
        <f t="shared" si="286"/>
        <v>42082.862256944441</v>
      </c>
      <c r="T3045" s="10">
        <f t="shared" si="287"/>
        <v>42109.909722222219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109.34166666666667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2">
        <f t="shared" si="286"/>
        <v>42387.518495370365</v>
      </c>
      <c r="T3046" s="10">
        <f t="shared" si="287"/>
        <v>42402.518495370365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132.70650000000001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2">
        <f t="shared" si="286"/>
        <v>41842.947395833333</v>
      </c>
      <c r="T3047" s="10">
        <f t="shared" si="287"/>
        <v>41872.947395833333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190.84810126582278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2">
        <f t="shared" si="286"/>
        <v>41862.59474537037</v>
      </c>
      <c r="T3048" s="10">
        <f t="shared" si="287"/>
        <v>41891.994444444441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2">
        <f t="shared" si="286"/>
        <v>42443.780717592592</v>
      </c>
      <c r="T3049" s="10">
        <f t="shared" si="287"/>
        <v>42487.344444444439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166.4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2">
        <f t="shared" si="286"/>
        <v>41975.692847222221</v>
      </c>
      <c r="T3050" s="10">
        <f t="shared" si="287"/>
        <v>42004.681944444441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106.66666666666667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2">
        <f t="shared" si="286"/>
        <v>42138.806192129625</v>
      </c>
      <c r="T3051" s="10">
        <f t="shared" si="287"/>
        <v>42168.806192129625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2">
        <f t="shared" si="286"/>
        <v>42464.960185185184</v>
      </c>
      <c r="T3052" s="10">
        <f t="shared" si="287"/>
        <v>42494.960185185184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23.62857142857143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2">
        <f t="shared" si="286"/>
        <v>42744.207696759258</v>
      </c>
      <c r="T3053" s="10">
        <f t="shared" si="287"/>
        <v>42774.207696759258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0.15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12">
        <f t="shared" si="286"/>
        <v>42122.461736111109</v>
      </c>
      <c r="T3054" s="10">
        <f t="shared" si="287"/>
        <v>42152.457638888889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0.4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2">
        <f t="shared" si="286"/>
        <v>41862.553391203699</v>
      </c>
      <c r="T3055" s="10">
        <f t="shared" si="287"/>
        <v>41913.957638888889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2">
        <f t="shared" si="286"/>
        <v>42027.624467592592</v>
      </c>
      <c r="T3056" s="10">
        <f t="shared" si="287"/>
        <v>42064.836111111108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5.0000000000000001E-3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12">
        <f t="shared" si="286"/>
        <v>41953.749884259254</v>
      </c>
      <c r="T3057" s="10">
        <f t="shared" si="287"/>
        <v>42013.749884259254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2">
        <f t="shared" si="286"/>
        <v>41851.428055555552</v>
      </c>
      <c r="T3058" s="10">
        <f t="shared" si="287"/>
        <v>41911.428055555552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2">
        <f t="shared" si="286"/>
        <v>42433.442256944443</v>
      </c>
      <c r="T3059" s="10">
        <f t="shared" si="287"/>
        <v>42463.400590277779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1.6666666666666666E-2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12">
        <f t="shared" si="286"/>
        <v>42460.165972222218</v>
      </c>
      <c r="T3060" s="10">
        <f t="shared" si="287"/>
        <v>42510.165972222218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3.0066666666666664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12">
        <f t="shared" si="286"/>
        <v>41829.727384259255</v>
      </c>
      <c r="T3061" s="10">
        <f t="shared" si="287"/>
        <v>41859.727384259255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0.15227272727272728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2">
        <f t="shared" si="286"/>
        <v>42245.066365740735</v>
      </c>
      <c r="T3062" s="10">
        <f t="shared" si="287"/>
        <v>42275.066365740735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2">
        <f t="shared" si="286"/>
        <v>41834.575787037036</v>
      </c>
      <c r="T3063" s="10">
        <f t="shared" si="287"/>
        <v>41864.575787037036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66.84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2">
        <f t="shared" si="286"/>
        <v>42248.3274537037</v>
      </c>
      <c r="T3064" s="10">
        <f t="shared" si="287"/>
        <v>42277.541666666664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19.566666666666666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2">
        <f t="shared" si="286"/>
        <v>42630.714560185188</v>
      </c>
      <c r="T3065" s="10">
        <f t="shared" si="287"/>
        <v>42665.714560185188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11.294666666666666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2">
        <f t="shared" si="286"/>
        <v>42298.9218287037</v>
      </c>
      <c r="T3066" s="10">
        <f t="shared" si="287"/>
        <v>42330.082638888889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0.04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12">
        <f t="shared" si="286"/>
        <v>41824.846898148149</v>
      </c>
      <c r="T3067" s="10">
        <f t="shared" si="287"/>
        <v>41849.846898148149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11.985714285714286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2">
        <f t="shared" si="286"/>
        <v>42531.020104166666</v>
      </c>
      <c r="T3068" s="10">
        <f t="shared" si="287"/>
        <v>42561.020104166666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2.5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12">
        <f t="shared" si="286"/>
        <v>42226.730081018519</v>
      </c>
      <c r="T3069" s="10">
        <f t="shared" si="287"/>
        <v>42256.730081018519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6.9999999999999993E-2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12">
        <f t="shared" si="286"/>
        <v>42263.483240740738</v>
      </c>
      <c r="T3070" s="10">
        <f t="shared" si="287"/>
        <v>42293.483240740738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14.099999999999998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2">
        <f t="shared" si="286"/>
        <v>41957.625393518516</v>
      </c>
      <c r="T3071" s="10">
        <f t="shared" si="287"/>
        <v>41987.625393518516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3.34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2">
        <f t="shared" si="286"/>
        <v>42690.525104166663</v>
      </c>
      <c r="T3072" s="10">
        <f t="shared" si="287"/>
        <v>42711.525104166663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59.774999999999999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2">
        <f t="shared" si="286"/>
        <v>42097.524085648147</v>
      </c>
      <c r="T3073" s="10">
        <f t="shared" si="287"/>
        <v>42115.040972222218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ref="O3074:O3137" si="288">E3074/D3074*100</f>
        <v>1.6666666666666666E-2</v>
      </c>
      <c r="P3074">
        <f t="shared" ref="P3074:P3137" si="289">E3074/L3074</f>
        <v>1</v>
      </c>
      <c r="Q3074" t="str">
        <f t="shared" si="284"/>
        <v>theater</v>
      </c>
      <c r="R3074" t="str">
        <f t="shared" si="285"/>
        <v>spaces</v>
      </c>
      <c r="S3074" s="12">
        <f t="shared" si="286"/>
        <v>42658.482199074067</v>
      </c>
      <c r="T3074" s="10">
        <f t="shared" si="287"/>
        <v>42672.865277777775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si="288"/>
        <v>2.3035714285714284E-2</v>
      </c>
      <c r="P3075">
        <f t="shared" si="289"/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2">
        <f t="shared" ref="S3075:S3138" si="292">(J3075/86400)+25569+(-5/24)</f>
        <v>42111.475694444445</v>
      </c>
      <c r="T3075" s="10">
        <f t="shared" ref="T3075:T3138" si="293">(I3075/86400)+25569+(-5/24)</f>
        <v>42169.59652777778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8.8000000000000009E-2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2">
        <f t="shared" si="292"/>
        <v>42409.362951388888</v>
      </c>
      <c r="T3076" s="10">
        <f t="shared" si="293"/>
        <v>42439.362951388888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8.64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2">
        <f t="shared" si="292"/>
        <v>42550.89398148148</v>
      </c>
      <c r="T3077" s="10">
        <f t="shared" si="293"/>
        <v>42600.89398148148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15.06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2">
        <f t="shared" si="292"/>
        <v>42226.443553240737</v>
      </c>
      <c r="T3078" s="10">
        <f t="shared" si="293"/>
        <v>42286.443553240737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0.47727272727272729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12">
        <f t="shared" si="292"/>
        <v>42766.74858796296</v>
      </c>
      <c r="T3079" s="10">
        <f t="shared" si="293"/>
        <v>42796.74858796296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0.11833333333333333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2">
        <f t="shared" si="292"/>
        <v>42030.930497685178</v>
      </c>
      <c r="T3080" s="10">
        <f t="shared" si="293"/>
        <v>42060.930497685178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0.8417399858735245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2">
        <f t="shared" si="292"/>
        <v>42055.50503472222</v>
      </c>
      <c r="T3081" s="10">
        <f t="shared" si="293"/>
        <v>42085.463368055549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1.8799999999999997E-2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2">
        <f t="shared" si="292"/>
        <v>41939.8199537037</v>
      </c>
      <c r="T3082" s="10">
        <f t="shared" si="293"/>
        <v>41999.861620370364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0.21029999999999999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2">
        <f t="shared" si="292"/>
        <v>42236.973275462959</v>
      </c>
      <c r="T3083" s="10">
        <f t="shared" si="293"/>
        <v>42266.973275462959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2">
        <f t="shared" si="292"/>
        <v>42293.714652777773</v>
      </c>
      <c r="T3084" s="10">
        <f t="shared" si="293"/>
        <v>42323.756319444445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0.27999999999999997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2">
        <f t="shared" si="292"/>
        <v>41853.355069444442</v>
      </c>
      <c r="T3085" s="10">
        <f t="shared" si="293"/>
        <v>41883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11.57920670115792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2">
        <f t="shared" si="292"/>
        <v>42100.515405092585</v>
      </c>
      <c r="T3086" s="10">
        <f t="shared" si="293"/>
        <v>42129.574999999997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2.44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2">
        <f t="shared" si="292"/>
        <v>42246.675451388888</v>
      </c>
      <c r="T3087" s="10">
        <f t="shared" si="293"/>
        <v>42276.675451388888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0.25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2">
        <f t="shared" si="292"/>
        <v>42173.462488425925</v>
      </c>
      <c r="T3088" s="10">
        <f t="shared" si="293"/>
        <v>42233.462488425925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0.625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12">
        <f t="shared" si="292"/>
        <v>42664.942013888889</v>
      </c>
      <c r="T3089" s="10">
        <f t="shared" si="293"/>
        <v>42724.983680555553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0.19384615384615383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12">
        <f t="shared" si="292"/>
        <v>41981.363969907405</v>
      </c>
      <c r="T3090" s="10">
        <f t="shared" si="293"/>
        <v>42012.361805555549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23.416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2">
        <f t="shared" si="292"/>
        <v>42528.334293981483</v>
      </c>
      <c r="T3091" s="10">
        <f t="shared" si="293"/>
        <v>42559.874305555553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5.0808888888888886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2">
        <f t="shared" si="292"/>
        <v>42065.610474537032</v>
      </c>
      <c r="T3092" s="10">
        <f t="shared" si="293"/>
        <v>42125.568807870368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15.920000000000002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2">
        <f t="shared" si="292"/>
        <v>42566.740081018514</v>
      </c>
      <c r="T3093" s="10">
        <f t="shared" si="293"/>
        <v>42596.740081018514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1.1831900000000002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2">
        <f t="shared" si="292"/>
        <v>42255.41101851852</v>
      </c>
      <c r="T3094" s="10">
        <f t="shared" si="293"/>
        <v>42292.708333333336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22.75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2">
        <f t="shared" si="292"/>
        <v>41760.700706018521</v>
      </c>
      <c r="T3095" s="10">
        <f t="shared" si="293"/>
        <v>41790.957638888889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2.5000000000000001E-2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12">
        <f t="shared" si="292"/>
        <v>42207.587453703702</v>
      </c>
      <c r="T3096" s="10">
        <f t="shared" si="293"/>
        <v>42267.587453703702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0.33512064343163539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12">
        <f t="shared" si="292"/>
        <v>42522.81689814815</v>
      </c>
      <c r="T3097" s="10">
        <f t="shared" si="293"/>
        <v>42582.81689814815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3.9750000000000001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2">
        <f t="shared" si="292"/>
        <v>42114.617199074077</v>
      </c>
      <c r="T3098" s="10">
        <f t="shared" si="293"/>
        <v>42144.617199074077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17.150000000000002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2">
        <f t="shared" si="292"/>
        <v>42629.29515046296</v>
      </c>
      <c r="T3099" s="10">
        <f t="shared" si="293"/>
        <v>42650.374999999993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3.6080041046690612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2">
        <f t="shared" si="292"/>
        <v>42359.58390046296</v>
      </c>
      <c r="T3100" s="10">
        <f t="shared" si="293"/>
        <v>42407.803472222215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13.900000000000002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12">
        <f t="shared" si="292"/>
        <v>42381.981377314813</v>
      </c>
      <c r="T3101" s="10">
        <f t="shared" si="293"/>
        <v>42411.981377314813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15.225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2">
        <f t="shared" si="292"/>
        <v>41902.4140625</v>
      </c>
      <c r="T3102" s="10">
        <f t="shared" si="293"/>
        <v>41932.4140625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12">
        <f t="shared" si="292"/>
        <v>42171.175196759257</v>
      </c>
      <c r="T3103" s="10">
        <f t="shared" si="293"/>
        <v>42201.12222222222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39.112499999999997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2">
        <f t="shared" si="292"/>
        <v>42555.132152777776</v>
      </c>
      <c r="T3104" s="10">
        <f t="shared" si="293"/>
        <v>42605.132152777776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0.26829268292682928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12">
        <f t="shared" si="292"/>
        <v>42106.94798611111</v>
      </c>
      <c r="T3105" s="10">
        <f t="shared" si="293"/>
        <v>42166.94798611111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29.625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12">
        <f t="shared" si="292"/>
        <v>42006.70035879629</v>
      </c>
      <c r="T3106" s="10">
        <f t="shared" si="293"/>
        <v>42037.874999999993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42.360992301112063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2">
        <f t="shared" si="292"/>
        <v>41876.510601851849</v>
      </c>
      <c r="T3107" s="10">
        <f t="shared" si="293"/>
        <v>41931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4.1000000000000005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2">
        <f t="shared" si="292"/>
        <v>42241.220787037033</v>
      </c>
      <c r="T3108" s="10">
        <f t="shared" si="293"/>
        <v>42263.708333333336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19.762499999999999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2">
        <f t="shared" si="292"/>
        <v>42128.605914351851</v>
      </c>
      <c r="T3109" s="10">
        <f t="shared" si="293"/>
        <v>42135.605914351851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5.1999999999999998E-2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12">
        <f t="shared" si="292"/>
        <v>42062.47215277778</v>
      </c>
      <c r="T3110" s="10">
        <f t="shared" si="293"/>
        <v>42122.430486111109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25.030188679245285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2">
        <f t="shared" si="292"/>
        <v>41843.916782407403</v>
      </c>
      <c r="T3111" s="10">
        <f t="shared" si="293"/>
        <v>41878.916782407403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0.04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12">
        <f t="shared" si="292"/>
        <v>42744.823136574072</v>
      </c>
      <c r="T3112" s="10">
        <f t="shared" si="293"/>
        <v>42784.823136574072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26.640000000000004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2">
        <f t="shared" si="292"/>
        <v>41885.386805555558</v>
      </c>
      <c r="T3113" s="10">
        <f t="shared" si="293"/>
        <v>41916.386805555558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4.7363636363636363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2">
        <f t="shared" si="292"/>
        <v>42614.913587962961</v>
      </c>
      <c r="T3114" s="10">
        <f t="shared" si="293"/>
        <v>42674.913587962961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4.2435339894712749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2">
        <f t="shared" si="292"/>
        <v>42081.522939814815</v>
      </c>
      <c r="T3115" s="10">
        <f t="shared" si="293"/>
        <v>42111.522939814815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2">
        <f t="shared" si="292"/>
        <v>41843.42418981481</v>
      </c>
      <c r="T3116" s="10">
        <f t="shared" si="293"/>
        <v>41903.42418981481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12">
        <f t="shared" si="292"/>
        <v>42496.238738425927</v>
      </c>
      <c r="T3117" s="10">
        <f t="shared" si="293"/>
        <v>42526.238738425927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57.333333333333336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12">
        <f t="shared" si="292"/>
        <v>42081.30700231481</v>
      </c>
      <c r="T3118" s="10">
        <f t="shared" si="293"/>
        <v>42095.30700231481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0.1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12">
        <f t="shared" si="292"/>
        <v>42509.166203703702</v>
      </c>
      <c r="T3119" s="10">
        <f t="shared" si="293"/>
        <v>42517.341666666667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0.31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12">
        <f t="shared" si="292"/>
        <v>42534.441238425927</v>
      </c>
      <c r="T3120" s="10">
        <f t="shared" si="293"/>
        <v>42553.441238425927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0.05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12">
        <f t="shared" si="292"/>
        <v>42059.837175925924</v>
      </c>
      <c r="T3121" s="10">
        <f t="shared" si="293"/>
        <v>42089.795509259253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9.8461538461538465E-3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12">
        <f t="shared" si="292"/>
        <v>42435.733749999992</v>
      </c>
      <c r="T3122" s="10">
        <f t="shared" si="293"/>
        <v>42495.692083333335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0.66666666666666674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12">
        <f t="shared" si="292"/>
        <v>41848.471469907403</v>
      </c>
      <c r="T3123" s="10">
        <f t="shared" si="293"/>
        <v>41908.471469907403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58.291457286432156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12">
        <f t="shared" si="292"/>
        <v>42678.723749999997</v>
      </c>
      <c r="T3124" s="10">
        <f t="shared" si="293"/>
        <v>42683.765416666669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68.153599999999997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2">
        <f t="shared" si="292"/>
        <v>42530.784699074073</v>
      </c>
      <c r="T3125" s="10">
        <f t="shared" si="293"/>
        <v>42560.784699074073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3.2499999999999999E-3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12">
        <f t="shared" si="292"/>
        <v>41977.571770833332</v>
      </c>
      <c r="T3126" s="10">
        <f t="shared" si="293"/>
        <v>42037.571770833332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2">
        <f t="shared" si="292"/>
        <v>42345.998518518514</v>
      </c>
      <c r="T3127" s="10">
        <f t="shared" si="293"/>
        <v>42375.998518518514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4.16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2">
        <f t="shared" si="292"/>
        <v>42426.809745370367</v>
      </c>
      <c r="T3128" s="10">
        <f t="shared" si="293"/>
        <v>42456.768078703702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2">
        <f t="shared" si="292"/>
        <v>42034.648483796293</v>
      </c>
      <c r="T3129" s="10">
        <f t="shared" si="293"/>
        <v>42064.648483796293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108.60666666666667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2">
        <f t="shared" si="292"/>
        <v>42780.617372685178</v>
      </c>
      <c r="T3130" s="10">
        <f t="shared" si="293"/>
        <v>42810.575706018521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0.8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12">
        <f t="shared" si="292"/>
        <v>42803.634479166663</v>
      </c>
      <c r="T3131" s="10">
        <f t="shared" si="293"/>
        <v>42843.592812499999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3.75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12">
        <f t="shared" si="292"/>
        <v>42808.431898148141</v>
      </c>
      <c r="T3132" s="10">
        <f t="shared" si="293"/>
        <v>42838.999305555553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15.731707317073171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12">
        <f t="shared" si="292"/>
        <v>42803.370891203704</v>
      </c>
      <c r="T3133" s="10">
        <f t="shared" si="293"/>
        <v>42833.329224537032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3.3333333333333333E-2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12">
        <f t="shared" si="292"/>
        <v>42786.141898148147</v>
      </c>
      <c r="T3134" s="10">
        <f t="shared" si="293"/>
        <v>42846.100231481476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2">
        <f t="shared" si="292"/>
        <v>42788.356874999998</v>
      </c>
      <c r="T3135" s="10">
        <f t="shared" si="293"/>
        <v>42818.315208333333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22.5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2">
        <f t="shared" si="292"/>
        <v>42800.511793981474</v>
      </c>
      <c r="T3136" s="10">
        <f t="shared" si="293"/>
        <v>42821.470127314817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20.849420849420849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2">
        <f t="shared" si="292"/>
        <v>42806.943530092591</v>
      </c>
      <c r="T3137" s="10">
        <f t="shared" si="293"/>
        <v>42828.943530092591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ref="O3138:O3201" si="294">E3138/D3138*100</f>
        <v>127.8</v>
      </c>
      <c r="P3138">
        <f t="shared" ref="P3138:P3201" si="295">E3138/L3138</f>
        <v>29.045454545454547</v>
      </c>
      <c r="Q3138" t="str">
        <f t="shared" si="290"/>
        <v>theater</v>
      </c>
      <c r="R3138" t="str">
        <f t="shared" si="291"/>
        <v>plays</v>
      </c>
      <c r="S3138" s="12">
        <f t="shared" si="292"/>
        <v>42789.25409722222</v>
      </c>
      <c r="T3138" s="10">
        <f t="shared" si="293"/>
        <v>42825.749305555553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si="294"/>
        <v>3.3333333333333335</v>
      </c>
      <c r="P3139">
        <f t="shared" si="295"/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2">
        <f t="shared" ref="S3139:S3202" si="298">(J3139/86400)+25569+(-5/24)</f>
        <v>42807.676724537036</v>
      </c>
      <c r="T3139" s="10">
        <f t="shared" ref="T3139:T3202" si="299">(I3139/86400)+25569+(-5/24)</f>
        <v>42858.591666666667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2">
        <f t="shared" si="298"/>
        <v>42809.437581018516</v>
      </c>
      <c r="T3140" s="10">
        <f t="shared" si="299"/>
        <v>42828.437581018516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5.4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12">
        <f t="shared" si="298"/>
        <v>42785.062037037038</v>
      </c>
      <c r="T3141" s="10">
        <f t="shared" si="299"/>
        <v>42818.981249999997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0.96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12">
        <f t="shared" si="298"/>
        <v>42802.510451388887</v>
      </c>
      <c r="T3142" s="10">
        <f t="shared" si="299"/>
        <v>42832.468784722216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51.6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12">
        <f t="shared" si="298"/>
        <v>42800.544999999998</v>
      </c>
      <c r="T3143" s="10">
        <f t="shared" si="299"/>
        <v>42841.624999999993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1.6363636363636365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12">
        <f t="shared" si="298"/>
        <v>42783.304849537039</v>
      </c>
      <c r="T3144" s="10">
        <f t="shared" si="299"/>
        <v>42813.263182870367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2">
        <f t="shared" si="298"/>
        <v>42808.149953703702</v>
      </c>
      <c r="T3145" s="10">
        <f t="shared" si="299"/>
        <v>42834.149953703702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75.400000000000006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2">
        <f t="shared" si="298"/>
        <v>42796.329942129632</v>
      </c>
      <c r="T3146" s="10">
        <f t="shared" si="299"/>
        <v>42813.041666666664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2">
        <f t="shared" si="298"/>
        <v>42761.832569444443</v>
      </c>
      <c r="T3147" s="10">
        <f t="shared" si="299"/>
        <v>42821.790902777771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10.5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2">
        <f t="shared" si="298"/>
        <v>42796.474143518521</v>
      </c>
      <c r="T3148" s="10">
        <f t="shared" si="299"/>
        <v>42841.432476851849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117.52499999999999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2">
        <f t="shared" si="298"/>
        <v>41909.761053240734</v>
      </c>
      <c r="T3149" s="10">
        <f t="shared" si="299"/>
        <v>41949.802719907406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131.16666666666669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2">
        <f t="shared" si="298"/>
        <v>41891.456990740735</v>
      </c>
      <c r="T3150" s="10">
        <f t="shared" si="299"/>
        <v>41912.958333333328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12">
        <f t="shared" si="298"/>
        <v>41225.809027777774</v>
      </c>
      <c r="T3151" s="10">
        <f t="shared" si="299"/>
        <v>41249.875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2">
        <f t="shared" si="298"/>
        <v>40478.055590277778</v>
      </c>
      <c r="T3152" s="10">
        <f t="shared" si="299"/>
        <v>40567.958333333328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100.4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2">
        <f t="shared" si="298"/>
        <v>41862.631643518514</v>
      </c>
      <c r="T3153" s="10">
        <f t="shared" si="299"/>
        <v>41892.631643518514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105.95454545454545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2">
        <f t="shared" si="298"/>
        <v>41550.659340277773</v>
      </c>
      <c r="T3154" s="10">
        <f t="shared" si="299"/>
        <v>41580.659340277773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335.58333333333337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2">
        <f t="shared" si="298"/>
        <v>40632.946030092593</v>
      </c>
      <c r="T3155" s="10">
        <f t="shared" si="299"/>
        <v>40663.999305555553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112.92857142857142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2">
        <f t="shared" si="298"/>
        <v>40970.667337962957</v>
      </c>
      <c r="T3156" s="10">
        <f t="shared" si="299"/>
        <v>41000.625671296293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188.50460000000001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2">
        <f t="shared" si="298"/>
        <v>41233.290798611109</v>
      </c>
      <c r="T3157" s="10">
        <f t="shared" si="299"/>
        <v>41263.290798611109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101.81818181818181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2">
        <f t="shared" si="298"/>
        <v>41026.744722222218</v>
      </c>
      <c r="T3158" s="10">
        <f t="shared" si="299"/>
        <v>41061.744722222218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2">
        <f t="shared" si="298"/>
        <v>41829.579918981479</v>
      </c>
      <c r="T3159" s="10">
        <f t="shared" si="299"/>
        <v>41839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113.99999999999999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2">
        <f t="shared" si="298"/>
        <v>41447.631388888891</v>
      </c>
      <c r="T3160" s="10">
        <f t="shared" si="299"/>
        <v>41477.631388888891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133.48133333333334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2">
        <f t="shared" si="298"/>
        <v>40883.858344907407</v>
      </c>
      <c r="T3161" s="10">
        <f t="shared" si="299"/>
        <v>40926.75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101.53333333333335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2">
        <f t="shared" si="298"/>
        <v>41841.056562499994</v>
      </c>
      <c r="T3162" s="10">
        <f t="shared" si="299"/>
        <v>41863.999305555553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105.1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2">
        <f t="shared" si="298"/>
        <v>41897.327800925923</v>
      </c>
      <c r="T3163" s="10">
        <f t="shared" si="299"/>
        <v>41927.327800925923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127.15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2">
        <f t="shared" si="298"/>
        <v>41799.47756944444</v>
      </c>
      <c r="T3164" s="10">
        <f t="shared" si="299"/>
        <v>41826.875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111.15384615384616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2">
        <f t="shared" si="298"/>
        <v>41775.545428240737</v>
      </c>
      <c r="T3165" s="10">
        <f t="shared" si="299"/>
        <v>41805.545428240737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106.76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2">
        <f t="shared" si="298"/>
        <v>41766.597395833327</v>
      </c>
      <c r="T3166" s="10">
        <f t="shared" si="299"/>
        <v>41799.597395833327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162.66666666666666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2">
        <f t="shared" si="298"/>
        <v>40643.950925925921</v>
      </c>
      <c r="T3167" s="10">
        <f t="shared" si="299"/>
        <v>40665.957638888889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160.22808571428573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2">
        <f t="shared" si="298"/>
        <v>41940.483252314814</v>
      </c>
      <c r="T3168" s="10">
        <f t="shared" si="299"/>
        <v>41969.124305555553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116.16666666666666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2">
        <f t="shared" si="298"/>
        <v>41838.967372685183</v>
      </c>
      <c r="T3169" s="10">
        <f t="shared" si="299"/>
        <v>41852.967372685183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124.2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2">
        <f t="shared" si="298"/>
        <v>41771.897604166668</v>
      </c>
      <c r="T3170" s="10">
        <f t="shared" si="299"/>
        <v>41803.708333333328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103.01249999999999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12">
        <f t="shared" si="298"/>
        <v>41591.529641203699</v>
      </c>
      <c r="T3171" s="10">
        <f t="shared" si="299"/>
        <v>41620.999305555553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112.25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2">
        <f t="shared" si="298"/>
        <v>41788.872037037036</v>
      </c>
      <c r="T3172" s="10">
        <f t="shared" si="299"/>
        <v>41821.958333333328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108.8142857142857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2">
        <f t="shared" si="298"/>
        <v>42466.399976851848</v>
      </c>
      <c r="T3173" s="10">
        <f t="shared" si="299"/>
        <v>42496.399976851848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114.99999999999999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2">
        <f t="shared" si="298"/>
        <v>40923.521620370368</v>
      </c>
      <c r="T3174" s="10">
        <f t="shared" si="299"/>
        <v>40953.521620370368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2">
        <f t="shared" si="298"/>
        <v>41878.670046296298</v>
      </c>
      <c r="T3175" s="10">
        <f t="shared" si="299"/>
        <v>41908.670046296298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101.13333333333334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2">
        <f t="shared" si="298"/>
        <v>41862.656342592592</v>
      </c>
      <c r="T3176" s="10">
        <f t="shared" si="299"/>
        <v>41876.656342592592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109.55999999999999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12">
        <f t="shared" si="298"/>
        <v>40531.678553240738</v>
      </c>
      <c r="T3177" s="10">
        <f t="shared" si="299"/>
        <v>40591.678553240738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114.8421052631579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2">
        <f t="shared" si="298"/>
        <v>41477.722581018512</v>
      </c>
      <c r="T3178" s="10">
        <f t="shared" si="299"/>
        <v>41504.416666666664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117.39999999999999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2">
        <f t="shared" si="298"/>
        <v>41781.458437499998</v>
      </c>
      <c r="T3179" s="10">
        <f t="shared" si="299"/>
        <v>41811.458437499998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171.73333333333335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2">
        <f t="shared" si="298"/>
        <v>41806.396701388883</v>
      </c>
      <c r="T3180" s="10">
        <f t="shared" si="299"/>
        <v>41836.396701388883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114.16238095238094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2">
        <f t="shared" si="298"/>
        <v>41375.49387731481</v>
      </c>
      <c r="T3181" s="10">
        <f t="shared" si="299"/>
        <v>41400.49387731481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119.75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2">
        <f t="shared" si="298"/>
        <v>41780.204270833332</v>
      </c>
      <c r="T3182" s="10">
        <f t="shared" si="299"/>
        <v>41810.204270833332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109.00000000000001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2">
        <f t="shared" si="298"/>
        <v>41779.101701388885</v>
      </c>
      <c r="T3183" s="10">
        <f t="shared" si="299"/>
        <v>41805.458333333328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100.88571428571429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2">
        <f t="shared" si="298"/>
        <v>40883.740983796291</v>
      </c>
      <c r="T3184" s="10">
        <f t="shared" si="299"/>
        <v>40939.5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109.00000000000001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2">
        <f t="shared" si="298"/>
        <v>41491.586446759255</v>
      </c>
      <c r="T3185" s="10">
        <f t="shared" si="299"/>
        <v>41509.586446759255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107.20930232558139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2">
        <f t="shared" si="298"/>
        <v>41791.785081018512</v>
      </c>
      <c r="T3186" s="10">
        <f t="shared" si="299"/>
        <v>41821.785081018512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2">
        <f t="shared" si="298"/>
        <v>41829.768993055557</v>
      </c>
      <c r="T3187" s="10">
        <f t="shared" si="299"/>
        <v>41836.768993055557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102.18750000000001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2">
        <f t="shared" si="298"/>
        <v>41868.715717592589</v>
      </c>
      <c r="T3188" s="10">
        <f t="shared" si="299"/>
        <v>41898.666666666664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116.29333333333334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2">
        <f t="shared" si="298"/>
        <v>41835.458020833328</v>
      </c>
      <c r="T3189" s="10">
        <f t="shared" si="299"/>
        <v>41855.458020833328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2">
        <f t="shared" si="298"/>
        <v>42144.207199074073</v>
      </c>
      <c r="T3190" s="10">
        <f t="shared" si="299"/>
        <v>42165.207199074073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12.327272727272726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2">
        <f t="shared" si="298"/>
        <v>42118.138101851851</v>
      </c>
      <c r="T3191" s="10">
        <f t="shared" si="299"/>
        <v>42148.138101851851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2">
        <f t="shared" si="298"/>
        <v>42682.942997685182</v>
      </c>
      <c r="T3192" s="10">
        <f t="shared" si="299"/>
        <v>42712.984664351847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4.0266666666666664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2">
        <f t="shared" si="298"/>
        <v>42538.547094907401</v>
      </c>
      <c r="T3193" s="10">
        <f t="shared" si="299"/>
        <v>42598.547094907401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1.02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2">
        <f t="shared" si="298"/>
        <v>42018.732164351844</v>
      </c>
      <c r="T3194" s="10">
        <f t="shared" si="299"/>
        <v>42063.708333333336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11.74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2">
        <f t="shared" si="298"/>
        <v>42010.759907407402</v>
      </c>
      <c r="T3195" s="10">
        <f t="shared" si="299"/>
        <v>42055.759907407402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2">
        <f t="shared" si="298"/>
        <v>42181.854143518511</v>
      </c>
      <c r="T3196" s="10">
        <f t="shared" si="299"/>
        <v>42211.854143518511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59.142857142857139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2">
        <f t="shared" si="298"/>
        <v>42017.385902777773</v>
      </c>
      <c r="T3197" s="10">
        <f t="shared" si="299"/>
        <v>42047.385902777773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0.06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2">
        <f t="shared" si="298"/>
        <v>42157.389756944445</v>
      </c>
      <c r="T3198" s="10">
        <f t="shared" si="299"/>
        <v>42217.374999999993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11.450000000000001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2">
        <f t="shared" si="298"/>
        <v>42009.28493055555</v>
      </c>
      <c r="T3199" s="10">
        <f t="shared" si="299"/>
        <v>42039.28493055555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0.36666666666666664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2">
        <f t="shared" si="298"/>
        <v>42013.216168981475</v>
      </c>
      <c r="T3200" s="10">
        <f t="shared" si="299"/>
        <v>42051.216168981475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52.16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2">
        <f t="shared" si="298"/>
        <v>41858.553449074076</v>
      </c>
      <c r="T3201" s="10">
        <f t="shared" si="299"/>
        <v>41888.666666666664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ref="O3202:O3265" si="300">E3202/D3202*100</f>
        <v>2E-3</v>
      </c>
      <c r="P3202">
        <f t="shared" ref="P3202:P3265" si="301">E3202/L3202</f>
        <v>1</v>
      </c>
      <c r="Q3202" t="str">
        <f t="shared" si="296"/>
        <v>theater</v>
      </c>
      <c r="R3202" t="str">
        <f t="shared" si="297"/>
        <v>musical</v>
      </c>
      <c r="S3202" s="12">
        <f t="shared" si="298"/>
        <v>42460.112280092588</v>
      </c>
      <c r="T3202" s="10">
        <f t="shared" si="299"/>
        <v>42490.023611111108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si="300"/>
        <v>1.25</v>
      </c>
      <c r="P3203">
        <f t="shared" si="301"/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2">
        <f t="shared" ref="S3203:S3266" si="304">(J3203/86400)+25569+(-5/24)</f>
        <v>41861.558761574073</v>
      </c>
      <c r="T3203" s="10">
        <f t="shared" ref="T3203:T3266" si="305">(I3203/86400)+25569+(-5/24)</f>
        <v>41882.558761574073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54.52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2">
        <f t="shared" si="304"/>
        <v>42293.645208333335</v>
      </c>
      <c r="T3204" s="10">
        <f t="shared" si="305"/>
        <v>42352.040972222218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2">
        <f t="shared" si="304"/>
        <v>42242.780347222222</v>
      </c>
      <c r="T3205" s="10">
        <f t="shared" si="305"/>
        <v>42272.780347222222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2">
        <f t="shared" si="304"/>
        <v>42172.477766203701</v>
      </c>
      <c r="T3206" s="10">
        <f t="shared" si="305"/>
        <v>42202.468055555553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3.4125000000000001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2">
        <f t="shared" si="304"/>
        <v>42095.166342592587</v>
      </c>
      <c r="T3207" s="10">
        <f t="shared" si="305"/>
        <v>42125.166342592587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2">
        <f t="shared" si="304"/>
        <v>42236.067719907405</v>
      </c>
      <c r="T3208" s="10">
        <f t="shared" si="305"/>
        <v>42266.067719907405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46.36363636363636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2">
        <f t="shared" si="304"/>
        <v>42057.069525462961</v>
      </c>
      <c r="T3209" s="10">
        <f t="shared" si="305"/>
        <v>42117.027858796289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103.49999999999999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2">
        <f t="shared" si="304"/>
        <v>41827.396724537037</v>
      </c>
      <c r="T3210" s="10">
        <f t="shared" si="305"/>
        <v>41848.396724537037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119.32315789473684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2">
        <f t="shared" si="304"/>
        <v>41778.42891203703</v>
      </c>
      <c r="T3211" s="10">
        <f t="shared" si="305"/>
        <v>41810.75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125.76666666666667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2">
        <f t="shared" si="304"/>
        <v>41013.728229166663</v>
      </c>
      <c r="T3212" s="10">
        <f t="shared" si="305"/>
        <v>41060.957638888889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119.74347826086958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2">
        <f t="shared" si="304"/>
        <v>41834.378240740734</v>
      </c>
      <c r="T3213" s="10">
        <f t="shared" si="305"/>
        <v>41865.875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126.25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2">
        <f t="shared" si="304"/>
        <v>41829.587395833332</v>
      </c>
      <c r="T3214" s="10">
        <f t="shared" si="305"/>
        <v>41859.587395833332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100.11666666666667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2">
        <f t="shared" si="304"/>
        <v>42171.555081018516</v>
      </c>
      <c r="T3215" s="10">
        <f t="shared" si="305"/>
        <v>42211.555081018516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102.13333333333334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2">
        <f t="shared" si="304"/>
        <v>42337.584178240737</v>
      </c>
      <c r="T3216" s="10">
        <f t="shared" si="305"/>
        <v>42374.788194444445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100.35142857142858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2">
        <f t="shared" si="304"/>
        <v>42219.456840277773</v>
      </c>
      <c r="T3217" s="10">
        <f t="shared" si="305"/>
        <v>42256.957638888889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100.05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2">
        <f t="shared" si="304"/>
        <v>42165.254293981481</v>
      </c>
      <c r="T3218" s="10">
        <f t="shared" si="305"/>
        <v>42196.395833333336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116.02222222222223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2">
        <f t="shared" si="304"/>
        <v>42648.337777777771</v>
      </c>
      <c r="T3219" s="10">
        <f t="shared" si="305"/>
        <v>42678.337777777771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102.1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2">
        <f t="shared" si="304"/>
        <v>41970.793819444443</v>
      </c>
      <c r="T3220" s="10">
        <f t="shared" si="305"/>
        <v>42003.791666666664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100.11000000000001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2">
        <f t="shared" si="304"/>
        <v>42050.77484953704</v>
      </c>
      <c r="T3221" s="10">
        <f t="shared" si="305"/>
        <v>42085.733182870368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100.84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2">
        <f t="shared" si="304"/>
        <v>42772.625046296293</v>
      </c>
      <c r="T3222" s="10">
        <f t="shared" si="305"/>
        <v>42806.666666666664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103.42499999999998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2">
        <f t="shared" si="304"/>
        <v>42155.488460648143</v>
      </c>
      <c r="T3223" s="10">
        <f t="shared" si="305"/>
        <v>42190.488460648143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124.8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2">
        <f t="shared" si="304"/>
        <v>42270.373807870368</v>
      </c>
      <c r="T3224" s="10">
        <f t="shared" si="305"/>
        <v>42301.686805555553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109.51612903225806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2">
        <f t="shared" si="304"/>
        <v>42206.627037037033</v>
      </c>
      <c r="T3225" s="10">
        <f t="shared" si="305"/>
        <v>42236.627037037033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102.03333333333333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2">
        <f t="shared" si="304"/>
        <v>42697.642511574071</v>
      </c>
      <c r="T3226" s="10">
        <f t="shared" si="305"/>
        <v>42744.999999999993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102.35000000000001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2">
        <f t="shared" si="304"/>
        <v>42503.351134259261</v>
      </c>
      <c r="T3227" s="10">
        <f t="shared" si="305"/>
        <v>42524.666666666664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104.16666666666667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2">
        <f t="shared" si="304"/>
        <v>42277.375138888885</v>
      </c>
      <c r="T3228" s="10">
        <f t="shared" si="305"/>
        <v>42307.375138888885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12">
        <f t="shared" si="304"/>
        <v>42722.674027777779</v>
      </c>
      <c r="T3229" s="10">
        <f t="shared" si="305"/>
        <v>42752.674027777779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102.34285714285714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2">
        <f t="shared" si="304"/>
        <v>42323.500972222224</v>
      </c>
      <c r="T3230" s="10">
        <f t="shared" si="305"/>
        <v>42354.999305555553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107.86500000000001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2">
        <f t="shared" si="304"/>
        <v>41933.083310185182</v>
      </c>
      <c r="T3231" s="10">
        <f t="shared" si="305"/>
        <v>41963.124976851854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109.88461538461539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2">
        <f t="shared" si="304"/>
        <v>41897.959791666661</v>
      </c>
      <c r="T3232" s="10">
        <f t="shared" si="305"/>
        <v>41912.957638888889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12">
        <f t="shared" si="304"/>
        <v>42446.735497685186</v>
      </c>
      <c r="T3233" s="10">
        <f t="shared" si="305"/>
        <v>42476.735497685186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131.20000000000002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2">
        <f t="shared" si="304"/>
        <v>42463.605520833335</v>
      </c>
      <c r="T3234" s="10">
        <f t="shared" si="305"/>
        <v>42493.957638888889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118.8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2">
        <f t="shared" si="304"/>
        <v>42766.596701388888</v>
      </c>
      <c r="T3235" s="10">
        <f t="shared" si="305"/>
        <v>42796.596701388888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100.39275000000001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2">
        <f t="shared" si="304"/>
        <v>42734.581111111103</v>
      </c>
      <c r="T3236" s="10">
        <f t="shared" si="305"/>
        <v>42767.771527777775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103.20666666666666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2">
        <f t="shared" si="304"/>
        <v>42522.139479166661</v>
      </c>
      <c r="T3237" s="10">
        <f t="shared" si="305"/>
        <v>42552.139479166661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100.6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2">
        <f t="shared" si="304"/>
        <v>42702.708715277775</v>
      </c>
      <c r="T3238" s="10">
        <f t="shared" si="305"/>
        <v>42732.708715277775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100.78754285714287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2">
        <f t="shared" si="304"/>
        <v>42252.266018518516</v>
      </c>
      <c r="T3239" s="10">
        <f t="shared" si="305"/>
        <v>42275.957638888889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112.32142857142857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2">
        <f t="shared" si="304"/>
        <v>42156.302060185182</v>
      </c>
      <c r="T3240" s="10">
        <f t="shared" si="305"/>
        <v>42186.302060185182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105.91914022517912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2">
        <f t="shared" si="304"/>
        <v>42277.880706018514</v>
      </c>
      <c r="T3241" s="10">
        <f t="shared" si="305"/>
        <v>42302.790972222218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100.56666666666668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2">
        <f t="shared" si="304"/>
        <v>42754.485509259255</v>
      </c>
      <c r="T3242" s="10">
        <f t="shared" si="305"/>
        <v>42782.749999999993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115.30588235294117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2">
        <f t="shared" si="304"/>
        <v>41893.116550925923</v>
      </c>
      <c r="T3243" s="10">
        <f t="shared" si="305"/>
        <v>41926.082638888889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127.30419999999999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2">
        <f t="shared" si="304"/>
        <v>41871.547361111108</v>
      </c>
      <c r="T3244" s="10">
        <f t="shared" si="305"/>
        <v>41901.547361111108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102.83750000000001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2">
        <f t="shared" si="304"/>
        <v>42261.888449074067</v>
      </c>
      <c r="T3245" s="10">
        <f t="shared" si="305"/>
        <v>42285.791666666664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102.9375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2">
        <f t="shared" si="304"/>
        <v>42675.485902777778</v>
      </c>
      <c r="T3246" s="10">
        <f t="shared" si="305"/>
        <v>42705.527569444443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104.3047619047619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2">
        <f t="shared" si="304"/>
        <v>42135.391874999994</v>
      </c>
      <c r="T3247" s="10">
        <f t="shared" si="305"/>
        <v>42166.874999999993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111.22000000000001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2">
        <f t="shared" si="304"/>
        <v>42230.263888888883</v>
      </c>
      <c r="T3248" s="10">
        <f t="shared" si="305"/>
        <v>42258.957638888889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105.86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2">
        <f t="shared" si="304"/>
        <v>42167.22583333333</v>
      </c>
      <c r="T3249" s="10">
        <f t="shared" si="305"/>
        <v>42197.22583333333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100.79166666666666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2">
        <f t="shared" si="304"/>
        <v>42068.68005787037</v>
      </c>
      <c r="T3250" s="10">
        <f t="shared" si="305"/>
        <v>42098.638391203705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104.92727272727274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2">
        <f t="shared" si="304"/>
        <v>42145.538356481477</v>
      </c>
      <c r="T3251" s="10">
        <f t="shared" si="305"/>
        <v>42175.538356481477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101.55199999999999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2">
        <f t="shared" si="304"/>
        <v>41918.533842592587</v>
      </c>
      <c r="T3252" s="10">
        <f t="shared" si="305"/>
        <v>41948.575509259259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110.73333333333333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12">
        <f t="shared" si="304"/>
        <v>42146.52275462963</v>
      </c>
      <c r="T3253" s="10">
        <f t="shared" si="305"/>
        <v>42176.52275462963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127.82222222222221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12">
        <f t="shared" si="304"/>
        <v>42590.264351851853</v>
      </c>
      <c r="T3254" s="10">
        <f t="shared" si="305"/>
        <v>42620.264351851853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101.82500000000002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2">
        <f t="shared" si="304"/>
        <v>42602.368379629632</v>
      </c>
      <c r="T3255" s="10">
        <f t="shared" si="305"/>
        <v>42620.947916666664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101.25769230769231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2">
        <f t="shared" si="304"/>
        <v>42058.877418981479</v>
      </c>
      <c r="T3256" s="10">
        <f t="shared" si="305"/>
        <v>42088.835752314808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2">
        <f t="shared" si="304"/>
        <v>41889.559895833328</v>
      </c>
      <c r="T3257" s="10">
        <f t="shared" si="305"/>
        <v>41919.559895833328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128.06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2">
        <f t="shared" si="304"/>
        <v>42144.365474537037</v>
      </c>
      <c r="T3258" s="10">
        <f t="shared" si="305"/>
        <v>42165.957638888889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106.29949999999999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2">
        <f t="shared" si="304"/>
        <v>42758.351296296292</v>
      </c>
      <c r="T3259" s="10">
        <f t="shared" si="305"/>
        <v>42788.351296296292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105.21428571428571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12">
        <f t="shared" si="304"/>
        <v>41982.678946759253</v>
      </c>
      <c r="T3260" s="10">
        <f t="shared" si="305"/>
        <v>42012.678946759253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106.16782608695652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2">
        <f t="shared" si="304"/>
        <v>42614.552604166667</v>
      </c>
      <c r="T3261" s="10">
        <f t="shared" si="305"/>
        <v>42643.957638888889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109.24000000000001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2">
        <f t="shared" si="304"/>
        <v>42303.464328703696</v>
      </c>
      <c r="T3262" s="10">
        <f t="shared" si="305"/>
        <v>42338.505995370368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100.45454545454547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2">
        <f t="shared" si="304"/>
        <v>42171.517083333332</v>
      </c>
      <c r="T3263" s="10">
        <f t="shared" si="305"/>
        <v>42201.517083333332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103.04098360655738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2">
        <f t="shared" si="304"/>
        <v>41964.107199074067</v>
      </c>
      <c r="T3264" s="10">
        <f t="shared" si="305"/>
        <v>41994.958333333336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112.1664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2">
        <f t="shared" si="304"/>
        <v>42284.30773148148</v>
      </c>
      <c r="T3265" s="10">
        <f t="shared" si="305"/>
        <v>42307.666666666664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ref="O3266:O3329" si="306">E3266/D3266*100</f>
        <v>103</v>
      </c>
      <c r="P3266">
        <f t="shared" ref="P3266:P3329" si="307">E3266/L3266</f>
        <v>52.551020408163268</v>
      </c>
      <c r="Q3266" t="str">
        <f t="shared" si="302"/>
        <v>theater</v>
      </c>
      <c r="R3266" t="str">
        <f t="shared" si="303"/>
        <v>plays</v>
      </c>
      <c r="S3266" s="12">
        <f t="shared" si="304"/>
        <v>42016.591874999998</v>
      </c>
      <c r="T3266" s="10">
        <f t="shared" si="305"/>
        <v>42032.708333333336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si="306"/>
        <v>164</v>
      </c>
      <c r="P3267">
        <f t="shared" si="307"/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2">
        <f t="shared" ref="S3267:S3330" si="310">(J3267/86400)+25569+(-5/24)</f>
        <v>42311.503645833327</v>
      </c>
      <c r="T3267" s="10">
        <f t="shared" ref="T3267:T3330" si="311">(I3267/86400)+25569+(-5/24)</f>
        <v>42341.499999999993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131.28333333333333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2">
        <f t="shared" si="310"/>
        <v>42136.327800925923</v>
      </c>
      <c r="T3268" s="10">
        <f t="shared" si="311"/>
        <v>42167.666666666664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102.1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2">
        <f t="shared" si="310"/>
        <v>42172.549305555549</v>
      </c>
      <c r="T3269" s="10">
        <f t="shared" si="311"/>
        <v>42202.549305555549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2">
        <f t="shared" si="310"/>
        <v>42590.695925925924</v>
      </c>
      <c r="T3270" s="10">
        <f t="shared" si="311"/>
        <v>42606.695925925924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101.49999999999999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12">
        <f t="shared" si="310"/>
        <v>42137.187465277777</v>
      </c>
      <c r="T3271" s="10">
        <f t="shared" si="311"/>
        <v>42171.249999999993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101.66666666666666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12">
        <f t="shared" si="310"/>
        <v>42167.324826388889</v>
      </c>
      <c r="T3272" s="10">
        <f t="shared" si="311"/>
        <v>42197.324826388889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2">
        <f t="shared" si="310"/>
        <v>41915.22887731481</v>
      </c>
      <c r="T3273" s="10">
        <f t="shared" si="311"/>
        <v>41945.270543981482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154.43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2">
        <f t="shared" si="310"/>
        <v>42284.291770833333</v>
      </c>
      <c r="T3274" s="10">
        <f t="shared" si="311"/>
        <v>42314.333437499998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107.4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2">
        <f t="shared" si="310"/>
        <v>42611.5930787037</v>
      </c>
      <c r="T3275" s="10">
        <f t="shared" si="311"/>
        <v>42627.583333333336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101.32258064516128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2">
        <f t="shared" si="310"/>
        <v>42400.496203703697</v>
      </c>
      <c r="T3276" s="10">
        <f t="shared" si="311"/>
        <v>42444.666666666664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100.27777777777777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2">
        <f t="shared" si="310"/>
        <v>42017.672118055554</v>
      </c>
      <c r="T3277" s="10">
        <f t="shared" si="311"/>
        <v>42043.979166666664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116.84444444444443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2">
        <f t="shared" si="310"/>
        <v>42426.741655092592</v>
      </c>
      <c r="T3278" s="10">
        <f t="shared" si="311"/>
        <v>42460.957638888889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108.60000000000001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12">
        <f t="shared" si="310"/>
        <v>41931.474606481475</v>
      </c>
      <c r="T3279" s="10">
        <f t="shared" si="311"/>
        <v>41961.516273148147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103.4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2">
        <f t="shared" si="310"/>
        <v>42124.640081018515</v>
      </c>
      <c r="T3280" s="10">
        <f t="shared" si="311"/>
        <v>42154.640081018515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114.27586206896552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2">
        <f t="shared" si="310"/>
        <v>42430.894201388888</v>
      </c>
      <c r="T3281" s="10">
        <f t="shared" si="311"/>
        <v>42460.852534722224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2">
        <f t="shared" si="310"/>
        <v>42121.548587962963</v>
      </c>
      <c r="T3282" s="10">
        <f t="shared" si="311"/>
        <v>42155.999999999993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121.6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2">
        <f t="shared" si="310"/>
        <v>42218.811400462961</v>
      </c>
      <c r="T3283" s="10">
        <f t="shared" si="311"/>
        <v>42248.811400462961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102.6467741935484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2">
        <f t="shared" si="310"/>
        <v>42444.985972222225</v>
      </c>
      <c r="T3284" s="10">
        <f t="shared" si="311"/>
        <v>42488.985972222225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104.75000000000001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2">
        <f t="shared" si="310"/>
        <v>42379.535856481474</v>
      </c>
      <c r="T3285" s="10">
        <f t="shared" si="311"/>
        <v>42410.666666666664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101.6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2">
        <f t="shared" si="310"/>
        <v>42380.676539351851</v>
      </c>
      <c r="T3286" s="10">
        <f t="shared" si="311"/>
        <v>42398.040972222218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112.10242048409683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2">
        <f t="shared" si="310"/>
        <v>42762.734097222223</v>
      </c>
      <c r="T3287" s="10">
        <f t="shared" si="311"/>
        <v>42793.999999999993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101.76666666666667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2">
        <f t="shared" si="310"/>
        <v>42567.631736111107</v>
      </c>
      <c r="T3288" s="10">
        <f t="shared" si="311"/>
        <v>42597.631736111107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2">
        <f t="shared" si="310"/>
        <v>42311.541990740741</v>
      </c>
      <c r="T3289" s="10">
        <f t="shared" si="311"/>
        <v>42336.541990740741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100.26489999999998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2">
        <f t="shared" si="310"/>
        <v>42505.566145833327</v>
      </c>
      <c r="T3290" s="10">
        <f t="shared" si="311"/>
        <v>42541.749999999993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133.04200000000003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2">
        <f t="shared" si="310"/>
        <v>42758.159745370365</v>
      </c>
      <c r="T3291" s="10">
        <f t="shared" si="311"/>
        <v>42786.159745370365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121.2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2">
        <f t="shared" si="310"/>
        <v>42775.306608796294</v>
      </c>
      <c r="T3292" s="10">
        <f t="shared" si="311"/>
        <v>42805.306608796294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113.99999999999999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2">
        <f t="shared" si="310"/>
        <v>42232.494212962956</v>
      </c>
      <c r="T3293" s="10">
        <f t="shared" si="311"/>
        <v>42263.957638888889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286.13861386138615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2">
        <f t="shared" si="310"/>
        <v>42282.561898148146</v>
      </c>
      <c r="T3294" s="10">
        <f t="shared" si="311"/>
        <v>42342.603564814817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170.44444444444446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2">
        <f t="shared" si="310"/>
        <v>42768.217037037037</v>
      </c>
      <c r="T3295" s="10">
        <f t="shared" si="311"/>
        <v>42798.217037037037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118.33333333333333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2">
        <f t="shared" si="310"/>
        <v>42141.33280092592</v>
      </c>
      <c r="T3296" s="10">
        <f t="shared" si="311"/>
        <v>42171.33280092592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102.85857142857142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2">
        <f t="shared" si="310"/>
        <v>42609.234131944446</v>
      </c>
      <c r="T3297" s="10">
        <f t="shared" si="311"/>
        <v>42639.234131944446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144.06666666666666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2">
        <f t="shared" si="310"/>
        <v>42309.54828703704</v>
      </c>
      <c r="T3298" s="10">
        <f t="shared" si="311"/>
        <v>42330.708333333336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100.07272727272726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2">
        <f t="shared" si="310"/>
        <v>42193.563148148147</v>
      </c>
      <c r="T3299" s="10">
        <f t="shared" si="311"/>
        <v>42212.749305555553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101.73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2">
        <f t="shared" si="310"/>
        <v>42239.749629629623</v>
      </c>
      <c r="T3300" s="10">
        <f t="shared" si="311"/>
        <v>42259.791666666664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116.19999999999999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2">
        <f t="shared" si="310"/>
        <v>42261.709062499998</v>
      </c>
      <c r="T3301" s="10">
        <f t="shared" si="311"/>
        <v>42291.709062499998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136.16666666666666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2">
        <f t="shared" si="310"/>
        <v>42102.535439814812</v>
      </c>
      <c r="T3302" s="10">
        <f t="shared" si="311"/>
        <v>42123.535439814812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133.46666666666667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12">
        <f t="shared" si="310"/>
        <v>42538.527499999997</v>
      </c>
      <c r="T3303" s="10">
        <f t="shared" si="311"/>
        <v>42583.082638888889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103.39285714285715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12">
        <f t="shared" si="310"/>
        <v>42681.143240740734</v>
      </c>
      <c r="T3304" s="10">
        <f t="shared" si="311"/>
        <v>42711.143240740734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115.88888888888889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12">
        <f t="shared" si="310"/>
        <v>42056.443101851844</v>
      </c>
      <c r="T3305" s="10">
        <f t="shared" si="311"/>
        <v>42091.401435185187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104.51666666666665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2">
        <f t="shared" si="310"/>
        <v>42696.41611111111</v>
      </c>
      <c r="T3306" s="10">
        <f t="shared" si="311"/>
        <v>42726.41611111111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102.02500000000001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2">
        <f t="shared" si="310"/>
        <v>42186.647546296292</v>
      </c>
      <c r="T3307" s="10">
        <f t="shared" si="311"/>
        <v>42216.647546296292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175.33333333333334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2">
        <f t="shared" si="310"/>
        <v>42493.010902777773</v>
      </c>
      <c r="T3308" s="10">
        <f t="shared" si="311"/>
        <v>42530.916666666664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106.67999999999999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2">
        <f t="shared" si="310"/>
        <v>42474.848831018513</v>
      </c>
      <c r="T3309" s="10">
        <f t="shared" si="311"/>
        <v>42504.848831018513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122.28571428571429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2">
        <f t="shared" si="310"/>
        <v>42452.668576388889</v>
      </c>
      <c r="T3310" s="10">
        <f t="shared" si="311"/>
        <v>42473.668576388889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159.42857142857144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12">
        <f t="shared" si="310"/>
        <v>42628.441874999997</v>
      </c>
      <c r="T3311" s="10">
        <f t="shared" si="311"/>
        <v>42659.441874999997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100.07692307692308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2">
        <f t="shared" si="310"/>
        <v>42253.720196759255</v>
      </c>
      <c r="T3312" s="10">
        <f t="shared" si="311"/>
        <v>42283.720196759255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109.84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2">
        <f t="shared" si="310"/>
        <v>42264.083449074074</v>
      </c>
      <c r="T3313" s="10">
        <f t="shared" si="311"/>
        <v>42294.083449074074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100.03999999999999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12">
        <f t="shared" si="310"/>
        <v>42664.601226851846</v>
      </c>
      <c r="T3314" s="10">
        <f t="shared" si="311"/>
        <v>42685.708333333336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116.05000000000001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2">
        <f t="shared" si="310"/>
        <v>42382.036076388882</v>
      </c>
      <c r="T3315" s="10">
        <f t="shared" si="311"/>
        <v>42395.833333333336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210.75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2">
        <f t="shared" si="310"/>
        <v>42105.059155092589</v>
      </c>
      <c r="T3316" s="10">
        <f t="shared" si="311"/>
        <v>42132.628472222219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110.00000000000001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2">
        <f t="shared" si="310"/>
        <v>42466.09538194444</v>
      </c>
      <c r="T3317" s="10">
        <f t="shared" si="311"/>
        <v>42496.09538194444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100.08673425918037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2">
        <f t="shared" si="310"/>
        <v>41826.662905092591</v>
      </c>
      <c r="T3318" s="10">
        <f t="shared" si="311"/>
        <v>41859.370833333327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106.19047619047619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2">
        <f t="shared" si="310"/>
        <v>42498.831296296295</v>
      </c>
      <c r="T3319" s="10">
        <f t="shared" si="311"/>
        <v>42528.831296296295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125.6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12">
        <f t="shared" si="310"/>
        <v>42431.093668981477</v>
      </c>
      <c r="T3320" s="10">
        <f t="shared" si="311"/>
        <v>42470.895833333336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12">
        <f t="shared" si="310"/>
        <v>41990.377152777779</v>
      </c>
      <c r="T3321" s="10">
        <f t="shared" si="311"/>
        <v>42035.377152777779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2">
        <f t="shared" si="310"/>
        <v>42512.837465277778</v>
      </c>
      <c r="T3322" s="10">
        <f t="shared" si="311"/>
        <v>42542.837465277778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107.4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2">
        <f t="shared" si="310"/>
        <v>41913.891956018517</v>
      </c>
      <c r="T3323" s="10">
        <f t="shared" si="311"/>
        <v>41927.957638888889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101.51515151515152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2">
        <f t="shared" si="310"/>
        <v>42520.802037037036</v>
      </c>
      <c r="T3324" s="10">
        <f t="shared" si="311"/>
        <v>42542.954861111109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125.89999999999999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2">
        <f t="shared" si="310"/>
        <v>42608.157499999994</v>
      </c>
      <c r="T3325" s="10">
        <f t="shared" si="311"/>
        <v>42638.157499999994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101.66666666666666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2">
        <f t="shared" si="310"/>
        <v>42512.374884259254</v>
      </c>
      <c r="T3326" s="10">
        <f t="shared" si="311"/>
        <v>42526.374884259254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112.5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12">
        <f t="shared" si="310"/>
        <v>42064.577280092592</v>
      </c>
      <c r="T3327" s="10">
        <f t="shared" si="311"/>
        <v>42099.535613425927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101.375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2">
        <f t="shared" si="310"/>
        <v>42041.505844907406</v>
      </c>
      <c r="T3328" s="10">
        <f t="shared" si="311"/>
        <v>42071.464178240734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101.25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2">
        <f t="shared" si="310"/>
        <v>42468.166273148141</v>
      </c>
      <c r="T3329" s="10">
        <f t="shared" si="311"/>
        <v>42498.166273148141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ref="O3330:O3393" si="312">E3330/D3330*100</f>
        <v>146.38888888888889</v>
      </c>
      <c r="P3330">
        <f t="shared" ref="P3330:P3393" si="313">E3330/L3330</f>
        <v>292.77777777777777</v>
      </c>
      <c r="Q3330" t="str">
        <f t="shared" si="308"/>
        <v>theater</v>
      </c>
      <c r="R3330" t="str">
        <f t="shared" si="309"/>
        <v>plays</v>
      </c>
      <c r="S3330" s="12">
        <f t="shared" si="310"/>
        <v>41822.366701388884</v>
      </c>
      <c r="T3330" s="10">
        <f t="shared" si="311"/>
        <v>41824.833333333328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si="312"/>
        <v>116.8</v>
      </c>
      <c r="P3331">
        <f t="shared" si="313"/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2">
        <f t="shared" ref="S3331:S3394" si="316">(J3331/86400)+25569+(-5/24)</f>
        <v>41837.114675925921</v>
      </c>
      <c r="T3331" s="10">
        <f t="shared" ref="T3331:T3394" si="317">(I3331/86400)+25569+(-5/24)</f>
        <v>41847.75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106.26666666666667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2">
        <f t="shared" si="316"/>
        <v>42065.679027777776</v>
      </c>
      <c r="T3332" s="10">
        <f t="shared" si="317"/>
        <v>42095.637361111112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104.52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2">
        <f t="shared" si="316"/>
        <v>42248.48942129629</v>
      </c>
      <c r="T3333" s="10">
        <f t="shared" si="317"/>
        <v>42283.48942129629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2">
        <f t="shared" si="316"/>
        <v>41809.651967592588</v>
      </c>
      <c r="T3334" s="10">
        <f t="shared" si="317"/>
        <v>41839.651967592588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104.57142857142858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2">
        <f t="shared" si="316"/>
        <v>42148.468518518515</v>
      </c>
      <c r="T3335" s="10">
        <f t="shared" si="317"/>
        <v>42170.468518518515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138.62051149573753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2">
        <f t="shared" si="316"/>
        <v>42185.312754629624</v>
      </c>
      <c r="T3336" s="10">
        <f t="shared" si="317"/>
        <v>42215.312754629624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100.32000000000001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2">
        <f t="shared" si="316"/>
        <v>41827.465810185182</v>
      </c>
      <c r="T3337" s="10">
        <f t="shared" si="317"/>
        <v>41854.75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2">
        <f t="shared" si="316"/>
        <v>42437.190347222218</v>
      </c>
      <c r="T3338" s="10">
        <f t="shared" si="317"/>
        <v>42465.148680555554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110.2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2">
        <f t="shared" si="316"/>
        <v>41901.073692129627</v>
      </c>
      <c r="T3339" s="10">
        <f t="shared" si="317"/>
        <v>41922.666666666664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102.18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2">
        <f t="shared" si="316"/>
        <v>42769.366666666661</v>
      </c>
      <c r="T3340" s="10">
        <f t="shared" si="317"/>
        <v>42790.366666666661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104.35000000000001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2">
        <f t="shared" si="316"/>
        <v>42549.457384259258</v>
      </c>
      <c r="T3341" s="10">
        <f t="shared" si="317"/>
        <v>42579.457384259258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138.16666666666666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2">
        <f t="shared" si="316"/>
        <v>42685.765671296293</v>
      </c>
      <c r="T3342" s="10">
        <f t="shared" si="317"/>
        <v>42710.765671296293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2">
        <f t="shared" si="316"/>
        <v>42510.590520833335</v>
      </c>
      <c r="T3343" s="10">
        <f t="shared" si="317"/>
        <v>42533.499999999993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101.66666666666666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2">
        <f t="shared" si="316"/>
        <v>42062.088078703702</v>
      </c>
      <c r="T3344" s="10">
        <f t="shared" si="317"/>
        <v>42094.999305555553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171.42857142857142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2">
        <f t="shared" si="316"/>
        <v>42452.708148148151</v>
      </c>
      <c r="T3345" s="10">
        <f t="shared" si="317"/>
        <v>42473.345833333333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101.44444444444444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2">
        <f t="shared" si="316"/>
        <v>41850.991817129623</v>
      </c>
      <c r="T3346" s="10">
        <f t="shared" si="317"/>
        <v>41880.991817129623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12">
        <f t="shared" si="316"/>
        <v>42052.897777777776</v>
      </c>
      <c r="T3347" s="10">
        <f t="shared" si="317"/>
        <v>42111.817361111105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110.00000000000001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2">
        <f t="shared" si="316"/>
        <v>42053.816087962965</v>
      </c>
      <c r="T3348" s="10">
        <f t="shared" si="317"/>
        <v>42060.816087962965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119.44999999999999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2">
        <f t="shared" si="316"/>
        <v>42484.343217592592</v>
      </c>
      <c r="T3349" s="10">
        <f t="shared" si="317"/>
        <v>42498.666666666664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100.2909090909091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2">
        <f t="shared" si="316"/>
        <v>42466.350462962961</v>
      </c>
      <c r="T3350" s="10">
        <f t="shared" si="317"/>
        <v>42489.957638888889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153.4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2">
        <f t="shared" si="316"/>
        <v>42512.902453703697</v>
      </c>
      <c r="T3351" s="10">
        <f t="shared" si="317"/>
        <v>42534.499999999993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104.42857142857143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2">
        <f t="shared" si="316"/>
        <v>42302.493182870363</v>
      </c>
      <c r="T3352" s="10">
        <f t="shared" si="317"/>
        <v>42337.749999999993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101.1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2">
        <f t="shared" si="316"/>
        <v>41806.187094907407</v>
      </c>
      <c r="T3353" s="10">
        <f t="shared" si="317"/>
        <v>41843.25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107.52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12">
        <f t="shared" si="316"/>
        <v>42495.784467592595</v>
      </c>
      <c r="T3354" s="10">
        <f t="shared" si="317"/>
        <v>42552.749999999993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2">
        <f t="shared" si="316"/>
        <v>42479.223958333336</v>
      </c>
      <c r="T3355" s="10">
        <f t="shared" si="317"/>
        <v>42492.749999999993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101.93333333333334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12">
        <f t="shared" si="316"/>
        <v>42270.518587962964</v>
      </c>
      <c r="T3356" s="10">
        <f t="shared" si="317"/>
        <v>42305.959027777775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126.28571428571429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2">
        <f t="shared" si="316"/>
        <v>42489.411192129628</v>
      </c>
      <c r="T3357" s="10">
        <f t="shared" si="317"/>
        <v>42500.261805555558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101.4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2">
        <f t="shared" si="316"/>
        <v>42536.607314814813</v>
      </c>
      <c r="T3358" s="10">
        <f t="shared" si="317"/>
        <v>42566.607314814813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2">
        <f t="shared" si="316"/>
        <v>41822.209606481476</v>
      </c>
      <c r="T3359" s="10">
        <f t="shared" si="317"/>
        <v>41852.209606481476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102.99000000000001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2">
        <f t="shared" si="316"/>
        <v>41932.102766203701</v>
      </c>
      <c r="T3360" s="10">
        <f t="shared" si="317"/>
        <v>41962.144432870373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106.25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2">
        <f t="shared" si="316"/>
        <v>42745.848773148151</v>
      </c>
      <c r="T3361" s="10">
        <f t="shared" si="317"/>
        <v>42790.848773148151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101.37777777777779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2">
        <f t="shared" si="316"/>
        <v>42696.874340277776</v>
      </c>
      <c r="T3362" s="10">
        <f t="shared" si="317"/>
        <v>42718.457638888889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113.46000000000001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2">
        <f t="shared" si="316"/>
        <v>41865.817013888889</v>
      </c>
      <c r="T3363" s="10">
        <f t="shared" si="317"/>
        <v>41883.457638888889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218.00000000000003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12">
        <f t="shared" si="316"/>
        <v>42055.883298611108</v>
      </c>
      <c r="T3364" s="10">
        <f t="shared" si="317"/>
        <v>42069.996527777774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101.41935483870968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2">
        <f t="shared" si="316"/>
        <v>41851.563020833331</v>
      </c>
      <c r="T3365" s="10">
        <f t="shared" si="317"/>
        <v>41870.458333333328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105.93333333333332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2">
        <f t="shared" si="316"/>
        <v>42422.769085648142</v>
      </c>
      <c r="T3366" s="10">
        <f t="shared" si="317"/>
        <v>42444.666666666664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2">
        <f t="shared" si="316"/>
        <v>42320.893425925919</v>
      </c>
      <c r="T3367" s="10">
        <f t="shared" si="317"/>
        <v>42350.893425925919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2">
        <f t="shared" si="316"/>
        <v>42106.859224537031</v>
      </c>
      <c r="T3368" s="10">
        <f t="shared" si="317"/>
        <v>42136.859224537031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118.66666666666667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2">
        <f t="shared" si="316"/>
        <v>42192.725624999999</v>
      </c>
      <c r="T3369" s="10">
        <f t="shared" si="317"/>
        <v>42217.725624999999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104.60000000000001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2">
        <f t="shared" si="316"/>
        <v>41968.991423611107</v>
      </c>
      <c r="T3370" s="10">
        <f t="shared" si="317"/>
        <v>42004.999999999993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103.89999999999999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2">
        <f t="shared" si="316"/>
        <v>42689.833101851851</v>
      </c>
      <c r="T3371" s="10">
        <f t="shared" si="317"/>
        <v>42749.833101851851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117.73333333333333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2">
        <f t="shared" si="316"/>
        <v>42690.125983796293</v>
      </c>
      <c r="T3372" s="10">
        <f t="shared" si="317"/>
        <v>42721.124999999993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138.5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2">
        <f t="shared" si="316"/>
        <v>42312.666261574072</v>
      </c>
      <c r="T3373" s="10">
        <f t="shared" si="317"/>
        <v>42340.666261574072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103.49999999999999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2">
        <f t="shared" si="316"/>
        <v>41855.339768518512</v>
      </c>
      <c r="T3374" s="10">
        <f t="shared" si="317"/>
        <v>41875.999305555553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100.25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2">
        <f t="shared" si="316"/>
        <v>42179.646296296291</v>
      </c>
      <c r="T3375" s="10">
        <f t="shared" si="317"/>
        <v>42203.458333333336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106.57142857142856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2">
        <f t="shared" si="316"/>
        <v>42275.523333333331</v>
      </c>
      <c r="T3376" s="10">
        <f t="shared" si="317"/>
        <v>42305.523333333331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2">
        <f t="shared" si="316"/>
        <v>41765.402465277773</v>
      </c>
      <c r="T3377" s="10">
        <f t="shared" si="317"/>
        <v>41777.402465277773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100.01249999999999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2">
        <f t="shared" si="316"/>
        <v>42059.492986111109</v>
      </c>
      <c r="T3378" s="10">
        <f t="shared" si="317"/>
        <v>42119.451319444437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101.05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2">
        <f t="shared" si="316"/>
        <v>42053.524293981478</v>
      </c>
      <c r="T3379" s="10">
        <f t="shared" si="317"/>
        <v>42083.49722222222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107.63636363636364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2">
        <f t="shared" si="316"/>
        <v>41858.147060185183</v>
      </c>
      <c r="T3380" s="10">
        <f t="shared" si="317"/>
        <v>41882.338888888888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103.64999999999999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2">
        <f t="shared" si="316"/>
        <v>42225.305555555555</v>
      </c>
      <c r="T3381" s="10">
        <f t="shared" si="317"/>
        <v>42242.749999999993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104.43333333333334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2">
        <f t="shared" si="316"/>
        <v>41937.745115740741</v>
      </c>
      <c r="T3382" s="10">
        <f t="shared" si="317"/>
        <v>41972.786782407406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102.25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2">
        <f t="shared" si="316"/>
        <v>42043.976655092592</v>
      </c>
      <c r="T3383" s="10">
        <f t="shared" si="317"/>
        <v>42073.934988425921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100.74285714285713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2">
        <f t="shared" si="316"/>
        <v>42559.222870370366</v>
      </c>
      <c r="T3384" s="10">
        <f t="shared" si="317"/>
        <v>42583.749305555553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111.71428571428572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2">
        <f t="shared" si="316"/>
        <v>42524.574305555558</v>
      </c>
      <c r="T3385" s="10">
        <f t="shared" si="317"/>
        <v>42544.574305555558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100.01100000000001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2">
        <f t="shared" si="316"/>
        <v>42291.879259259258</v>
      </c>
      <c r="T3386" s="10">
        <f t="shared" si="317"/>
        <v>42328.916666666664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2">
        <f t="shared" si="316"/>
        <v>41953.659166666665</v>
      </c>
      <c r="T3387" s="10">
        <f t="shared" si="317"/>
        <v>41983.659166666665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2">
        <f t="shared" si="316"/>
        <v>41946.436412037037</v>
      </c>
      <c r="T3388" s="10">
        <f t="shared" si="317"/>
        <v>41976.436412037037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116.86666666666667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2">
        <f t="shared" si="316"/>
        <v>41947.554259259261</v>
      </c>
      <c r="T3389" s="10">
        <f t="shared" si="317"/>
        <v>41987.554259259261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103.8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12">
        <f t="shared" si="316"/>
        <v>42143.252789351849</v>
      </c>
      <c r="T3390" s="10">
        <f t="shared" si="317"/>
        <v>42173.252789351849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114.5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2">
        <f t="shared" si="316"/>
        <v>42494.355115740742</v>
      </c>
      <c r="T3391" s="10">
        <f t="shared" si="317"/>
        <v>42524.355115740742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102.4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2">
        <f t="shared" si="316"/>
        <v>41815.566493055558</v>
      </c>
      <c r="T3392" s="10">
        <f t="shared" si="317"/>
        <v>41830.566493055558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2">
        <f t="shared" si="316"/>
        <v>41830.337361111109</v>
      </c>
      <c r="T3393" s="10">
        <f t="shared" si="317"/>
        <v>41859.727777777771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ref="O3394:O3457" si="318">E3394/D3394*100</f>
        <v>100</v>
      </c>
      <c r="P3394">
        <f t="shared" ref="P3394:P3457" si="319">E3394/L3394</f>
        <v>41.666666666666664</v>
      </c>
      <c r="Q3394" t="str">
        <f t="shared" si="314"/>
        <v>theater</v>
      </c>
      <c r="R3394" t="str">
        <f t="shared" si="315"/>
        <v>plays</v>
      </c>
      <c r="S3394" s="12">
        <f t="shared" si="316"/>
        <v>42446.63721064815</v>
      </c>
      <c r="T3394" s="10">
        <f t="shared" si="317"/>
        <v>42496.63721064815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si="318"/>
        <v>105.80000000000001</v>
      </c>
      <c r="P3395">
        <f t="shared" si="319"/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2">
        <f t="shared" ref="S3395:S3458" si="322">(J3395/86400)+25569+(-5/24)</f>
        <v>41923.713310185187</v>
      </c>
      <c r="T3395" s="10">
        <f t="shared" ref="T3395:T3458" si="323">(I3395/86400)+25569+(-5/24)</f>
        <v>41948.823611111111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142.36363636363635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12">
        <f t="shared" si="322"/>
        <v>41817.387094907404</v>
      </c>
      <c r="T3396" s="10">
        <f t="shared" si="323"/>
        <v>41847.387094907404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2">
        <f t="shared" si="322"/>
        <v>42140.503981481474</v>
      </c>
      <c r="T3397" s="10">
        <f t="shared" si="323"/>
        <v>42154.548611111109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104.33333333333333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2">
        <f t="shared" si="322"/>
        <v>41764.238298611112</v>
      </c>
      <c r="T3398" s="10">
        <f t="shared" si="323"/>
        <v>41790.957638888889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112.00000000000001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2">
        <f t="shared" si="322"/>
        <v>42378.270011574066</v>
      </c>
      <c r="T3399" s="10">
        <f t="shared" si="323"/>
        <v>42418.708333333336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111.07499999999999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2">
        <f t="shared" si="322"/>
        <v>41941.543703703697</v>
      </c>
      <c r="T3400" s="10">
        <f t="shared" si="323"/>
        <v>41964.499999999993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103.75000000000001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2">
        <f t="shared" si="322"/>
        <v>42026.712094907409</v>
      </c>
      <c r="T3401" s="10">
        <f t="shared" si="323"/>
        <v>42056.712094907409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100.41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2">
        <f t="shared" si="322"/>
        <v>41834.745532407404</v>
      </c>
      <c r="T3402" s="10">
        <f t="shared" si="323"/>
        <v>41879.745532407404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101.86206896551724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2">
        <f t="shared" si="322"/>
        <v>42193.5155787037</v>
      </c>
      <c r="T3403" s="10">
        <f t="shared" si="323"/>
        <v>42223.5155787037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109.76666666666665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2">
        <f t="shared" si="322"/>
        <v>42290.410219907404</v>
      </c>
      <c r="T3404" s="10">
        <f t="shared" si="323"/>
        <v>42319.896527777775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2">
        <f t="shared" si="322"/>
        <v>42150.253749999996</v>
      </c>
      <c r="T3405" s="10">
        <f t="shared" si="323"/>
        <v>42180.253749999996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2">
        <f t="shared" si="322"/>
        <v>42152.295162037037</v>
      </c>
      <c r="T3406" s="10">
        <f t="shared" si="323"/>
        <v>42172.295162037037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137.57142857142856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2">
        <f t="shared" si="322"/>
        <v>42409.808865740742</v>
      </c>
      <c r="T3407" s="10">
        <f t="shared" si="323"/>
        <v>42430.790972222218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100.31000000000002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2">
        <f t="shared" si="322"/>
        <v>41791.284444444442</v>
      </c>
      <c r="T3408" s="10">
        <f t="shared" si="323"/>
        <v>41836.284444444442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107.1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2">
        <f t="shared" si="322"/>
        <v>41796.21399305555</v>
      </c>
      <c r="T3409" s="10">
        <f t="shared" si="323"/>
        <v>41826.21399305555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2">
        <f t="shared" si="322"/>
        <v>41808.78361111111</v>
      </c>
      <c r="T3410" s="10">
        <f t="shared" si="323"/>
        <v>41838.78361111111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123.6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2">
        <f t="shared" si="322"/>
        <v>42544.605995370366</v>
      </c>
      <c r="T3411" s="10">
        <f t="shared" si="323"/>
        <v>42582.665277777771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108.5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2">
        <f t="shared" si="322"/>
        <v>42499.83321759259</v>
      </c>
      <c r="T3412" s="10">
        <f t="shared" si="323"/>
        <v>42527.083333333336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103.56666666666668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2">
        <f t="shared" si="322"/>
        <v>42264.814490740733</v>
      </c>
      <c r="T3413" s="10">
        <f t="shared" si="323"/>
        <v>42284.814490740733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2">
        <f t="shared" si="322"/>
        <v>41879.750717592593</v>
      </c>
      <c r="T3414" s="10">
        <f t="shared" si="323"/>
        <v>41909.750717592593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2">
        <f t="shared" si="322"/>
        <v>42053.524745370371</v>
      </c>
      <c r="T3415" s="10">
        <f t="shared" si="323"/>
        <v>42062.999305555553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103.49999999999999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2">
        <f t="shared" si="322"/>
        <v>42675.624131944445</v>
      </c>
      <c r="T3416" s="10">
        <f t="shared" si="323"/>
        <v>42705.124305555553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2">
        <f t="shared" si="322"/>
        <v>42466.935833333329</v>
      </c>
      <c r="T3417" s="10">
        <f t="shared" si="323"/>
        <v>42477.770833333336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119.6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2">
        <f t="shared" si="322"/>
        <v>42089.204224537032</v>
      </c>
      <c r="T3418" s="10">
        <f t="shared" si="323"/>
        <v>42117.562499999993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100.00058823529412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2">
        <f t="shared" si="322"/>
        <v>41894.705416666664</v>
      </c>
      <c r="T3419" s="10">
        <f t="shared" si="323"/>
        <v>41937.821527777771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100.875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2">
        <f t="shared" si="322"/>
        <v>41752.626238425924</v>
      </c>
      <c r="T3420" s="10">
        <f t="shared" si="323"/>
        <v>41782.626238425924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106.54545454545455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2">
        <f t="shared" si="322"/>
        <v>42448.613252314812</v>
      </c>
      <c r="T3421" s="10">
        <f t="shared" si="323"/>
        <v>42466.687499999993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2">
        <f t="shared" si="322"/>
        <v>42404.881967592592</v>
      </c>
      <c r="T3422" s="10">
        <f t="shared" si="323"/>
        <v>42413.791666666664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101.15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2">
        <f t="shared" si="322"/>
        <v>42037.582905092589</v>
      </c>
      <c r="T3423" s="10">
        <f t="shared" si="323"/>
        <v>42067.582905092589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109.1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2">
        <f t="shared" si="322"/>
        <v>42323.353888888887</v>
      </c>
      <c r="T3424" s="10">
        <f t="shared" si="323"/>
        <v>42351.791666666664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12">
        <f t="shared" si="322"/>
        <v>42088.703020833331</v>
      </c>
      <c r="T3425" s="10">
        <f t="shared" si="323"/>
        <v>42118.703020833331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103.58333333333334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2">
        <f t="shared" si="322"/>
        <v>42018.468564814808</v>
      </c>
      <c r="T3426" s="10">
        <f t="shared" si="323"/>
        <v>42040.082638888889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102.97033333333331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2">
        <f t="shared" si="322"/>
        <v>41884.40898148148</v>
      </c>
      <c r="T3427" s="10">
        <f t="shared" si="323"/>
        <v>41916.40898148148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108.13333333333333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2">
        <f t="shared" si="322"/>
        <v>41883.848414351851</v>
      </c>
      <c r="T3428" s="10">
        <f t="shared" si="323"/>
        <v>41902.875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2">
        <f t="shared" si="322"/>
        <v>41792.436944444438</v>
      </c>
      <c r="T3429" s="10">
        <f t="shared" si="323"/>
        <v>41822.436944444438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102.75000000000001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2">
        <f t="shared" si="322"/>
        <v>42038.512118055551</v>
      </c>
      <c r="T3430" s="10">
        <f t="shared" si="323"/>
        <v>42063.499999999993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12">
        <f t="shared" si="322"/>
        <v>42661.813206018516</v>
      </c>
      <c r="T3431" s="10">
        <f t="shared" si="323"/>
        <v>42675.813206018516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108.54949999999999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2">
        <f t="shared" si="322"/>
        <v>41820.737280092588</v>
      </c>
      <c r="T3432" s="10">
        <f t="shared" si="323"/>
        <v>41850.737280092588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2">
        <f t="shared" si="322"/>
        <v>41839.522604166668</v>
      </c>
      <c r="T3433" s="10">
        <f t="shared" si="323"/>
        <v>41869.522604166668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109.65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2">
        <f t="shared" si="322"/>
        <v>42380.372847222221</v>
      </c>
      <c r="T3434" s="10">
        <f t="shared" si="323"/>
        <v>42405.708333333336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100.26315789473684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2">
        <f t="shared" si="322"/>
        <v>41775.854803240734</v>
      </c>
      <c r="T3435" s="10">
        <f t="shared" si="323"/>
        <v>41806.916666666664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105.55000000000001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2">
        <f t="shared" si="322"/>
        <v>41800.172094907401</v>
      </c>
      <c r="T3436" s="10">
        <f t="shared" si="323"/>
        <v>41830.172094907401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112.00000000000001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2">
        <f t="shared" si="322"/>
        <v>42572.408483796295</v>
      </c>
      <c r="T3437" s="10">
        <f t="shared" si="323"/>
        <v>42588.916666666664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105.89999999999999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2">
        <f t="shared" si="322"/>
        <v>41851.333252314813</v>
      </c>
      <c r="T3438" s="10">
        <f t="shared" si="323"/>
        <v>41872.477777777771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2">
        <f t="shared" si="322"/>
        <v>42205.502546296295</v>
      </c>
      <c r="T3439" s="10">
        <f t="shared" si="323"/>
        <v>42235.502546296295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104.2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2">
        <f t="shared" si="322"/>
        <v>42100.719525462962</v>
      </c>
      <c r="T3440" s="10">
        <f t="shared" si="323"/>
        <v>42126.666666666664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134.67833333333334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2">
        <f t="shared" si="322"/>
        <v>42374.702893518515</v>
      </c>
      <c r="T3441" s="10">
        <f t="shared" si="323"/>
        <v>42387.999305555553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105.2184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2">
        <f t="shared" si="322"/>
        <v>41808.914675925924</v>
      </c>
      <c r="T3442" s="10">
        <f t="shared" si="323"/>
        <v>41831.46875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102.60000000000001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2">
        <f t="shared" si="322"/>
        <v>42294.221307870372</v>
      </c>
      <c r="T3443" s="10">
        <f t="shared" si="323"/>
        <v>42321.636805555558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12">
        <f t="shared" si="322"/>
        <v>42124.632777777777</v>
      </c>
      <c r="T3444" s="10">
        <f t="shared" si="323"/>
        <v>42154.632777777777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185.5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2">
        <f t="shared" si="322"/>
        <v>41861.316504629627</v>
      </c>
      <c r="T3445" s="10">
        <f t="shared" si="323"/>
        <v>41891.316504629627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2">
        <f t="shared" si="322"/>
        <v>42521.08317129629</v>
      </c>
      <c r="T3446" s="10">
        <f t="shared" si="323"/>
        <v>42529.374305555553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2">
        <f t="shared" si="322"/>
        <v>42272.322175925925</v>
      </c>
      <c r="T3447" s="10">
        <f t="shared" si="323"/>
        <v>42300.322175925925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108.2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2">
        <f t="shared" si="322"/>
        <v>42016.624131944445</v>
      </c>
      <c r="T3448" s="10">
        <f t="shared" si="323"/>
        <v>42040.305555555555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107.80000000000001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12">
        <f t="shared" si="322"/>
        <v>42402.680694444447</v>
      </c>
      <c r="T3449" s="10">
        <f t="shared" si="323"/>
        <v>42447.639027777775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109.76190476190477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2">
        <f t="shared" si="322"/>
        <v>41959.910752314812</v>
      </c>
      <c r="T3450" s="10">
        <f t="shared" si="323"/>
        <v>41989.910752314812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170.625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12">
        <f t="shared" si="322"/>
        <v>42531.844189814808</v>
      </c>
      <c r="T3451" s="10">
        <f t="shared" si="323"/>
        <v>42559.958333333336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2">
        <f t="shared" si="322"/>
        <v>42036.496192129627</v>
      </c>
      <c r="T3452" s="10">
        <f t="shared" si="323"/>
        <v>42096.454525462956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101.23076923076924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2">
        <f t="shared" si="322"/>
        <v>42088.515358796292</v>
      </c>
      <c r="T3453" s="10">
        <f t="shared" si="323"/>
        <v>42115.515358796292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153.19999999999999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2">
        <f t="shared" si="322"/>
        <v>41820.430856481478</v>
      </c>
      <c r="T3454" s="10">
        <f t="shared" si="323"/>
        <v>41842.957638888889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128.33333333333334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12">
        <f t="shared" si="322"/>
        <v>42535.770324074074</v>
      </c>
      <c r="T3455" s="10">
        <f t="shared" si="323"/>
        <v>42595.770324074074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100.71428571428571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2">
        <f t="shared" si="322"/>
        <v>41821.490266203698</v>
      </c>
      <c r="T3456" s="10">
        <f t="shared" si="323"/>
        <v>41851.490266203698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100.64999999999999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2">
        <f t="shared" si="322"/>
        <v>42626.541979166665</v>
      </c>
      <c r="T3457" s="10">
        <f t="shared" si="323"/>
        <v>42656.541979166665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ref="O3458:O3521" si="324">E3458/D3458*100</f>
        <v>191.3</v>
      </c>
      <c r="P3458">
        <f t="shared" ref="P3458:P3521" si="325">E3458/L3458</f>
        <v>358.6875</v>
      </c>
      <c r="Q3458" t="str">
        <f t="shared" si="320"/>
        <v>theater</v>
      </c>
      <c r="R3458" t="str">
        <f t="shared" si="321"/>
        <v>plays</v>
      </c>
      <c r="S3458" s="12">
        <f t="shared" si="322"/>
        <v>41820.997303240736</v>
      </c>
      <c r="T3458" s="10">
        <f t="shared" si="323"/>
        <v>41852.082638888889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si="324"/>
        <v>140.19999999999999</v>
      </c>
      <c r="P3459">
        <f t="shared" si="325"/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2">
        <f t="shared" ref="S3459:S3522" si="328">(J3459/86400)+25569+(-5/24)</f>
        <v>42016.498344907406</v>
      </c>
      <c r="T3459" s="10">
        <f t="shared" ref="T3459:T3522" si="329">(I3459/86400)+25569+(-5/24)</f>
        <v>42047.040972222218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124.33537832310839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2">
        <f t="shared" si="328"/>
        <v>42010.994247685179</v>
      </c>
      <c r="T3460" s="10">
        <f t="shared" si="329"/>
        <v>42037.977083333331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126.2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2">
        <f t="shared" si="328"/>
        <v>42480.271527777775</v>
      </c>
      <c r="T3461" s="10">
        <f t="shared" si="329"/>
        <v>42510.271527777775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12">
        <f t="shared" si="328"/>
        <v>41852.318888888891</v>
      </c>
      <c r="T3462" s="10">
        <f t="shared" si="329"/>
        <v>41866.318888888891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2">
        <f t="shared" si="328"/>
        <v>42643.424525462957</v>
      </c>
      <c r="T3463" s="10">
        <f t="shared" si="329"/>
        <v>42671.916666666664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2">
        <f t="shared" si="328"/>
        <v>42179.690138888887</v>
      </c>
      <c r="T3464" s="10">
        <f t="shared" si="329"/>
        <v>42195.541666666664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103.38000000000001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2">
        <f t="shared" si="328"/>
        <v>42612.710474537038</v>
      </c>
      <c r="T3465" s="10">
        <f t="shared" si="329"/>
        <v>42653.957638888889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102.3236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2">
        <f t="shared" si="328"/>
        <v>42574.921724537031</v>
      </c>
      <c r="T3466" s="10">
        <f t="shared" si="329"/>
        <v>42604.921724537031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2">
        <f t="shared" si="328"/>
        <v>42200.417499999996</v>
      </c>
      <c r="T3467" s="10">
        <f t="shared" si="329"/>
        <v>42225.458333333336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127.14285714285714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2">
        <f t="shared" si="328"/>
        <v>42419.810763888883</v>
      </c>
      <c r="T3468" s="10">
        <f t="shared" si="329"/>
        <v>42479.769097222219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2">
        <f t="shared" si="328"/>
        <v>42053.463333333326</v>
      </c>
      <c r="T3469" s="10">
        <f t="shared" si="329"/>
        <v>42083.421666666669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121.78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2">
        <f t="shared" si="328"/>
        <v>42605.55704861111</v>
      </c>
      <c r="T3470" s="10">
        <f t="shared" si="329"/>
        <v>42633.916666666664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113.39285714285714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2">
        <f t="shared" si="328"/>
        <v>42458.433391203704</v>
      </c>
      <c r="T3471" s="10">
        <f t="shared" si="329"/>
        <v>42488.433391203704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2">
        <f t="shared" si="328"/>
        <v>42528.813680555548</v>
      </c>
      <c r="T3472" s="10">
        <f t="shared" si="329"/>
        <v>42566.693055555552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214.6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2">
        <f t="shared" si="328"/>
        <v>41841.61215277778</v>
      </c>
      <c r="T3473" s="10">
        <f t="shared" si="329"/>
        <v>41882.625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102.05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2">
        <f t="shared" si="328"/>
        <v>41927.962164351848</v>
      </c>
      <c r="T3474" s="10">
        <f t="shared" si="329"/>
        <v>41949.040972222218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2">
        <f t="shared" si="328"/>
        <v>42062.626111111109</v>
      </c>
      <c r="T3475" s="10">
        <f t="shared" si="329"/>
        <v>42083.643749999996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2">
        <f t="shared" si="328"/>
        <v>42541.293182870366</v>
      </c>
      <c r="T3476" s="10">
        <f t="shared" si="329"/>
        <v>42571.293182870366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113.33333333333333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12">
        <f t="shared" si="328"/>
        <v>41918.672499999993</v>
      </c>
      <c r="T3477" s="10">
        <f t="shared" si="329"/>
        <v>41945.791666666664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12">
        <f t="shared" si="328"/>
        <v>41921.071643518517</v>
      </c>
      <c r="T3478" s="10">
        <f t="shared" si="329"/>
        <v>41938.916666666664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115.33333333333333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2">
        <f t="shared" si="328"/>
        <v>42128.528275462959</v>
      </c>
      <c r="T3479" s="10">
        <f t="shared" si="329"/>
        <v>42140.916666666664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112.85000000000001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2">
        <f t="shared" si="328"/>
        <v>42053.708587962959</v>
      </c>
      <c r="T3480" s="10">
        <f t="shared" si="329"/>
        <v>42079.666666666664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127.86666666666666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12">
        <f t="shared" si="328"/>
        <v>41781.64675925926</v>
      </c>
      <c r="T3481" s="10">
        <f t="shared" si="329"/>
        <v>41811.64675925926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142.66666666666669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2">
        <f t="shared" si="328"/>
        <v>42171.109108796292</v>
      </c>
      <c r="T3482" s="10">
        <f t="shared" si="329"/>
        <v>42195.666666666664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118.8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2">
        <f t="shared" si="328"/>
        <v>41989.039212962962</v>
      </c>
      <c r="T3483" s="10">
        <f t="shared" si="329"/>
        <v>42006.039212962962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138.33333333333334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2">
        <f t="shared" si="328"/>
        <v>41796.563263888886</v>
      </c>
      <c r="T3484" s="10">
        <f t="shared" si="329"/>
        <v>41826.563263888886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159.9402985074627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2">
        <f t="shared" si="328"/>
        <v>41793.460428240738</v>
      </c>
      <c r="T3485" s="10">
        <f t="shared" si="329"/>
        <v>41823.460428240738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114.24000000000001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2">
        <f t="shared" si="328"/>
        <v>42506.552071759252</v>
      </c>
      <c r="T3486" s="10">
        <f t="shared" si="329"/>
        <v>42536.552071759252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100.60606060606061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2">
        <f t="shared" si="328"/>
        <v>42372.484722222223</v>
      </c>
      <c r="T3487" s="10">
        <f t="shared" si="329"/>
        <v>42402.484722222223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155.20000000000002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2">
        <f t="shared" si="328"/>
        <v>42126.666678240734</v>
      </c>
      <c r="T3488" s="10">
        <f t="shared" si="329"/>
        <v>42158.082638888889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127.75000000000001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2">
        <f t="shared" si="328"/>
        <v>42149.732083333329</v>
      </c>
      <c r="T3489" s="10">
        <f t="shared" si="329"/>
        <v>42179.732083333329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121.2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2">
        <f t="shared" si="328"/>
        <v>42087.55972222222</v>
      </c>
      <c r="T3490" s="10">
        <f t="shared" si="329"/>
        <v>42111.458333333336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112.7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2">
        <f t="shared" si="328"/>
        <v>41753.427442129629</v>
      </c>
      <c r="T3491" s="10">
        <f t="shared" si="329"/>
        <v>41783.666666666664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127.49999999999999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2">
        <f t="shared" si="328"/>
        <v>42443.594027777777</v>
      </c>
      <c r="T3492" s="10">
        <f t="shared" si="329"/>
        <v>42473.594027777777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158.20000000000002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2">
        <f t="shared" si="328"/>
        <v>42121.041481481479</v>
      </c>
      <c r="T3493" s="10">
        <f t="shared" si="329"/>
        <v>42142.041481481479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105.26894736842105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2">
        <f t="shared" si="328"/>
        <v>42267.800891203697</v>
      </c>
      <c r="T3494" s="10">
        <f t="shared" si="329"/>
        <v>42302.800891203697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2">
        <f t="shared" si="328"/>
        <v>41848.657824074071</v>
      </c>
      <c r="T3495" s="10">
        <f t="shared" si="329"/>
        <v>41868.007638888885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2">
        <f t="shared" si="328"/>
        <v>42689.006655092591</v>
      </c>
      <c r="T3496" s="10">
        <f t="shared" si="329"/>
        <v>42700.041666666664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106.86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2">
        <f t="shared" si="328"/>
        <v>41915.554502314808</v>
      </c>
      <c r="T3497" s="10">
        <f t="shared" si="329"/>
        <v>41944.512499999997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124.4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2">
        <f t="shared" si="328"/>
        <v>42584.638495370367</v>
      </c>
      <c r="T3498" s="10">
        <f t="shared" si="329"/>
        <v>42624.638495370367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108.70406189555126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2">
        <f t="shared" si="328"/>
        <v>42511.53361111111</v>
      </c>
      <c r="T3499" s="10">
        <f t="shared" si="329"/>
        <v>42523.708333333336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102.42424242424242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2">
        <f t="shared" si="328"/>
        <v>42458.950277777774</v>
      </c>
      <c r="T3500" s="10">
        <f t="shared" si="329"/>
        <v>42518.697222222218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105.5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2">
        <f t="shared" si="328"/>
        <v>42131.827835648146</v>
      </c>
      <c r="T3501" s="10">
        <f t="shared" si="329"/>
        <v>42186.082638888889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106.3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2">
        <f t="shared" si="328"/>
        <v>42419.711087962962</v>
      </c>
      <c r="T3502" s="10">
        <f t="shared" si="329"/>
        <v>42435.999305555553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100.66666666666666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2">
        <f t="shared" si="328"/>
        <v>42233.555497685178</v>
      </c>
      <c r="T3503" s="10">
        <f t="shared" si="329"/>
        <v>42258.555497685178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105.4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12">
        <f t="shared" si="328"/>
        <v>42430.631064814814</v>
      </c>
      <c r="T3504" s="10">
        <f t="shared" si="329"/>
        <v>42444.957638888889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107.55999999999999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2">
        <f t="shared" si="328"/>
        <v>42545.27</v>
      </c>
      <c r="T3505" s="10">
        <f t="shared" si="329"/>
        <v>42575.27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12">
        <f t="shared" si="328"/>
        <v>42297.540405092594</v>
      </c>
      <c r="T3506" s="10">
        <f t="shared" si="329"/>
        <v>42327.582071759258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103.76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2">
        <f t="shared" si="328"/>
        <v>41760.727372685185</v>
      </c>
      <c r="T3507" s="10">
        <f t="shared" si="329"/>
        <v>41771.958333333328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101.49999999999999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12">
        <f t="shared" si="328"/>
        <v>41829.525925925926</v>
      </c>
      <c r="T3508" s="10">
        <f t="shared" si="329"/>
        <v>41874.525925925926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104.4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12">
        <f t="shared" si="328"/>
        <v>42491.714548611104</v>
      </c>
      <c r="T3509" s="10">
        <f t="shared" si="329"/>
        <v>42521.714548611104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12">
        <f t="shared" si="328"/>
        <v>42477.521446759252</v>
      </c>
      <c r="T3510" s="10">
        <f t="shared" si="329"/>
        <v>42500.666666666664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106.33333333333333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2">
        <f t="shared" si="328"/>
        <v>41950.651226851849</v>
      </c>
      <c r="T3511" s="10">
        <f t="shared" si="329"/>
        <v>41963.996527777774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100.55555555555556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2">
        <f t="shared" si="328"/>
        <v>41802.412569444445</v>
      </c>
      <c r="T3512" s="10">
        <f t="shared" si="329"/>
        <v>41822.412569444445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101.2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2">
        <f t="shared" si="328"/>
        <v>41927.665451388886</v>
      </c>
      <c r="T3513" s="10">
        <f t="shared" si="329"/>
        <v>41950.5625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2">
        <f t="shared" si="328"/>
        <v>42057.328611111108</v>
      </c>
      <c r="T3514" s="10">
        <f t="shared" si="329"/>
        <v>42117.286944444444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118.39285714285714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2">
        <f t="shared" si="328"/>
        <v>41780.887870370367</v>
      </c>
      <c r="T3515" s="10">
        <f t="shared" si="329"/>
        <v>41793.999305555553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110.00000000000001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12">
        <f t="shared" si="328"/>
        <v>42020.638333333329</v>
      </c>
      <c r="T3516" s="10">
        <f t="shared" si="329"/>
        <v>42036.999305555553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102.66666666666666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2">
        <f t="shared" si="328"/>
        <v>42125.564479166664</v>
      </c>
      <c r="T3517" s="10">
        <f t="shared" si="329"/>
        <v>42155.564479166664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2">
        <f t="shared" si="328"/>
        <v>41855.801736111105</v>
      </c>
      <c r="T3518" s="10">
        <f t="shared" si="329"/>
        <v>41889.916666666664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2">
        <f t="shared" si="328"/>
        <v>41794.609189814808</v>
      </c>
      <c r="T3519" s="10">
        <f t="shared" si="329"/>
        <v>41824.25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110.04599999999999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2">
        <f t="shared" si="328"/>
        <v>41893.575219907405</v>
      </c>
      <c r="T3520" s="10">
        <f t="shared" si="329"/>
        <v>41914.38958333333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101.35000000000001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2">
        <f t="shared" si="328"/>
        <v>42037.390624999993</v>
      </c>
      <c r="T3521" s="10">
        <f t="shared" si="329"/>
        <v>42067.390624999993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ref="O3522:O3585" si="330">E3522/D3522*100</f>
        <v>100.75</v>
      </c>
      <c r="P3522">
        <f t="shared" ref="P3522:P3585" si="331">E3522/L3522</f>
        <v>95.952380952380949</v>
      </c>
      <c r="Q3522" t="str">
        <f t="shared" si="326"/>
        <v>theater</v>
      </c>
      <c r="R3522" t="str">
        <f t="shared" si="327"/>
        <v>plays</v>
      </c>
      <c r="S3522" s="12">
        <f t="shared" si="328"/>
        <v>42227.615879629629</v>
      </c>
      <c r="T3522" s="10">
        <f t="shared" si="329"/>
        <v>42253.365972222215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si="330"/>
        <v>169.42857142857144</v>
      </c>
      <c r="P3523">
        <f t="shared" si="331"/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2">
        <f t="shared" ref="S3523:S3586" si="334">(J3523/86400)+25569+(-5/24)</f>
        <v>41881.153009259258</v>
      </c>
      <c r="T3523" s="10">
        <f t="shared" ref="T3523:T3586" si="335">(I3523/86400)+25569+(-5/24)</f>
        <v>41911.153009259258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2">
        <f t="shared" si="334"/>
        <v>42234.581550925919</v>
      </c>
      <c r="T3524" s="10">
        <f t="shared" si="335"/>
        <v>42262.212500000001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113.65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2">
        <f t="shared" si="334"/>
        <v>42581.189212962963</v>
      </c>
      <c r="T3525" s="10">
        <f t="shared" si="335"/>
        <v>42638.749999999993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101.56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2">
        <f t="shared" si="334"/>
        <v>41880.555243055554</v>
      </c>
      <c r="T3526" s="10">
        <f t="shared" si="335"/>
        <v>41894.958333333328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2">
        <f t="shared" si="334"/>
        <v>42214.487337962964</v>
      </c>
      <c r="T3527" s="10">
        <f t="shared" si="335"/>
        <v>42225.458333333336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12">
        <f t="shared" si="334"/>
        <v>42460.126979166664</v>
      </c>
      <c r="T3528" s="10">
        <f t="shared" si="335"/>
        <v>42488.040972222218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116.91666666666667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2">
        <f t="shared" si="334"/>
        <v>42166.814872685187</v>
      </c>
      <c r="T3529" s="10">
        <f t="shared" si="335"/>
        <v>42195.957638888889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101.15151515151514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2">
        <f t="shared" si="334"/>
        <v>42733.293032407404</v>
      </c>
      <c r="T3530" s="10">
        <f t="shared" si="335"/>
        <v>42753.293032407404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2">
        <f t="shared" si="334"/>
        <v>42177.553449074076</v>
      </c>
      <c r="T3531" s="10">
        <f t="shared" si="335"/>
        <v>42197.833333333336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12">
        <f t="shared" si="334"/>
        <v>42442.41501157407</v>
      </c>
      <c r="T3532" s="10">
        <f t="shared" si="335"/>
        <v>42470.624999999993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2">
        <f t="shared" si="334"/>
        <v>42521.44599537037</v>
      </c>
      <c r="T3533" s="10">
        <f t="shared" si="335"/>
        <v>42551.44599537037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118.95833333333334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2">
        <f t="shared" si="334"/>
        <v>41884.391516203701</v>
      </c>
      <c r="T3534" s="10">
        <f t="shared" si="335"/>
        <v>41899.957638888889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126.2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2">
        <f t="shared" si="334"/>
        <v>42289.552858796298</v>
      </c>
      <c r="T3535" s="10">
        <f t="shared" si="335"/>
        <v>42319.594525462962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156.20000000000002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2">
        <f t="shared" si="334"/>
        <v>42243.416932870365</v>
      </c>
      <c r="T3536" s="10">
        <f t="shared" si="335"/>
        <v>42278.416932870365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103.15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2">
        <f t="shared" si="334"/>
        <v>42248.431828703702</v>
      </c>
      <c r="T3537" s="10">
        <f t="shared" si="335"/>
        <v>42279.541666666664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153.33333333333334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2">
        <f t="shared" si="334"/>
        <v>42328.518807870372</v>
      </c>
      <c r="T3538" s="10">
        <f t="shared" si="335"/>
        <v>42358.290972222218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180.44444444444446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12">
        <f t="shared" si="334"/>
        <v>41923.146018518521</v>
      </c>
      <c r="T3539" s="10">
        <f t="shared" si="335"/>
        <v>41960.124305555553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128.44999999999999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2">
        <f t="shared" si="334"/>
        <v>42571.212268518517</v>
      </c>
      <c r="T3540" s="10">
        <f t="shared" si="335"/>
        <v>42599.212268518517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119.66666666666667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2">
        <f t="shared" si="334"/>
        <v>42600.547708333332</v>
      </c>
      <c r="T3541" s="10">
        <f t="shared" si="335"/>
        <v>42621.547708333332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2">
        <f t="shared" si="334"/>
        <v>42516.795034722221</v>
      </c>
      <c r="T3542" s="10">
        <f t="shared" si="335"/>
        <v>42546.795034722221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2">
        <f t="shared" si="334"/>
        <v>42222.521701388883</v>
      </c>
      <c r="T3543" s="10">
        <f t="shared" si="335"/>
        <v>42247.521701388883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102.23636363636363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2">
        <f t="shared" si="334"/>
        <v>41829.391458333332</v>
      </c>
      <c r="T3544" s="10">
        <f t="shared" si="335"/>
        <v>41889.391458333332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104.66666666666666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2">
        <f t="shared" si="334"/>
        <v>42150.546979166662</v>
      </c>
      <c r="T3545" s="10">
        <f t="shared" si="335"/>
        <v>42180.546979166662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2">
        <f t="shared" si="334"/>
        <v>42040.623344907406</v>
      </c>
      <c r="T3546" s="10">
        <f t="shared" si="335"/>
        <v>42070.623344907406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100.4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2">
        <f t="shared" si="334"/>
        <v>42075.599062499998</v>
      </c>
      <c r="T3547" s="10">
        <f t="shared" si="335"/>
        <v>42105.599062499998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102.27272727272727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2">
        <f t="shared" si="334"/>
        <v>42073.452361111107</v>
      </c>
      <c r="T3548" s="10">
        <f t="shared" si="335"/>
        <v>42094.957638888889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114.40928571428573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2">
        <f t="shared" si="334"/>
        <v>42479.870381944442</v>
      </c>
      <c r="T3549" s="10">
        <f t="shared" si="335"/>
        <v>42503.957638888889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101.9047619047619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2">
        <f t="shared" si="334"/>
        <v>42411.733958333331</v>
      </c>
      <c r="T3550" s="10">
        <f t="shared" si="335"/>
        <v>42433.833333333336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2">
        <f t="shared" si="334"/>
        <v>42223.186030092591</v>
      </c>
      <c r="T3551" s="10">
        <f t="shared" si="335"/>
        <v>42251.186030092591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104.80000000000001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2">
        <f t="shared" si="334"/>
        <v>42462.685162037036</v>
      </c>
      <c r="T3552" s="10">
        <f t="shared" si="335"/>
        <v>42492.685162037036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101.83333333333333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12">
        <f t="shared" si="334"/>
        <v>41753.307523148142</v>
      </c>
      <c r="T3553" s="10">
        <f t="shared" si="335"/>
        <v>41781.713194444441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12">
        <f t="shared" si="334"/>
        <v>41788.378749999996</v>
      </c>
      <c r="T3554" s="10">
        <f t="shared" si="335"/>
        <v>41818.378749999996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106.27272727272728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2">
        <f t="shared" si="334"/>
        <v>42195.820370370369</v>
      </c>
      <c r="T3555" s="10">
        <f t="shared" si="335"/>
        <v>42227.791666666664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113.42219999999999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2">
        <f t="shared" si="334"/>
        <v>42015.842118055552</v>
      </c>
      <c r="T3556" s="10">
        <f t="shared" si="335"/>
        <v>42046.499999999993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2">
        <f t="shared" si="334"/>
        <v>42661.233726851853</v>
      </c>
      <c r="T3557" s="10">
        <f t="shared" si="335"/>
        <v>42691.275393518517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100.45454545454547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2">
        <f t="shared" si="334"/>
        <v>41808.441249999996</v>
      </c>
      <c r="T3558" s="10">
        <f t="shared" si="335"/>
        <v>41868.441249999996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100.03599999999999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2">
        <f t="shared" si="334"/>
        <v>41730.068414351852</v>
      </c>
      <c r="T3559" s="10">
        <f t="shared" si="335"/>
        <v>41764.068414351852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2">
        <f t="shared" si="334"/>
        <v>42139.608506944445</v>
      </c>
      <c r="T3560" s="10">
        <f t="shared" si="335"/>
        <v>42181.666666666664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103.49999999999999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2">
        <f t="shared" si="334"/>
        <v>42193.887824074067</v>
      </c>
      <c r="T3561" s="10">
        <f t="shared" si="335"/>
        <v>42216.165277777771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108.43750000000001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2">
        <f t="shared" si="334"/>
        <v>42115.68131944444</v>
      </c>
      <c r="T3562" s="10">
        <f t="shared" si="335"/>
        <v>42150.906249999993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102.4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2">
        <f t="shared" si="334"/>
        <v>42203.471967592595</v>
      </c>
      <c r="T3563" s="10">
        <f t="shared" si="335"/>
        <v>42221.566666666666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148.88888888888889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2">
        <f t="shared" si="334"/>
        <v>42433.553553240738</v>
      </c>
      <c r="T3564" s="10">
        <f t="shared" si="335"/>
        <v>42442.708333333336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105.49000000000002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2">
        <f t="shared" si="334"/>
        <v>42555.46361111111</v>
      </c>
      <c r="T3565" s="10">
        <f t="shared" si="335"/>
        <v>42583.583333333336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100.49999999999999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2">
        <f t="shared" si="334"/>
        <v>42236.414918981478</v>
      </c>
      <c r="T3566" s="10">
        <f t="shared" si="335"/>
        <v>42282.458333333336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130.55555555555557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2">
        <f t="shared" si="334"/>
        <v>41974.534814814811</v>
      </c>
      <c r="T3567" s="10">
        <f t="shared" si="335"/>
        <v>42004.534814814811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104.75000000000001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2">
        <f t="shared" si="334"/>
        <v>41997.299571759257</v>
      </c>
      <c r="T3568" s="10">
        <f t="shared" si="335"/>
        <v>42027.299571759257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108.80000000000001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2">
        <f t="shared" si="334"/>
        <v>42135.602361111109</v>
      </c>
      <c r="T3569" s="10">
        <f t="shared" si="335"/>
        <v>42165.602361111109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111.00000000000001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2">
        <f t="shared" si="334"/>
        <v>41869.532337962963</v>
      </c>
      <c r="T3570" s="10">
        <f t="shared" si="335"/>
        <v>41899.532337962963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100.47999999999999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2">
        <f t="shared" si="334"/>
        <v>41982.480277777773</v>
      </c>
      <c r="T3571" s="10">
        <f t="shared" si="335"/>
        <v>42012.480277777773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114.35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2">
        <f t="shared" si="334"/>
        <v>41976.12364583333</v>
      </c>
      <c r="T3572" s="10">
        <f t="shared" si="335"/>
        <v>42004.083333333336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122.06666666666666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2">
        <f t="shared" si="334"/>
        <v>41912.650613425925</v>
      </c>
      <c r="T3573" s="10">
        <f t="shared" si="335"/>
        <v>41942.650613425925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2">
        <f t="shared" si="334"/>
        <v>42146.36206018518</v>
      </c>
      <c r="T3574" s="10">
        <f t="shared" si="335"/>
        <v>42176.36206018518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102.8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2">
        <f t="shared" si="334"/>
        <v>41921.167199074072</v>
      </c>
      <c r="T3575" s="10">
        <f t="shared" si="335"/>
        <v>41951.208865740737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106.12068965517241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2">
        <f t="shared" si="334"/>
        <v>41926.734351851854</v>
      </c>
      <c r="T3576" s="10">
        <f t="shared" si="335"/>
        <v>41956.776018518511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101.33000000000001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2">
        <f t="shared" si="334"/>
        <v>42561.575543981475</v>
      </c>
      <c r="T3577" s="10">
        <f t="shared" si="335"/>
        <v>42592.957638888889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12">
        <f t="shared" si="334"/>
        <v>42649.340902777774</v>
      </c>
      <c r="T3578" s="10">
        <f t="shared" si="335"/>
        <v>42709.382569444446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2">
        <f t="shared" si="334"/>
        <v>42093.578506944446</v>
      </c>
      <c r="T3579" s="10">
        <f t="shared" si="335"/>
        <v>42120.061111111114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100.01333333333334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2">
        <f t="shared" si="334"/>
        <v>42460.525196759256</v>
      </c>
      <c r="T3580" s="10">
        <f t="shared" si="335"/>
        <v>42490.525196759256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2">
        <f t="shared" si="334"/>
        <v>42430.553888888891</v>
      </c>
      <c r="T3581" s="10">
        <f t="shared" si="335"/>
        <v>42460.51222222222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113.88888888888889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2">
        <f t="shared" si="334"/>
        <v>42025.967847222222</v>
      </c>
      <c r="T3582" s="10">
        <f t="shared" si="335"/>
        <v>42063.999305555553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2">
        <f t="shared" si="334"/>
        <v>41836.26284722222</v>
      </c>
      <c r="T3583" s="10">
        <f t="shared" si="335"/>
        <v>41850.26284722222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2">
        <f t="shared" si="334"/>
        <v>42450.887523148143</v>
      </c>
      <c r="T3584" s="10">
        <f t="shared" si="335"/>
        <v>42464.887523148143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108.5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2">
        <f t="shared" si="334"/>
        <v>42418.217650462961</v>
      </c>
      <c r="T3585" s="10">
        <f t="shared" si="335"/>
        <v>42478.175983796296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ref="O3586:O3649" si="336">E3586/D3586*100</f>
        <v>115.5</v>
      </c>
      <c r="P3586">
        <f t="shared" ref="P3586:P3649" si="337">E3586/L3586</f>
        <v>30.9375</v>
      </c>
      <c r="Q3586" t="str">
        <f t="shared" si="332"/>
        <v>theater</v>
      </c>
      <c r="R3586" t="str">
        <f t="shared" si="333"/>
        <v>plays</v>
      </c>
      <c r="S3586" s="12">
        <f t="shared" si="334"/>
        <v>42168.108148148145</v>
      </c>
      <c r="T3586" s="10">
        <f t="shared" si="335"/>
        <v>42198.108148148145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si="336"/>
        <v>119.11764705882352</v>
      </c>
      <c r="P3587">
        <f t="shared" si="337"/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2">
        <f t="shared" ref="S3587:S3650" si="340">(J3587/86400)+25569+(-5/24)</f>
        <v>41964.507986111108</v>
      </c>
      <c r="T3587" s="10">
        <f t="shared" ref="T3587:T3650" si="341">(I3587/86400)+25569+(-5/24)</f>
        <v>41994.507986111108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109.42666666666668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2">
        <f t="shared" si="340"/>
        <v>42576.489236111105</v>
      </c>
      <c r="T3588" s="10">
        <f t="shared" si="341"/>
        <v>42636.489236111105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126.6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2">
        <f t="shared" si="340"/>
        <v>42503.331643518519</v>
      </c>
      <c r="T3589" s="10">
        <f t="shared" si="341"/>
        <v>42548.583333333336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100.49999999999999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2">
        <f t="shared" si="340"/>
        <v>42101.620486111111</v>
      </c>
      <c r="T3590" s="10">
        <f t="shared" si="341"/>
        <v>42123.749999999993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127.49999999999999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2">
        <f t="shared" si="340"/>
        <v>42125.439201388886</v>
      </c>
      <c r="T3591" s="10">
        <f t="shared" si="341"/>
        <v>42150.439201388886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100.05999999999999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2">
        <f t="shared" si="340"/>
        <v>41902.125393518516</v>
      </c>
      <c r="T3592" s="10">
        <f t="shared" si="341"/>
        <v>41932.125393518516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2">
        <f t="shared" si="340"/>
        <v>42003.74009259259</v>
      </c>
      <c r="T3593" s="10">
        <f t="shared" si="341"/>
        <v>42027.999305555553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127.25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2">
        <f t="shared" si="340"/>
        <v>41988.621608796289</v>
      </c>
      <c r="T3594" s="10">
        <f t="shared" si="341"/>
        <v>42045.999305555553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110.63333333333334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2">
        <f t="shared" si="340"/>
        <v>41974.690266203703</v>
      </c>
      <c r="T3595" s="10">
        <f t="shared" si="341"/>
        <v>42009.643055555549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125.93749999999999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2">
        <f t="shared" si="340"/>
        <v>42591.858587962961</v>
      </c>
      <c r="T3596" s="10">
        <f t="shared" si="341"/>
        <v>42616.858587962961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118.5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2">
        <f t="shared" si="340"/>
        <v>42049.800034722219</v>
      </c>
      <c r="T3597" s="10">
        <f t="shared" si="341"/>
        <v>42076.082638888889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107.72727272727273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12">
        <f t="shared" si="340"/>
        <v>41856.506736111107</v>
      </c>
      <c r="T3598" s="10">
        <f t="shared" si="341"/>
        <v>41877.506736111107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102.60000000000001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2">
        <f t="shared" si="340"/>
        <v>42417.377199074072</v>
      </c>
      <c r="T3599" s="10">
        <f t="shared" si="341"/>
        <v>42432.040972222218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110.1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2">
        <f t="shared" si="340"/>
        <v>41866.590532407405</v>
      </c>
      <c r="T3600" s="10">
        <f t="shared" si="341"/>
        <v>41884.999305555553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2">
        <f t="shared" si="340"/>
        <v>42220.586539351854</v>
      </c>
      <c r="T3601" s="10">
        <f t="shared" si="341"/>
        <v>42245.791666666664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12">
        <f t="shared" si="340"/>
        <v>42628.640787037039</v>
      </c>
      <c r="T3602" s="10">
        <f t="shared" si="341"/>
        <v>42656.640787037039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104.35000000000001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2">
        <f t="shared" si="340"/>
        <v>41990.790300925924</v>
      </c>
      <c r="T3603" s="10">
        <f t="shared" si="341"/>
        <v>42020.790300925924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100.05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2">
        <f t="shared" si="340"/>
        <v>42447.68609953703</v>
      </c>
      <c r="T3604" s="10">
        <f t="shared" si="341"/>
        <v>42507.68609953703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170.66666666666669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2">
        <f t="shared" si="340"/>
        <v>42283.656018518515</v>
      </c>
      <c r="T3605" s="10">
        <f t="shared" si="341"/>
        <v>42313.697685185187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112.83333333333334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2">
        <f t="shared" si="340"/>
        <v>42482.80736111111</v>
      </c>
      <c r="T3606" s="10">
        <f t="shared" si="341"/>
        <v>42489.082638888889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2">
        <f t="shared" si="340"/>
        <v>42383.584791666661</v>
      </c>
      <c r="T3607" s="10">
        <f t="shared" si="341"/>
        <v>42413.584791666661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130.26666666666665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2">
        <f t="shared" si="340"/>
        <v>42566.396493055552</v>
      </c>
      <c r="T3608" s="10">
        <f t="shared" si="341"/>
        <v>42596.396493055552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105.45454545454544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12">
        <f t="shared" si="340"/>
        <v>42338.755578703705</v>
      </c>
      <c r="T3609" s="10">
        <f t="shared" si="341"/>
        <v>42352.791666666664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2">
        <f t="shared" si="340"/>
        <v>42506.501041666663</v>
      </c>
      <c r="T3610" s="10">
        <f t="shared" si="341"/>
        <v>42538.374999999993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153.31632653061226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2">
        <f t="shared" si="340"/>
        <v>42429.783391203702</v>
      </c>
      <c r="T3611" s="10">
        <f t="shared" si="341"/>
        <v>42459.741724537038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162.30000000000001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2">
        <f t="shared" si="340"/>
        <v>42203.22379629629</v>
      </c>
      <c r="T3612" s="10">
        <f t="shared" si="341"/>
        <v>42233.22379629629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2">
        <f t="shared" si="340"/>
        <v>42072.162048611113</v>
      </c>
      <c r="T3613" s="10">
        <f t="shared" si="341"/>
        <v>42102.162048611113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144.4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2">
        <f t="shared" si="340"/>
        <v>41789.518645833326</v>
      </c>
      <c r="T3614" s="10">
        <f t="shared" si="341"/>
        <v>41799.518645833326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12">
        <f t="shared" si="340"/>
        <v>41788.381643518514</v>
      </c>
      <c r="T3615" s="10">
        <f t="shared" si="341"/>
        <v>41818.381643518514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100.8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2">
        <f t="shared" si="340"/>
        <v>42143.833518518521</v>
      </c>
      <c r="T3616" s="10">
        <f t="shared" si="341"/>
        <v>42173.833518518521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106.80000000000001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2">
        <f t="shared" si="340"/>
        <v>42318.385370370372</v>
      </c>
      <c r="T3617" s="10">
        <f t="shared" si="341"/>
        <v>42348.385370370372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124.8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2">
        <f t="shared" si="340"/>
        <v>42052.741481481477</v>
      </c>
      <c r="T3618" s="10">
        <f t="shared" si="341"/>
        <v>42082.699814814812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118.91891891891892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2">
        <f t="shared" si="340"/>
        <v>42779.401956018519</v>
      </c>
      <c r="T3619" s="10">
        <f t="shared" si="341"/>
        <v>42793.791666666664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2">
        <f t="shared" si="340"/>
        <v>42128.419560185182</v>
      </c>
      <c r="T3620" s="10">
        <f t="shared" si="341"/>
        <v>42158.419560185182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112.99999999999999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2">
        <f t="shared" si="340"/>
        <v>42660.923912037033</v>
      </c>
      <c r="T3621" s="10">
        <f t="shared" si="341"/>
        <v>42693.708333333336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105.19047619047619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2">
        <f t="shared" si="340"/>
        <v>42037.72987268518</v>
      </c>
      <c r="T3622" s="10">
        <f t="shared" si="341"/>
        <v>42067.958333333336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109.73333333333332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2">
        <f t="shared" si="340"/>
        <v>42619.727361111109</v>
      </c>
      <c r="T3623" s="10">
        <f t="shared" si="341"/>
        <v>42643.666666666664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100.099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2">
        <f t="shared" si="340"/>
        <v>41877.013553240737</v>
      </c>
      <c r="T3624" s="10">
        <f t="shared" si="341"/>
        <v>41909.932638888888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2">
        <f t="shared" si="340"/>
        <v>41828.528587962959</v>
      </c>
      <c r="T3625" s="10">
        <f t="shared" si="341"/>
        <v>41846.083333333328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104.93333333333332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2">
        <f t="shared" si="340"/>
        <v>42545.56585648148</v>
      </c>
      <c r="T3626" s="10">
        <f t="shared" si="341"/>
        <v>42605.56585648148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102.66666666666666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2">
        <f t="shared" si="340"/>
        <v>42157.444178240738</v>
      </c>
      <c r="T3627" s="10">
        <f t="shared" si="341"/>
        <v>42187.444178240738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101.82500000000002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2">
        <f t="shared" si="340"/>
        <v>41846.458993055552</v>
      </c>
      <c r="T3628" s="10">
        <f t="shared" si="341"/>
        <v>41867.458993055552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2">
        <f t="shared" si="340"/>
        <v>42460.533414351848</v>
      </c>
      <c r="T3629" s="10">
        <f t="shared" si="341"/>
        <v>42510.957638888889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2">
        <f t="shared" si="340"/>
        <v>42291.6249537037</v>
      </c>
      <c r="T3630" s="10">
        <f t="shared" si="341"/>
        <v>42351.666620370372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1.9999999999999998E-4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12">
        <f t="shared" si="340"/>
        <v>42436.886157407404</v>
      </c>
      <c r="T3631" s="10">
        <f t="shared" si="341"/>
        <v>42495.499999999993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3.3333333333333333E-2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12">
        <f t="shared" si="340"/>
        <v>41942.638773148145</v>
      </c>
      <c r="T3632" s="10">
        <f t="shared" si="341"/>
        <v>41972.680439814816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51.023391812865491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2">
        <f t="shared" si="340"/>
        <v>41880.54510416666</v>
      </c>
      <c r="T3633" s="10">
        <f t="shared" si="341"/>
        <v>41904.957638888889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12">
        <f t="shared" si="340"/>
        <v>41946.728576388887</v>
      </c>
      <c r="T3634" s="10">
        <f t="shared" si="341"/>
        <v>41966.728576388887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35.24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2">
        <f t="shared" si="340"/>
        <v>42649.415127314809</v>
      </c>
      <c r="T3635" s="10">
        <f t="shared" si="341"/>
        <v>42692.833333333336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4.246666666666667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2">
        <f t="shared" si="340"/>
        <v>42700.958032407405</v>
      </c>
      <c r="T3636" s="10">
        <f t="shared" si="341"/>
        <v>42748.957638888889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36.457142857142856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2">
        <f t="shared" si="340"/>
        <v>42450.674490740734</v>
      </c>
      <c r="T3637" s="10">
        <f t="shared" si="341"/>
        <v>42480.674490740734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2">
        <f t="shared" si="340"/>
        <v>42226.486446759256</v>
      </c>
      <c r="T3638" s="10">
        <f t="shared" si="341"/>
        <v>42261.486446759256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30.866666666666664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2">
        <f t="shared" si="340"/>
        <v>41975.492303240739</v>
      </c>
      <c r="T3639" s="10">
        <f t="shared" si="341"/>
        <v>42005.492303240739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6.5454545454545459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12">
        <f t="shared" si="340"/>
        <v>42053.464490740742</v>
      </c>
      <c r="T3640" s="10">
        <f t="shared" si="341"/>
        <v>42113.42282407407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4.0000000000000001E-3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12">
        <f t="shared" si="340"/>
        <v>42590.468819444439</v>
      </c>
      <c r="T3641" s="10">
        <f t="shared" si="341"/>
        <v>42650.424305555549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5.5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2">
        <f t="shared" si="340"/>
        <v>42104.573263888888</v>
      </c>
      <c r="T3642" s="10">
        <f t="shared" si="341"/>
        <v>42134.573263888888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2">
        <f t="shared" si="340"/>
        <v>41899.41873842592</v>
      </c>
      <c r="T3643" s="10">
        <f t="shared" si="341"/>
        <v>41917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2.1428571428571428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12">
        <f t="shared" si="340"/>
        <v>42297.607951388891</v>
      </c>
      <c r="T3644" s="10">
        <f t="shared" si="341"/>
        <v>42338.499999999993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2">
        <f t="shared" si="340"/>
        <v>42284.935636574075</v>
      </c>
      <c r="T3645" s="10">
        <f t="shared" si="341"/>
        <v>42324.977303240739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16.420000000000002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2">
        <f t="shared" si="340"/>
        <v>42409.033414351848</v>
      </c>
      <c r="T3646" s="10">
        <f t="shared" si="341"/>
        <v>42436.999305555553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0.1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12">
        <f t="shared" si="340"/>
        <v>42665.762013888881</v>
      </c>
      <c r="T3647" s="10">
        <f t="shared" si="341"/>
        <v>42695.803680555553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4.8099999999999996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2">
        <f t="shared" si="340"/>
        <v>42140.21298611111</v>
      </c>
      <c r="T3648" s="10">
        <f t="shared" si="341"/>
        <v>42171.770833333336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12">
        <f t="shared" si="340"/>
        <v>42598.540821759256</v>
      </c>
      <c r="T3649" s="10">
        <f t="shared" si="341"/>
        <v>42643.540821759256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ref="O3650:O3713" si="342">E3650/D3650*100</f>
        <v>100.38249999999999</v>
      </c>
      <c r="P3650">
        <f t="shared" ref="P3650:P3713" si="343">E3650/L3650</f>
        <v>550.04109589041093</v>
      </c>
      <c r="Q3650" t="str">
        <f t="shared" si="338"/>
        <v>theater</v>
      </c>
      <c r="R3650" t="str">
        <f t="shared" si="339"/>
        <v>plays</v>
      </c>
      <c r="S3650" s="12">
        <f t="shared" si="340"/>
        <v>41887.083854166667</v>
      </c>
      <c r="T3650" s="10">
        <f t="shared" si="341"/>
        <v>41917.083854166667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si="342"/>
        <v>104</v>
      </c>
      <c r="P3651">
        <f t="shared" si="343"/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2">
        <f t="shared" ref="S3651:S3714" si="346">(J3651/86400)+25569+(-5/24)</f>
        <v>41780.504560185182</v>
      </c>
      <c r="T3651" s="10">
        <f t="shared" ref="T3651:T3714" si="347">(I3651/86400)+25569+(-5/24)</f>
        <v>41806.504560185182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2">
        <f t="shared" si="346"/>
        <v>42381.270648148151</v>
      </c>
      <c r="T3652" s="10">
        <f t="shared" si="347"/>
        <v>42402.270648148151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2">
        <f t="shared" si="346"/>
        <v>41828.437986111108</v>
      </c>
      <c r="T3653" s="10">
        <f t="shared" si="347"/>
        <v>41861.457638888889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250.66666666666669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2">
        <f t="shared" si="346"/>
        <v>42596.436365740738</v>
      </c>
      <c r="T3654" s="10">
        <f t="shared" si="347"/>
        <v>42606.957638888889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100.49999999999999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2">
        <f t="shared" si="346"/>
        <v>42191.155173611107</v>
      </c>
      <c r="T3655" s="10">
        <f t="shared" si="347"/>
        <v>42221.155173611107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174.4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2">
        <f t="shared" si="346"/>
        <v>42440.20817129629</v>
      </c>
      <c r="T3656" s="10">
        <f t="shared" si="347"/>
        <v>42463.499999999993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116.26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2">
        <f t="shared" si="346"/>
        <v>42173.594884259255</v>
      </c>
      <c r="T3657" s="10">
        <f t="shared" si="347"/>
        <v>42203.082638888889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105.82000000000001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2">
        <f t="shared" si="346"/>
        <v>42737.701805555553</v>
      </c>
      <c r="T3658" s="10">
        <f t="shared" si="347"/>
        <v>42767.749305555553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110.75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2">
        <f t="shared" si="346"/>
        <v>42499.4215162037</v>
      </c>
      <c r="T3659" s="10">
        <f t="shared" si="347"/>
        <v>42522.695833333331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100.66666666666666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12">
        <f t="shared" si="346"/>
        <v>41775.650231481479</v>
      </c>
      <c r="T3660" s="10">
        <f t="shared" si="347"/>
        <v>41821.957638888889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102.03333333333333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2">
        <f t="shared" si="346"/>
        <v>42055.068865740737</v>
      </c>
      <c r="T3661" s="10">
        <f t="shared" si="347"/>
        <v>42082.402083333327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2">
        <f t="shared" si="346"/>
        <v>41971.672743055555</v>
      </c>
      <c r="T3662" s="10">
        <f t="shared" si="347"/>
        <v>41996.672743055555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111.00000000000001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12">
        <f t="shared" si="346"/>
        <v>42447.688333333332</v>
      </c>
      <c r="T3663" s="10">
        <f t="shared" si="347"/>
        <v>42469.958333333336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101.42500000000001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2">
        <f t="shared" si="346"/>
        <v>42064.011736111112</v>
      </c>
      <c r="T3664" s="10">
        <f t="shared" si="347"/>
        <v>42093.97006944444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12">
        <f t="shared" si="346"/>
        <v>42665.243402777771</v>
      </c>
      <c r="T3665" s="10">
        <f t="shared" si="347"/>
        <v>42725.285069444442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109.375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2">
        <f t="shared" si="346"/>
        <v>42523.04038194444</v>
      </c>
      <c r="T3666" s="10">
        <f t="shared" si="347"/>
        <v>42537.04038194444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115.16129032258064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12">
        <f t="shared" si="346"/>
        <v>42294.59979166666</v>
      </c>
      <c r="T3667" s="10">
        <f t="shared" si="347"/>
        <v>42305.620833333327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2">
        <f t="shared" si="346"/>
        <v>41822.696550925924</v>
      </c>
      <c r="T3668" s="10">
        <f t="shared" si="347"/>
        <v>41844.083333333328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103.17033333333335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2">
        <f t="shared" si="346"/>
        <v>42173.761793981474</v>
      </c>
      <c r="T3669" s="10">
        <f t="shared" si="347"/>
        <v>42203.761793981474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103.49999999999999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2">
        <f t="shared" si="346"/>
        <v>42185.347824074073</v>
      </c>
      <c r="T3670" s="10">
        <f t="shared" si="347"/>
        <v>42208.564583333333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138.19999999999999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2">
        <f t="shared" si="346"/>
        <v>42136.466863425921</v>
      </c>
      <c r="T3671" s="10">
        <f t="shared" si="347"/>
        <v>42166.466863425921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109.54545454545455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2">
        <f t="shared" si="346"/>
        <v>42142.305682870363</v>
      </c>
      <c r="T3672" s="10">
        <f t="shared" si="347"/>
        <v>42155.749999999993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100.85714285714286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12">
        <f t="shared" si="346"/>
        <v>41820.419756944444</v>
      </c>
      <c r="T3673" s="10">
        <f t="shared" si="347"/>
        <v>41840.957638888889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101.53333333333335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2">
        <f t="shared" si="346"/>
        <v>41878.738240740735</v>
      </c>
      <c r="T3674" s="10">
        <f t="shared" si="347"/>
        <v>41908.738240740735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113.625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2">
        <f t="shared" si="346"/>
        <v>41914.086770833332</v>
      </c>
      <c r="T3675" s="10">
        <f t="shared" si="347"/>
        <v>41948.327777777777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2">
        <f t="shared" si="346"/>
        <v>42556.664687499993</v>
      </c>
      <c r="T3676" s="10">
        <f t="shared" si="347"/>
        <v>42616.664687499993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2">
        <f t="shared" si="346"/>
        <v>42493.388680555552</v>
      </c>
      <c r="T3677" s="10">
        <f t="shared" si="347"/>
        <v>42505.749999999993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128.75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2">
        <f t="shared" si="346"/>
        <v>41876.607453703698</v>
      </c>
      <c r="T3678" s="10">
        <f t="shared" si="347"/>
        <v>41894.607453703698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102.90416666666667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2">
        <f t="shared" si="346"/>
        <v>41802.365949074076</v>
      </c>
      <c r="T3679" s="10">
        <f t="shared" si="347"/>
        <v>41822.957638888889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102.49999999999999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2">
        <f t="shared" si="346"/>
        <v>42120.322893518511</v>
      </c>
      <c r="T3680" s="10">
        <f t="shared" si="347"/>
        <v>42155.322893518511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110.1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2">
        <f t="shared" si="346"/>
        <v>41786.553020833329</v>
      </c>
      <c r="T3681" s="10">
        <f t="shared" si="347"/>
        <v>41820.999305555553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112.76666666666667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12">
        <f t="shared" si="346"/>
        <v>42627.245763888888</v>
      </c>
      <c r="T3682" s="10">
        <f t="shared" si="347"/>
        <v>42648.245763888888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111.9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2">
        <f t="shared" si="346"/>
        <v>42374.443171296291</v>
      </c>
      <c r="T3683" s="10">
        <f t="shared" si="347"/>
        <v>42384.443171296291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139.19999999999999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2">
        <f t="shared" si="346"/>
        <v>41772.477060185185</v>
      </c>
      <c r="T3684" s="10">
        <f t="shared" si="347"/>
        <v>41806.082638888889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110.85714285714286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2">
        <f t="shared" si="346"/>
        <v>42632.908518518518</v>
      </c>
      <c r="T3685" s="10">
        <f t="shared" si="347"/>
        <v>42662.908518518518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139.06666666666666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2">
        <f t="shared" si="346"/>
        <v>42218.97206018518</v>
      </c>
      <c r="T3686" s="10">
        <f t="shared" si="347"/>
        <v>42248.97206018518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105.69999999999999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2">
        <f t="shared" si="346"/>
        <v>41753.384942129625</v>
      </c>
      <c r="T3687" s="10">
        <f t="shared" si="347"/>
        <v>41778.666666666664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101.42857142857142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2">
        <f t="shared" si="346"/>
        <v>42230.454398148147</v>
      </c>
      <c r="T3688" s="10">
        <f t="shared" si="347"/>
        <v>42244.957638888889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100.245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2">
        <f t="shared" si="346"/>
        <v>41787.009895833333</v>
      </c>
      <c r="T3689" s="10">
        <f t="shared" si="347"/>
        <v>41817.009895833333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109.16666666666666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2">
        <f t="shared" si="346"/>
        <v>41829.578749999993</v>
      </c>
      <c r="T3690" s="10">
        <f t="shared" si="347"/>
        <v>41859.578749999993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118.33333333333333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2">
        <f t="shared" si="346"/>
        <v>42147.61850694444</v>
      </c>
      <c r="T3691" s="10">
        <f t="shared" si="347"/>
        <v>42176.725694444445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2">
        <f t="shared" si="346"/>
        <v>41940.38984953703</v>
      </c>
      <c r="T3692" s="10">
        <f t="shared" si="347"/>
        <v>41970.431516203702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127.96000000000001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2">
        <f t="shared" si="346"/>
        <v>42020.492233796293</v>
      </c>
      <c r="T3693" s="10">
        <f t="shared" si="347"/>
        <v>42064.999305555553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2">
        <f t="shared" si="346"/>
        <v>41891.756701388884</v>
      </c>
      <c r="T3694" s="10">
        <f t="shared" si="347"/>
        <v>41900.791666666664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129.12912912912913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2">
        <f t="shared" si="346"/>
        <v>42308.98297453703</v>
      </c>
      <c r="T3695" s="10">
        <f t="shared" si="347"/>
        <v>42338.729166666664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107.42857142857143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2">
        <f t="shared" si="346"/>
        <v>42489.925543981481</v>
      </c>
      <c r="T3696" s="10">
        <f t="shared" si="347"/>
        <v>42526.874999999993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100.125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2">
        <f t="shared" si="346"/>
        <v>41995.662152777775</v>
      </c>
      <c r="T3697" s="10">
        <f t="shared" si="347"/>
        <v>42015.662152777775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2">
        <f t="shared" si="346"/>
        <v>41988.408749999995</v>
      </c>
      <c r="T3698" s="10">
        <f t="shared" si="347"/>
        <v>42048.408749999995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12">
        <f t="shared" si="346"/>
        <v>42479.2575</v>
      </c>
      <c r="T3699" s="10">
        <f t="shared" si="347"/>
        <v>42500.2575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110.52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2">
        <f t="shared" si="346"/>
        <v>42401.598229166666</v>
      </c>
      <c r="T3700" s="10">
        <f t="shared" si="347"/>
        <v>42431.598229166666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100.8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12">
        <f t="shared" si="346"/>
        <v>41897.393703703703</v>
      </c>
      <c r="T3701" s="10">
        <f t="shared" si="347"/>
        <v>41927.393703703703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121.2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2">
        <f t="shared" si="346"/>
        <v>41882.37731481481</v>
      </c>
      <c r="T3702" s="10">
        <f t="shared" si="347"/>
        <v>41912.458333333328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100.33333333333334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2">
        <f t="shared" si="346"/>
        <v>42129.333252314813</v>
      </c>
      <c r="T3703" s="10">
        <f t="shared" si="347"/>
        <v>42159.333252314813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109.16666666666666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2">
        <f t="shared" si="346"/>
        <v>42524.329675925925</v>
      </c>
      <c r="T3704" s="10">
        <f t="shared" si="347"/>
        <v>42561.749305555553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123.42857142857142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12">
        <f t="shared" si="346"/>
        <v>42556.296157407407</v>
      </c>
      <c r="T3705" s="10">
        <f t="shared" si="347"/>
        <v>42595.082638888889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136.33666666666667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2">
        <f t="shared" si="346"/>
        <v>42461.481412037036</v>
      </c>
      <c r="T3706" s="10">
        <f t="shared" si="347"/>
        <v>42521.481412037036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103.46657233816768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2">
        <f t="shared" si="346"/>
        <v>41792.334652777776</v>
      </c>
      <c r="T3707" s="10">
        <f t="shared" si="347"/>
        <v>41813.541666666664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121.33333333333334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12">
        <f t="shared" si="346"/>
        <v>41879.705428240741</v>
      </c>
      <c r="T3708" s="10">
        <f t="shared" si="347"/>
        <v>41894.705428240741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2">
        <f t="shared" si="346"/>
        <v>42551.840023148143</v>
      </c>
      <c r="T3709" s="10">
        <f t="shared" si="347"/>
        <v>42573.018055555549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2">
        <f t="shared" si="346"/>
        <v>41809.933865740742</v>
      </c>
      <c r="T3710" s="10">
        <f t="shared" si="347"/>
        <v>41823.933865740742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108.25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2">
        <f t="shared" si="346"/>
        <v>41785.499374999999</v>
      </c>
      <c r="T3711" s="10">
        <f t="shared" si="347"/>
        <v>41815.499374999999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141.15384615384616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2">
        <f t="shared" si="346"/>
        <v>42072.367916666662</v>
      </c>
      <c r="T3712" s="10">
        <f t="shared" si="347"/>
        <v>42097.367916666662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113.99999999999999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2">
        <f t="shared" si="346"/>
        <v>41779.5158912037</v>
      </c>
      <c r="T3713" s="10">
        <f t="shared" si="347"/>
        <v>41805.458333333328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ref="O3714:O3777" si="348">E3714/D3714*100</f>
        <v>153.73333333333335</v>
      </c>
      <c r="P3714">
        <f t="shared" ref="P3714:P3777" si="349">E3714/L3714</f>
        <v>110.86538461538461</v>
      </c>
      <c r="Q3714" t="str">
        <f t="shared" si="344"/>
        <v>theater</v>
      </c>
      <c r="R3714" t="str">
        <f t="shared" si="345"/>
        <v>plays</v>
      </c>
      <c r="S3714" s="12">
        <f t="shared" si="346"/>
        <v>42133.963738425919</v>
      </c>
      <c r="T3714" s="10">
        <f t="shared" si="347"/>
        <v>42155.082638888889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si="348"/>
        <v>101.49999999999999</v>
      </c>
      <c r="P3715">
        <f t="shared" si="349"/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2">
        <f t="shared" ref="S3715:S3778" si="352">(J3715/86400)+25569+(-5/24)</f>
        <v>42505.529699074068</v>
      </c>
      <c r="T3715" s="10">
        <f t="shared" ref="T3715:T3778" si="353">(I3715/86400)+25569+(-5/24)</f>
        <v>42525.529699074068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102.35000000000001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2">
        <f t="shared" si="352"/>
        <v>42118.347997685181</v>
      </c>
      <c r="T3716" s="10">
        <f t="shared" si="353"/>
        <v>42149.957638888889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102.57142857142858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2">
        <f t="shared" si="352"/>
        <v>42036.787256944437</v>
      </c>
      <c r="T3717" s="10">
        <f t="shared" si="353"/>
        <v>42094.327777777777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155.75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2">
        <f t="shared" si="352"/>
        <v>42360.679502314808</v>
      </c>
      <c r="T3718" s="10">
        <f t="shared" si="353"/>
        <v>42390.679502314808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100.75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12">
        <f t="shared" si="352"/>
        <v>42102.657974537033</v>
      </c>
      <c r="T3719" s="10">
        <f t="shared" si="353"/>
        <v>42133.657974537033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239.4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2">
        <f t="shared" si="352"/>
        <v>42032.507812499993</v>
      </c>
      <c r="T3720" s="10">
        <f t="shared" si="353"/>
        <v>42062.507812499993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12">
        <f t="shared" si="352"/>
        <v>42147.521597222221</v>
      </c>
      <c r="T3721" s="10">
        <f t="shared" si="353"/>
        <v>42177.521597222221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104.51515151515152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2">
        <f t="shared" si="352"/>
        <v>42165.784791666665</v>
      </c>
      <c r="T3722" s="10">
        <f t="shared" si="353"/>
        <v>42187.784791666665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100.8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2">
        <f t="shared" si="352"/>
        <v>41927.727824074071</v>
      </c>
      <c r="T3723" s="10">
        <f t="shared" si="353"/>
        <v>41948.769490740735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111.20000000000002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2">
        <f t="shared" si="352"/>
        <v>42381.463506944441</v>
      </c>
      <c r="T3724" s="10">
        <f t="shared" si="353"/>
        <v>42411.749305555553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102.04444444444445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2">
        <f t="shared" si="352"/>
        <v>41943.544699074067</v>
      </c>
      <c r="T3725" s="10">
        <f t="shared" si="353"/>
        <v>41973.586365740739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102.54767441860466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2">
        <f t="shared" si="352"/>
        <v>42465.283101851848</v>
      </c>
      <c r="T3726" s="10">
        <f t="shared" si="353"/>
        <v>42494.749999999993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12">
        <f t="shared" si="352"/>
        <v>42401.736886574072</v>
      </c>
      <c r="T3727" s="10">
        <f t="shared" si="353"/>
        <v>42418.687499999993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338.70588235294122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2">
        <f t="shared" si="352"/>
        <v>42461.932534722218</v>
      </c>
      <c r="T3728" s="10">
        <f t="shared" si="353"/>
        <v>42489.666666666664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100.75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2">
        <f t="shared" si="352"/>
        <v>42632.139976851853</v>
      </c>
      <c r="T3729" s="10">
        <f t="shared" si="353"/>
        <v>42662.996527777774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9.31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2">
        <f t="shared" si="352"/>
        <v>42204.962685185186</v>
      </c>
      <c r="T3730" s="10">
        <f t="shared" si="353"/>
        <v>42234.962685185186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7.24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2">
        <f t="shared" si="352"/>
        <v>42040.996666666666</v>
      </c>
      <c r="T3731" s="10">
        <f t="shared" si="353"/>
        <v>42085.954999999994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12">
        <f t="shared" si="352"/>
        <v>42203.46943287037</v>
      </c>
      <c r="T3732" s="10">
        <f t="shared" si="353"/>
        <v>42233.46943287037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11.272727272727273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2">
        <f t="shared" si="352"/>
        <v>41983.544513888883</v>
      </c>
      <c r="T3733" s="10">
        <f t="shared" si="353"/>
        <v>42013.932638888888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15.411764705882353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12">
        <f t="shared" si="352"/>
        <v>41968.469131944446</v>
      </c>
      <c r="T3734" s="10">
        <f t="shared" si="353"/>
        <v>42028.291666666664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2">
        <f t="shared" si="352"/>
        <v>42102.816064814811</v>
      </c>
      <c r="T3735" s="10">
        <f t="shared" si="353"/>
        <v>42112.729166666664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28.466666666666669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12">
        <f t="shared" si="352"/>
        <v>42089.693240740737</v>
      </c>
      <c r="T3736" s="10">
        <f t="shared" si="353"/>
        <v>42149.693240740737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13.333333333333334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12">
        <f t="shared" si="352"/>
        <v>42122.484826388885</v>
      </c>
      <c r="T3737" s="10">
        <f t="shared" si="353"/>
        <v>42152.484826388885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0.66666666666666674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12">
        <f t="shared" si="352"/>
        <v>42048.503391203696</v>
      </c>
      <c r="T3738" s="10">
        <f t="shared" si="353"/>
        <v>42086.541666666664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21.428571428571427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12">
        <f t="shared" si="352"/>
        <v>42297.482673611106</v>
      </c>
      <c r="T3739" s="10">
        <f t="shared" si="353"/>
        <v>42320.082638888889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12">
        <f t="shared" si="352"/>
        <v>41813.730381944442</v>
      </c>
      <c r="T3740" s="10">
        <f t="shared" si="353"/>
        <v>41835.708333333328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20.125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2">
        <f t="shared" si="352"/>
        <v>42548.241527777776</v>
      </c>
      <c r="T3741" s="10">
        <f t="shared" si="353"/>
        <v>42568.241527777776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17.899999999999999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2">
        <f t="shared" si="352"/>
        <v>41832.881423611107</v>
      </c>
      <c r="T3742" s="10">
        <f t="shared" si="353"/>
        <v>41862.870810185181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2">
        <f t="shared" si="352"/>
        <v>42325.712384259255</v>
      </c>
      <c r="T3743" s="10">
        <f t="shared" si="353"/>
        <v>42355.712384259255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12">
        <f t="shared" si="352"/>
        <v>41858.006296296291</v>
      </c>
      <c r="T3744" s="10">
        <f t="shared" si="353"/>
        <v>41888.006296296291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2">
        <f t="shared" si="352"/>
        <v>41793.501898148148</v>
      </c>
      <c r="T3745" s="10">
        <f t="shared" si="353"/>
        <v>41823.501898148148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2">
        <f t="shared" si="352"/>
        <v>41793.605925925927</v>
      </c>
      <c r="T3746" s="10">
        <f t="shared" si="353"/>
        <v>41824.957638888889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12">
        <f t="shared" si="352"/>
        <v>41831.489606481475</v>
      </c>
      <c r="T3747" s="10">
        <f t="shared" si="353"/>
        <v>41861.489606481475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2.3764705882352941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12">
        <f t="shared" si="352"/>
        <v>42621.18100694444</v>
      </c>
      <c r="T3748" s="10">
        <f t="shared" si="353"/>
        <v>42651.18100694444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12">
        <f t="shared" si="352"/>
        <v>42164.091388888883</v>
      </c>
      <c r="T3749" s="10">
        <f t="shared" si="353"/>
        <v>42190.749305555553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103.52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2">
        <f t="shared" si="352"/>
        <v>42395.498101851852</v>
      </c>
      <c r="T3750" s="10">
        <f t="shared" si="353"/>
        <v>42416.040972222218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12">
        <f t="shared" si="352"/>
        <v>42457.918842592589</v>
      </c>
      <c r="T3751" s="10">
        <f t="shared" si="353"/>
        <v>42488.957638888889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100.44999999999999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2">
        <f t="shared" si="352"/>
        <v>42016.773240740738</v>
      </c>
      <c r="T3752" s="10">
        <f t="shared" si="353"/>
        <v>42045.124305555553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132.6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2">
        <f t="shared" si="352"/>
        <v>42402.827233796292</v>
      </c>
      <c r="T3753" s="10">
        <f t="shared" si="353"/>
        <v>42462.785567129627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112.99999999999999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2">
        <f t="shared" si="352"/>
        <v>42619.594155092585</v>
      </c>
      <c r="T3754" s="10">
        <f t="shared" si="353"/>
        <v>42659.666666666664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103.34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2">
        <f t="shared" si="352"/>
        <v>42128.615740740737</v>
      </c>
      <c r="T3755" s="10">
        <f t="shared" si="353"/>
        <v>42157.791666666664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2">
        <f t="shared" si="352"/>
        <v>41808.67288194444</v>
      </c>
      <c r="T3756" s="10">
        <f t="shared" si="353"/>
        <v>41845.999305555553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129.63636363636363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2">
        <f t="shared" si="352"/>
        <v>42445.658645833326</v>
      </c>
      <c r="T3757" s="10">
        <f t="shared" si="353"/>
        <v>42475.658645833326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101.11111111111111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2">
        <f t="shared" si="352"/>
        <v>41771.606458333328</v>
      </c>
      <c r="T3758" s="10">
        <f t="shared" si="353"/>
        <v>41801.606458333328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108.51428571428572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2">
        <f t="shared" si="352"/>
        <v>41954.642534722218</v>
      </c>
      <c r="T3759" s="10">
        <f t="shared" si="353"/>
        <v>41974.642534722218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102.33333333333334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2">
        <f t="shared" si="352"/>
        <v>41747.263171296298</v>
      </c>
      <c r="T3760" s="10">
        <f t="shared" si="353"/>
        <v>41778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110.24425000000002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2">
        <f t="shared" si="352"/>
        <v>42181.899918981479</v>
      </c>
      <c r="T3761" s="10">
        <f t="shared" si="353"/>
        <v>42241.899918981479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101.0154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2">
        <f t="shared" si="352"/>
        <v>41739.316967592589</v>
      </c>
      <c r="T3762" s="10">
        <f t="shared" si="353"/>
        <v>41764.316967592589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2">
        <f t="shared" si="352"/>
        <v>42173.258530092593</v>
      </c>
      <c r="T3763" s="10">
        <f t="shared" si="353"/>
        <v>42226.749999999993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106.24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2">
        <f t="shared" si="352"/>
        <v>42193.605196759258</v>
      </c>
      <c r="T3764" s="10">
        <f t="shared" si="353"/>
        <v>42218.605196759258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2">
        <f t="shared" si="352"/>
        <v>42065.541967592588</v>
      </c>
      <c r="T3765" s="10">
        <f t="shared" si="353"/>
        <v>42095.500300925924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2">
        <f t="shared" si="352"/>
        <v>42499.634629629632</v>
      </c>
      <c r="T3766" s="10">
        <f t="shared" si="353"/>
        <v>42518.816666666666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113.45714285714286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2">
        <f t="shared" si="352"/>
        <v>41820.568078703705</v>
      </c>
      <c r="T3767" s="10">
        <f t="shared" si="353"/>
        <v>41850.568078703705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102.65010000000001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2">
        <f t="shared" si="352"/>
        <v>41787.958854166667</v>
      </c>
      <c r="T3768" s="10">
        <f t="shared" si="353"/>
        <v>41822.958854166667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116.75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2">
        <f t="shared" si="352"/>
        <v>42049.811307870368</v>
      </c>
      <c r="T3769" s="10">
        <f t="shared" si="353"/>
        <v>42063.999305555553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107.65274999999998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2">
        <f t="shared" si="352"/>
        <v>41772.519560185181</v>
      </c>
      <c r="T3770" s="10">
        <f t="shared" si="353"/>
        <v>41802.519560185181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2">
        <f t="shared" si="352"/>
        <v>42445.389803240738</v>
      </c>
      <c r="T3771" s="10">
        <f t="shared" si="353"/>
        <v>42475.389803240738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12">
        <f t="shared" si="352"/>
        <v>42138.722337962965</v>
      </c>
      <c r="T3772" s="10">
        <f t="shared" si="353"/>
        <v>42168.722337962965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2">
        <f t="shared" si="352"/>
        <v>42493.64875</v>
      </c>
      <c r="T3773" s="10">
        <f t="shared" si="353"/>
        <v>42507.791666666664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110.2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2">
        <f t="shared" si="352"/>
        <v>42682.408634259256</v>
      </c>
      <c r="T3774" s="10">
        <f t="shared" si="353"/>
        <v>42703.041666666664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108.2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2">
        <f t="shared" si="352"/>
        <v>42655.796840277777</v>
      </c>
      <c r="T3775" s="10">
        <f t="shared" si="353"/>
        <v>42688.880555555552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2">
        <f t="shared" si="352"/>
        <v>42087.583969907406</v>
      </c>
      <c r="T3776" s="10">
        <f t="shared" si="353"/>
        <v>42103.583969907406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100.25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2">
        <f t="shared" si="352"/>
        <v>42075.734293981477</v>
      </c>
      <c r="T3777" s="10">
        <f t="shared" si="353"/>
        <v>42102.958333333336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ref="O3778:O3841" si="354">E3778/D3778*100</f>
        <v>106.71250000000001</v>
      </c>
      <c r="P3778">
        <f t="shared" ref="P3778:P3841" si="355">E3778/L3778</f>
        <v>90.819148936170208</v>
      </c>
      <c r="Q3778" t="str">
        <f t="shared" si="350"/>
        <v>theater</v>
      </c>
      <c r="R3778" t="str">
        <f t="shared" si="351"/>
        <v>musical</v>
      </c>
      <c r="S3778" s="12">
        <f t="shared" si="352"/>
        <v>41814.159467592588</v>
      </c>
      <c r="T3778" s="10">
        <f t="shared" si="353"/>
        <v>41851.833333333328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si="354"/>
        <v>143.19999999999999</v>
      </c>
      <c r="P3779">
        <f t="shared" si="355"/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2">
        <f t="shared" ref="S3779:S3842" si="358">(J3779/86400)+25569+(-5/24)</f>
        <v>41886.903020833335</v>
      </c>
      <c r="T3779" s="10">
        <f t="shared" ref="T3779:T3842" si="359">(I3779/86400)+25569+(-5/24)</f>
        <v>41908.958333333328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105.04166666666667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2">
        <f t="shared" si="358"/>
        <v>41989.610879629625</v>
      </c>
      <c r="T3780" s="10">
        <f t="shared" si="359"/>
        <v>42049.610879629625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103.98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2">
        <f t="shared" si="358"/>
        <v>42425.527083333327</v>
      </c>
      <c r="T3781" s="10">
        <f t="shared" si="359"/>
        <v>42455.485416666663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12">
        <f t="shared" si="358"/>
        <v>42166.011400462965</v>
      </c>
      <c r="T3782" s="10">
        <f t="shared" si="359"/>
        <v>42198.629166666666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109.66666666666667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2">
        <f t="shared" si="358"/>
        <v>41865.674594907403</v>
      </c>
      <c r="T3783" s="10">
        <f t="shared" si="359"/>
        <v>41890.674594907403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101.75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2">
        <f t="shared" si="358"/>
        <v>42546.653900462959</v>
      </c>
      <c r="T3784" s="10">
        <f t="shared" si="359"/>
        <v>42575.749999999993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128.91666666666666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2">
        <f t="shared" si="358"/>
        <v>42419.931944444441</v>
      </c>
      <c r="T3785" s="10">
        <f t="shared" si="359"/>
        <v>42444.458333333336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114.99999999999999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2">
        <f t="shared" si="358"/>
        <v>42531.772361111107</v>
      </c>
      <c r="T3786" s="10">
        <f t="shared" si="359"/>
        <v>42561.772361111107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150.75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2">
        <f t="shared" si="358"/>
        <v>42548.430196759255</v>
      </c>
      <c r="T3787" s="10">
        <f t="shared" si="359"/>
        <v>42584.210416666661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110.96666666666665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2">
        <f t="shared" si="358"/>
        <v>42486.829571759255</v>
      </c>
      <c r="T3788" s="10">
        <f t="shared" si="359"/>
        <v>42516.829571759255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100.28571428571429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2">
        <f t="shared" si="358"/>
        <v>42167.326458333329</v>
      </c>
      <c r="T3789" s="10">
        <f t="shared" si="359"/>
        <v>42195.957638888889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0.66666666666666674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12">
        <f t="shared" si="358"/>
        <v>42333.487488425926</v>
      </c>
      <c r="T3790" s="10">
        <f t="shared" si="359"/>
        <v>42361.470833333333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3.267605633802817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12">
        <f t="shared" si="358"/>
        <v>42138.590486111112</v>
      </c>
      <c r="T3791" s="10">
        <f t="shared" si="359"/>
        <v>42170.590486111112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2">
        <f t="shared" si="358"/>
        <v>42666.458599537036</v>
      </c>
      <c r="T3792" s="10">
        <f t="shared" si="359"/>
        <v>42696.5002662037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2">
        <f t="shared" si="358"/>
        <v>41766.4837037037</v>
      </c>
      <c r="T3793" s="10">
        <f t="shared" si="359"/>
        <v>41826.4837037037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0.27999999999999997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2">
        <f t="shared" si="358"/>
        <v>42170.238680555551</v>
      </c>
      <c r="T3794" s="10">
        <f t="shared" si="359"/>
        <v>42200.238680555551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59.657142857142851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2">
        <f t="shared" si="358"/>
        <v>41968.73065972222</v>
      </c>
      <c r="T3795" s="10">
        <f t="shared" si="359"/>
        <v>41989.73065972222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12">
        <f t="shared" si="358"/>
        <v>42132.372152777774</v>
      </c>
      <c r="T3796" s="10">
        <f t="shared" si="359"/>
        <v>42162.372152777774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1.6666666666666667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12">
        <f t="shared" si="358"/>
        <v>42201.227893518517</v>
      </c>
      <c r="T3797" s="10">
        <f t="shared" si="359"/>
        <v>42244.729166666664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4.4444444444444444E-3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12">
        <f t="shared" si="358"/>
        <v>42688.821250000001</v>
      </c>
      <c r="T3798" s="10">
        <f t="shared" si="359"/>
        <v>42748.821250000001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89.666666666666657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2">
        <f t="shared" si="358"/>
        <v>42084.673206018517</v>
      </c>
      <c r="T3799" s="10">
        <f t="shared" si="359"/>
        <v>42114.673206018517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1.4642857142857144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12">
        <f t="shared" si="358"/>
        <v>41831.514444444438</v>
      </c>
      <c r="T3800" s="10">
        <f t="shared" si="359"/>
        <v>41861.514444444438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4.0199999999999996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2">
        <f t="shared" si="358"/>
        <v>42410.722719907404</v>
      </c>
      <c r="T3801" s="10">
        <f t="shared" si="359"/>
        <v>42440.722719907404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4.004545454545454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2">
        <f t="shared" si="358"/>
        <v>41982.528738425921</v>
      </c>
      <c r="T3802" s="10">
        <f t="shared" si="359"/>
        <v>42014.999305555553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8.52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2">
        <f t="shared" si="358"/>
        <v>41975.467777777776</v>
      </c>
      <c r="T3803" s="10">
        <f t="shared" si="359"/>
        <v>42006.467777777776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2">
        <f t="shared" si="358"/>
        <v>42268.917893518512</v>
      </c>
      <c r="T3804" s="10">
        <f t="shared" si="359"/>
        <v>42298.917893518512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19.650000000000002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2">
        <f t="shared" si="358"/>
        <v>42403.763518518514</v>
      </c>
      <c r="T3805" s="10">
        <f t="shared" si="359"/>
        <v>42433.763518518514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2">
        <f t="shared" si="358"/>
        <v>42526.801203703704</v>
      </c>
      <c r="T3806" s="10">
        <f t="shared" si="359"/>
        <v>42582.083333333336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2E-3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2">
        <f t="shared" si="358"/>
        <v>41849.678703703699</v>
      </c>
      <c r="T3807" s="10">
        <f t="shared" si="359"/>
        <v>41909.678703703699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6.6666666666666666E-2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12">
        <f t="shared" si="358"/>
        <v>41799.050706018512</v>
      </c>
      <c r="T3808" s="10">
        <f t="shared" si="359"/>
        <v>41819.050706018512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30.333333333333336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2">
        <f t="shared" si="358"/>
        <v>42090.700682870367</v>
      </c>
      <c r="T3809" s="10">
        <f t="shared" si="359"/>
        <v>42097.700682870367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2">
        <f t="shared" si="358"/>
        <v>42059.24559027778</v>
      </c>
      <c r="T3810" s="10">
        <f t="shared" si="359"/>
        <v>42119.203923611109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101.25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2">
        <f t="shared" si="358"/>
        <v>41800.318368055552</v>
      </c>
      <c r="T3811" s="10">
        <f t="shared" si="359"/>
        <v>41850.75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121.73333333333333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2">
        <f t="shared" si="358"/>
        <v>42054.640717592592</v>
      </c>
      <c r="T3812" s="10">
        <f t="shared" si="359"/>
        <v>42084.599050925921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2">
        <f t="shared" si="358"/>
        <v>42487.418668981474</v>
      </c>
      <c r="T3813" s="10">
        <f t="shared" si="359"/>
        <v>42521.249999999993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109.55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2">
        <f t="shared" si="358"/>
        <v>42109.542916666665</v>
      </c>
      <c r="T3814" s="10">
        <f t="shared" si="359"/>
        <v>42155.957638888889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100.95190476190474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2">
        <f t="shared" si="358"/>
        <v>42497.067372685182</v>
      </c>
      <c r="T3815" s="10">
        <f t="shared" si="359"/>
        <v>42535.696527777771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140.13333333333333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2">
        <f t="shared" si="358"/>
        <v>42058.695740740739</v>
      </c>
      <c r="T3816" s="10">
        <f t="shared" si="359"/>
        <v>42094.957638888889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100.001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2">
        <f t="shared" si="358"/>
        <v>42207.051585648143</v>
      </c>
      <c r="T3817" s="10">
        <f t="shared" si="359"/>
        <v>42236.749999999993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119.238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2">
        <f t="shared" si="358"/>
        <v>41807.481747685182</v>
      </c>
      <c r="T3818" s="10">
        <f t="shared" si="359"/>
        <v>41837.481747685182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107.25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2">
        <f t="shared" si="358"/>
        <v>42284.488611111105</v>
      </c>
      <c r="T3819" s="10">
        <f t="shared" si="359"/>
        <v>42300.957638888889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227.99999999999997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12">
        <f t="shared" si="358"/>
        <v>42045.634050925924</v>
      </c>
      <c r="T3820" s="10">
        <f t="shared" si="359"/>
        <v>42075.592384259253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106.4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2">
        <f t="shared" si="358"/>
        <v>42184.001203703701</v>
      </c>
      <c r="T3821" s="10">
        <f t="shared" si="359"/>
        <v>42202.668055555558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143.33333333333334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12">
        <f t="shared" si="358"/>
        <v>42160.443483796298</v>
      </c>
      <c r="T3822" s="10">
        <f t="shared" si="359"/>
        <v>42190.443483796298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104.54285714285714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2">
        <f t="shared" si="358"/>
        <v>42340.972303240742</v>
      </c>
      <c r="T3823" s="10">
        <f t="shared" si="359"/>
        <v>42372.972303240742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110.02000000000001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2">
        <f t="shared" si="358"/>
        <v>42329.629826388882</v>
      </c>
      <c r="T3824" s="10">
        <f t="shared" si="359"/>
        <v>42388.749305555553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2">
        <f t="shared" si="358"/>
        <v>42170.701898148145</v>
      </c>
      <c r="T3825" s="10">
        <f t="shared" si="359"/>
        <v>42204.957638888889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2">
        <f t="shared" si="358"/>
        <v>42571.417858796289</v>
      </c>
      <c r="T3826" s="10">
        <f t="shared" si="359"/>
        <v>42583.361805555549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105.42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2">
        <f t="shared" si="358"/>
        <v>42150.861273148148</v>
      </c>
      <c r="T3827" s="10">
        <f t="shared" si="359"/>
        <v>42171.861273148148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119.16666666666667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12">
        <f t="shared" si="358"/>
        <v>42101.215208333328</v>
      </c>
      <c r="T3828" s="10">
        <f t="shared" si="359"/>
        <v>42131.215208333328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152.66666666666666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2">
        <f t="shared" si="358"/>
        <v>42034.719918981478</v>
      </c>
      <c r="T3829" s="10">
        <f t="shared" si="359"/>
        <v>42089.791666666664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2">
        <f t="shared" si="358"/>
        <v>41944.319293981483</v>
      </c>
      <c r="T3830" s="10">
        <f t="shared" si="359"/>
        <v>42004.36096064814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100.2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2">
        <f t="shared" si="358"/>
        <v>42593.657071759262</v>
      </c>
      <c r="T3831" s="10">
        <f t="shared" si="359"/>
        <v>42613.657071759262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12">
        <f t="shared" si="358"/>
        <v>42503.532534722217</v>
      </c>
      <c r="T3832" s="10">
        <f t="shared" si="359"/>
        <v>42517.532534722217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106.02199999999999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2">
        <f t="shared" si="358"/>
        <v>41927.640567129631</v>
      </c>
      <c r="T3833" s="10">
        <f t="shared" si="359"/>
        <v>41948.682233796295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104.66666666666666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2">
        <f t="shared" si="358"/>
        <v>42374.906655092585</v>
      </c>
      <c r="T3834" s="10">
        <f t="shared" si="359"/>
        <v>42419.906655092585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116.66666666666667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12">
        <f t="shared" si="358"/>
        <v>41963.664027777777</v>
      </c>
      <c r="T3835" s="10">
        <f t="shared" si="359"/>
        <v>41974.589583333327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109.03333333333333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2">
        <f t="shared" si="358"/>
        <v>42143.236886574072</v>
      </c>
      <c r="T3836" s="10">
        <f t="shared" si="359"/>
        <v>42173.236886574072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12">
        <f t="shared" si="358"/>
        <v>42460.733888888884</v>
      </c>
      <c r="T3837" s="10">
        <f t="shared" si="359"/>
        <v>42481.733888888884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112.5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2">
        <f t="shared" si="358"/>
        <v>42553.718194444438</v>
      </c>
      <c r="T3838" s="10">
        <f t="shared" si="359"/>
        <v>42584.964583333327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102.1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2">
        <f t="shared" si="358"/>
        <v>42152.557384259257</v>
      </c>
      <c r="T3839" s="10">
        <f t="shared" si="359"/>
        <v>42188.557384259257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100.824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2">
        <f t="shared" si="358"/>
        <v>42116.502418981479</v>
      </c>
      <c r="T3840" s="10">
        <f t="shared" si="359"/>
        <v>42146.502418981479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101.25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2">
        <f t="shared" si="358"/>
        <v>42154.934305555558</v>
      </c>
      <c r="T3841" s="10">
        <f t="shared" si="359"/>
        <v>42214.934305555558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ref="O3842:O3905" si="360">E3842/D3842*100</f>
        <v>6500</v>
      </c>
      <c r="P3842">
        <f t="shared" ref="P3842:P3905" si="361">E3842/L3842</f>
        <v>21.666666666666668</v>
      </c>
      <c r="Q3842" t="str">
        <f t="shared" si="356"/>
        <v>theater</v>
      </c>
      <c r="R3842" t="str">
        <f t="shared" si="357"/>
        <v>plays</v>
      </c>
      <c r="S3842" s="12">
        <f t="shared" si="358"/>
        <v>42432.493391203701</v>
      </c>
      <c r="T3842" s="10">
        <f t="shared" si="359"/>
        <v>42457.45172453703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si="360"/>
        <v>8.7200000000000006</v>
      </c>
      <c r="P3843">
        <f t="shared" si="361"/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2">
        <f t="shared" ref="S3843:S3906" si="364">(J3843/86400)+25569+(-5/24)</f>
        <v>41780.57739583333</v>
      </c>
      <c r="T3843" s="10">
        <f t="shared" ref="T3843:T3906" si="365">(I3843/86400)+25569+(-5/24)</f>
        <v>41840.57739583333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21.94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2">
        <f t="shared" si="364"/>
        <v>41740.285324074073</v>
      </c>
      <c r="T3844" s="10">
        <f t="shared" si="365"/>
        <v>41770.285324074073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21.3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2">
        <f t="shared" si="364"/>
        <v>41765.864166666666</v>
      </c>
      <c r="T3845" s="10">
        <f t="shared" si="365"/>
        <v>41790.864166666666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41.489795918367342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2">
        <f t="shared" si="364"/>
        <v>41766.408958333333</v>
      </c>
      <c r="T3846" s="10">
        <f t="shared" si="365"/>
        <v>41793.082638888889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2.105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2">
        <f t="shared" si="364"/>
        <v>42248.418680555558</v>
      </c>
      <c r="T3847" s="10">
        <f t="shared" si="365"/>
        <v>42278.418680555558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2.7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2">
        <f t="shared" si="364"/>
        <v>41885.01321759259</v>
      </c>
      <c r="T3848" s="10">
        <f t="shared" si="365"/>
        <v>41916.082638888889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16.161904761904761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2">
        <f t="shared" si="364"/>
        <v>42159.016099537032</v>
      </c>
      <c r="T3849" s="10">
        <f t="shared" si="365"/>
        <v>42204.016099537032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16.376923076923077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2">
        <f t="shared" si="364"/>
        <v>42265.608668981477</v>
      </c>
      <c r="T3850" s="10">
        <f t="shared" si="365"/>
        <v>42295.608668981477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7.043333333333333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2">
        <f t="shared" si="364"/>
        <v>42136.558842592589</v>
      </c>
      <c r="T3851" s="10">
        <f t="shared" si="365"/>
        <v>42166.558842592589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3.8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12">
        <f t="shared" si="364"/>
        <v>41974.916006944441</v>
      </c>
      <c r="T3852" s="10">
        <f t="shared" si="365"/>
        <v>42004.916006944441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34.08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12">
        <f t="shared" si="364"/>
        <v>42172.23123842592</v>
      </c>
      <c r="T3853" s="10">
        <f t="shared" si="365"/>
        <v>42202.23123842592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0.2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12">
        <f t="shared" si="364"/>
        <v>42064.982361111113</v>
      </c>
      <c r="T3854" s="10">
        <f t="shared" si="365"/>
        <v>42089.940694444442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2.5999999999999999E-2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12">
        <f t="shared" si="364"/>
        <v>41848.631689814814</v>
      </c>
      <c r="T3855" s="10">
        <f t="shared" si="365"/>
        <v>41883.631689814814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16.254545454545454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12">
        <f t="shared" si="364"/>
        <v>42103.67659722222</v>
      </c>
      <c r="T3856" s="10">
        <f t="shared" si="365"/>
        <v>42133.67659722222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2.5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12">
        <f t="shared" si="364"/>
        <v>42059.762395833335</v>
      </c>
      <c r="T3857" s="10">
        <f t="shared" si="365"/>
        <v>42089.720729166664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0.02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12">
        <f t="shared" si="364"/>
        <v>42041.534756944442</v>
      </c>
      <c r="T3858" s="10">
        <f t="shared" si="365"/>
        <v>42071.493090277778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5.2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12">
        <f t="shared" si="364"/>
        <v>41829.528819444444</v>
      </c>
      <c r="T3859" s="10">
        <f t="shared" si="365"/>
        <v>41852.508333333331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12">
        <f t="shared" si="364"/>
        <v>42128.222731481474</v>
      </c>
      <c r="T3860" s="10">
        <f t="shared" si="365"/>
        <v>42146.666666666664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0.04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12">
        <f t="shared" si="364"/>
        <v>41789.685266203705</v>
      </c>
      <c r="T3861" s="10">
        <f t="shared" si="365"/>
        <v>41815.666666666664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17.666666666666668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2">
        <f t="shared" si="364"/>
        <v>41833.452662037038</v>
      </c>
      <c r="T3862" s="10">
        <f t="shared" si="365"/>
        <v>41863.452662037038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12">
        <f t="shared" si="364"/>
        <v>41914.381678240738</v>
      </c>
      <c r="T3863" s="10">
        <f t="shared" si="365"/>
        <v>41955.699305555558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1.3333333333333334E-2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12">
        <f t="shared" si="364"/>
        <v>42611.052731481475</v>
      </c>
      <c r="T3864" s="10">
        <f t="shared" si="365"/>
        <v>42625.499305555553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2">
        <f t="shared" si="364"/>
        <v>42253.424826388888</v>
      </c>
      <c r="T3865" s="10">
        <f t="shared" si="365"/>
        <v>42313.466493055552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1.2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12">
        <f t="shared" si="364"/>
        <v>42295.683495370373</v>
      </c>
      <c r="T3866" s="10">
        <f t="shared" si="365"/>
        <v>42325.72516203703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26.937422295897225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2">
        <f t="shared" si="364"/>
        <v>41841.44326388889</v>
      </c>
      <c r="T3867" s="10">
        <f t="shared" si="365"/>
        <v>41881.020833333328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0.54999999999999993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12">
        <f t="shared" si="364"/>
        <v>42402.738668981481</v>
      </c>
      <c r="T3868" s="10">
        <f t="shared" si="365"/>
        <v>42451.936805555553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12.55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12">
        <f t="shared" si="364"/>
        <v>42509.605775462966</v>
      </c>
      <c r="T3869" s="10">
        <f t="shared" si="365"/>
        <v>42539.605775462966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0.2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12">
        <f t="shared" si="364"/>
        <v>41865.45144675926</v>
      </c>
      <c r="T3870" s="10">
        <f t="shared" si="365"/>
        <v>41890.45144675926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3.4474868431088401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2">
        <f t="shared" si="364"/>
        <v>42047.516111111108</v>
      </c>
      <c r="T3871" s="10">
        <f t="shared" si="365"/>
        <v>42076.924305555549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12">
        <f t="shared" si="364"/>
        <v>41792.963865740741</v>
      </c>
      <c r="T3872" s="10">
        <f t="shared" si="365"/>
        <v>41822.963865740741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2.666666666666667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2">
        <f t="shared" si="364"/>
        <v>42763.572337962956</v>
      </c>
      <c r="T3873" s="10">
        <f t="shared" si="365"/>
        <v>42823.530671296299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2">
        <f t="shared" si="364"/>
        <v>42179.9374537037</v>
      </c>
      <c r="T3874" s="10">
        <f t="shared" si="365"/>
        <v>42229.9374537037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2">
        <f t="shared" si="364"/>
        <v>42255.487673611111</v>
      </c>
      <c r="T3875" s="10">
        <f t="shared" si="365"/>
        <v>42285.487673611111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2">
        <f t="shared" si="364"/>
        <v>42006.808124999996</v>
      </c>
      <c r="T3876" s="10">
        <f t="shared" si="365"/>
        <v>42027.833333333336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2">
        <f t="shared" si="364"/>
        <v>42615.138483796291</v>
      </c>
      <c r="T3877" s="10">
        <f t="shared" si="365"/>
        <v>42616.208333333336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52.794871794871788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2">
        <f t="shared" si="364"/>
        <v>42372.415833333333</v>
      </c>
      <c r="T3878" s="10">
        <f t="shared" si="365"/>
        <v>42402.415833333333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4.9639999999999995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2">
        <f t="shared" si="364"/>
        <v>42682.469351851854</v>
      </c>
      <c r="T3879" s="10">
        <f t="shared" si="365"/>
        <v>42712.469351851854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5.5555555555555552E-2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12">
        <f t="shared" si="364"/>
        <v>42154.610486111109</v>
      </c>
      <c r="T3880" s="10">
        <f t="shared" si="365"/>
        <v>42184.957638888889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2">
        <f t="shared" si="364"/>
        <v>41999.652731481481</v>
      </c>
      <c r="T3881" s="10">
        <f t="shared" si="365"/>
        <v>42029.652731481481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13.066666666666665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2">
        <f t="shared" si="364"/>
        <v>41815.606712962959</v>
      </c>
      <c r="T3882" s="10">
        <f t="shared" si="365"/>
        <v>41850.75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12">
        <f t="shared" si="364"/>
        <v>42755.810173611106</v>
      </c>
      <c r="T3883" s="10">
        <f t="shared" si="365"/>
        <v>42785.810173611106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2">
        <f t="shared" si="364"/>
        <v>42373.77511574074</v>
      </c>
      <c r="T3884" s="10">
        <f t="shared" si="365"/>
        <v>42400.752083333333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2">
        <f t="shared" si="364"/>
        <v>41854.394317129627</v>
      </c>
      <c r="T3885" s="10">
        <f t="shared" si="365"/>
        <v>41884.394317129627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2">
        <f t="shared" si="364"/>
        <v>42065.583240740736</v>
      </c>
      <c r="T3886" s="10">
        <f t="shared" si="365"/>
        <v>42090.541574074072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2">
        <f t="shared" si="364"/>
        <v>42469.742951388886</v>
      </c>
      <c r="T3887" s="10">
        <f t="shared" si="365"/>
        <v>42499.742951388886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2">
        <f t="shared" si="364"/>
        <v>41954.019699074073</v>
      </c>
      <c r="T3888" s="10">
        <f t="shared" si="365"/>
        <v>41984.019699074073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1.7500000000000002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2">
        <f t="shared" si="364"/>
        <v>42079.649641203701</v>
      </c>
      <c r="T3889" s="10">
        <f t="shared" si="365"/>
        <v>42125.708333333336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27.1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2">
        <f t="shared" si="364"/>
        <v>42762.337476851848</v>
      </c>
      <c r="T3890" s="10">
        <f t="shared" si="365"/>
        <v>42792.337476851848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1.4749999999999999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2">
        <f t="shared" si="364"/>
        <v>41976.796643518515</v>
      </c>
      <c r="T3891" s="10">
        <f t="shared" si="365"/>
        <v>42008.768055555549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16.826666666666668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12">
        <f t="shared" si="364"/>
        <v>42171.55027777778</v>
      </c>
      <c r="T3892" s="10">
        <f t="shared" si="365"/>
        <v>42231.55027777778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32.5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2">
        <f t="shared" si="364"/>
        <v>42055.924120370364</v>
      </c>
      <c r="T3893" s="10">
        <f t="shared" si="365"/>
        <v>42085.999305555553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2">
        <f t="shared" si="364"/>
        <v>41867.443946759253</v>
      </c>
      <c r="T3894" s="10">
        <f t="shared" si="365"/>
        <v>41875.083333333328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21.55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2">
        <f t="shared" si="364"/>
        <v>41779.449537037035</v>
      </c>
      <c r="T3895" s="10">
        <f t="shared" si="365"/>
        <v>41821.041666666664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3.4666666666666663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2">
        <f t="shared" si="364"/>
        <v>42679.750138888885</v>
      </c>
      <c r="T3896" s="10">
        <f t="shared" si="365"/>
        <v>42709.999305555553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12">
        <f t="shared" si="364"/>
        <v>42032.041875000003</v>
      </c>
      <c r="T3897" s="10">
        <f t="shared" si="365"/>
        <v>42063.041875000003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10.625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12">
        <f t="shared" si="364"/>
        <v>41792.983541666668</v>
      </c>
      <c r="T3898" s="10">
        <f t="shared" si="365"/>
        <v>41806.983541666668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17.599999999999998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12">
        <f t="shared" si="364"/>
        <v>41982.665312499994</v>
      </c>
      <c r="T3899" s="10">
        <f t="shared" si="365"/>
        <v>42012.665312499994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32.56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2">
        <f t="shared" si="364"/>
        <v>42193.273958333331</v>
      </c>
      <c r="T3900" s="10">
        <f t="shared" si="365"/>
        <v>42233.458333333336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1.25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12">
        <f t="shared" si="364"/>
        <v>41843.566678240742</v>
      </c>
      <c r="T3901" s="10">
        <f t="shared" si="365"/>
        <v>41863.566678240742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5.4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12">
        <f t="shared" si="364"/>
        <v>42135.884155092594</v>
      </c>
      <c r="T3902" s="10">
        <f t="shared" si="365"/>
        <v>42165.884155092594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0.83333333333333337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12">
        <f t="shared" si="364"/>
        <v>42317.618043981478</v>
      </c>
      <c r="T3903" s="10">
        <f t="shared" si="365"/>
        <v>42357.618043981478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48.833333333333336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2">
        <f t="shared" si="364"/>
        <v>42663.259745370371</v>
      </c>
      <c r="T3904" s="10">
        <f t="shared" si="365"/>
        <v>42688.301412037035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2">
        <f t="shared" si="364"/>
        <v>42185.802835648145</v>
      </c>
      <c r="T3905" s="10">
        <f t="shared" si="365"/>
        <v>42230.609722222223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ref="O3906:O3969" si="366">E3906/D3906*100</f>
        <v>0.03</v>
      </c>
      <c r="P3906">
        <f t="shared" ref="P3906:P3969" si="367">E3906/L3906</f>
        <v>1.5</v>
      </c>
      <c r="Q3906" t="str">
        <f t="shared" si="362"/>
        <v>theater</v>
      </c>
      <c r="R3906" t="str">
        <f t="shared" si="363"/>
        <v>plays</v>
      </c>
      <c r="S3906" s="12">
        <f t="shared" si="364"/>
        <v>42095.020833333336</v>
      </c>
      <c r="T3906" s="10">
        <f t="shared" si="365"/>
        <v>42109.00277777778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si="366"/>
        <v>11.533333333333333</v>
      </c>
      <c r="P3907">
        <f t="shared" si="367"/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2">
        <f t="shared" ref="S3907:S3970" si="370">(J3907/86400)+25569+(-5/24)</f>
        <v>42124.415543981479</v>
      </c>
      <c r="T3907" s="10">
        <f t="shared" ref="T3907:T3970" si="371">(I3907/86400)+25569+(-5/24)</f>
        <v>42166.749999999993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67.333333333333329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2">
        <f t="shared" si="370"/>
        <v>42143.709409722222</v>
      </c>
      <c r="T3908" s="10">
        <f t="shared" si="371"/>
        <v>42181.350694444445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15.299999999999999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12">
        <f t="shared" si="370"/>
        <v>41906.611180555556</v>
      </c>
      <c r="T3909" s="10">
        <f t="shared" si="371"/>
        <v>41938.630555555552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8.6666666666666679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12">
        <f t="shared" si="370"/>
        <v>41833.927037037036</v>
      </c>
      <c r="T3910" s="10">
        <f t="shared" si="371"/>
        <v>41848.927037037036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0.22499999999999998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12">
        <f t="shared" si="370"/>
        <v>41863.150949074072</v>
      </c>
      <c r="T3911" s="10">
        <f t="shared" si="371"/>
        <v>41893.150949074072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3.0833333333333335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2">
        <f t="shared" si="370"/>
        <v>42224.548576388886</v>
      </c>
      <c r="T3912" s="10">
        <f t="shared" si="371"/>
        <v>42254.548576388886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37.412500000000001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2">
        <f t="shared" si="370"/>
        <v>41939.603900462964</v>
      </c>
      <c r="T3913" s="10">
        <f t="shared" si="371"/>
        <v>41969.645567129628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6.6666666666666671E-3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12">
        <f t="shared" si="370"/>
        <v>42059.061689814807</v>
      </c>
      <c r="T3914" s="10">
        <f t="shared" si="371"/>
        <v>42118.982638888883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2">
        <f t="shared" si="370"/>
        <v>42308.002881944441</v>
      </c>
      <c r="T3915" s="10">
        <f t="shared" si="371"/>
        <v>42338.044548611106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36.36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2">
        <f t="shared" si="370"/>
        <v>42114.610601851855</v>
      </c>
      <c r="T3916" s="10">
        <f t="shared" si="371"/>
        <v>42134.749305555553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0.33333333333333337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12">
        <f t="shared" si="370"/>
        <v>42492.776724537034</v>
      </c>
      <c r="T3917" s="10">
        <f t="shared" si="371"/>
        <v>42522.776724537034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2">
        <f t="shared" si="370"/>
        <v>42494.263333333329</v>
      </c>
      <c r="T3918" s="10">
        <f t="shared" si="371"/>
        <v>42524.263333333329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0.2857142857142857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12">
        <f t="shared" si="370"/>
        <v>41863.318993055553</v>
      </c>
      <c r="T3919" s="10">
        <f t="shared" si="371"/>
        <v>41893.318993055553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0.2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12">
        <f t="shared" si="370"/>
        <v>41843.456284722219</v>
      </c>
      <c r="T3920" s="10">
        <f t="shared" si="371"/>
        <v>41855.458333333328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1.7999999999999998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12">
        <f t="shared" si="370"/>
        <v>42358.476539351854</v>
      </c>
      <c r="T3921" s="10">
        <f t="shared" si="371"/>
        <v>42386.791666666664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5.4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12">
        <f t="shared" si="370"/>
        <v>42657.178935185184</v>
      </c>
      <c r="T3922" s="10">
        <f t="shared" si="371"/>
        <v>42687.220601851848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2">
        <f t="shared" si="370"/>
        <v>41926.333969907406</v>
      </c>
      <c r="T3923" s="10">
        <f t="shared" si="371"/>
        <v>41938.541666666664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8.1333333333333329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2">
        <f t="shared" si="370"/>
        <v>42020.560300925928</v>
      </c>
      <c r="T3924" s="10">
        <f t="shared" si="371"/>
        <v>42065.749999999993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12.034782608695652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2">
        <f t="shared" si="370"/>
        <v>42075.771655092591</v>
      </c>
      <c r="T3925" s="10">
        <f t="shared" si="371"/>
        <v>42103.771655092591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15.266666666666667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2">
        <f t="shared" si="370"/>
        <v>41786.751412037032</v>
      </c>
      <c r="T3926" s="10">
        <f t="shared" si="371"/>
        <v>41816.751412037032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12">
        <f t="shared" si="370"/>
        <v>41820.662488425922</v>
      </c>
      <c r="T3927" s="10">
        <f t="shared" si="371"/>
        <v>41850.662488425922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0.3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12">
        <f t="shared" si="370"/>
        <v>41969.876712962963</v>
      </c>
      <c r="T3928" s="10">
        <f t="shared" si="371"/>
        <v>41999.876712962963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12">
        <f t="shared" si="370"/>
        <v>41830.059074074074</v>
      </c>
      <c r="T3929" s="10">
        <f t="shared" si="371"/>
        <v>41860.059074074074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13.020000000000001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12">
        <f t="shared" si="370"/>
        <v>42265.474849537037</v>
      </c>
      <c r="T3930" s="10">
        <f t="shared" si="371"/>
        <v>42292.999305555553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2.2650000000000001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2">
        <f t="shared" si="370"/>
        <v>42601.618807870364</v>
      </c>
      <c r="T3931" s="10">
        <f t="shared" si="371"/>
        <v>42631.618807870364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2">
        <f t="shared" si="370"/>
        <v>42433.13041666666</v>
      </c>
      <c r="T3932" s="10">
        <f t="shared" si="371"/>
        <v>42461.041666666664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2">
        <f t="shared" si="370"/>
        <v>42227.943368055552</v>
      </c>
      <c r="T3933" s="10">
        <f t="shared" si="371"/>
        <v>42252.943368055552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8.3333333333333332E-3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12">
        <f t="shared" si="370"/>
        <v>42414.960231481477</v>
      </c>
      <c r="T3934" s="10">
        <f t="shared" si="371"/>
        <v>42444.918564814812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15.742857142857142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2">
        <f t="shared" si="370"/>
        <v>42538.759976851848</v>
      </c>
      <c r="T3935" s="10">
        <f t="shared" si="371"/>
        <v>42567.821527777771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2">
        <f t="shared" si="370"/>
        <v>42233.463414351849</v>
      </c>
      <c r="T3936" s="10">
        <f t="shared" si="371"/>
        <v>42278.333333333336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43.833333333333336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2">
        <f t="shared" si="370"/>
        <v>42221.448449074072</v>
      </c>
      <c r="T3937" s="10">
        <f t="shared" si="371"/>
        <v>42281.448449074072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2">
        <f t="shared" si="370"/>
        <v>42675.054629629631</v>
      </c>
      <c r="T3938" s="10">
        <f t="shared" si="371"/>
        <v>42705.096296296295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86.135181975736558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12">
        <f t="shared" si="370"/>
        <v>42534.423148148147</v>
      </c>
      <c r="T3939" s="10">
        <f t="shared" si="371"/>
        <v>42562.423148148147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12.196620583717358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2">
        <f t="shared" si="370"/>
        <v>42151.697384259256</v>
      </c>
      <c r="T3940" s="10">
        <f t="shared" si="371"/>
        <v>42182.697384259256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0.1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12">
        <f t="shared" si="370"/>
        <v>41915.191886574074</v>
      </c>
      <c r="T3941" s="10">
        <f t="shared" si="371"/>
        <v>41918.979166666664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0.22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12">
        <f t="shared" si="370"/>
        <v>41961.284155092588</v>
      </c>
      <c r="T3942" s="10">
        <f t="shared" si="371"/>
        <v>42006.284155092588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0.90909090909090906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12">
        <f t="shared" si="370"/>
        <v>41940.378900462958</v>
      </c>
      <c r="T3943" s="10">
        <f t="shared" si="371"/>
        <v>41967.833333333336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2">
        <f t="shared" si="370"/>
        <v>42111.695763888885</v>
      </c>
      <c r="T3944" s="10">
        <f t="shared" si="371"/>
        <v>42171.695763888885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35.64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2">
        <f t="shared" si="370"/>
        <v>42279.570231481477</v>
      </c>
      <c r="T3945" s="10">
        <f t="shared" si="371"/>
        <v>42310.493055555555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2">
        <f t="shared" si="370"/>
        <v>42213.454571759255</v>
      </c>
      <c r="T3946" s="10">
        <f t="shared" si="371"/>
        <v>42243.454571759255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0.25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12">
        <f t="shared" si="370"/>
        <v>42109.593379629623</v>
      </c>
      <c r="T3947" s="10">
        <f t="shared" si="371"/>
        <v>42139.593379629623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3.25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12">
        <f t="shared" si="370"/>
        <v>42031.625254629624</v>
      </c>
      <c r="T3948" s="10">
        <f t="shared" si="371"/>
        <v>42063.124999999993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3.3666666666666663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12">
        <f t="shared" si="370"/>
        <v>42614.934537037036</v>
      </c>
      <c r="T3949" s="10">
        <f t="shared" si="371"/>
        <v>42644.934537037036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2">
        <f t="shared" si="370"/>
        <v>41829.117164351854</v>
      </c>
      <c r="T3950" s="10">
        <f t="shared" si="371"/>
        <v>41889.117164351854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15.770000000000001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2">
        <f t="shared" si="370"/>
        <v>42015.912280092591</v>
      </c>
      <c r="T3951" s="10">
        <f t="shared" si="371"/>
        <v>42045.912280092591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0.625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12">
        <f t="shared" si="370"/>
        <v>42439.493981481479</v>
      </c>
      <c r="T3952" s="10">
        <f t="shared" si="371"/>
        <v>42468.565972222219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5.0000000000000001E-4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12">
        <f t="shared" si="370"/>
        <v>42433.617384259262</v>
      </c>
      <c r="T3953" s="10">
        <f t="shared" si="371"/>
        <v>42493.57571759259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9.6153846153846159E-2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12">
        <f t="shared" si="370"/>
        <v>42243.582060185181</v>
      </c>
      <c r="T3954" s="10">
        <f t="shared" si="371"/>
        <v>42303.582060185181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2">
        <f t="shared" si="370"/>
        <v>42549.840115740742</v>
      </c>
      <c r="T3955" s="10">
        <f t="shared" si="371"/>
        <v>42580.770138888889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2">
        <f t="shared" si="370"/>
        <v>41774.442870370367</v>
      </c>
      <c r="T3956" s="10">
        <f t="shared" si="371"/>
        <v>41834.442870370367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24.285714285714285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2">
        <f t="shared" si="370"/>
        <v>42306.640520833331</v>
      </c>
      <c r="T3957" s="10">
        <f t="shared" si="371"/>
        <v>42336.682187499995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2">
        <f t="shared" si="370"/>
        <v>42457.723692129628</v>
      </c>
      <c r="T3958" s="10">
        <f t="shared" si="371"/>
        <v>42484.805555555555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2.5000000000000001E-2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12">
        <f t="shared" si="370"/>
        <v>42513.76798611111</v>
      </c>
      <c r="T3959" s="10">
        <f t="shared" si="371"/>
        <v>42559.76798611111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32.049999999999997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2">
        <f t="shared" si="370"/>
        <v>41816.742037037031</v>
      </c>
      <c r="T3960" s="10">
        <f t="shared" si="371"/>
        <v>41853.375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24.333333333333336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2">
        <f t="shared" si="370"/>
        <v>41880.580509259256</v>
      </c>
      <c r="T3961" s="10">
        <f t="shared" si="371"/>
        <v>41910.580509259256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1.5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12">
        <f t="shared" si="370"/>
        <v>42342.63722222222</v>
      </c>
      <c r="T3962" s="10">
        <f t="shared" si="371"/>
        <v>42372.63722222222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0.42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12">
        <f t="shared" si="370"/>
        <v>41745.682986111111</v>
      </c>
      <c r="T3963" s="10">
        <f t="shared" si="371"/>
        <v>41767.682986111111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3.214285714285714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12">
        <f t="shared" si="370"/>
        <v>42311.413124999999</v>
      </c>
      <c r="T3964" s="10">
        <f t="shared" si="371"/>
        <v>42336.413124999999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2">
        <f t="shared" si="370"/>
        <v>42295.945798611108</v>
      </c>
      <c r="T3965" s="10">
        <f t="shared" si="371"/>
        <v>42325.987465277773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6.3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12">
        <f t="shared" si="370"/>
        <v>42053.513726851852</v>
      </c>
      <c r="T3966" s="10">
        <f t="shared" si="371"/>
        <v>42113.47206018518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14.249999999999998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2">
        <f t="shared" si="370"/>
        <v>42414.027546296296</v>
      </c>
      <c r="T3967" s="10">
        <f t="shared" si="371"/>
        <v>42473.985879629625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0.6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12">
        <f t="shared" si="370"/>
        <v>41801.503217592588</v>
      </c>
      <c r="T3968" s="10">
        <f t="shared" si="371"/>
        <v>41843.915972222218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24.117647058823529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12">
        <f t="shared" si="370"/>
        <v>42770.082256944443</v>
      </c>
      <c r="T3969" s="10">
        <f t="shared" si="371"/>
        <v>42800.082256944443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ref="O3970:O4033" si="372">E3970/D3970*100</f>
        <v>10.54</v>
      </c>
      <c r="P3970">
        <f t="shared" ref="P3970:P4033" si="373">E3970/L3970</f>
        <v>47.909090909090907</v>
      </c>
      <c r="Q3970" t="str">
        <f t="shared" si="368"/>
        <v>theater</v>
      </c>
      <c r="R3970" t="str">
        <f t="shared" si="369"/>
        <v>plays</v>
      </c>
      <c r="S3970" s="12">
        <f t="shared" si="370"/>
        <v>42452.60732638889</v>
      </c>
      <c r="T3970" s="10">
        <f t="shared" si="371"/>
        <v>42512.60732638889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si="372"/>
        <v>7.4690265486725664</v>
      </c>
      <c r="P3971">
        <f t="shared" si="373"/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2">
        <f t="shared" ref="S3971:S4034" si="376">(J3971/86400)+25569+(-5/24)</f>
        <v>42601.646365740737</v>
      </c>
      <c r="T3971" s="10">
        <f t="shared" ref="T3971:T4034" si="377">(I3971/86400)+25569+(-5/24)</f>
        <v>42610.954861111109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7.3333333333333334E-2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12">
        <f t="shared" si="376"/>
        <v>42447.655219907407</v>
      </c>
      <c r="T3972" s="10">
        <f t="shared" si="377"/>
        <v>42477.655219907407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0.97142857142857131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2">
        <f t="shared" si="376"/>
        <v>41811.327847222223</v>
      </c>
      <c r="T3973" s="10">
        <f t="shared" si="377"/>
        <v>41841.327847222223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21.099999999999998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2">
        <f t="shared" si="376"/>
        <v>41980.859189814808</v>
      </c>
      <c r="T3974" s="10">
        <f t="shared" si="377"/>
        <v>42040.859189814808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78.100000000000009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2">
        <f t="shared" si="376"/>
        <v>42469.475810185184</v>
      </c>
      <c r="T3975" s="10">
        <f t="shared" si="377"/>
        <v>42498.958333333336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2">
        <f t="shared" si="376"/>
        <v>42493.338518518511</v>
      </c>
      <c r="T3976" s="10">
        <f t="shared" si="377"/>
        <v>42523.338518518511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2">
        <f t="shared" si="376"/>
        <v>42534.658541666664</v>
      </c>
      <c r="T3977" s="10">
        <f t="shared" si="377"/>
        <v>42564.658541666664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47.692307692307693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12">
        <f t="shared" si="376"/>
        <v>41830.650011574071</v>
      </c>
      <c r="T3978" s="10">
        <f t="shared" si="377"/>
        <v>41852.083333333328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1.4500000000000002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12">
        <f t="shared" si="376"/>
        <v>42543.580231481479</v>
      </c>
      <c r="T3979" s="10">
        <f t="shared" si="377"/>
        <v>42573.580231481479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10.7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12">
        <f t="shared" si="376"/>
        <v>41975.434641203705</v>
      </c>
      <c r="T3980" s="10">
        <f t="shared" si="377"/>
        <v>42035.434641203705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1.8333333333333333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2">
        <f t="shared" si="376"/>
        <v>42069.695104166669</v>
      </c>
      <c r="T3981" s="10">
        <f t="shared" si="377"/>
        <v>42092.624999999993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2">
        <f t="shared" si="376"/>
        <v>41795.390590277777</v>
      </c>
      <c r="T3982" s="10">
        <f t="shared" si="377"/>
        <v>41825.390590277777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4.083333333333333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12">
        <f t="shared" si="376"/>
        <v>42507.971631944441</v>
      </c>
      <c r="T3983" s="10">
        <f t="shared" si="377"/>
        <v>42567.971631944441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12">
        <f t="shared" si="376"/>
        <v>42132.601620370369</v>
      </c>
      <c r="T3984" s="10">
        <f t="shared" si="377"/>
        <v>42192.601620370369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34.802513464991023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2">
        <f t="shared" si="376"/>
        <v>41747.661527777775</v>
      </c>
      <c r="T3985" s="10">
        <f t="shared" si="377"/>
        <v>41779.082638888889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6.3333333333333339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12">
        <f t="shared" si="376"/>
        <v>41920.75513888889</v>
      </c>
      <c r="T3986" s="10">
        <f t="shared" si="377"/>
        <v>41950.791666666664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32.049999999999997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2">
        <f t="shared" si="376"/>
        <v>42399.499074074069</v>
      </c>
      <c r="T3987" s="10">
        <f t="shared" si="377"/>
        <v>42420.670138888883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9.76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2">
        <f t="shared" si="376"/>
        <v>42467.340208333328</v>
      </c>
      <c r="T3988" s="10">
        <f t="shared" si="377"/>
        <v>42496.336111111108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37.75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2">
        <f t="shared" si="376"/>
        <v>41765.716319444444</v>
      </c>
      <c r="T3989" s="10">
        <f t="shared" si="377"/>
        <v>41775.716319444444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2.1333333333333333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12">
        <f t="shared" si="376"/>
        <v>42229.872835648144</v>
      </c>
      <c r="T3990" s="10">
        <f t="shared" si="377"/>
        <v>42244.872835648144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2">
        <f t="shared" si="376"/>
        <v>42286.541446759256</v>
      </c>
      <c r="T3991" s="10">
        <f t="shared" si="377"/>
        <v>42316.583113425928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4.1818181818181817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12">
        <f t="shared" si="376"/>
        <v>42401.464039351849</v>
      </c>
      <c r="T3992" s="10">
        <f t="shared" si="377"/>
        <v>42431.464039351849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12">
        <f t="shared" si="376"/>
        <v>42125.436134259253</v>
      </c>
      <c r="T3993" s="10">
        <f t="shared" si="377"/>
        <v>42155.436134259253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5.41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2">
        <f t="shared" si="376"/>
        <v>42289.732164351844</v>
      </c>
      <c r="T3994" s="10">
        <f t="shared" si="377"/>
        <v>42349.773831018516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6.0000000000000001E-3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12">
        <f t="shared" si="376"/>
        <v>42107.656388888885</v>
      </c>
      <c r="T3995" s="10">
        <f t="shared" si="377"/>
        <v>42137.656388888885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0.25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12">
        <f t="shared" si="376"/>
        <v>41809.181597222218</v>
      </c>
      <c r="T3996" s="10">
        <f t="shared" si="377"/>
        <v>41839.181597222218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12">
        <f t="shared" si="376"/>
        <v>42019.475428240738</v>
      </c>
      <c r="T3997" s="10">
        <f t="shared" si="377"/>
        <v>42049.268749999996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16.566666666666666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2">
        <f t="shared" si="376"/>
        <v>41950.058611111112</v>
      </c>
      <c r="T3998" s="10">
        <f t="shared" si="377"/>
        <v>41963.461111111108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2">
        <f t="shared" si="376"/>
        <v>42069.183113425919</v>
      </c>
      <c r="T3999" s="10">
        <f t="shared" si="377"/>
        <v>42099.141446759262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57.199999999999996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2">
        <f t="shared" si="376"/>
        <v>42061.754930555551</v>
      </c>
      <c r="T4000" s="10">
        <f t="shared" si="377"/>
        <v>42091.713263888887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16.514285714285716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2">
        <f t="shared" si="376"/>
        <v>41842.620347222219</v>
      </c>
      <c r="T4001" s="10">
        <f t="shared" si="377"/>
        <v>41882.619317129625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0.125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12">
        <f t="shared" si="376"/>
        <v>42437.437013888884</v>
      </c>
      <c r="T4002" s="10">
        <f t="shared" si="377"/>
        <v>42497.39534722222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37.75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2">
        <f t="shared" si="376"/>
        <v>42775.755879629629</v>
      </c>
      <c r="T4003" s="10">
        <f t="shared" si="377"/>
        <v>42795.583333333336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1.8399999999999999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12">
        <f t="shared" si="376"/>
        <v>41878.835196759253</v>
      </c>
      <c r="T4004" s="10">
        <f t="shared" si="377"/>
        <v>41908.835196759253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10.050000000000001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2">
        <f t="shared" si="376"/>
        <v>42020.379016203697</v>
      </c>
      <c r="T4005" s="10">
        <f t="shared" si="377"/>
        <v>42050.379016203697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0.2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12">
        <f t="shared" si="376"/>
        <v>41889.954363425924</v>
      </c>
      <c r="T4006" s="10">
        <f t="shared" si="377"/>
        <v>41919.954363425924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1.3333333333333335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12">
        <f t="shared" si="376"/>
        <v>41872.599363425921</v>
      </c>
      <c r="T4007" s="10">
        <f t="shared" si="377"/>
        <v>41932.599363425921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6.6666666666666671E-3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12">
        <f t="shared" si="376"/>
        <v>42391.564664351848</v>
      </c>
      <c r="T4008" s="10">
        <f t="shared" si="377"/>
        <v>42416.564664351848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0.25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12">
        <f t="shared" si="376"/>
        <v>41848.564594907402</v>
      </c>
      <c r="T4009" s="10">
        <f t="shared" si="377"/>
        <v>41877.477777777771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12">
        <f t="shared" si="376"/>
        <v>42177.755868055552</v>
      </c>
      <c r="T4010" s="10">
        <f t="shared" si="377"/>
        <v>42207.755868055552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3.8860103626943006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12">
        <f t="shared" si="376"/>
        <v>41851.492592592593</v>
      </c>
      <c r="T4011" s="10">
        <f t="shared" si="377"/>
        <v>41891.492592592593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24.194444444444443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2">
        <f t="shared" si="376"/>
        <v>41921.562106481477</v>
      </c>
      <c r="T4012" s="10">
        <f t="shared" si="377"/>
        <v>41938.562106481477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7.6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12">
        <f t="shared" si="376"/>
        <v>42002.336550925924</v>
      </c>
      <c r="T4013" s="10">
        <f t="shared" si="377"/>
        <v>42032.336550925924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2">
        <f t="shared" si="376"/>
        <v>42096.336215277777</v>
      </c>
      <c r="T4014" s="10">
        <f t="shared" si="377"/>
        <v>42126.336215277777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1.3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12">
        <f t="shared" si="376"/>
        <v>42021.092858796292</v>
      </c>
      <c r="T4015" s="10">
        <f t="shared" si="377"/>
        <v>42051.092858796292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2">
        <f t="shared" si="376"/>
        <v>42419.037835648145</v>
      </c>
      <c r="T4016" s="10">
        <f t="shared" si="377"/>
        <v>42434.037835648145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1.4285714285714287E-2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12">
        <f t="shared" si="376"/>
        <v>42174.572488425925</v>
      </c>
      <c r="T4017" s="10">
        <f t="shared" si="377"/>
        <v>42204.572488425925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14.000000000000002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12">
        <f t="shared" si="376"/>
        <v>41869.664351851847</v>
      </c>
      <c r="T4018" s="10">
        <f t="shared" si="377"/>
        <v>41899.664351851847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1.05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12">
        <f t="shared" si="376"/>
        <v>41856.463819444441</v>
      </c>
      <c r="T4019" s="10">
        <f t="shared" si="377"/>
        <v>41886.463819444441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8.6666666666666679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12">
        <f t="shared" si="376"/>
        <v>42620.702638888884</v>
      </c>
      <c r="T4020" s="10">
        <f t="shared" si="377"/>
        <v>42650.702638888884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0.82857142857142851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12">
        <f t="shared" si="376"/>
        <v>42417.467546296299</v>
      </c>
      <c r="T4021" s="10">
        <f t="shared" si="377"/>
        <v>42475.477777777771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16.666666666666664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2">
        <f t="shared" si="376"/>
        <v>42056.982627314814</v>
      </c>
      <c r="T4022" s="10">
        <f t="shared" si="377"/>
        <v>42086.940960648142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0.83333333333333337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12">
        <f t="shared" si="376"/>
        <v>41878.703217592592</v>
      </c>
      <c r="T4023" s="10">
        <f t="shared" si="377"/>
        <v>41938.703217592592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69.561111111111103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2">
        <f t="shared" si="376"/>
        <v>41990.375775462962</v>
      </c>
      <c r="T4024" s="10">
        <f t="shared" si="377"/>
        <v>42035.912499999999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2">
        <f t="shared" si="376"/>
        <v>42408.791238425925</v>
      </c>
      <c r="T4025" s="10">
        <f t="shared" si="377"/>
        <v>42453.749571759261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1.25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12">
        <f t="shared" si="376"/>
        <v>42217.461770833332</v>
      </c>
      <c r="T4026" s="10">
        <f t="shared" si="377"/>
        <v>42247.461770833332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12">
        <f t="shared" si="376"/>
        <v>42151.029351851852</v>
      </c>
      <c r="T4027" s="10">
        <f t="shared" si="377"/>
        <v>42211.029351851852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2">
        <f t="shared" si="376"/>
        <v>42282.447210648148</v>
      </c>
      <c r="T4028" s="10">
        <f t="shared" si="377"/>
        <v>42342.488877314812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7.166666666666667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2">
        <f t="shared" si="376"/>
        <v>42768.762511574074</v>
      </c>
      <c r="T4029" s="10">
        <f t="shared" si="377"/>
        <v>42788.833333333336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28.050000000000004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12">
        <f t="shared" si="376"/>
        <v>41765.730324074073</v>
      </c>
      <c r="T4030" s="10">
        <f t="shared" si="377"/>
        <v>41795.730324074073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2">
        <f t="shared" si="376"/>
        <v>42321.816782407404</v>
      </c>
      <c r="T4031" s="10">
        <f t="shared" si="377"/>
        <v>42351.816782407404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2">
        <f t="shared" si="376"/>
        <v>42374.446747685179</v>
      </c>
      <c r="T4032" s="10">
        <f t="shared" si="377"/>
        <v>42403.575694444444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2">
        <f t="shared" si="376"/>
        <v>41941.376898148148</v>
      </c>
      <c r="T4033" s="10">
        <f t="shared" si="377"/>
        <v>41991.418564814812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ref="O4034:O4097" si="378">E4034/D4034*100</f>
        <v>6.8287037037037033</v>
      </c>
      <c r="P4034">
        <f t="shared" ref="P4034:P4097" si="379">E4034/L4034</f>
        <v>59</v>
      </c>
      <c r="Q4034" t="str">
        <f t="shared" si="374"/>
        <v>theater</v>
      </c>
      <c r="R4034" t="str">
        <f t="shared" si="375"/>
        <v>plays</v>
      </c>
      <c r="S4034" s="12">
        <f t="shared" si="376"/>
        <v>42293.60087962963</v>
      </c>
      <c r="T4034" s="10">
        <f t="shared" si="377"/>
        <v>42353.642546296294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si="378"/>
        <v>25.698702928870294</v>
      </c>
      <c r="P4035">
        <f t="shared" si="379"/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2">
        <f t="shared" ref="S4035:S4098" si="382">(J4035/86400)+25569+(-5/24)</f>
        <v>42614.06046296296</v>
      </c>
      <c r="T4035" s="10">
        <f t="shared" ref="T4035:T4098" si="383">(I4035/86400)+25569+(-5/24)</f>
        <v>42645.166666666664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1.4814814814814816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12">
        <f t="shared" si="382"/>
        <v>42067.739004629628</v>
      </c>
      <c r="T4036" s="10">
        <f t="shared" si="383"/>
        <v>42097.697337962956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36.85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2">
        <f t="shared" si="382"/>
        <v>41903.674618055556</v>
      </c>
      <c r="T4037" s="10">
        <f t="shared" si="383"/>
        <v>41933.674618055556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47.05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2">
        <f t="shared" si="382"/>
        <v>41804.728750000002</v>
      </c>
      <c r="T4038" s="10">
        <f t="shared" si="383"/>
        <v>41821.729166666664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11.428571428571429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12">
        <f t="shared" si="382"/>
        <v>42496.862442129626</v>
      </c>
      <c r="T4039" s="10">
        <f t="shared" si="383"/>
        <v>42514.392361111109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12.04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12">
        <f t="shared" si="382"/>
        <v>41869.590393518512</v>
      </c>
      <c r="T4040" s="10">
        <f t="shared" si="383"/>
        <v>41929.590393518512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12">
        <f t="shared" si="382"/>
        <v>42305.462581018517</v>
      </c>
      <c r="T4041" s="10">
        <f t="shared" si="383"/>
        <v>42339.040972222218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31.25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12">
        <f t="shared" si="382"/>
        <v>42144.023194444446</v>
      </c>
      <c r="T4042" s="10">
        <f t="shared" si="383"/>
        <v>42202.916666666664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0.42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12">
        <f t="shared" si="382"/>
        <v>42559.265671296293</v>
      </c>
      <c r="T4043" s="10">
        <f t="shared" si="383"/>
        <v>42619.265671296293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0.21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12">
        <f t="shared" si="382"/>
        <v>41994.875740740739</v>
      </c>
      <c r="T4044" s="10">
        <f t="shared" si="383"/>
        <v>42024.594444444439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2">
        <f t="shared" si="382"/>
        <v>41948.749131944445</v>
      </c>
      <c r="T4045" s="10">
        <f t="shared" si="383"/>
        <v>41963.749131944445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37.5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2">
        <f t="shared" si="382"/>
        <v>42074.011365740742</v>
      </c>
      <c r="T4046" s="10">
        <f t="shared" si="383"/>
        <v>42103.999999999993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0.02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12">
        <f t="shared" si="382"/>
        <v>41841.992928240739</v>
      </c>
      <c r="T4047" s="10">
        <f t="shared" si="383"/>
        <v>41871.992928240739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8.2142857142857135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2">
        <f t="shared" si="382"/>
        <v>41904.442245370366</v>
      </c>
      <c r="T4048" s="10">
        <f t="shared" si="383"/>
        <v>41934.442245370366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2.1999999999999997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12">
        <f t="shared" si="382"/>
        <v>41990.814155092587</v>
      </c>
      <c r="T4049" s="10">
        <f t="shared" si="383"/>
        <v>42014.833333333336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17.652941176470588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2">
        <f t="shared" si="382"/>
        <v>42436.300775462958</v>
      </c>
      <c r="T4050" s="10">
        <f t="shared" si="383"/>
        <v>42471.259108796294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0.08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12">
        <f t="shared" si="382"/>
        <v>42169.750173611108</v>
      </c>
      <c r="T4051" s="10">
        <f t="shared" si="383"/>
        <v>42199.750173611108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6.6666666666666666E-2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12">
        <f t="shared" si="382"/>
        <v>41905.428136574068</v>
      </c>
      <c r="T4052" s="10">
        <f t="shared" si="383"/>
        <v>41935.428136574068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2">
        <f t="shared" si="382"/>
        <v>41761.601817129624</v>
      </c>
      <c r="T4053" s="10">
        <f t="shared" si="383"/>
        <v>41768.078472222223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37.533333333333339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2">
        <f t="shared" si="382"/>
        <v>41865.670324074068</v>
      </c>
      <c r="T4054" s="10">
        <f t="shared" si="383"/>
        <v>41925.670324074068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12">
        <f t="shared" si="382"/>
        <v>41928.481805555552</v>
      </c>
      <c r="T4055" s="10">
        <f t="shared" si="383"/>
        <v>41958.624999999993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2">
        <f t="shared" si="382"/>
        <v>42613.632928240739</v>
      </c>
      <c r="T4056" s="10">
        <f t="shared" si="383"/>
        <v>42643.958333333336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17.62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2">
        <f t="shared" si="382"/>
        <v>41779.44017361111</v>
      </c>
      <c r="T4057" s="10">
        <f t="shared" si="383"/>
        <v>41809.44017361111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2">
        <f t="shared" si="382"/>
        <v>42534.724988425922</v>
      </c>
      <c r="T4058" s="10">
        <f t="shared" si="383"/>
        <v>42554.624305555553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22.142857142857142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2">
        <f t="shared" si="382"/>
        <v>42310.760185185187</v>
      </c>
      <c r="T4059" s="10">
        <f t="shared" si="383"/>
        <v>42333.749999999993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2.5333333333333332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12">
        <f t="shared" si="382"/>
        <v>42445.852361111109</v>
      </c>
      <c r="T4060" s="10">
        <f t="shared" si="383"/>
        <v>42460.957638888889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2.5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2">
        <f t="shared" si="382"/>
        <v>41866.432314814811</v>
      </c>
      <c r="T4061" s="10">
        <f t="shared" si="383"/>
        <v>41897.916666666664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2.85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12">
        <f t="shared" si="382"/>
        <v>41779.486759259256</v>
      </c>
      <c r="T4062" s="10">
        <f t="shared" si="383"/>
        <v>41813.458333333328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2">
        <f t="shared" si="382"/>
        <v>42420.933136574073</v>
      </c>
      <c r="T4063" s="10">
        <f t="shared" si="383"/>
        <v>42480.891469907401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2.4500000000000002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2">
        <f t="shared" si="382"/>
        <v>42523.530879629623</v>
      </c>
      <c r="T4064" s="10">
        <f t="shared" si="383"/>
        <v>42553.530879629623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1.4210526315789473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12">
        <f t="shared" si="382"/>
        <v>41787.473194444443</v>
      </c>
      <c r="T4065" s="10">
        <f t="shared" si="383"/>
        <v>41817.473194444443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19.25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2">
        <f t="shared" si="382"/>
        <v>42093.379930555551</v>
      </c>
      <c r="T4066" s="10">
        <f t="shared" si="383"/>
        <v>42123.379930555551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0.67500000000000004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12">
        <f t="shared" si="382"/>
        <v>41833.74318287037</v>
      </c>
      <c r="T4067" s="10">
        <f t="shared" si="383"/>
        <v>41863.74318287037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0.16666666666666669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12">
        <f t="shared" si="382"/>
        <v>42478.830879629626</v>
      </c>
      <c r="T4068" s="10">
        <f t="shared" si="383"/>
        <v>42508.830879629626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60.9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2">
        <f t="shared" si="382"/>
        <v>42234.909143518518</v>
      </c>
      <c r="T4069" s="10">
        <f t="shared" si="383"/>
        <v>42274.909143518518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2">
        <f t="shared" si="382"/>
        <v>42718.755266203698</v>
      </c>
      <c r="T4070" s="10">
        <f t="shared" si="383"/>
        <v>42748.753472222219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34.4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2">
        <f t="shared" si="382"/>
        <v>42022.453194444439</v>
      </c>
      <c r="T4071" s="10">
        <f t="shared" si="383"/>
        <v>42063.291666666664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16.5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12">
        <f t="shared" si="382"/>
        <v>42031.458564814813</v>
      </c>
      <c r="T4072" s="10">
        <f t="shared" si="383"/>
        <v>42063.916666666664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2">
        <f t="shared" si="382"/>
        <v>42700.59642361111</v>
      </c>
      <c r="T4073" s="10">
        <f t="shared" si="383"/>
        <v>42730.59642361111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0.4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12">
        <f t="shared" si="382"/>
        <v>41812.566099537034</v>
      </c>
      <c r="T4074" s="10">
        <f t="shared" si="383"/>
        <v>41872.566099537034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1.0571428571428572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12">
        <f t="shared" si="382"/>
        <v>42078.136874999997</v>
      </c>
      <c r="T4075" s="10">
        <f t="shared" si="383"/>
        <v>42132.958333333336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26.727272727272727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12">
        <f t="shared" si="382"/>
        <v>42283.344618055555</v>
      </c>
      <c r="T4076" s="10">
        <f t="shared" si="383"/>
        <v>42313.386284722219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28.799999999999997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2">
        <f t="shared" si="382"/>
        <v>41778.837604166663</v>
      </c>
      <c r="T4077" s="10">
        <f t="shared" si="383"/>
        <v>41820.519444444442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2">
        <f t="shared" si="382"/>
        <v>41905.587372685179</v>
      </c>
      <c r="T4078" s="10">
        <f t="shared" si="383"/>
        <v>41933.618750000001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8.9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12">
        <f t="shared" si="382"/>
        <v>42695.502245370364</v>
      </c>
      <c r="T4079" s="10">
        <f t="shared" si="383"/>
        <v>42725.502245370364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2">
        <f t="shared" si="382"/>
        <v>42732.579189814809</v>
      </c>
      <c r="T4080" s="10">
        <f t="shared" si="383"/>
        <v>42762.579189814809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0.16666666666666669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12">
        <f t="shared" si="382"/>
        <v>42510.730567129627</v>
      </c>
      <c r="T4081" s="10">
        <f t="shared" si="383"/>
        <v>42540.730567129627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2">
        <f t="shared" si="382"/>
        <v>42511.489768518521</v>
      </c>
      <c r="T4082" s="10">
        <f t="shared" si="383"/>
        <v>42535.579166666663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15.737410071942445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2">
        <f t="shared" si="382"/>
        <v>42041.372974537029</v>
      </c>
      <c r="T4083" s="10">
        <f t="shared" si="383"/>
        <v>42071.331307870372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12">
        <f t="shared" si="382"/>
        <v>42306.980937499997</v>
      </c>
      <c r="T4084" s="10">
        <f t="shared" si="383"/>
        <v>42322.749999999993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21.685714285714287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2">
        <f t="shared" si="382"/>
        <v>42353.553425925922</v>
      </c>
      <c r="T4085" s="10">
        <f t="shared" si="383"/>
        <v>42383.553425925922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0.33333333333333337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12">
        <f t="shared" si="382"/>
        <v>42622.228078703702</v>
      </c>
      <c r="T4086" s="10">
        <f t="shared" si="383"/>
        <v>42652.228078703702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0.2857142857142857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12">
        <f t="shared" si="382"/>
        <v>42058.395543981482</v>
      </c>
      <c r="T4087" s="10">
        <f t="shared" si="383"/>
        <v>42086.957638888889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4.7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12">
        <f t="shared" si="382"/>
        <v>42304.732627314814</v>
      </c>
      <c r="T4088" s="10">
        <f t="shared" si="383"/>
        <v>42328.958333333336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2">
        <f t="shared" si="382"/>
        <v>42538.53456018518</v>
      </c>
      <c r="T4089" s="10">
        <f t="shared" si="383"/>
        <v>42568.53456018518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10.8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12">
        <f t="shared" si="382"/>
        <v>41990.40421296296</v>
      </c>
      <c r="T4090" s="10">
        <f t="shared" si="383"/>
        <v>42020.226388888885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4.8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12">
        <f t="shared" si="382"/>
        <v>42122.524166666662</v>
      </c>
      <c r="T4091" s="10">
        <f t="shared" si="383"/>
        <v>42155.524305555555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3.2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2">
        <f t="shared" si="382"/>
        <v>42209.464548611104</v>
      </c>
      <c r="T4092" s="10">
        <f t="shared" si="383"/>
        <v>42223.416666666664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12.75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12">
        <f t="shared" si="382"/>
        <v>41990.298043981478</v>
      </c>
      <c r="T4093" s="10">
        <f t="shared" si="383"/>
        <v>42020.298043981478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1.8181818181818181E-2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12">
        <f t="shared" si="382"/>
        <v>42038.986655092587</v>
      </c>
      <c r="T4094" s="10">
        <f t="shared" si="383"/>
        <v>42098.944988425923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2.4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12">
        <f t="shared" si="382"/>
        <v>42178.607557870368</v>
      </c>
      <c r="T4095" s="10">
        <f t="shared" si="383"/>
        <v>42238.607557870368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36.5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2">
        <f t="shared" si="382"/>
        <v>41889.878472222219</v>
      </c>
      <c r="T4096" s="10">
        <f t="shared" si="383"/>
        <v>41933.999305555553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2.666666666666667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12">
        <f t="shared" si="382"/>
        <v>42692.823495370372</v>
      </c>
      <c r="T4097" s="10">
        <f t="shared" si="383"/>
        <v>42722.823495370372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ref="O4098:O4115" si="384">E4098/D4098*100</f>
        <v>11.428571428571429</v>
      </c>
      <c r="P4098">
        <f t="shared" ref="P4098:P4115" si="385">E4098/L4098</f>
        <v>80</v>
      </c>
      <c r="Q4098" t="str">
        <f t="shared" si="380"/>
        <v>theater</v>
      </c>
      <c r="R4098" t="str">
        <f t="shared" si="381"/>
        <v>plays</v>
      </c>
      <c r="S4098" s="12">
        <f t="shared" si="382"/>
        <v>42750.321979166663</v>
      </c>
      <c r="T4098" s="10">
        <f t="shared" si="383"/>
        <v>42794.160416666666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si="384"/>
        <v>0</v>
      </c>
      <c r="P4099" t="e">
        <f t="shared" si="385"/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2">
        <f t="shared" ref="S4099:S4115" si="388">(J4099/86400)+25569+(-5/24)</f>
        <v>42344.616168981483</v>
      </c>
      <c r="T4099" s="10">
        <f t="shared" ref="T4099:T4115" si="389">(I4099/86400)+25569+(-5/24)</f>
        <v>42400.788194444445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2">
        <f t="shared" si="388"/>
        <v>42495.51385416666</v>
      </c>
      <c r="T4100" s="10">
        <f t="shared" si="389"/>
        <v>42525.51385416666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1.1111111111111112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12">
        <f t="shared" si="388"/>
        <v>42570.642048611109</v>
      </c>
      <c r="T4101" s="10">
        <f t="shared" si="389"/>
        <v>42615.642048611109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2">
        <f t="shared" si="388"/>
        <v>41926.916550925926</v>
      </c>
      <c r="T4102" s="10">
        <f t="shared" si="389"/>
        <v>41936.916550925926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2">
        <f t="shared" si="388"/>
        <v>42730.695393518516</v>
      </c>
      <c r="T4103" s="10">
        <f t="shared" si="389"/>
        <v>42760.695393518516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27.400000000000002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2">
        <f t="shared" si="388"/>
        <v>42475.639733796292</v>
      </c>
      <c r="T4104" s="10">
        <f t="shared" si="389"/>
        <v>42505.639733796292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2">
        <f t="shared" si="388"/>
        <v>42188.624606481484</v>
      </c>
      <c r="T4105" s="10">
        <f t="shared" si="389"/>
        <v>42242.563888888886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21.366666666666667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2">
        <f t="shared" si="388"/>
        <v>42640.069837962961</v>
      </c>
      <c r="T4106" s="10">
        <f t="shared" si="389"/>
        <v>42670.069837962961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6.9696969696969706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2">
        <f t="shared" si="388"/>
        <v>42696.802187499998</v>
      </c>
      <c r="T4107" s="10">
        <f t="shared" si="389"/>
        <v>42729.802187499998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70.599999999999994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2">
        <f t="shared" si="388"/>
        <v>42052.841041666667</v>
      </c>
      <c r="T4108" s="10">
        <f t="shared" si="389"/>
        <v>42095.833333333336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2.0500000000000003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12">
        <f t="shared" si="388"/>
        <v>41883.708344907405</v>
      </c>
      <c r="T4109" s="10">
        <f t="shared" si="389"/>
        <v>41906.708344907405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1.9666666666666666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12">
        <f t="shared" si="388"/>
        <v>42766.823344907403</v>
      </c>
      <c r="T4110" s="10">
        <f t="shared" si="389"/>
        <v>42796.999999999993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2">
        <f t="shared" si="388"/>
        <v>42307.331064814811</v>
      </c>
      <c r="T4111" s="10">
        <f t="shared" si="389"/>
        <v>42337.372731481482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28.666666666666668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2">
        <f t="shared" si="388"/>
        <v>42512.418414351851</v>
      </c>
      <c r="T4112" s="10">
        <f t="shared" si="389"/>
        <v>42572.418414351851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3.1333333333333333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2">
        <f t="shared" si="388"/>
        <v>42028.927546296291</v>
      </c>
      <c r="T4113" s="10">
        <f t="shared" si="389"/>
        <v>42058.927546296291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0.04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12">
        <f t="shared" si="388"/>
        <v>42400.738263888888</v>
      </c>
      <c r="T4114" s="10">
        <f t="shared" si="389"/>
        <v>42427.791666666664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0.2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12">
        <f t="shared" si="388"/>
        <v>42358.364849537036</v>
      </c>
      <c r="T4115" s="10">
        <f t="shared" si="389"/>
        <v>42377.06527777778</v>
      </c>
    </row>
  </sheetData>
  <autoFilter ref="A1:U4115" xr:uid="{07F34318-312B-4CF6-843B-93BE54F0F3E0}"/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00B050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00729-E815-4F38-9921-7D765DB7C85F}">
  <sheetPr codeName="Sheet5"/>
  <dimension ref="A1:H13"/>
  <sheetViews>
    <sheetView workbookViewId="0">
      <selection activeCell="F21" sqref="F21"/>
    </sheetView>
  </sheetViews>
  <sheetFormatPr defaultRowHeight="14.4" x14ac:dyDescent="0.3"/>
  <cols>
    <col min="1" max="1" width="14.109375" customWidth="1"/>
    <col min="2" max="2" width="16.44140625" bestFit="1" customWidth="1"/>
    <col min="3" max="3" width="12.5546875" bestFit="1" customWidth="1"/>
    <col min="4" max="4" width="15.77734375" bestFit="1" customWidth="1"/>
    <col min="5" max="5" width="12.21875" bestFit="1" customWidth="1"/>
    <col min="6" max="6" width="19.109375" bestFit="1" customWidth="1"/>
    <col min="7" max="7" width="20.6640625" customWidth="1"/>
    <col min="8" max="8" width="17" customWidth="1"/>
    <col min="9" max="9" width="18" bestFit="1" customWidth="1"/>
  </cols>
  <sheetData>
    <row r="1" spans="1:8" x14ac:dyDescent="0.3">
      <c r="A1" t="s">
        <v>8383</v>
      </c>
      <c r="B1" t="s">
        <v>8384</v>
      </c>
      <c r="C1" t="s">
        <v>8385</v>
      </c>
      <c r="D1" t="s">
        <v>8386</v>
      </c>
      <c r="E1" t="s">
        <v>8387</v>
      </c>
      <c r="F1" t="s">
        <v>8388</v>
      </c>
      <c r="G1" t="s">
        <v>8389</v>
      </c>
      <c r="H1" t="s">
        <v>8390</v>
      </c>
    </row>
    <row r="2" spans="1:8" x14ac:dyDescent="0.3">
      <c r="A2" t="s">
        <v>8391</v>
      </c>
      <c r="B2">
        <f>COUNTIFS(Sheet1!D:D,"&lt;"&amp;1000,Sheet1!F:F,"successful")</f>
        <v>322</v>
      </c>
      <c r="C2">
        <f>COUNTIFS(Sheet1!D:D,"&lt;"&amp;1000,Sheet1!F:F,"failed")</f>
        <v>113</v>
      </c>
      <c r="D2">
        <f>COUNTIFS(Sheet1!$D:$D,"&lt;1000",Sheet1!$F:$F,"canceled")</f>
        <v>18</v>
      </c>
      <c r="E2">
        <f>SUM(B2:D2)</f>
        <v>453</v>
      </c>
      <c r="F2" s="7">
        <f>B2/E2</f>
        <v>0.71081677704194257</v>
      </c>
      <c r="G2" s="7">
        <f>C2/E2</f>
        <v>0.24944812362030905</v>
      </c>
      <c r="H2" s="7">
        <f>D2/E2</f>
        <v>3.9735099337748346E-2</v>
      </c>
    </row>
    <row r="3" spans="1:8" x14ac:dyDescent="0.3">
      <c r="A3" t="s">
        <v>8392</v>
      </c>
      <c r="B3">
        <f>COUNTIFS(Sheet1!D:D,"&gt;="&amp;1000,Sheet1!F:F,"successful",Sheet1!D:D,"&lt;="&amp;4999)</f>
        <v>932</v>
      </c>
      <c r="C3">
        <f>COUNTIFS(Sheet1!D:D,"&gt;="&amp;1000,Sheet1!F:F,"failed",Sheet1!D:D,"&lt;"&amp;4999)</f>
        <v>420</v>
      </c>
      <c r="D3">
        <f>COUNTIFS(Sheet1!$D:$D,"&gt;=1000",Sheet1!$F:$F,"canceled",Sheet1!$D:$D,"&lt;=4999")</f>
        <v>60</v>
      </c>
      <c r="E3">
        <f t="shared" ref="E3:E13" si="0">SUM(B3:D3)</f>
        <v>1412</v>
      </c>
      <c r="F3" s="7">
        <f t="shared" ref="F3:F13" si="1">B3/E3</f>
        <v>0.66005665722379603</v>
      </c>
      <c r="G3" s="7">
        <f t="shared" ref="G3:G13" si="2">C3/E3</f>
        <v>0.29745042492917845</v>
      </c>
      <c r="H3" s="7">
        <f t="shared" ref="H3:H13" si="3">D3/E3</f>
        <v>4.2492917847025496E-2</v>
      </c>
    </row>
    <row r="4" spans="1:8" x14ac:dyDescent="0.3">
      <c r="A4" t="s">
        <v>8393</v>
      </c>
      <c r="B4">
        <f>COUNTIFS(Sheet1!D:D,"&gt;="&amp;5000,Sheet1!F:F,"successful",Sheet1!D:D,"&lt;="&amp;9999)</f>
        <v>381</v>
      </c>
      <c r="C4">
        <f>COUNTIFS(Sheet1!D:D,"&gt;="&amp;5000,Sheet1!F:F,"failed",Sheet1!D:D,"&lt;"&amp;9999)</f>
        <v>282</v>
      </c>
      <c r="D4">
        <f>COUNTIFS(Sheet1!$D:$D,"&gt;=5000",Sheet1!$F:$F,"canceled",Sheet1!$D:$D,"&lt;=9999")</f>
        <v>52</v>
      </c>
      <c r="E4">
        <f t="shared" si="0"/>
        <v>715</v>
      </c>
      <c r="F4" s="7">
        <f t="shared" si="1"/>
        <v>0.53286713286713283</v>
      </c>
      <c r="G4" s="7">
        <f t="shared" si="2"/>
        <v>0.39440559440559442</v>
      </c>
      <c r="H4" s="7">
        <f t="shared" si="3"/>
        <v>7.2727272727272724E-2</v>
      </c>
    </row>
    <row r="5" spans="1:8" x14ac:dyDescent="0.3">
      <c r="A5" t="s">
        <v>8394</v>
      </c>
      <c r="B5">
        <f>COUNTIFS(Sheet1!D:D,"&gt;="&amp;10000,Sheet1!F:F,"successful",Sheet1!D:D,"&lt;"&amp;14999)</f>
        <v>168</v>
      </c>
      <c r="C5">
        <f>COUNTIFS(Sheet1!D:D,"&gt;="&amp;10000,Sheet1!F:F,"failed",Sheet1!D:D,"&lt;"&amp;14999)</f>
        <v>144</v>
      </c>
      <c r="D5">
        <f>COUNTIFS(Sheet1!$D:$D,"&gt;=10000",Sheet1!$F:$F,"canceled",Sheet1!$D:$D,"&lt;=14999")</f>
        <v>40</v>
      </c>
      <c r="E5">
        <f t="shared" si="0"/>
        <v>352</v>
      </c>
      <c r="F5" s="7">
        <f t="shared" si="1"/>
        <v>0.47727272727272729</v>
      </c>
      <c r="G5" s="7">
        <f t="shared" si="2"/>
        <v>0.40909090909090912</v>
      </c>
      <c r="H5" s="7">
        <f t="shared" si="3"/>
        <v>0.11363636363636363</v>
      </c>
    </row>
    <row r="6" spans="1:8" x14ac:dyDescent="0.3">
      <c r="A6" t="s">
        <v>8395</v>
      </c>
      <c r="B6">
        <f>COUNTIFS(Sheet1!D:D,"&gt;="&amp;15000,Sheet1!F:F,"successful",Sheet1!D:D,"&lt;"&amp;19999)</f>
        <v>94</v>
      </c>
      <c r="C6">
        <f>COUNTIFS(Sheet1!D:D,"&gt;="&amp;15000,Sheet1!F:F,"failed",Sheet1!D:D,"&lt;"&amp;19999)</f>
        <v>90</v>
      </c>
      <c r="D6">
        <f>COUNTIFS(Sheet1!$D:$D,"&gt;=15000",Sheet1!$F:$F,"canceled",Sheet1!$D:$D,"&lt;=19999")</f>
        <v>17</v>
      </c>
      <c r="E6">
        <f t="shared" si="0"/>
        <v>201</v>
      </c>
      <c r="F6" s="7">
        <f t="shared" si="1"/>
        <v>0.46766169154228854</v>
      </c>
      <c r="G6" s="7">
        <f t="shared" si="2"/>
        <v>0.44776119402985076</v>
      </c>
      <c r="H6" s="7">
        <f t="shared" si="3"/>
        <v>8.45771144278607E-2</v>
      </c>
    </row>
    <row r="7" spans="1:8" x14ac:dyDescent="0.3">
      <c r="A7" t="s">
        <v>8396</v>
      </c>
      <c r="B7">
        <f>COUNTIFS(Sheet1!D:D,"&gt;="&amp;20000,Sheet1!F:F,"successful",Sheet1!D:D,"&lt;"&amp;24999)</f>
        <v>62</v>
      </c>
      <c r="C7">
        <f>COUNTIFS(Sheet1!D:D,"&gt;="&amp;20000,Sheet1!F:F,"failed",Sheet1!D:D,"&lt;"&amp;24999)</f>
        <v>72</v>
      </c>
      <c r="D7">
        <f>COUNTIFS(Sheet1!$D:$D,"&gt;=20000",Sheet1!$F:$F,"canceled",Sheet1!$D:$D,"&lt;=24999")</f>
        <v>14</v>
      </c>
      <c r="E7">
        <f t="shared" si="0"/>
        <v>148</v>
      </c>
      <c r="F7" s="7">
        <f t="shared" si="1"/>
        <v>0.41891891891891891</v>
      </c>
      <c r="G7" s="7">
        <f t="shared" si="2"/>
        <v>0.48648648648648651</v>
      </c>
      <c r="H7" s="7">
        <f t="shared" si="3"/>
        <v>9.45945945945946E-2</v>
      </c>
    </row>
    <row r="8" spans="1:8" x14ac:dyDescent="0.3">
      <c r="A8" t="s">
        <v>8397</v>
      </c>
      <c r="B8">
        <f>COUNTIFS(Sheet1!D:D,"&gt;="&amp;25000,Sheet1!F:F,"successful",Sheet1!D:D,"&lt;"&amp;29999)</f>
        <v>55</v>
      </c>
      <c r="C8">
        <f>COUNTIFS(Sheet1!D:D,"&gt;="&amp;25000,Sheet1!F:F,"failed",Sheet1!D:D,"&lt;"&amp;29999)</f>
        <v>64</v>
      </c>
      <c r="D8">
        <f>COUNTIFS(Sheet1!$D:$D,"&gt;=25000",Sheet1!$F:$F,"canceled",Sheet1!$D:$D,"&lt;=29999")</f>
        <v>18</v>
      </c>
      <c r="E8">
        <f t="shared" si="0"/>
        <v>137</v>
      </c>
      <c r="F8" s="7">
        <f t="shared" si="1"/>
        <v>0.40145985401459855</v>
      </c>
      <c r="G8" s="7">
        <f t="shared" si="2"/>
        <v>0.46715328467153283</v>
      </c>
      <c r="H8" s="7">
        <f t="shared" si="3"/>
        <v>0.13138686131386862</v>
      </c>
    </row>
    <row r="9" spans="1:8" x14ac:dyDescent="0.3">
      <c r="A9" t="s">
        <v>8398</v>
      </c>
      <c r="B9">
        <f>COUNTIFS(Sheet1!D:D,"&gt;="&amp;30000,Sheet1!F:F,"successful",Sheet1!D:D,"&lt;"&amp;34999)</f>
        <v>32</v>
      </c>
      <c r="C9">
        <f>COUNTIFS(Sheet1!D:D,"&gt;="&amp;30000,Sheet1!F:F,"failed",Sheet1!D:D,"&lt;"&amp;34999)</f>
        <v>37</v>
      </c>
      <c r="D9">
        <f>COUNTIFS(Sheet1!$D:$D,"&gt;=30000",Sheet1!$F:$F,"canceled",Sheet1!$D:$D,"&lt;=34999")</f>
        <v>13</v>
      </c>
      <c r="E9">
        <f t="shared" si="0"/>
        <v>82</v>
      </c>
      <c r="F9" s="7">
        <f t="shared" si="1"/>
        <v>0.3902439024390244</v>
      </c>
      <c r="G9" s="7">
        <f t="shared" si="2"/>
        <v>0.45121951219512196</v>
      </c>
      <c r="H9" s="7">
        <f t="shared" si="3"/>
        <v>0.15853658536585366</v>
      </c>
    </row>
    <row r="10" spans="1:8" x14ac:dyDescent="0.3">
      <c r="A10" t="s">
        <v>8399</v>
      </c>
      <c r="B10">
        <f>COUNTIFS(Sheet1!D:D,"&gt;="&amp;35000,Sheet1!F:F,"successful",Sheet1!D:D,"&lt;"&amp;39999)</f>
        <v>26</v>
      </c>
      <c r="C10">
        <f>COUNTIFS(Sheet1!D:D,"&gt;="&amp;35000,Sheet1!F:F,"failed",Sheet1!D:D,"&lt;"&amp;39999)</f>
        <v>22</v>
      </c>
      <c r="D10">
        <f>COUNTIFS(Sheet1!$D:$D,"&gt;=30000",Sheet1!$F:$F,"canceled",Sheet1!$D:$D,"&lt;=34999")</f>
        <v>13</v>
      </c>
      <c r="E10">
        <f t="shared" si="0"/>
        <v>61</v>
      </c>
      <c r="F10" s="7">
        <f t="shared" si="1"/>
        <v>0.42622950819672129</v>
      </c>
      <c r="G10" s="7">
        <f t="shared" si="2"/>
        <v>0.36065573770491804</v>
      </c>
      <c r="H10" s="7">
        <f t="shared" si="3"/>
        <v>0.21311475409836064</v>
      </c>
    </row>
    <row r="11" spans="1:8" x14ac:dyDescent="0.3">
      <c r="A11" t="s">
        <v>8400</v>
      </c>
      <c r="B11">
        <f>COUNTIFS(Sheet1!D:D,"&gt;="&amp;40000,Sheet1!F:F,"successful",Sheet1!D:D,"&lt;"&amp;44999)</f>
        <v>21</v>
      </c>
      <c r="C11">
        <f>COUNTIFS(Sheet1!D:D,"&gt;="&amp;40000,Sheet1!F:F,"failed",Sheet1!D:D,"&lt;"&amp;44999)</f>
        <v>16</v>
      </c>
      <c r="D11">
        <f>COUNTIFS(Sheet1!$D:$D,"&gt;=40000",Sheet1!$F:$F,"canceled",Sheet1!$D:$D,"&lt;=44999")</f>
        <v>6</v>
      </c>
      <c r="E11">
        <f t="shared" si="0"/>
        <v>43</v>
      </c>
      <c r="F11" s="7">
        <f t="shared" si="1"/>
        <v>0.48837209302325579</v>
      </c>
      <c r="G11" s="7">
        <f t="shared" si="2"/>
        <v>0.37209302325581395</v>
      </c>
      <c r="H11" s="7">
        <f t="shared" si="3"/>
        <v>0.13953488372093023</v>
      </c>
    </row>
    <row r="12" spans="1:8" x14ac:dyDescent="0.3">
      <c r="A12" t="s">
        <v>8401</v>
      </c>
      <c r="B12">
        <f>COUNTIFS(Sheet1!D:D,"&gt;="&amp;45000,Sheet1!F:F,"successful",Sheet1!D:D,"&lt;"&amp;49999)</f>
        <v>6</v>
      </c>
      <c r="C12">
        <f>COUNTIFS(Sheet1!D:D,"&gt;="&amp;45000,Sheet1!F:F,"failed",Sheet1!D:D,"&lt;"&amp;49999)</f>
        <v>11</v>
      </c>
      <c r="D12">
        <f>COUNTIFS(Sheet1!$D:$D,"&gt;=45000",Sheet1!$F:$F,"canceled",Sheet1!$D:$D,"&lt;=49999")</f>
        <v>4</v>
      </c>
      <c r="E12">
        <f t="shared" si="0"/>
        <v>21</v>
      </c>
      <c r="F12" s="7">
        <f t="shared" si="1"/>
        <v>0.2857142857142857</v>
      </c>
      <c r="G12" s="7">
        <f t="shared" si="2"/>
        <v>0.52380952380952384</v>
      </c>
      <c r="H12" s="7">
        <f t="shared" si="3"/>
        <v>0.19047619047619047</v>
      </c>
    </row>
    <row r="13" spans="1:8" x14ac:dyDescent="0.3">
      <c r="A13" t="s">
        <v>8402</v>
      </c>
      <c r="B13">
        <f>COUNTIFS(Sheet1!D:D,"&gt;="&amp;50000,Sheet1!F:F,"successful")</f>
        <v>86</v>
      </c>
      <c r="C13">
        <f>COUNTIFS(Sheet1!D:D,"&gt;="&amp;50000,Sheet1!F:F,"failed")</f>
        <v>258</v>
      </c>
      <c r="D13">
        <f>COUNTIFS(Sheet1!$D:$D,"&gt;=50000",Sheet1!$F:$F,"canceled")</f>
        <v>100</v>
      </c>
      <c r="E13">
        <f t="shared" si="0"/>
        <v>444</v>
      </c>
      <c r="F13" s="7">
        <f t="shared" si="1"/>
        <v>0.19369369369369369</v>
      </c>
      <c r="G13" s="7">
        <f t="shared" si="2"/>
        <v>0.58108108108108103</v>
      </c>
      <c r="H13" s="7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Sheet2</vt:lpstr>
      <vt:lpstr>Sheet3</vt:lpstr>
      <vt:lpstr>Sheet4</vt:lpstr>
      <vt:lpstr>Sheet1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Kenalone</cp:lastModifiedBy>
  <dcterms:created xsi:type="dcterms:W3CDTF">2017-04-20T15:17:24Z</dcterms:created>
  <dcterms:modified xsi:type="dcterms:W3CDTF">2018-11-17T04:19:21Z</dcterms:modified>
</cp:coreProperties>
</file>