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ate1904="1" filterPrivacy="1" codeName="EstaPastaDeTrabalho"/>
  <xr:revisionPtr revIDLastSave="0" documentId="13_ncr:1_{68D4AE8F-0FC0-4FAF-BD75-9D7114B0CAAA}" xr6:coauthVersionLast="47" xr6:coauthVersionMax="47" xr10:uidLastSave="{00000000-0000-0000-0000-000000000000}"/>
  <bookViews>
    <workbookView xWindow="-120" yWindow="-120" windowWidth="24240" windowHeight="13020" tabRatio="603" xr2:uid="{00000000-000D-0000-FFFF-FFFF00000000}"/>
  </bookViews>
  <sheets>
    <sheet name="CronogramaDeProjeto" sheetId="11" r:id="rId1"/>
    <sheet name="CronogramaDeProjeto (2)" sheetId="14" r:id="rId2"/>
  </sheets>
  <definedNames>
    <definedName name="_xlnm._FilterDatabase" localSheetId="0" hidden="1">CronogramaDeProjeto!$B$4:$G$10</definedName>
    <definedName name="_xlnm.Print_Area" localSheetId="1">'CronogramaDeProjeto (2)'!$B$2:$AC$12</definedName>
    <definedName name="hoje" localSheetId="0">TODAY()</definedName>
    <definedName name="hoje" localSheetId="1">TODAY()</definedName>
    <definedName name="início_da_tarefa" localSheetId="0">CronogramaDeProjeto!$D1</definedName>
    <definedName name="início_da_tarefa" localSheetId="1">'CronogramaDeProjeto (2)'!$D1</definedName>
    <definedName name="Início_do_projeto" localSheetId="1">'CronogramaDeProjeto (2)'!$D$1</definedName>
    <definedName name="Início_do_projeto">CronogramaDeProjeto!$D$1</definedName>
    <definedName name="progresso_da_tarefa" localSheetId="0">CronogramaDeProjeto!$C1</definedName>
    <definedName name="progresso_da_tarefa" localSheetId="1">'CronogramaDeProjeto (2)'!#REF!</definedName>
    <definedName name="Semana_de_exibição" localSheetId="1">'CronogramaDeProjeto (2)'!#REF!</definedName>
    <definedName name="Semana_de_exibição">CronogramaDeProjeto!$D$2</definedName>
    <definedName name="término_da_tarefa" localSheetId="0">CronogramaDeProjeto!$E1</definedName>
    <definedName name="término_da_tarefa" localSheetId="1">'CronogramaDeProjeto (2)'!$F1</definedName>
    <definedName name="_xlnm.Print_Titles" localSheetId="0">CronogramaDeProjeto!$2:$4</definedName>
    <definedName name="_xlnm.Print_Titles" localSheetId="1">'CronogramaDeProjeto (2)'!$2:$3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1" l="1"/>
  <c r="G7" i="11"/>
  <c r="F7" i="11" s="1"/>
  <c r="G8" i="11"/>
  <c r="F8" i="11" s="1"/>
  <c r="G9" i="11"/>
  <c r="F9" i="11" s="1"/>
  <c r="G10" i="11"/>
  <c r="F10" i="11" s="1"/>
  <c r="G11" i="11"/>
  <c r="F11" i="11" s="1"/>
  <c r="G12" i="11"/>
  <c r="F12" i="11" s="1"/>
  <c r="G13" i="11"/>
  <c r="C13" i="11" s="1"/>
  <c r="G14" i="11"/>
  <c r="F14" i="11" s="1"/>
  <c r="G15" i="11"/>
  <c r="F15" i="11" s="1"/>
  <c r="G16" i="11"/>
  <c r="F16" i="11" s="1"/>
  <c r="G17" i="11"/>
  <c r="F17" i="11" s="1"/>
  <c r="G6" i="11"/>
  <c r="F6" i="11" s="1"/>
  <c r="D5" i="11"/>
  <c r="C11" i="11"/>
  <c r="C16" i="11"/>
  <c r="F13" i="11" l="1"/>
  <c r="C8" i="11"/>
  <c r="C17" i="11"/>
  <c r="C15" i="11"/>
  <c r="C14" i="11"/>
  <c r="C12" i="11"/>
  <c r="C10" i="11"/>
  <c r="C9" i="11"/>
  <c r="C7" i="11"/>
  <c r="O4" i="11"/>
  <c r="P4" i="11"/>
  <c r="Q4" i="11"/>
  <c r="R4" i="11"/>
  <c r="S4" i="11"/>
  <c r="T4" i="11"/>
  <c r="U4" i="11"/>
  <c r="V4" i="11"/>
  <c r="W4" i="11"/>
  <c r="X4" i="11"/>
  <c r="Y4" i="11"/>
  <c r="Z4" i="11"/>
  <c r="AA4" i="11"/>
  <c r="AB4" i="11"/>
  <c r="AC4" i="11"/>
  <c r="AD4" i="11"/>
  <c r="AE4" i="11"/>
  <c r="AF4" i="11"/>
  <c r="AG4" i="11"/>
  <c r="AH4" i="11"/>
  <c r="AU4" i="11" l="1"/>
  <c r="AL4" i="11"/>
  <c r="AY4" i="11"/>
  <c r="BO4" i="11"/>
  <c r="BK4" i="11"/>
  <c r="BC4" i="11"/>
  <c r="AQ4" i="11"/>
  <c r="BG4" i="11"/>
  <c r="BR4" i="11"/>
  <c r="BJ4" i="11"/>
  <c r="BB4" i="11"/>
  <c r="AT4" i="11"/>
  <c r="AK4" i="11"/>
  <c r="BQ4" i="11"/>
  <c r="BI4" i="11"/>
  <c r="BA4" i="11"/>
  <c r="AS4" i="11"/>
  <c r="AJ4" i="11"/>
  <c r="BP4" i="11"/>
  <c r="BH4" i="11"/>
  <c r="AZ4" i="11"/>
  <c r="AR4" i="11"/>
  <c r="AI4" i="11"/>
  <c r="BN4" i="11"/>
  <c r="BF4" i="11"/>
  <c r="AX4" i="11"/>
  <c r="AP4" i="11"/>
  <c r="BM4" i="11"/>
  <c r="BE4" i="11"/>
  <c r="AW4" i="11"/>
  <c r="AO4" i="11"/>
  <c r="BL4" i="11"/>
  <c r="BD4" i="11"/>
  <c r="AV4" i="11"/>
  <c r="AM4" i="11"/>
  <c r="AN4" i="11"/>
  <c r="H4" i="14"/>
  <c r="H4" i="11" l="1"/>
  <c r="H2" i="11" l="1"/>
  <c r="I4" i="11" l="1"/>
  <c r="H11" i="14" l="1"/>
  <c r="G11" i="14" s="1"/>
  <c r="H5" i="14"/>
  <c r="G5" i="14" s="1"/>
  <c r="J4" i="11"/>
  <c r="H6" i="14" l="1"/>
  <c r="G6" i="14" s="1"/>
  <c r="H7" i="14"/>
  <c r="G7" i="14" s="1"/>
  <c r="H9" i="14"/>
  <c r="G9" i="14" s="1"/>
  <c r="H12" i="14"/>
  <c r="G12" i="14" s="1"/>
  <c r="K4" i="11"/>
  <c r="H10" i="14" l="1"/>
  <c r="G10" i="14" s="1"/>
  <c r="H8" i="14"/>
  <c r="G8" i="14" s="1"/>
  <c r="L4" i="11"/>
  <c r="G4" i="14" l="1"/>
  <c r="M4" i="11"/>
  <c r="N4" i="11" l="1"/>
  <c r="C6" i="11" l="1"/>
  <c r="O2" i="11"/>
  <c r="G5" i="11" l="1"/>
  <c r="C5" i="11" s="1"/>
  <c r="V2" i="11"/>
  <c r="F5" i="11" l="1"/>
  <c r="AC2" i="11"/>
  <c r="AJ2" i="11" l="1"/>
  <c r="AQ2" i="11" l="1"/>
  <c r="AX2" i="11" l="1"/>
  <c r="BE2" i="11" l="1"/>
  <c r="BL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M5" authorId="0" shapeId="0" xr:uid="{00000000-0006-0000-0100-000001000000}">
      <text>
        <r>
          <rPr>
            <b/>
            <sz val="9"/>
            <color indexed="81"/>
            <rFont val="Segoe UI"/>
            <family val="2"/>
          </rPr>
          <t>Autor:</t>
        </r>
        <r>
          <rPr>
            <sz val="9"/>
            <color indexed="81"/>
            <rFont val="Segoe UI"/>
            <family val="2"/>
          </rPr>
          <t xml:space="preserve">
Verificar datas de início e fim.</t>
        </r>
      </text>
    </comment>
    <comment ref="M7" authorId="0" shapeId="0" xr:uid="{00000000-0006-0000-0100-000002000000}">
      <text>
        <r>
          <rPr>
            <b/>
            <sz val="9"/>
            <color indexed="81"/>
            <rFont val="Segoe UI"/>
            <charset val="1"/>
          </rPr>
          <t>Autor:</t>
        </r>
        <r>
          <rPr>
            <sz val="9"/>
            <color indexed="81"/>
            <rFont val="Segoe UI"/>
            <charset val="1"/>
          </rPr>
          <t xml:space="preserve">
Verificar datas de início e fim.</t>
        </r>
      </text>
    </comment>
    <comment ref="N8" authorId="0" shapeId="0" xr:uid="{00000000-0006-0000-0100-000003000000}">
      <text>
        <r>
          <rPr>
            <b/>
            <sz val="9"/>
            <color indexed="81"/>
            <rFont val="Segoe UI"/>
            <family val="2"/>
          </rPr>
          <t>Autor:</t>
        </r>
        <r>
          <rPr>
            <sz val="9"/>
            <color indexed="81"/>
            <rFont val="Segoe UI"/>
            <family val="2"/>
          </rPr>
          <t xml:space="preserve">
Verificar datas de início e fim.</t>
        </r>
      </text>
    </comment>
    <comment ref="Q9" authorId="0" shapeId="0" xr:uid="{00000000-0006-0000-0100-000004000000}">
      <text>
        <r>
          <rPr>
            <b/>
            <sz val="9"/>
            <color indexed="81"/>
            <rFont val="Segoe UI"/>
            <family val="2"/>
          </rPr>
          <t>Autor:</t>
        </r>
        <r>
          <rPr>
            <sz val="9"/>
            <color indexed="81"/>
            <rFont val="Segoe UI"/>
            <family val="2"/>
          </rPr>
          <t xml:space="preserve">
Verificar datas de início e fim.</t>
        </r>
      </text>
    </comment>
    <comment ref="W12" authorId="0" shapeId="0" xr:uid="{00000000-0006-0000-0100-000005000000}">
      <text>
        <r>
          <rPr>
            <b/>
            <sz val="9"/>
            <color indexed="81"/>
            <rFont val="Segoe UI"/>
            <family val="2"/>
          </rPr>
          <t>Autor:</t>
        </r>
        <r>
          <rPr>
            <sz val="9"/>
            <color indexed="81"/>
            <rFont val="Segoe UI"/>
            <family val="2"/>
          </rPr>
          <t xml:space="preserve">
Verificar datas de início e fim.</t>
        </r>
      </text>
    </comment>
  </commentList>
</comments>
</file>

<file path=xl/sharedStrings.xml><?xml version="1.0" encoding="utf-8"?>
<sst xmlns="http://schemas.openxmlformats.org/spreadsheetml/2006/main" count="46" uniqueCount="37">
  <si>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</si>
  <si>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</si>
  <si>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</si>
  <si>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</si>
  <si>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</si>
  <si>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</si>
  <si>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</si>
  <si>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</si>
  <si>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TAREFA</t>
  </si>
  <si>
    <t>PROGRESSO</t>
  </si>
  <si>
    <t>INÍCIO</t>
  </si>
  <si>
    <t>TÉRMINO</t>
  </si>
  <si>
    <t>DIAS</t>
  </si>
  <si>
    <t>DOURADINA NC1</t>
  </si>
  <si>
    <t>DOURADINA NC2</t>
  </si>
  <si>
    <t>DOURADINA NC3</t>
  </si>
  <si>
    <t>MIRADOR NC3</t>
  </si>
  <si>
    <t>MIRADOR NC4</t>
  </si>
  <si>
    <t>MIRADOR NC5</t>
  </si>
  <si>
    <t>RONDON NC1</t>
  </si>
  <si>
    <t>MESES</t>
  </si>
  <si>
    <t>MIRADOR NC1</t>
  </si>
  <si>
    <t>MIRADOR NC2</t>
  </si>
  <si>
    <t>DESCRIÇÃO</t>
  </si>
  <si>
    <t>Levantamento de Requisitos</t>
  </si>
  <si>
    <t>Desenvolvimento do Layout (Mock)</t>
  </si>
  <si>
    <t>Apresentação para Stakeholders e Ajustes no Layout</t>
  </si>
  <si>
    <t>Criação das Tabelas no Banco de Dados</t>
  </si>
  <si>
    <t>Desenvolvimento da Arquitetura MVC no Backend</t>
  </si>
  <si>
    <t>Criação de Rotas no Backend</t>
  </si>
  <si>
    <t>Desenvolvimento do Frontend/Layout com React Native e Expo</t>
  </si>
  <si>
    <t>Adição de Filtros e Validações nas Páginas</t>
  </si>
  <si>
    <t>Aplicativo para reserva de veículos</t>
  </si>
  <si>
    <t>Testes e Ajustes Finais</t>
  </si>
  <si>
    <t>Implementação do CRUD e Conexão do Frontend com o Backend</t>
  </si>
  <si>
    <t>Treinamento dos Colaboradores</t>
  </si>
  <si>
    <t>Envio dos arquivos para o setor de TI realizar a implantação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</si>
</sst>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d\,\ d/m/yyyy"/>
    <numFmt numFmtId="167" formatCode="[$-416]d\-mmm\-yyyy;@"/>
    <numFmt numFmtId="168" formatCode="d"/>
    <numFmt numFmtId="169" formatCode="d/m/yy;@"/>
    <numFmt numFmtId="170" formatCode="[$-416]mmm\-yy;@"/>
  </numFmts>
  <fonts count="34" x14ac:knownFonts="1">
    <font>
      <sz val="11"/>
      <color theme="1"/>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0"/>
      <name val="Arial"/>
      <family val="2"/>
    </font>
    <font>
      <sz val="8"/>
      <color theme="1"/>
      <name val="Arial"/>
      <family val="2"/>
    </font>
    <font>
      <b/>
      <sz val="8"/>
      <name val="Arial"/>
      <family val="2"/>
    </font>
    <font>
      <b/>
      <sz val="8"/>
      <color theme="0"/>
      <name val="Arial"/>
      <family val="2"/>
    </font>
    <font>
      <sz val="7"/>
      <color theme="1"/>
      <name val="Arial"/>
      <family val="2"/>
    </font>
    <font>
      <b/>
      <sz val="7"/>
      <color theme="1"/>
      <name val="Arial"/>
      <family val="2"/>
    </font>
    <font>
      <b/>
      <sz val="7"/>
      <name val="Arial"/>
      <family val="2"/>
    </font>
    <font>
      <sz val="7"/>
      <color theme="0"/>
      <name val="Arial"/>
      <family val="2"/>
    </font>
    <font>
      <b/>
      <sz val="7"/>
      <color theme="0"/>
      <name val="Arial"/>
      <family val="2"/>
    </font>
    <font>
      <sz val="7"/>
      <name val="Arial"/>
      <family val="2"/>
    </font>
    <font>
      <sz val="9"/>
      <color indexed="81"/>
      <name val="Segoe UI"/>
      <family val="2"/>
    </font>
    <font>
      <b/>
      <sz val="9"/>
      <color indexed="81"/>
      <name val="Segoe UI"/>
      <family val="2"/>
    </font>
    <font>
      <sz val="9"/>
      <color indexed="81"/>
      <name val="Segoe UI"/>
      <charset val="1"/>
    </font>
    <font>
      <b/>
      <sz val="9"/>
      <color indexed="81"/>
      <name val="Segoe UI"/>
      <charset val="1"/>
    </font>
    <font>
      <b/>
      <sz val="8"/>
      <color theme="1"/>
      <name val="Arial"/>
      <family val="2"/>
    </font>
  </fonts>
  <fills count="42">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theme="4"/>
        <bgColor indexed="64"/>
      </patternFill>
    </fill>
    <fill>
      <patternFill patternType="solid">
        <fgColor theme="4"/>
        <bgColor theme="4"/>
      </patternFill>
    </fill>
  </fills>
  <borders count="1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s>
  <cellStyleXfs count="54">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5"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2">
      <alignment horizontal="center" vertical="center"/>
    </xf>
    <xf numFmtId="169" fontId="3" fillId="0" borderId="1" applyFill="0">
      <alignment horizontal="center" vertical="center"/>
    </xf>
    <xf numFmtId="0" fontId="3" fillId="0" borderId="1" applyFill="0">
      <alignment horizontal="center" vertical="center"/>
    </xf>
    <xf numFmtId="0" fontId="3" fillId="0" borderId="1" applyFill="0">
      <alignment horizontal="left" vertical="center" indent="2"/>
    </xf>
    <xf numFmtId="0" fontId="7" fillId="0" borderId="0" applyNumberFormat="0" applyFill="0" applyBorder="0" applyAlignment="0" applyProtection="0"/>
    <xf numFmtId="164"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16" fillId="11" borderId="7" applyNumberFormat="0" applyAlignment="0" applyProtection="0"/>
    <xf numFmtId="0" fontId="17" fillId="0" borderId="0" applyNumberFormat="0" applyFill="0" applyBorder="0" applyAlignment="0" applyProtection="0"/>
    <xf numFmtId="0" fontId="3" fillId="12"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6"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cellStyleXfs>
  <cellXfs count="74">
    <xf numFmtId="0" fontId="0" fillId="0" borderId="0" xfId="0"/>
    <xf numFmtId="0" fontId="19" fillId="0" borderId="0" xfId="3" applyFont="1" applyAlignment="1">
      <alignment wrapText="1"/>
    </xf>
    <xf numFmtId="0" fontId="20" fillId="0" borderId="0" xfId="0" applyFont="1"/>
    <xf numFmtId="0" fontId="19" fillId="0" borderId="0" xfId="3" applyFont="1"/>
    <xf numFmtId="0" fontId="22" fillId="5" borderId="15" xfId="0" applyFont="1" applyFill="1" applyBorder="1" applyAlignment="1">
      <alignment horizontal="center" vertical="center" wrapText="1"/>
    </xf>
    <xf numFmtId="0" fontId="20" fillId="0" borderId="0" xfId="0" applyFont="1" applyAlignment="1">
      <alignment vertical="center"/>
    </xf>
    <xf numFmtId="1" fontId="21" fillId="0" borderId="12" xfId="0" applyNumberFormat="1" applyFont="1" applyBorder="1" applyAlignment="1">
      <alignment horizontal="center" vertical="center"/>
    </xf>
    <xf numFmtId="0" fontId="21" fillId="0" borderId="12" xfId="0" applyFont="1" applyBorder="1" applyAlignment="1">
      <alignment horizontal="center" vertical="center"/>
    </xf>
    <xf numFmtId="0" fontId="23" fillId="0" borderId="0" xfId="0" applyFont="1"/>
    <xf numFmtId="0" fontId="26" fillId="4" borderId="15" xfId="0" applyFont="1" applyFill="1" applyBorder="1" applyAlignment="1">
      <alignment horizontal="center" vertical="center" shrinkToFit="1"/>
    </xf>
    <xf numFmtId="0" fontId="23" fillId="0" borderId="12" xfId="0" applyFont="1" applyBorder="1" applyAlignment="1">
      <alignment vertical="center"/>
    </xf>
    <xf numFmtId="0" fontId="23" fillId="0" borderId="0" xfId="7" applyFont="1">
      <alignment vertical="top"/>
    </xf>
    <xf numFmtId="0" fontId="24" fillId="3" borderId="11" xfId="0" applyFont="1" applyFill="1" applyBorder="1" applyAlignment="1">
      <alignment horizontal="center" vertical="center"/>
    </xf>
    <xf numFmtId="0" fontId="24" fillId="38" borderId="10" xfId="0" applyFont="1" applyFill="1" applyBorder="1" applyAlignment="1">
      <alignment horizontal="center" vertical="center"/>
    </xf>
    <xf numFmtId="0" fontId="24" fillId="37" borderId="10" xfId="0" applyFont="1" applyFill="1" applyBorder="1" applyAlignment="1">
      <alignment horizontal="center" vertical="center"/>
    </xf>
    <xf numFmtId="0" fontId="24" fillId="37" borderId="10" xfId="12" applyFont="1" applyFill="1" applyBorder="1" applyAlignment="1">
      <alignment horizontal="center" vertical="center"/>
    </xf>
    <xf numFmtId="0" fontId="24" fillId="3" borderId="10" xfId="12" applyFont="1" applyFill="1" applyBorder="1" applyAlignment="1">
      <alignment horizontal="center" vertical="center"/>
    </xf>
    <xf numFmtId="0" fontId="24" fillId="38" borderId="10" xfId="12" applyFont="1" applyFill="1" applyBorder="1" applyAlignment="1">
      <alignment horizontal="center" vertical="center"/>
    </xf>
    <xf numFmtId="14" fontId="23" fillId="0" borderId="0" xfId="0" applyNumberFormat="1" applyFont="1"/>
    <xf numFmtId="14" fontId="23" fillId="0" borderId="0" xfId="0" applyNumberFormat="1" applyFont="1" applyAlignment="1">
      <alignment horizontal="center"/>
    </xf>
    <xf numFmtId="14" fontId="27" fillId="5" borderId="10" xfId="0" applyNumberFormat="1" applyFont="1" applyFill="1" applyBorder="1" applyAlignment="1">
      <alignment horizontal="center" vertical="center" wrapText="1"/>
    </xf>
    <xf numFmtId="14" fontId="24" fillId="3" borderId="11" xfId="0" applyNumberFormat="1" applyFont="1" applyFill="1" applyBorder="1" applyAlignment="1">
      <alignment horizontal="center" vertical="center"/>
    </xf>
    <xf numFmtId="14" fontId="25" fillId="3" borderId="13" xfId="0" applyNumberFormat="1" applyFont="1" applyFill="1" applyBorder="1" applyAlignment="1">
      <alignment horizontal="center" vertical="center"/>
    </xf>
    <xf numFmtId="14" fontId="24" fillId="38" borderId="10" xfId="0" applyNumberFormat="1" applyFont="1" applyFill="1" applyBorder="1" applyAlignment="1">
      <alignment horizontal="center" vertical="center"/>
    </xf>
    <xf numFmtId="14" fontId="25" fillId="38" borderId="14" xfId="0" applyNumberFormat="1" applyFont="1" applyFill="1" applyBorder="1" applyAlignment="1">
      <alignment horizontal="center" vertical="center"/>
    </xf>
    <xf numFmtId="14" fontId="24" fillId="37" borderId="10" xfId="0" applyNumberFormat="1" applyFont="1" applyFill="1" applyBorder="1" applyAlignment="1">
      <alignment horizontal="center" vertical="center"/>
    </xf>
    <xf numFmtId="14" fontId="25" fillId="37" borderId="14" xfId="0" applyNumberFormat="1" applyFont="1" applyFill="1" applyBorder="1" applyAlignment="1">
      <alignment horizontal="center" vertical="center"/>
    </xf>
    <xf numFmtId="14" fontId="24" fillId="37" borderId="10" xfId="10" applyNumberFormat="1" applyFont="1" applyFill="1" applyBorder="1">
      <alignment horizontal="center" vertical="center"/>
    </xf>
    <xf numFmtId="14" fontId="24" fillId="37" borderId="14" xfId="10" applyNumberFormat="1" applyFont="1" applyFill="1" applyBorder="1">
      <alignment horizontal="center" vertical="center"/>
    </xf>
    <xf numFmtId="14" fontId="24" fillId="3" borderId="10" xfId="10" applyNumberFormat="1" applyFont="1" applyFill="1" applyBorder="1">
      <alignment horizontal="center" vertical="center"/>
    </xf>
    <xf numFmtId="14" fontId="24" fillId="3" borderId="14" xfId="10" applyNumberFormat="1" applyFont="1" applyFill="1" applyBorder="1">
      <alignment horizontal="center" vertical="center"/>
    </xf>
    <xf numFmtId="14" fontId="24" fillId="38" borderId="10" xfId="10" applyNumberFormat="1" applyFont="1" applyFill="1" applyBorder="1">
      <alignment horizontal="center" vertical="center"/>
    </xf>
    <xf numFmtId="14" fontId="24" fillId="38" borderId="14" xfId="10" applyNumberFormat="1" applyFont="1" applyFill="1" applyBorder="1">
      <alignment horizontal="center" vertical="center"/>
    </xf>
    <xf numFmtId="0" fontId="23" fillId="0" borderId="0" xfId="8" applyFont="1">
      <alignment horizontal="right" indent="1"/>
    </xf>
    <xf numFmtId="0" fontId="23" fillId="0" borderId="0" xfId="0" applyFont="1" applyAlignment="1">
      <alignment horizontal="center" vertical="center"/>
    </xf>
    <xf numFmtId="14" fontId="23" fillId="0" borderId="0" xfId="8" applyNumberFormat="1" applyFont="1">
      <alignment horizontal="right" indent="1"/>
    </xf>
    <xf numFmtId="14" fontId="28" fillId="3" borderId="11" xfId="2" applyNumberFormat="1" applyFont="1" applyFill="1" applyBorder="1" applyAlignment="1">
      <alignment horizontal="center" vertical="center"/>
    </xf>
    <xf numFmtId="14" fontId="23" fillId="0" borderId="0" xfId="10" applyNumberFormat="1" applyFont="1" applyFill="1" applyBorder="1">
      <alignment horizontal="center" vertical="center"/>
    </xf>
    <xf numFmtId="14" fontId="26" fillId="0" borderId="0" xfId="0" applyNumberFormat="1" applyFont="1" applyAlignment="1">
      <alignment horizontal="center"/>
    </xf>
    <xf numFmtId="0" fontId="23" fillId="0" borderId="0" xfId="0" applyFont="1" applyAlignment="1">
      <alignment horizontal="center"/>
    </xf>
    <xf numFmtId="0" fontId="27" fillId="5" borderId="10" xfId="0" applyFont="1" applyFill="1" applyBorder="1" applyAlignment="1">
      <alignment horizontal="center" vertical="center"/>
    </xf>
    <xf numFmtId="0" fontId="20" fillId="2" borderId="0" xfId="0" applyFont="1" applyFill="1"/>
    <xf numFmtId="170" fontId="24" fillId="2" borderId="3" xfId="0" applyNumberFormat="1" applyFont="1" applyFill="1" applyBorder="1" applyAlignment="1">
      <alignment horizontal="center" vertical="center" wrapText="1"/>
    </xf>
    <xf numFmtId="0" fontId="23" fillId="0" borderId="12" xfId="0" applyFont="1" applyBorder="1" applyAlignment="1">
      <alignment horizontal="center" vertical="center"/>
    </xf>
    <xf numFmtId="0" fontId="20" fillId="0" borderId="0" xfId="0" applyFont="1" applyAlignment="1">
      <alignment horizontal="center" vertical="center"/>
    </xf>
    <xf numFmtId="0" fontId="23" fillId="0" borderId="0" xfId="0" applyFont="1" applyAlignment="1">
      <alignment horizontal="left"/>
    </xf>
    <xf numFmtId="0" fontId="20" fillId="0" borderId="0" xfId="0" applyFont="1" applyAlignment="1">
      <alignment horizontal="left"/>
    </xf>
    <xf numFmtId="14" fontId="20" fillId="0" borderId="0" xfId="0" applyNumberFormat="1" applyFont="1" applyAlignment="1">
      <alignment horizontal="center"/>
    </xf>
    <xf numFmtId="14" fontId="20" fillId="0" borderId="0" xfId="0" applyNumberFormat="1" applyFont="1" applyAlignment="1">
      <alignment horizontal="left"/>
    </xf>
    <xf numFmtId="10" fontId="24" fillId="2" borderId="10" xfId="2" applyNumberFormat="1" applyFont="1" applyFill="1" applyBorder="1" applyAlignment="1">
      <alignment horizontal="center" vertical="center"/>
    </xf>
    <xf numFmtId="1" fontId="24" fillId="2" borderId="10" xfId="0" applyNumberFormat="1" applyFont="1" applyFill="1" applyBorder="1" applyAlignment="1">
      <alignment horizontal="center" vertical="center"/>
    </xf>
    <xf numFmtId="10" fontId="24" fillId="0" borderId="10" xfId="2" applyNumberFormat="1" applyFont="1" applyFill="1" applyBorder="1" applyAlignment="1">
      <alignment horizontal="center" vertical="center"/>
    </xf>
    <xf numFmtId="1" fontId="24" fillId="0" borderId="10" xfId="0" applyNumberFormat="1" applyFont="1" applyBorder="1" applyAlignment="1">
      <alignment horizontal="center" vertical="center"/>
    </xf>
    <xf numFmtId="0" fontId="26" fillId="0" borderId="0" xfId="3" applyFont="1"/>
    <xf numFmtId="0" fontId="26" fillId="0" borderId="0" xfId="3" applyFont="1" applyAlignment="1">
      <alignment wrapText="1"/>
    </xf>
    <xf numFmtId="0" fontId="27" fillId="41" borderId="15" xfId="0" applyFont="1" applyFill="1" applyBorder="1" applyAlignment="1">
      <alignment horizontal="center" vertical="center"/>
    </xf>
    <xf numFmtId="0" fontId="27" fillId="41" borderId="15" xfId="0" applyFont="1" applyFill="1" applyBorder="1" applyAlignment="1">
      <alignment horizontal="center" vertical="center" wrapText="1"/>
    </xf>
    <xf numFmtId="0" fontId="26" fillId="40" borderId="15" xfId="0" applyFont="1" applyFill="1" applyBorder="1" applyAlignment="1">
      <alignment horizontal="center" vertical="center" shrinkToFit="1"/>
    </xf>
    <xf numFmtId="17" fontId="23" fillId="0" borderId="0" xfId="0" applyNumberFormat="1" applyFont="1"/>
    <xf numFmtId="167" fontId="24" fillId="2" borderId="10" xfId="0" applyNumberFormat="1" applyFont="1" applyFill="1" applyBorder="1" applyAlignment="1">
      <alignment horizontal="centerContinuous" vertical="center" wrapText="1"/>
    </xf>
    <xf numFmtId="168" fontId="24" fillId="2" borderId="10" xfId="0" applyNumberFormat="1" applyFont="1" applyFill="1" applyBorder="1" applyAlignment="1">
      <alignment horizontal="center" vertical="center"/>
    </xf>
    <xf numFmtId="0" fontId="24" fillId="2" borderId="14" xfId="0" applyFont="1" applyFill="1" applyBorder="1" applyAlignment="1">
      <alignment horizontal="center" vertical="center"/>
    </xf>
    <xf numFmtId="0" fontId="24" fillId="0" borderId="14" xfId="0" applyFont="1" applyBorder="1" applyAlignment="1">
      <alignment horizontal="center" vertical="center"/>
    </xf>
    <xf numFmtId="0" fontId="20" fillId="39" borderId="10" xfId="12" applyFont="1" applyFill="1" applyBorder="1" applyAlignment="1">
      <alignment horizontal="left" vertical="center"/>
    </xf>
    <xf numFmtId="14" fontId="23" fillId="0" borderId="0" xfId="7" applyNumberFormat="1" applyFont="1" applyAlignment="1">
      <alignment horizontal="left" vertical="top"/>
    </xf>
    <xf numFmtId="14" fontId="33" fillId="2" borderId="10" xfId="0" applyNumberFormat="1" applyFont="1" applyFill="1" applyBorder="1" applyAlignment="1">
      <alignment horizontal="center" vertical="center"/>
    </xf>
    <xf numFmtId="14" fontId="20" fillId="39" borderId="10" xfId="10" applyNumberFormat="1" applyFont="1" applyFill="1" applyBorder="1">
      <alignment horizontal="center" vertical="center"/>
    </xf>
    <xf numFmtId="14" fontId="22" fillId="41" borderId="15" xfId="0" applyNumberFormat="1" applyFont="1" applyFill="1" applyBorder="1" applyAlignment="1">
      <alignment horizontal="center" vertical="center" wrapText="1"/>
    </xf>
    <xf numFmtId="0" fontId="33" fillId="2" borderId="10" xfId="0" applyFont="1" applyFill="1" applyBorder="1" applyAlignment="1">
      <alignment horizontal="left" vertical="center"/>
    </xf>
    <xf numFmtId="167" fontId="24" fillId="2" borderId="10" xfId="0" applyNumberFormat="1" applyFont="1" applyFill="1" applyBorder="1" applyAlignment="1">
      <alignment horizontal="left" vertical="center" wrapText="1" indent="1"/>
    </xf>
    <xf numFmtId="14" fontId="20" fillId="0" borderId="0" xfId="9" applyNumberFormat="1" applyFont="1" applyBorder="1">
      <alignment horizontal="center" vertical="center"/>
    </xf>
    <xf numFmtId="0" fontId="23" fillId="0" borderId="0" xfId="0" applyFont="1"/>
    <xf numFmtId="0" fontId="24" fillId="2" borderId="0" xfId="0" applyFont="1" applyFill="1" applyAlignment="1">
      <alignment horizontal="center" vertical="center"/>
    </xf>
    <xf numFmtId="14" fontId="23" fillId="0" borderId="0" xfId="9" applyNumberFormat="1"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4">
    <dxf>
      <fill>
        <patternFill>
          <bgColor rgb="FF0070C0"/>
        </patternFill>
      </fill>
    </dxf>
    <dxf>
      <fill>
        <patternFill>
          <bgColor theme="4" tint="0.59996337778862885"/>
        </patternFill>
      </fill>
      <border>
        <left/>
        <right/>
      </border>
    </dxf>
    <dxf>
      <fill>
        <patternFill>
          <bgColor theme="3" tint="0.59996337778862885"/>
        </patternFill>
      </fill>
    </dxf>
    <dxf>
      <fill>
        <patternFill>
          <bgColor theme="1"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000000"/>
      <color rgb="FF427FC2"/>
      <color rgb="FF42648A"/>
      <color rgb="FF969696"/>
      <color rgb="FFC0C0C0"/>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BR17"/>
  <sheetViews>
    <sheetView showGridLines="0" tabSelected="1" showRuler="0" zoomScale="130" zoomScaleNormal="130" zoomScalePageLayoutView="70" workbookViewId="0">
      <pane xSplit="7" ySplit="4" topLeftCell="H5" activePane="bottomRight" state="frozen"/>
      <selection pane="topRight" activeCell="I1" sqref="I1"/>
      <selection pane="bottomLeft" activeCell="A7" sqref="A7"/>
      <selection pane="bottomRight" activeCell="B9" sqref="B9"/>
    </sheetView>
  </sheetViews>
  <sheetFormatPr defaultRowHeight="13.5" customHeight="1" outlineLevelRow="1" x14ac:dyDescent="0.2"/>
  <cols>
    <col min="1" max="1" width="2.140625" style="3" customWidth="1"/>
    <col min="2" max="2" width="47.7109375" style="46" customWidth="1"/>
    <col min="3" max="3" width="14.7109375" style="2" customWidth="1"/>
    <col min="4" max="4" width="10.28515625" style="47" customWidth="1"/>
    <col min="5" max="5" width="11.85546875" style="47" customWidth="1"/>
    <col min="6" max="6" width="8.140625" style="2" customWidth="1"/>
    <col min="7" max="7" width="9.28515625" style="2" customWidth="1"/>
    <col min="8" max="8" width="2.140625" style="8" bestFit="1" customWidth="1"/>
    <col min="9" max="12" width="3.140625" style="8" bestFit="1" customWidth="1"/>
    <col min="13" max="13" width="2.7109375" style="8" bestFit="1" customWidth="1"/>
    <col min="14" max="16" width="2.85546875" style="8" bestFit="1" customWidth="1"/>
    <col min="17" max="17" width="3" style="8" bestFit="1" customWidth="1"/>
    <col min="18" max="18" width="2.7109375" style="8" bestFit="1" customWidth="1"/>
    <col min="19" max="26" width="3" style="8" bestFit="1" customWidth="1"/>
    <col min="27" max="27" width="2.7109375" style="8" customWidth="1"/>
    <col min="28" max="28" width="2.85546875" style="8" bestFit="1" customWidth="1"/>
    <col min="29" max="29" width="2.7109375" style="8" customWidth="1"/>
    <col min="30" max="31" width="2.85546875" style="8" bestFit="1" customWidth="1"/>
    <col min="32" max="32" width="3.140625" style="8" bestFit="1" customWidth="1"/>
    <col min="33" max="33" width="2.85546875" style="8" bestFit="1" customWidth="1"/>
    <col min="34" max="42" width="3.140625" style="8" bestFit="1" customWidth="1"/>
    <col min="43" max="43" width="2.85546875" style="8" bestFit="1" customWidth="1"/>
    <col min="44" max="47" width="2.7109375" style="8" bestFit="1" customWidth="1"/>
    <col min="48" max="48" width="2.140625" style="8" customWidth="1"/>
    <col min="49" max="49" width="2.7109375" style="8" bestFit="1" customWidth="1"/>
    <col min="50" max="58" width="3" style="8" bestFit="1" customWidth="1"/>
    <col min="59" max="62" width="2.85546875" style="8" bestFit="1" customWidth="1"/>
    <col min="63" max="63" width="3.140625" style="8" bestFit="1" customWidth="1"/>
    <col min="64" max="64" width="2.85546875" style="8" bestFit="1" customWidth="1"/>
    <col min="65" max="70" width="3.140625" style="8" bestFit="1" customWidth="1"/>
    <col min="71" max="16384" width="9.140625" style="2"/>
  </cols>
  <sheetData>
    <row r="1" spans="1:70" s="8" customFormat="1" ht="13.5" customHeight="1" x14ac:dyDescent="0.15">
      <c r="A1" s="53" t="s">
        <v>0</v>
      </c>
      <c r="B1" s="64"/>
      <c r="C1" s="33"/>
      <c r="D1" s="70"/>
      <c r="E1" s="70"/>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row>
    <row r="2" spans="1:70" s="8" customFormat="1" ht="13.5" customHeight="1" x14ac:dyDescent="0.2">
      <c r="A2" s="54" t="s">
        <v>1</v>
      </c>
      <c r="B2" s="45"/>
      <c r="C2" s="33"/>
      <c r="D2" s="44"/>
      <c r="E2" s="47"/>
      <c r="H2" s="69">
        <f>H3</f>
        <v>44107</v>
      </c>
      <c r="I2" s="69"/>
      <c r="J2" s="69"/>
      <c r="K2" s="69"/>
      <c r="L2" s="69"/>
      <c r="M2" s="69"/>
      <c r="N2" s="69"/>
      <c r="O2" s="59">
        <f>O3</f>
        <v>44114</v>
      </c>
      <c r="P2" s="59"/>
      <c r="Q2" s="59"/>
      <c r="R2" s="59"/>
      <c r="S2" s="59"/>
      <c r="T2" s="59"/>
      <c r="U2" s="59"/>
      <c r="V2" s="69">
        <f>V3</f>
        <v>44121</v>
      </c>
      <c r="W2" s="69"/>
      <c r="X2" s="69"/>
      <c r="Y2" s="69"/>
      <c r="Z2" s="69"/>
      <c r="AA2" s="69"/>
      <c r="AB2" s="69"/>
      <c r="AC2" s="69">
        <f>AC3</f>
        <v>44128</v>
      </c>
      <c r="AD2" s="69"/>
      <c r="AE2" s="69"/>
      <c r="AF2" s="69"/>
      <c r="AG2" s="69"/>
      <c r="AH2" s="69"/>
      <c r="AI2" s="69"/>
      <c r="AJ2" s="69">
        <f>AJ3</f>
        <v>44135</v>
      </c>
      <c r="AK2" s="69"/>
      <c r="AL2" s="69"/>
      <c r="AM2" s="69"/>
      <c r="AN2" s="69"/>
      <c r="AO2" s="69"/>
      <c r="AP2" s="69"/>
      <c r="AQ2" s="69">
        <f>AQ3</f>
        <v>44142</v>
      </c>
      <c r="AR2" s="69"/>
      <c r="AS2" s="69"/>
      <c r="AT2" s="69"/>
      <c r="AU2" s="69"/>
      <c r="AV2" s="69"/>
      <c r="AW2" s="69"/>
      <c r="AX2" s="69">
        <f>AX3</f>
        <v>44149</v>
      </c>
      <c r="AY2" s="69"/>
      <c r="AZ2" s="69"/>
      <c r="BA2" s="69"/>
      <c r="BB2" s="69"/>
      <c r="BC2" s="69"/>
      <c r="BD2" s="69"/>
      <c r="BE2" s="69">
        <f>BE3</f>
        <v>44156</v>
      </c>
      <c r="BF2" s="69"/>
      <c r="BG2" s="69"/>
      <c r="BH2" s="69"/>
      <c r="BI2" s="69"/>
      <c r="BJ2" s="69"/>
      <c r="BK2" s="69"/>
      <c r="BL2" s="69">
        <f>BL3</f>
        <v>44163</v>
      </c>
      <c r="BM2" s="69"/>
      <c r="BN2" s="69"/>
      <c r="BO2" s="69"/>
      <c r="BP2" s="69"/>
      <c r="BQ2" s="69"/>
      <c r="BR2" s="69"/>
    </row>
    <row r="3" spans="1:70" s="8" customFormat="1" ht="13.5" customHeight="1" x14ac:dyDescent="0.15">
      <c r="A3" s="54" t="s">
        <v>2</v>
      </c>
      <c r="B3" s="71"/>
      <c r="C3" s="71"/>
      <c r="D3" s="71"/>
      <c r="E3" s="71"/>
      <c r="F3" s="71"/>
      <c r="H3" s="60">
        <v>44107</v>
      </c>
      <c r="I3" s="60">
        <v>44108</v>
      </c>
      <c r="J3" s="60">
        <v>44109</v>
      </c>
      <c r="K3" s="60">
        <v>44110</v>
      </c>
      <c r="L3" s="60">
        <v>44111</v>
      </c>
      <c r="M3" s="60">
        <v>44112</v>
      </c>
      <c r="N3" s="60">
        <v>44113</v>
      </c>
      <c r="O3" s="60">
        <v>44114</v>
      </c>
      <c r="P3" s="60">
        <v>44115</v>
      </c>
      <c r="Q3" s="60">
        <v>44116</v>
      </c>
      <c r="R3" s="60">
        <v>44117</v>
      </c>
      <c r="S3" s="60">
        <v>44118</v>
      </c>
      <c r="T3" s="60">
        <v>44119</v>
      </c>
      <c r="U3" s="60">
        <v>44120</v>
      </c>
      <c r="V3" s="60">
        <v>44121</v>
      </c>
      <c r="W3" s="60">
        <v>44122</v>
      </c>
      <c r="X3" s="60">
        <v>44123</v>
      </c>
      <c r="Y3" s="60">
        <v>44124</v>
      </c>
      <c r="Z3" s="60">
        <v>44125</v>
      </c>
      <c r="AA3" s="60">
        <v>44126</v>
      </c>
      <c r="AB3" s="60">
        <v>44127</v>
      </c>
      <c r="AC3" s="60">
        <v>44128</v>
      </c>
      <c r="AD3" s="60">
        <v>44129</v>
      </c>
      <c r="AE3" s="60">
        <v>44130</v>
      </c>
      <c r="AF3" s="60">
        <v>44131</v>
      </c>
      <c r="AG3" s="60">
        <v>44132</v>
      </c>
      <c r="AH3" s="60">
        <v>44133</v>
      </c>
      <c r="AI3" s="60">
        <v>44134</v>
      </c>
      <c r="AJ3" s="60">
        <v>44135</v>
      </c>
      <c r="AK3" s="60">
        <v>44136</v>
      </c>
      <c r="AL3" s="60">
        <v>44137</v>
      </c>
      <c r="AM3" s="60">
        <v>44138</v>
      </c>
      <c r="AN3" s="60">
        <v>44139</v>
      </c>
      <c r="AO3" s="60">
        <v>44140</v>
      </c>
      <c r="AP3" s="60">
        <v>44141</v>
      </c>
      <c r="AQ3" s="60">
        <v>44142</v>
      </c>
      <c r="AR3" s="60">
        <v>44143</v>
      </c>
      <c r="AS3" s="60">
        <v>44144</v>
      </c>
      <c r="AT3" s="60">
        <v>44145</v>
      </c>
      <c r="AU3" s="60">
        <v>44146</v>
      </c>
      <c r="AV3" s="60">
        <v>44147</v>
      </c>
      <c r="AW3" s="60">
        <v>44148</v>
      </c>
      <c r="AX3" s="60">
        <v>44149</v>
      </c>
      <c r="AY3" s="60">
        <v>44150</v>
      </c>
      <c r="AZ3" s="60">
        <v>44151</v>
      </c>
      <c r="BA3" s="60">
        <v>44152</v>
      </c>
      <c r="BB3" s="60">
        <v>44153</v>
      </c>
      <c r="BC3" s="60">
        <v>44154</v>
      </c>
      <c r="BD3" s="60">
        <v>44155</v>
      </c>
      <c r="BE3" s="60">
        <v>44156</v>
      </c>
      <c r="BF3" s="60">
        <v>44157</v>
      </c>
      <c r="BG3" s="60">
        <v>44158</v>
      </c>
      <c r="BH3" s="60">
        <v>44159</v>
      </c>
      <c r="BI3" s="60">
        <v>44160</v>
      </c>
      <c r="BJ3" s="60">
        <v>44161</v>
      </c>
      <c r="BK3" s="60">
        <v>44162</v>
      </c>
      <c r="BL3" s="60">
        <v>44163</v>
      </c>
      <c r="BM3" s="60">
        <v>44164</v>
      </c>
      <c r="BN3" s="60">
        <v>44165</v>
      </c>
      <c r="BO3" s="60">
        <v>44166</v>
      </c>
      <c r="BP3" s="60">
        <v>44167</v>
      </c>
      <c r="BQ3" s="60">
        <v>44168</v>
      </c>
      <c r="BR3" s="60">
        <v>44169</v>
      </c>
    </row>
    <row r="4" spans="1:70" s="8" customFormat="1" ht="13.5" customHeight="1" x14ac:dyDescent="0.15">
      <c r="A4" s="54" t="s">
        <v>3</v>
      </c>
      <c r="B4" s="55" t="s">
        <v>8</v>
      </c>
      <c r="C4" s="56" t="s">
        <v>9</v>
      </c>
      <c r="D4" s="67" t="s">
        <v>10</v>
      </c>
      <c r="E4" s="67" t="s">
        <v>11</v>
      </c>
      <c r="F4" s="56" t="s">
        <v>20</v>
      </c>
      <c r="G4" s="56" t="s">
        <v>12</v>
      </c>
      <c r="H4" s="57" t="str">
        <f t="shared" ref="H4" si="0">LEFT(TEXT(H3,"ddd"),1)</f>
        <v>s</v>
      </c>
      <c r="I4" s="57" t="str">
        <f t="shared" ref="I4:BL4" si="1">LEFT(TEXT(I3,"ddd"),1)</f>
        <v>s</v>
      </c>
      <c r="J4" s="57" t="str">
        <f t="shared" si="1"/>
        <v>d</v>
      </c>
      <c r="K4" s="57" t="str">
        <f t="shared" si="1"/>
        <v>s</v>
      </c>
      <c r="L4" s="57" t="str">
        <f t="shared" si="1"/>
        <v>t</v>
      </c>
      <c r="M4" s="57" t="str">
        <f t="shared" si="1"/>
        <v>q</v>
      </c>
      <c r="N4" s="57" t="str">
        <f t="shared" si="1"/>
        <v>q</v>
      </c>
      <c r="O4" s="57" t="str">
        <f t="shared" si="1"/>
        <v>s</v>
      </c>
      <c r="P4" s="57" t="str">
        <f t="shared" ref="P4:U4" si="2">LEFT(TEXT(P3,"ddd"),1)</f>
        <v>s</v>
      </c>
      <c r="Q4" s="57" t="str">
        <f t="shared" si="2"/>
        <v>d</v>
      </c>
      <c r="R4" s="57" t="str">
        <f t="shared" si="2"/>
        <v>s</v>
      </c>
      <c r="S4" s="57" t="str">
        <f t="shared" si="2"/>
        <v>t</v>
      </c>
      <c r="T4" s="57" t="str">
        <f t="shared" si="2"/>
        <v>q</v>
      </c>
      <c r="U4" s="57" t="str">
        <f t="shared" si="2"/>
        <v>q</v>
      </c>
      <c r="V4" s="57" t="str">
        <f t="shared" si="1"/>
        <v>s</v>
      </c>
      <c r="W4" s="57" t="str">
        <f t="shared" ref="W4:AB4" si="3">LEFT(TEXT(W3,"ddd"),1)</f>
        <v>s</v>
      </c>
      <c r="X4" s="57" t="str">
        <f t="shared" si="3"/>
        <v>d</v>
      </c>
      <c r="Y4" s="57" t="str">
        <f t="shared" si="3"/>
        <v>s</v>
      </c>
      <c r="Z4" s="57" t="str">
        <f t="shared" si="3"/>
        <v>t</v>
      </c>
      <c r="AA4" s="57" t="str">
        <f t="shared" si="3"/>
        <v>q</v>
      </c>
      <c r="AB4" s="57" t="str">
        <f t="shared" si="3"/>
        <v>q</v>
      </c>
      <c r="AC4" s="57" t="str">
        <f t="shared" si="1"/>
        <v>s</v>
      </c>
      <c r="AD4" s="57" t="str">
        <f t="shared" ref="AD4:AI4" si="4">LEFT(TEXT(AD3,"ddd"),1)</f>
        <v>s</v>
      </c>
      <c r="AE4" s="57" t="str">
        <f t="shared" si="4"/>
        <v>d</v>
      </c>
      <c r="AF4" s="57" t="str">
        <f t="shared" si="4"/>
        <v>s</v>
      </c>
      <c r="AG4" s="57" t="str">
        <f t="shared" si="4"/>
        <v>t</v>
      </c>
      <c r="AH4" s="57" t="str">
        <f t="shared" si="4"/>
        <v>q</v>
      </c>
      <c r="AI4" s="57" t="str">
        <f t="shared" si="4"/>
        <v>q</v>
      </c>
      <c r="AJ4" s="57" t="str">
        <f t="shared" si="1"/>
        <v>s</v>
      </c>
      <c r="AK4" s="57" t="str">
        <f t="shared" ref="AK4:AP4" si="5">LEFT(TEXT(AK3,"ddd"),1)</f>
        <v>s</v>
      </c>
      <c r="AL4" s="57" t="str">
        <f t="shared" si="5"/>
        <v>d</v>
      </c>
      <c r="AM4" s="57" t="str">
        <f t="shared" si="5"/>
        <v>s</v>
      </c>
      <c r="AN4" s="57" t="str">
        <f t="shared" si="5"/>
        <v>t</v>
      </c>
      <c r="AO4" s="57" t="str">
        <f t="shared" si="5"/>
        <v>q</v>
      </c>
      <c r="AP4" s="57" t="str">
        <f t="shared" si="5"/>
        <v>q</v>
      </c>
      <c r="AQ4" s="57" t="str">
        <f t="shared" si="1"/>
        <v>s</v>
      </c>
      <c r="AR4" s="57" t="str">
        <f t="shared" ref="AR4:AW4" si="6">LEFT(TEXT(AR3,"ddd"),1)</f>
        <v>s</v>
      </c>
      <c r="AS4" s="57" t="str">
        <f t="shared" si="6"/>
        <v>d</v>
      </c>
      <c r="AT4" s="57" t="str">
        <f t="shared" si="6"/>
        <v>s</v>
      </c>
      <c r="AU4" s="57" t="str">
        <f t="shared" si="6"/>
        <v>t</v>
      </c>
      <c r="AV4" s="57" t="str">
        <f t="shared" si="6"/>
        <v>q</v>
      </c>
      <c r="AW4" s="57" t="str">
        <f t="shared" si="6"/>
        <v>q</v>
      </c>
      <c r="AX4" s="57" t="str">
        <f t="shared" si="1"/>
        <v>s</v>
      </c>
      <c r="AY4" s="57" t="str">
        <f t="shared" ref="AY4:BD4" si="7">LEFT(TEXT(AY3,"ddd"),1)</f>
        <v>s</v>
      </c>
      <c r="AZ4" s="57" t="str">
        <f t="shared" si="7"/>
        <v>d</v>
      </c>
      <c r="BA4" s="57" t="str">
        <f t="shared" si="7"/>
        <v>s</v>
      </c>
      <c r="BB4" s="57" t="str">
        <f t="shared" si="7"/>
        <v>t</v>
      </c>
      <c r="BC4" s="57" t="str">
        <f t="shared" si="7"/>
        <v>q</v>
      </c>
      <c r="BD4" s="57" t="str">
        <f t="shared" si="7"/>
        <v>q</v>
      </c>
      <c r="BE4" s="57" t="str">
        <f t="shared" si="1"/>
        <v>s</v>
      </c>
      <c r="BF4" s="57" t="str">
        <f t="shared" ref="BF4:BK4" si="8">LEFT(TEXT(BF3,"ddd"),1)</f>
        <v>s</v>
      </c>
      <c r="BG4" s="57" t="str">
        <f t="shared" si="8"/>
        <v>d</v>
      </c>
      <c r="BH4" s="57" t="str">
        <f t="shared" si="8"/>
        <v>s</v>
      </c>
      <c r="BI4" s="57" t="str">
        <f t="shared" si="8"/>
        <v>t</v>
      </c>
      <c r="BJ4" s="57" t="str">
        <f t="shared" si="8"/>
        <v>q</v>
      </c>
      <c r="BK4" s="57" t="str">
        <f t="shared" si="8"/>
        <v>q</v>
      </c>
      <c r="BL4" s="57" t="str">
        <f t="shared" si="1"/>
        <v>s</v>
      </c>
      <c r="BM4" s="57" t="str">
        <f t="shared" ref="BM4:BR4" si="9">LEFT(TEXT(BM3,"ddd"),1)</f>
        <v>s</v>
      </c>
      <c r="BN4" s="57" t="str">
        <f t="shared" si="9"/>
        <v>d</v>
      </c>
      <c r="BO4" s="57" t="str">
        <f t="shared" si="9"/>
        <v>s</v>
      </c>
      <c r="BP4" s="57" t="str">
        <f t="shared" si="9"/>
        <v>t</v>
      </c>
      <c r="BQ4" s="57" t="str">
        <f t="shared" si="9"/>
        <v>q</v>
      </c>
      <c r="BR4" s="57" t="str">
        <f t="shared" si="9"/>
        <v>q</v>
      </c>
    </row>
    <row r="5" spans="1:70" s="5" customFormat="1" ht="15.75" customHeight="1" x14ac:dyDescent="0.2">
      <c r="A5" s="1" t="s">
        <v>4</v>
      </c>
      <c r="B5" s="68" t="s">
        <v>32</v>
      </c>
      <c r="C5" s="49">
        <f t="shared" ref="C5:C17" ca="1" si="10">IF(TODAY()&lt;D5,0,IF(TODAY()&gt;E5,1,(TODAY()-D5)/G5))</f>
        <v>1</v>
      </c>
      <c r="D5" s="65">
        <f>MIN(D6:D17)</f>
        <v>44107</v>
      </c>
      <c r="E5" s="65">
        <f>MAX(E6:E17)</f>
        <v>44164</v>
      </c>
      <c r="F5" s="50">
        <f t="shared" ref="F5" si="11">G5/30</f>
        <v>1.9</v>
      </c>
      <c r="G5" s="61">
        <f t="shared" ref="G5" si="12">E5-D5</f>
        <v>57</v>
      </c>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row>
    <row r="6" spans="1:70" s="5" customFormat="1" ht="15.75" customHeight="1" outlineLevel="1" x14ac:dyDescent="0.2">
      <c r="A6" s="1" t="s">
        <v>5</v>
      </c>
      <c r="B6" s="63" t="s">
        <v>24</v>
      </c>
      <c r="C6" s="51">
        <f t="shared" ca="1" si="10"/>
        <v>1</v>
      </c>
      <c r="D6" s="66">
        <v>44107</v>
      </c>
      <c r="E6" s="66">
        <v>44111</v>
      </c>
      <c r="F6" s="52">
        <f>G6/30</f>
        <v>0.13333333333333333</v>
      </c>
      <c r="G6" s="62">
        <f>E6-D6</f>
        <v>4</v>
      </c>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row>
    <row r="7" spans="1:70" s="5" customFormat="1" ht="15.75" customHeight="1" outlineLevel="1" x14ac:dyDescent="0.2">
      <c r="A7" s="1" t="s">
        <v>6</v>
      </c>
      <c r="B7" s="63" t="s">
        <v>25</v>
      </c>
      <c r="C7" s="51">
        <f t="shared" ca="1" si="10"/>
        <v>1</v>
      </c>
      <c r="D7" s="66">
        <v>44112</v>
      </c>
      <c r="E7" s="66">
        <v>44116</v>
      </c>
      <c r="F7" s="52">
        <f t="shared" ref="F7:F17" si="13">G7/30</f>
        <v>0.13333333333333333</v>
      </c>
      <c r="G7" s="62">
        <f t="shared" ref="G7:G17" si="14">E7-D7</f>
        <v>4</v>
      </c>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row>
    <row r="8" spans="1:70" s="5" customFormat="1" ht="15.75" customHeight="1" outlineLevel="1" x14ac:dyDescent="0.2">
      <c r="A8" s="3"/>
      <c r="B8" s="63" t="s">
        <v>26</v>
      </c>
      <c r="C8" s="51">
        <f t="shared" ca="1" si="10"/>
        <v>1</v>
      </c>
      <c r="D8" s="66">
        <v>44117</v>
      </c>
      <c r="E8" s="66">
        <v>44118</v>
      </c>
      <c r="F8" s="52">
        <f t="shared" si="13"/>
        <v>3.3333333333333333E-2</v>
      </c>
      <c r="G8" s="62">
        <f t="shared" si="14"/>
        <v>1</v>
      </c>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row>
    <row r="9" spans="1:70" s="5" customFormat="1" ht="15.75" customHeight="1" outlineLevel="1" x14ac:dyDescent="0.2">
      <c r="A9" s="3"/>
      <c r="B9" s="63" t="s">
        <v>27</v>
      </c>
      <c r="C9" s="51">
        <f t="shared" ca="1" si="10"/>
        <v>1</v>
      </c>
      <c r="D9" s="66">
        <v>44119</v>
      </c>
      <c r="E9" s="66">
        <v>44121</v>
      </c>
      <c r="F9" s="52">
        <f t="shared" si="13"/>
        <v>6.6666666666666666E-2</v>
      </c>
      <c r="G9" s="62">
        <f t="shared" si="14"/>
        <v>2</v>
      </c>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row>
    <row r="10" spans="1:70" s="5" customFormat="1" ht="15.75" customHeight="1" outlineLevel="1" x14ac:dyDescent="0.2">
      <c r="A10" s="3"/>
      <c r="B10" s="63" t="s">
        <v>28</v>
      </c>
      <c r="C10" s="51">
        <f t="shared" ca="1" si="10"/>
        <v>1</v>
      </c>
      <c r="D10" s="66">
        <v>44122</v>
      </c>
      <c r="E10" s="66">
        <v>44144</v>
      </c>
      <c r="F10" s="52">
        <f t="shared" si="13"/>
        <v>0.73333333333333328</v>
      </c>
      <c r="G10" s="62">
        <f t="shared" si="14"/>
        <v>22</v>
      </c>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row>
    <row r="11" spans="1:70" ht="13.5" customHeight="1" outlineLevel="1" x14ac:dyDescent="0.2">
      <c r="B11" s="46" t="s">
        <v>29</v>
      </c>
      <c r="C11" s="51">
        <f t="shared" ca="1" si="10"/>
        <v>1</v>
      </c>
      <c r="D11" s="47">
        <v>44127</v>
      </c>
      <c r="E11" s="47">
        <v>44129</v>
      </c>
      <c r="F11" s="52">
        <f t="shared" si="13"/>
        <v>6.6666666666666666E-2</v>
      </c>
      <c r="G11" s="62">
        <f t="shared" si="14"/>
        <v>2</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row>
    <row r="12" spans="1:70" ht="13.5" customHeight="1" outlineLevel="1" x14ac:dyDescent="0.2">
      <c r="B12" s="46" t="s">
        <v>30</v>
      </c>
      <c r="C12" s="51">
        <f t="shared" ca="1" si="10"/>
        <v>1</v>
      </c>
      <c r="D12" s="47">
        <v>44130</v>
      </c>
      <c r="E12" s="47">
        <v>44134</v>
      </c>
      <c r="F12" s="52">
        <f t="shared" si="13"/>
        <v>0.13333333333333333</v>
      </c>
      <c r="G12" s="62">
        <f t="shared" si="14"/>
        <v>4</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row>
    <row r="13" spans="1:70" ht="13.5" customHeight="1" outlineLevel="1" x14ac:dyDescent="0.2">
      <c r="B13" s="48" t="s">
        <v>31</v>
      </c>
      <c r="C13" s="51">
        <f t="shared" ca="1" si="10"/>
        <v>1</v>
      </c>
      <c r="D13" s="47">
        <v>44135</v>
      </c>
      <c r="E13" s="47">
        <v>44137</v>
      </c>
      <c r="F13" s="52">
        <f t="shared" si="13"/>
        <v>6.6666666666666666E-2</v>
      </c>
      <c r="G13" s="62">
        <f t="shared" si="14"/>
        <v>2</v>
      </c>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row>
    <row r="14" spans="1:70" ht="13.5" customHeight="1" outlineLevel="1" x14ac:dyDescent="0.2">
      <c r="B14" s="46" t="s">
        <v>34</v>
      </c>
      <c r="C14" s="51">
        <f t="shared" ca="1" si="10"/>
        <v>1</v>
      </c>
      <c r="D14" s="47">
        <v>44138</v>
      </c>
      <c r="E14" s="47">
        <v>44142</v>
      </c>
      <c r="F14" s="52">
        <f t="shared" si="13"/>
        <v>0.13333333333333333</v>
      </c>
      <c r="G14" s="62">
        <f t="shared" si="14"/>
        <v>4</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row>
    <row r="15" spans="1:70" ht="13.5" customHeight="1" outlineLevel="1" x14ac:dyDescent="0.2">
      <c r="B15" s="46" t="s">
        <v>35</v>
      </c>
      <c r="C15" s="51">
        <f t="shared" ca="1" si="10"/>
        <v>1</v>
      </c>
      <c r="D15" s="47">
        <v>44143</v>
      </c>
      <c r="E15" s="47">
        <v>44144</v>
      </c>
      <c r="F15" s="52">
        <f t="shared" si="13"/>
        <v>3.3333333333333333E-2</v>
      </c>
      <c r="G15" s="62">
        <f t="shared" si="14"/>
        <v>1</v>
      </c>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row>
    <row r="16" spans="1:70" ht="13.5" customHeight="1" outlineLevel="1" x14ac:dyDescent="0.2">
      <c r="B16" s="46" t="s">
        <v>33</v>
      </c>
      <c r="C16" s="51">
        <f t="shared" ca="1" si="10"/>
        <v>1</v>
      </c>
      <c r="D16" s="47">
        <v>44149</v>
      </c>
      <c r="E16" s="47">
        <v>44156</v>
      </c>
      <c r="F16" s="52">
        <f t="shared" si="13"/>
        <v>0.23333333333333334</v>
      </c>
      <c r="G16" s="62">
        <f t="shared" si="14"/>
        <v>7</v>
      </c>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row>
    <row r="17" spans="2:70" ht="13.5" customHeight="1" outlineLevel="1" x14ac:dyDescent="0.2">
      <c r="B17" s="46" t="s">
        <v>36</v>
      </c>
      <c r="C17" s="51">
        <f t="shared" ca="1" si="10"/>
        <v>1</v>
      </c>
      <c r="D17" s="47">
        <v>44157</v>
      </c>
      <c r="E17" s="47">
        <v>44164</v>
      </c>
      <c r="F17" s="52">
        <f t="shared" si="13"/>
        <v>0.23333333333333334</v>
      </c>
      <c r="G17" s="62">
        <f t="shared" si="14"/>
        <v>7</v>
      </c>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row>
  </sheetData>
  <autoFilter ref="B4:G10" xr:uid="{00000000-0009-0000-0000-000000000000}"/>
  <mergeCells count="10">
    <mergeCell ref="BL2:BR2"/>
    <mergeCell ref="D1:E1"/>
    <mergeCell ref="B3:F3"/>
    <mergeCell ref="AJ2:AP2"/>
    <mergeCell ref="AQ2:AW2"/>
    <mergeCell ref="AX2:BD2"/>
    <mergeCell ref="BE2:BK2"/>
    <mergeCell ref="H2:N2"/>
    <mergeCell ref="V2:AB2"/>
    <mergeCell ref="AC2:AI2"/>
  </mergeCells>
  <conditionalFormatting sqref="C1:C4 C6:C1048576">
    <cfRule type="dataBar" priority="60">
      <dataBar>
        <cfvo type="min"/>
        <cfvo type="max"/>
        <color theme="3" tint="0.59999389629810485"/>
      </dataBar>
      <extLst>
        <ext xmlns:x14="http://schemas.microsoft.com/office/spreadsheetml/2009/9/main" uri="{B025F937-C7B1-47D3-B67F-A62EFF666E3E}">
          <x14:id>{1C68BF1B-0798-4B33-91E1-0B89CF75C697}</x14:id>
        </ext>
      </extLst>
    </cfRule>
  </conditionalFormatting>
  <conditionalFormatting sqref="C5">
    <cfRule type="dataBar" priority="2">
      <dataBar>
        <cfvo type="min"/>
        <cfvo type="max"/>
        <color theme="3" tint="0.59999389629810485"/>
      </dataBar>
      <extLst>
        <ext xmlns:x14="http://schemas.microsoft.com/office/spreadsheetml/2009/9/main" uri="{B025F937-C7B1-47D3-B67F-A62EFF666E3E}">
          <x14:id>{A26C7F5F-A4E4-4E00-9767-BF8B5B13EC02}</x14:id>
        </ext>
      </extLst>
    </cfRule>
  </conditionalFormatting>
  <conditionalFormatting sqref="H3:BR17">
    <cfRule type="expression" dxfId="4" priority="49">
      <formula>AND(TODAY()&gt;=H$3,TODAY()&lt;I$3)</formula>
    </cfRule>
  </conditionalFormatting>
  <conditionalFormatting sqref="H5:BR5">
    <cfRule type="expression" dxfId="3" priority="1">
      <formula>AND(término_da_tarefa&gt;=H$3,início_da_tarefa&lt;I$3)</formula>
    </cfRule>
  </conditionalFormatting>
  <conditionalFormatting sqref="H5:BR17">
    <cfRule type="expression" dxfId="2" priority="43">
      <formula>AND(início_da_tarefa&lt;=H$3,ROUNDDOWN((término_da_tarefa-início_da_tarefa+1)*progresso_da_tarefa,0)+início_da_tarefa-1&gt;=H$3)</formula>
    </cfRule>
    <cfRule type="expression" dxfId="1" priority="44" stopIfTrue="1">
      <formula>AND(término_da_tarefa&gt;=H$3,início_da_tarefa&lt;I$3)</formula>
    </cfRule>
  </conditionalFormatting>
  <dataValidations disablePrompts="1" count="1">
    <dataValidation type="whole" operator="greaterThanOrEqual" allowBlank="1" showInputMessage="1" promptTitle="Semana de exibição" sqref="D2" xr:uid="{00000000-0002-0000-0000-000000000000}">
      <formula1>1</formula1>
    </dataValidation>
  </dataValidations>
  <printOptions horizontalCentered="1"/>
  <pageMargins left="0.35" right="0.35" top="0.35" bottom="0.5" header="0.3" footer="0.3"/>
  <pageSetup paperSize="9" scale="48"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C68BF1B-0798-4B33-91E1-0B89CF75C697}">
            <x14:dataBar minLength="0" maxLength="100">
              <x14:cfvo type="autoMin"/>
              <x14:cfvo type="autoMax"/>
              <x14:negativeFillColor rgb="FFFF0000"/>
              <x14:axisColor rgb="FF000000"/>
            </x14:dataBar>
          </x14:cfRule>
          <xm:sqref>C1:C4 C6:C1048576</xm:sqref>
        </x14:conditionalFormatting>
        <x14:conditionalFormatting xmlns:xm="http://schemas.microsoft.com/office/excel/2006/main">
          <x14:cfRule type="dataBar" id="{A26C7F5F-A4E4-4E00-9767-BF8B5B13EC02}">
            <x14:dataBar minLength="0" maxLength="100">
              <x14:cfvo type="autoMin"/>
              <x14:cfvo type="autoMax"/>
              <x14:negativeFillColor rgb="FFFF0000"/>
              <x14:axisColor rgb="FF000000"/>
            </x14:dataBar>
          </x14:cfRule>
          <xm:sqref>C5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outlinePr summaryBelow="0"/>
    <pageSetUpPr fitToPage="1"/>
  </sheetPr>
  <dimension ref="A1:AC20"/>
  <sheetViews>
    <sheetView showGridLines="0" showRuler="0" zoomScale="115" zoomScaleNormal="115" zoomScalePageLayoutView="70" workbookViewId="0">
      <pane xSplit="8" ySplit="3" topLeftCell="I4" activePane="bottomRight" state="frozen"/>
      <selection pane="topRight" activeCell="I1" sqref="I1"/>
      <selection pane="bottomLeft" activeCell="A7" sqref="A7"/>
      <selection pane="bottomRight" activeCell="N4" sqref="N4"/>
    </sheetView>
  </sheetViews>
  <sheetFormatPr defaultRowHeight="13.5" customHeight="1" x14ac:dyDescent="0.2"/>
  <cols>
    <col min="1" max="1" width="1" style="3" customWidth="1"/>
    <col min="2" max="2" width="14.42578125" style="8" bestFit="1" customWidth="1"/>
    <col min="3" max="3" width="9" style="18" hidden="1" customWidth="1"/>
    <col min="4" max="4" width="9.140625" style="19" customWidth="1"/>
    <col min="5" max="5" width="9.140625" style="19" hidden="1" customWidth="1"/>
    <col min="6" max="6" width="9.28515625" style="18" customWidth="1"/>
    <col min="7" max="7" width="6.140625" style="2" bestFit="1" customWidth="1"/>
    <col min="8" max="8" width="4.5703125" style="2" bestFit="1" customWidth="1"/>
    <col min="9" max="9" width="5.85546875" style="34" bestFit="1" customWidth="1"/>
    <col min="10" max="10" width="6" style="34" bestFit="1" customWidth="1"/>
    <col min="11" max="11" width="6.28515625" style="34" bestFit="1" customWidth="1"/>
    <col min="12" max="12" width="6" style="34" bestFit="1" customWidth="1"/>
    <col min="13" max="13" width="5.7109375" style="34" bestFit="1" customWidth="1"/>
    <col min="14" max="14" width="5.85546875" style="34" bestFit="1" customWidth="1"/>
    <col min="15" max="15" width="6.28515625" style="34" bestFit="1" customWidth="1"/>
    <col min="16" max="16" width="5.85546875" style="34" bestFit="1" customWidth="1"/>
    <col min="17" max="17" width="6.140625" style="34" bestFit="1" customWidth="1"/>
    <col min="18" max="18" width="5.7109375" style="34" bestFit="1" customWidth="1"/>
    <col min="19" max="19" width="5.28515625" style="34" bestFit="1" customWidth="1"/>
    <col min="20" max="20" width="6.28515625" style="34" bestFit="1" customWidth="1"/>
    <col min="21" max="21" width="5.85546875" style="34" bestFit="1" customWidth="1"/>
    <col min="22" max="22" width="6" style="34" bestFit="1" customWidth="1"/>
    <col min="23" max="23" width="6.28515625" style="34" bestFit="1" customWidth="1"/>
    <col min="24" max="24" width="6" style="34" bestFit="1" customWidth="1"/>
    <col min="25" max="25" width="5.7109375" style="44" bestFit="1" customWidth="1"/>
    <col min="26" max="26" width="5.85546875" style="44" bestFit="1" customWidth="1"/>
    <col min="27" max="27" width="6.28515625" style="44" bestFit="1" customWidth="1"/>
    <col min="28" max="28" width="5.85546875" style="44" bestFit="1" customWidth="1"/>
    <col min="29" max="29" width="6.140625" style="44" bestFit="1" customWidth="1"/>
    <col min="30" max="16384" width="9.140625" style="2"/>
  </cols>
  <sheetData>
    <row r="1" spans="1:29" ht="13.5" customHeight="1" x14ac:dyDescent="0.2">
      <c r="A1" s="3" t="s">
        <v>0</v>
      </c>
      <c r="B1" s="11"/>
      <c r="C1" s="35"/>
      <c r="D1" s="73"/>
      <c r="E1" s="73"/>
      <c r="F1" s="73"/>
    </row>
    <row r="2" spans="1:29" ht="13.5" customHeight="1" x14ac:dyDescent="0.2">
      <c r="A2" s="1" t="s">
        <v>2</v>
      </c>
      <c r="B2" s="72" t="s">
        <v>23</v>
      </c>
      <c r="C2" s="72"/>
      <c r="D2" s="72"/>
      <c r="E2" s="72"/>
      <c r="F2" s="72"/>
      <c r="G2" s="72"/>
      <c r="H2" s="41"/>
      <c r="I2" s="42">
        <v>44805</v>
      </c>
      <c r="J2" s="42">
        <v>44835</v>
      </c>
      <c r="K2" s="42">
        <v>44866</v>
      </c>
      <c r="L2" s="42">
        <v>44896</v>
      </c>
      <c r="M2" s="42">
        <v>44927</v>
      </c>
      <c r="N2" s="42">
        <v>44958</v>
      </c>
      <c r="O2" s="42">
        <v>44986</v>
      </c>
      <c r="P2" s="42">
        <v>45017</v>
      </c>
      <c r="Q2" s="42">
        <v>45047</v>
      </c>
      <c r="R2" s="42">
        <v>45078</v>
      </c>
      <c r="S2" s="42">
        <v>45108</v>
      </c>
      <c r="T2" s="42">
        <v>45139</v>
      </c>
      <c r="U2" s="42">
        <v>45170</v>
      </c>
      <c r="V2" s="42">
        <v>45200</v>
      </c>
      <c r="W2" s="42">
        <v>45231</v>
      </c>
      <c r="X2" s="42">
        <v>45261</v>
      </c>
      <c r="Y2" s="42">
        <v>45292</v>
      </c>
      <c r="Z2" s="42">
        <v>45323</v>
      </c>
      <c r="AA2" s="42">
        <v>45352</v>
      </c>
      <c r="AB2" s="42">
        <v>45383</v>
      </c>
      <c r="AC2" s="42">
        <v>45413</v>
      </c>
    </row>
    <row r="3" spans="1:29" ht="13.5" customHeight="1" x14ac:dyDescent="0.2">
      <c r="A3" s="1" t="s">
        <v>3</v>
      </c>
      <c r="B3" s="40" t="s">
        <v>8</v>
      </c>
      <c r="C3" s="20"/>
      <c r="D3" s="20" t="s">
        <v>10</v>
      </c>
      <c r="E3" s="20"/>
      <c r="F3" s="20" t="s">
        <v>11</v>
      </c>
      <c r="G3" s="4" t="s">
        <v>20</v>
      </c>
      <c r="H3" s="4" t="s">
        <v>12</v>
      </c>
      <c r="I3" s="9"/>
      <c r="J3" s="9"/>
      <c r="K3" s="9"/>
      <c r="L3" s="9"/>
      <c r="M3" s="9"/>
      <c r="N3" s="9"/>
      <c r="O3" s="9"/>
      <c r="P3" s="9"/>
      <c r="Q3" s="9"/>
      <c r="R3" s="9"/>
      <c r="S3" s="9"/>
      <c r="T3" s="9"/>
      <c r="U3" s="9"/>
      <c r="V3" s="9"/>
      <c r="W3" s="9"/>
      <c r="X3" s="9"/>
      <c r="Y3" s="9"/>
      <c r="Z3" s="9"/>
      <c r="AA3" s="9"/>
      <c r="AB3" s="9"/>
      <c r="AC3" s="9"/>
    </row>
    <row r="4" spans="1:29" s="5" customFormat="1" ht="15.75" customHeight="1" x14ac:dyDescent="0.2">
      <c r="A4" s="1" t="s">
        <v>4</v>
      </c>
      <c r="B4" s="12" t="s">
        <v>13</v>
      </c>
      <c r="C4" s="36">
        <v>44866</v>
      </c>
      <c r="D4" s="21">
        <v>44866</v>
      </c>
      <c r="E4" s="36">
        <v>44958</v>
      </c>
      <c r="F4" s="22">
        <v>44983</v>
      </c>
      <c r="G4" s="6">
        <f>H4/30</f>
        <v>3.9</v>
      </c>
      <c r="H4" s="7">
        <f>F4-D4</f>
        <v>117</v>
      </c>
      <c r="I4" s="43"/>
      <c r="J4" s="43"/>
      <c r="K4" s="43"/>
      <c r="L4" s="43"/>
      <c r="M4" s="43"/>
      <c r="N4" s="43"/>
      <c r="O4" s="43"/>
      <c r="P4" s="43"/>
      <c r="Q4" s="43"/>
      <c r="R4" s="43"/>
      <c r="S4" s="43"/>
      <c r="T4" s="43"/>
      <c r="U4" s="43"/>
      <c r="V4" s="43"/>
      <c r="W4" s="43"/>
      <c r="X4" s="43"/>
      <c r="Y4" s="43"/>
      <c r="Z4" s="43"/>
      <c r="AA4" s="43"/>
      <c r="AB4" s="43"/>
      <c r="AC4" s="43"/>
    </row>
    <row r="5" spans="1:29" s="5" customFormat="1" ht="15.75" customHeight="1" x14ac:dyDescent="0.2">
      <c r="A5" s="1" t="s">
        <v>7</v>
      </c>
      <c r="B5" s="13" t="s">
        <v>14</v>
      </c>
      <c r="C5" s="36">
        <v>44927</v>
      </c>
      <c r="D5" s="23">
        <v>44949</v>
      </c>
      <c r="E5" s="36">
        <v>45047</v>
      </c>
      <c r="F5" s="24">
        <v>45066</v>
      </c>
      <c r="G5" s="6">
        <f t="shared" ref="G5:G12" si="0">H5/30</f>
        <v>3.9</v>
      </c>
      <c r="H5" s="7">
        <f>F5-D5</f>
        <v>117</v>
      </c>
      <c r="I5" s="43"/>
      <c r="J5" s="43"/>
      <c r="K5" s="43"/>
      <c r="L5" s="43"/>
      <c r="M5" s="43"/>
      <c r="N5" s="43"/>
      <c r="O5" s="43"/>
      <c r="P5" s="43"/>
      <c r="Q5" s="43"/>
      <c r="R5" s="43"/>
      <c r="S5" s="43"/>
      <c r="T5" s="43"/>
      <c r="U5" s="43"/>
      <c r="V5" s="43"/>
      <c r="W5" s="43"/>
      <c r="X5" s="43"/>
      <c r="Y5" s="43"/>
      <c r="Z5" s="43"/>
      <c r="AA5" s="43"/>
      <c r="AB5" s="43"/>
      <c r="AC5" s="43"/>
    </row>
    <row r="6" spans="1:29" s="5" customFormat="1" ht="15.75" customHeight="1" x14ac:dyDescent="0.2">
      <c r="A6" s="3"/>
      <c r="B6" s="14" t="s">
        <v>15</v>
      </c>
      <c r="C6" s="36">
        <v>44835</v>
      </c>
      <c r="D6" s="25">
        <v>44837</v>
      </c>
      <c r="E6" s="36">
        <v>44927</v>
      </c>
      <c r="F6" s="26">
        <v>44954</v>
      </c>
      <c r="G6" s="6">
        <f t="shared" si="0"/>
        <v>3.9</v>
      </c>
      <c r="H6" s="7">
        <f t="shared" ref="H6:H12" si="1">F6-D6</f>
        <v>117</v>
      </c>
      <c r="I6" s="43"/>
      <c r="J6" s="43"/>
      <c r="K6" s="43"/>
      <c r="L6" s="43"/>
      <c r="M6" s="43"/>
      <c r="N6" s="43"/>
      <c r="O6" s="43"/>
      <c r="P6" s="43"/>
      <c r="Q6" s="43"/>
      <c r="R6" s="43"/>
      <c r="S6" s="43"/>
      <c r="T6" s="43"/>
      <c r="U6" s="43"/>
      <c r="V6" s="43"/>
      <c r="W6" s="43"/>
      <c r="X6" s="43"/>
      <c r="Y6" s="43"/>
      <c r="Z6" s="43"/>
      <c r="AA6" s="43"/>
      <c r="AB6" s="43"/>
      <c r="AC6" s="43"/>
    </row>
    <row r="7" spans="1:29" s="5" customFormat="1" ht="15.75" customHeight="1" x14ac:dyDescent="0.2">
      <c r="A7" s="3"/>
      <c r="B7" s="15" t="s">
        <v>16</v>
      </c>
      <c r="C7" s="36">
        <v>44927</v>
      </c>
      <c r="D7" s="27">
        <v>44945</v>
      </c>
      <c r="E7" s="36">
        <v>45078</v>
      </c>
      <c r="F7" s="28">
        <v>45092</v>
      </c>
      <c r="G7" s="6">
        <f t="shared" si="0"/>
        <v>4.9000000000000004</v>
      </c>
      <c r="H7" s="7">
        <f t="shared" si="1"/>
        <v>147</v>
      </c>
      <c r="I7" s="43"/>
      <c r="J7" s="43"/>
      <c r="K7" s="43"/>
      <c r="L7" s="43"/>
      <c r="M7" s="43"/>
      <c r="N7" s="43"/>
      <c r="O7" s="43"/>
      <c r="P7" s="43"/>
      <c r="Q7" s="43"/>
      <c r="R7" s="43"/>
      <c r="S7" s="43"/>
      <c r="T7" s="43"/>
      <c r="U7" s="43"/>
      <c r="V7" s="43"/>
      <c r="W7" s="43"/>
      <c r="X7" s="43"/>
      <c r="Y7" s="43"/>
      <c r="Z7" s="43"/>
      <c r="AA7" s="43"/>
      <c r="AB7" s="43"/>
      <c r="AC7" s="43"/>
    </row>
    <row r="8" spans="1:29" s="5" customFormat="1" ht="15.75" customHeight="1" x14ac:dyDescent="0.2">
      <c r="A8" s="3"/>
      <c r="B8" s="16" t="s">
        <v>18</v>
      </c>
      <c r="C8" s="36">
        <v>44958</v>
      </c>
      <c r="D8" s="29">
        <v>44973</v>
      </c>
      <c r="E8" s="36">
        <v>45108</v>
      </c>
      <c r="F8" s="30">
        <v>45120</v>
      </c>
      <c r="G8" s="6">
        <f>H8/30</f>
        <v>4.9000000000000004</v>
      </c>
      <c r="H8" s="7">
        <f t="shared" si="1"/>
        <v>147</v>
      </c>
      <c r="I8" s="43"/>
      <c r="J8" s="43"/>
      <c r="K8" s="43"/>
      <c r="L8" s="43"/>
      <c r="M8" s="43"/>
      <c r="N8" s="43"/>
      <c r="O8" s="43"/>
      <c r="P8" s="43"/>
      <c r="Q8" s="43"/>
      <c r="R8" s="43"/>
      <c r="S8" s="43"/>
      <c r="T8" s="43"/>
      <c r="U8" s="43"/>
      <c r="V8" s="43"/>
      <c r="W8" s="43"/>
      <c r="X8" s="43"/>
      <c r="Y8" s="43"/>
      <c r="Z8" s="43"/>
      <c r="AA8" s="43"/>
      <c r="AB8" s="43"/>
      <c r="AC8" s="43"/>
    </row>
    <row r="9" spans="1:29" s="5" customFormat="1" ht="15.75" customHeight="1" x14ac:dyDescent="0.2">
      <c r="A9" s="3"/>
      <c r="B9" s="17" t="s">
        <v>17</v>
      </c>
      <c r="C9" s="36">
        <v>45047</v>
      </c>
      <c r="D9" s="31">
        <v>45057</v>
      </c>
      <c r="E9" s="36">
        <v>45200</v>
      </c>
      <c r="F9" s="32">
        <v>45204</v>
      </c>
      <c r="G9" s="6">
        <f t="shared" si="0"/>
        <v>4.9000000000000004</v>
      </c>
      <c r="H9" s="7">
        <f t="shared" si="1"/>
        <v>147</v>
      </c>
      <c r="I9" s="43"/>
      <c r="J9" s="43"/>
      <c r="K9" s="43"/>
      <c r="L9" s="43"/>
      <c r="M9" s="43"/>
      <c r="N9" s="43"/>
      <c r="O9" s="43"/>
      <c r="P9" s="43"/>
      <c r="Q9" s="43"/>
      <c r="R9" s="43"/>
      <c r="S9" s="43"/>
      <c r="T9" s="43"/>
      <c r="U9" s="43"/>
      <c r="V9" s="43"/>
      <c r="W9" s="43"/>
      <c r="X9" s="43"/>
      <c r="Y9" s="43"/>
      <c r="Z9" s="43"/>
      <c r="AA9" s="43"/>
      <c r="AB9" s="43"/>
      <c r="AC9" s="43"/>
    </row>
    <row r="10" spans="1:29" s="5" customFormat="1" ht="15.75" customHeight="1" x14ac:dyDescent="0.2">
      <c r="A10" s="3"/>
      <c r="B10" s="15" t="s">
        <v>19</v>
      </c>
      <c r="C10" s="36">
        <v>45139</v>
      </c>
      <c r="D10" s="27">
        <v>45141</v>
      </c>
      <c r="E10" s="36">
        <v>45261</v>
      </c>
      <c r="F10" s="28">
        <v>45288</v>
      </c>
      <c r="G10" s="6">
        <f t="shared" si="0"/>
        <v>4.9000000000000004</v>
      </c>
      <c r="H10" s="7">
        <f t="shared" si="1"/>
        <v>147</v>
      </c>
      <c r="I10" s="43"/>
      <c r="J10" s="43"/>
      <c r="K10" s="43"/>
      <c r="L10" s="43"/>
      <c r="M10" s="43"/>
      <c r="N10" s="43"/>
      <c r="O10" s="43"/>
      <c r="P10" s="43"/>
      <c r="Q10" s="43"/>
      <c r="R10" s="43"/>
      <c r="S10" s="43"/>
      <c r="T10" s="43"/>
      <c r="U10" s="43"/>
      <c r="V10" s="43"/>
      <c r="W10" s="43"/>
      <c r="X10" s="43"/>
      <c r="Y10" s="43"/>
      <c r="Z10" s="43"/>
      <c r="AA10" s="43"/>
      <c r="AB10" s="43"/>
      <c r="AC10" s="43"/>
    </row>
    <row r="11" spans="1:29" s="5" customFormat="1" ht="15.75" customHeight="1" x14ac:dyDescent="0.2">
      <c r="A11" s="3"/>
      <c r="B11" s="16" t="s">
        <v>21</v>
      </c>
      <c r="C11" s="36">
        <v>45170</v>
      </c>
      <c r="D11" s="29">
        <v>45170</v>
      </c>
      <c r="E11" s="36">
        <v>45292</v>
      </c>
      <c r="F11" s="30">
        <v>45317</v>
      </c>
      <c r="G11" s="6">
        <f t="shared" si="0"/>
        <v>4.9000000000000004</v>
      </c>
      <c r="H11" s="7">
        <f t="shared" si="1"/>
        <v>147</v>
      </c>
      <c r="I11" s="43"/>
      <c r="J11" s="43"/>
      <c r="K11" s="43"/>
      <c r="L11" s="43"/>
      <c r="M11" s="43"/>
      <c r="N11" s="43"/>
      <c r="O11" s="43"/>
      <c r="P11" s="43"/>
      <c r="Q11" s="43"/>
      <c r="R11" s="43"/>
      <c r="S11" s="43"/>
      <c r="T11" s="43"/>
      <c r="U11" s="43"/>
      <c r="V11" s="43"/>
      <c r="W11" s="43"/>
      <c r="X11" s="43"/>
      <c r="Y11" s="43"/>
      <c r="Z11" s="43"/>
      <c r="AA11" s="43"/>
      <c r="AB11" s="43"/>
      <c r="AC11" s="43"/>
    </row>
    <row r="12" spans="1:29" s="5" customFormat="1" ht="15.75" customHeight="1" x14ac:dyDescent="0.2">
      <c r="A12" s="3"/>
      <c r="B12" s="17" t="s">
        <v>22</v>
      </c>
      <c r="C12" s="36">
        <v>45231</v>
      </c>
      <c r="D12" s="31">
        <v>45246</v>
      </c>
      <c r="E12" s="36">
        <v>45383</v>
      </c>
      <c r="F12" s="32">
        <v>45393</v>
      </c>
      <c r="G12" s="6">
        <f t="shared" si="0"/>
        <v>4.9000000000000004</v>
      </c>
      <c r="H12" s="7">
        <f t="shared" si="1"/>
        <v>147</v>
      </c>
      <c r="I12" s="43"/>
      <c r="J12" s="43"/>
      <c r="K12" s="43"/>
      <c r="L12" s="43"/>
      <c r="M12" s="43"/>
      <c r="N12" s="43"/>
      <c r="O12" s="43"/>
      <c r="P12" s="43"/>
      <c r="Q12" s="43"/>
      <c r="R12" s="43"/>
      <c r="S12" s="43"/>
      <c r="T12" s="43"/>
      <c r="U12" s="43"/>
      <c r="V12" s="43"/>
      <c r="W12" s="43"/>
      <c r="X12" s="43"/>
      <c r="Y12" s="43"/>
      <c r="Z12" s="43"/>
      <c r="AA12" s="43"/>
      <c r="AB12" s="43"/>
      <c r="AC12" s="43"/>
    </row>
    <row r="14" spans="1:29" ht="13.5" customHeight="1" x14ac:dyDescent="0.2">
      <c r="C14" s="37"/>
      <c r="F14" s="38"/>
    </row>
    <row r="15" spans="1:29" ht="13.5" customHeight="1" x14ac:dyDescent="0.2">
      <c r="C15" s="37"/>
      <c r="D15" s="39"/>
    </row>
    <row r="16" spans="1:29" ht="13.5" customHeight="1" x14ac:dyDescent="0.2">
      <c r="B16" s="18"/>
    </row>
    <row r="18" spans="2:2" ht="13.5" customHeight="1" x14ac:dyDescent="0.2">
      <c r="B18" s="18"/>
    </row>
    <row r="19" spans="2:2" ht="13.5" customHeight="1" x14ac:dyDescent="0.2">
      <c r="B19" s="18"/>
    </row>
    <row r="20" spans="2:2" ht="13.5" customHeight="1" x14ac:dyDescent="0.2">
      <c r="B20" s="18"/>
    </row>
  </sheetData>
  <mergeCells count="2">
    <mergeCell ref="B2:G2"/>
    <mergeCell ref="D1:F1"/>
  </mergeCells>
  <conditionalFormatting sqref="I4:AC12">
    <cfRule type="expression" dxfId="0" priority="2">
      <formula>AND(I$2&gt;=$C4,I$2&lt;=$E4)</formula>
    </cfRule>
  </conditionalFormatting>
  <conditionalFormatting sqref="K15:K16">
    <cfRule type="dataBar" priority="1">
      <dataBar>
        <cfvo type="min"/>
        <cfvo type="max"/>
        <color rgb="FF638EC6"/>
      </dataBar>
      <extLst>
        <ext xmlns:x14="http://schemas.microsoft.com/office/spreadsheetml/2009/9/main" uri="{B025F937-C7B1-47D3-B67F-A62EFF666E3E}">
          <x14:id>{D0ABA61E-6E6C-403B-BC45-2CBE30D4CA2F}</x14:id>
        </ext>
      </extLst>
    </cfRule>
  </conditionalFormatting>
  <printOptions horizontalCentered="1"/>
  <pageMargins left="0" right="0" top="0.35433070866141736" bottom="0.51181102362204722" header="0.31496062992125984" footer="0.31496062992125984"/>
  <pageSetup paperSize="9" scale="85"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D0ABA61E-6E6C-403B-BC45-2CBE30D4CA2F}">
            <x14:dataBar minLength="0" maxLength="100" border="1" negativeBarBorderColorSameAsPositive="0">
              <x14:cfvo type="autoMin"/>
              <x14:cfvo type="autoMax"/>
              <x14:borderColor rgb="FF638EC6"/>
              <x14:negativeFillColor rgb="FFFF0000"/>
              <x14:negativeBorderColor rgb="FFFF0000"/>
              <x14:axisColor rgb="FF000000"/>
            </x14:dataBar>
          </x14:cfRule>
          <xm:sqref>K15:K16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11</vt:i4>
      </vt:variant>
    </vt:vector>
  </HeadingPairs>
  <TitlesOfParts>
    <vt:vector size="13" baseType="lpstr">
      <vt:lpstr>CronogramaDeProjeto</vt:lpstr>
      <vt:lpstr>CronogramaDeProjeto (2)</vt:lpstr>
      <vt:lpstr>'CronogramaDeProjeto (2)'!Area_de_impressao</vt:lpstr>
      <vt:lpstr>CronogramaDeProjeto!início_da_tarefa</vt:lpstr>
      <vt:lpstr>'CronogramaDeProjeto (2)'!início_da_tarefa</vt:lpstr>
      <vt:lpstr>'CronogramaDeProjeto (2)'!Início_do_projeto</vt:lpstr>
      <vt:lpstr>Início_do_projeto</vt:lpstr>
      <vt:lpstr>CronogramaDeProjeto!progresso_da_tarefa</vt:lpstr>
      <vt:lpstr>Semana_de_exibição</vt:lpstr>
      <vt:lpstr>CronogramaDeProjeto!término_da_tarefa</vt:lpstr>
      <vt:lpstr>'CronogramaDeProjeto (2)'!término_da_tarefa</vt:lpstr>
      <vt:lpstr>CronogramaDeProjeto!Titulos_de_impressao</vt:lpstr>
      <vt:lpstr>'CronogramaDeProjeto (2)'!Titulos_de_impressao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2024-12-02T19:34:56Z</dcterms:modified>
</cp:coreProperties>
</file>