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1"/>
  <workbookPr defaultThemeVersion="166925"/>
  <mc:AlternateContent xmlns:mc="http://schemas.openxmlformats.org/markup-compatibility/2006">
    <mc:Choice Requires="x15">
      <x15ac:absPath xmlns:x15ac="http://schemas.microsoft.com/office/spreadsheetml/2010/11/ac" url="https://cmailcarletonca-my.sharepoint.com/personal/irinaionescu_cmail_carleton_ca/Documents/"/>
    </mc:Choice>
  </mc:AlternateContent>
  <xr:revisionPtr revIDLastSave="0" documentId="8_{57E75AF6-9D77-48B6-A866-A291E31F02A0}" xr6:coauthVersionLast="47" xr6:coauthVersionMax="47" xr10:uidLastSave="{00000000-0000-0000-0000-000000000000}"/>
  <bookViews>
    <workbookView minimized="1" xWindow="1890" yWindow="0" windowWidth="25305" windowHeight="12300" firstSheet="1" activeTab="1" xr2:uid="{00000000-000D-0000-FFFF-FFFF00000000}"/>
  </bookViews>
  <sheets>
    <sheet name="Part0Requirements" sheetId="1" r:id="rId1"/>
    <sheet name="Part 0 values" sheetId="7" r:id="rId2"/>
    <sheet name="Part0Implementation" sheetId="2" r:id="rId3"/>
    <sheet name="Part1" sheetId="3" r:id="rId4"/>
    <sheet name="Part2" sheetId="4" r:id="rId5"/>
    <sheet name="Part3" sheetId="5" r:id="rId6"/>
    <sheet name="Part4" sheetId="6"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7" l="1"/>
  <c r="A44" i="7"/>
  <c r="A43" i="7"/>
  <c r="C12" i="7"/>
  <c r="B12" i="7"/>
  <c r="A12" i="7"/>
  <c r="C13" i="7"/>
  <c r="B13" i="7"/>
  <c r="A13" i="7"/>
  <c r="H18" i="7"/>
  <c r="F18" i="7"/>
  <c r="H19" i="7"/>
  <c r="G19" i="7"/>
  <c r="F19" i="7"/>
  <c r="F11" i="2"/>
  <c r="F12" i="2"/>
  <c r="L74" i="2"/>
  <c r="F64" i="2"/>
  <c r="F65" i="2"/>
  <c r="F66" i="2"/>
  <c r="F67" i="2"/>
  <c r="F68" i="2"/>
  <c r="F69" i="2"/>
  <c r="F70" i="2"/>
  <c r="F71" i="2"/>
  <c r="F72" i="2"/>
  <c r="F73" i="2"/>
  <c r="F74" i="2"/>
  <c r="F75" i="2"/>
  <c r="F76" i="2"/>
  <c r="F77" i="2"/>
  <c r="F78" i="2"/>
  <c r="F79" i="2"/>
  <c r="F80" i="2"/>
  <c r="F81" i="2"/>
  <c r="F82" i="2"/>
  <c r="F83" i="2"/>
  <c r="F84" i="2"/>
  <c r="F85" i="2"/>
  <c r="F86" i="2"/>
  <c r="F63" i="2"/>
  <c r="F38" i="2"/>
  <c r="F39" i="2"/>
  <c r="F40" i="2"/>
  <c r="F41" i="2"/>
  <c r="F42" i="2"/>
  <c r="F43" i="2"/>
  <c r="F44" i="2"/>
  <c r="F45" i="2"/>
  <c r="F46" i="2"/>
  <c r="F47" i="2"/>
  <c r="F48" i="2"/>
  <c r="F49" i="2"/>
  <c r="F50" i="2"/>
  <c r="F51" i="2"/>
  <c r="F52" i="2"/>
  <c r="F53" i="2"/>
  <c r="F54" i="2"/>
  <c r="F55" i="2"/>
  <c r="F56" i="2"/>
  <c r="F57" i="2"/>
  <c r="F58" i="2"/>
  <c r="F59" i="2"/>
  <c r="F60" i="2"/>
  <c r="F37" i="2"/>
  <c r="F34" i="2"/>
  <c r="F13" i="2"/>
  <c r="F14" i="2"/>
  <c r="F15" i="2"/>
  <c r="F16" i="2"/>
  <c r="F17" i="2"/>
  <c r="F18" i="2"/>
  <c r="F19" i="2"/>
  <c r="F20" i="2"/>
  <c r="F21" i="2"/>
  <c r="F22" i="2"/>
  <c r="F23" i="2"/>
  <c r="F24" i="2"/>
  <c r="F25" i="2"/>
  <c r="F26" i="2"/>
  <c r="F27" i="2"/>
  <c r="F28" i="2"/>
  <c r="F29" i="2"/>
  <c r="F30" i="2"/>
  <c r="F31" i="2"/>
  <c r="F32" i="2"/>
  <c r="F33" i="2"/>
</calcChain>
</file>

<file path=xl/sharedStrings.xml><?xml version="1.0" encoding="utf-8"?>
<sst xmlns="http://schemas.openxmlformats.org/spreadsheetml/2006/main" count="91" uniqueCount="70">
  <si>
    <t>Done?</t>
  </si>
  <si>
    <t>Task</t>
  </si>
  <si>
    <t>Requirements</t>
  </si>
  <si>
    <t>Format</t>
  </si>
  <si>
    <t>Due date</t>
  </si>
  <si>
    <t>Assigned to</t>
  </si>
  <si>
    <t>no</t>
  </si>
  <si>
    <t>set up data collection</t>
  </si>
  <si>
    <t>define exact procedure to measure, choose elevator</t>
  </si>
  <si>
    <t>actual data collection</t>
  </si>
  <si>
    <t xml:space="preserve">measure time it takes to load and unload elevator </t>
  </si>
  <si>
    <t>in-person observation of elevator</t>
  </si>
  <si>
    <t xml:space="preserve">data analysis </t>
  </si>
  <si>
    <t>excel document - to submit</t>
  </si>
  <si>
    <t>Door Time:</t>
  </si>
  <si>
    <t>1) (Left Most)Closed to open door</t>
  </si>
  <si>
    <t>2) (Middle)How long door stays open before it starts to close (when you would walk in)</t>
  </si>
  <si>
    <t>3) (Right Most) Open to closed door</t>
  </si>
  <si>
    <t>AVG</t>
  </si>
  <si>
    <t>STDEV</t>
  </si>
  <si>
    <t>[3.76 to 4.29]</t>
  </si>
  <si>
    <t>[4.4 to 4.67]</t>
  </si>
  <si>
    <t>[4.82 to 5.02]</t>
  </si>
  <si>
    <t>CI</t>
  </si>
  <si>
    <t>Movement Time:</t>
  </si>
  <si>
    <t>acc-delta1</t>
  </si>
  <si>
    <t>dec-delta2</t>
  </si>
  <si>
    <t>trav-intermediate</t>
  </si>
  <si>
    <t>Sample sizes</t>
  </si>
  <si>
    <t>12 -&gt; 11</t>
  </si>
  <si>
    <t>avg</t>
  </si>
  <si>
    <t>1){Left Most} Elevator starts to move</t>
  </si>
  <si>
    <t>11 -&gt; 12</t>
  </si>
  <si>
    <t>stdev</t>
  </si>
  <si>
    <t>2){Middle} All floors evelator has moved to (at every "Ding")</t>
  </si>
  <si>
    <t>ci</t>
  </si>
  <si>
    <t>[1.98 to 2.12]</t>
  </si>
  <si>
    <t>[3.84 to 4.19]</t>
  </si>
  <si>
    <t>[1.62 to 1.67]</t>
  </si>
  <si>
    <t>3){Right most} From "Ding" (arrived at final floor) to door begenning to open</t>
  </si>
  <si>
    <t>(11-&gt;16)</t>
  </si>
  <si>
    <t>(16-&gt;11)</t>
  </si>
  <si>
    <t>(16-&gt;G)</t>
  </si>
  <si>
    <t>(G-&gt;16)</t>
  </si>
  <si>
    <t>Door Interupt Time:</t>
  </si>
  <si>
    <t>1) Time the foor buffers for until it starts to close again after being interupted while closing (Door is fully open)</t>
  </si>
  <si>
    <t>[If interupt triggered, it reopens fully and you can keep doing so]</t>
  </si>
  <si>
    <t>[1.36 to 1.42]</t>
  </si>
  <si>
    <t>Distance:</t>
  </si>
  <si>
    <t>15 Steps Per Floor</t>
  </si>
  <si>
    <t>19cm (7.5") per step</t>
  </si>
  <si>
    <t>112.5" per floor (9' 4.5")</t>
  </si>
  <si>
    <t>285cm or 2.85m per floor</t>
  </si>
  <si>
    <t>Measurement</t>
  </si>
  <si>
    <t>Procedure</t>
  </si>
  <si>
    <t>A. Time to load and unload - experimenter only</t>
  </si>
  <si>
    <t>1. In Dunton towers, pick an elevator car
2. Press all buttons in that car
3. For each floor, step out of the elevator and step back in 
4. Measure time from door open - door close (this is time to load and unload)</t>
  </si>
  <si>
    <t>B. Time to load and unload - real life use</t>
  </si>
  <si>
    <t>1. Ride in Dunton tower car at peak busy time (you are a fly on the wall, do not get out of elevator)
2. Measure doors open - doors close time while in normal operation
3. At each stop, record number of people who are getting in and number of people who are getting out</t>
  </si>
  <si>
    <t>C. Time between adjacent floors</t>
  </si>
  <si>
    <t>1. Pick a car in Dunton tower
2. Press all buttons in that car
3. For each floor, measure time from door close at floor k to doors open at floor k+1 (travel time between adjacent floors)</t>
  </si>
  <si>
    <t>D. Time between non-adjacent floors</t>
  </si>
  <si>
    <t>1. Pick the same car
2. Measure time from doors close - doors open for travelling uninterrupted from floor 1-5, 1-10, 1-15, 1-22</t>
  </si>
  <si>
    <t>Door open</t>
  </si>
  <si>
    <t>Door close</t>
  </si>
  <si>
    <t>Delta</t>
  </si>
  <si>
    <t xml:space="preserve">Example: </t>
  </si>
  <si>
    <t>Number of people</t>
  </si>
  <si>
    <t>People : Delta</t>
  </si>
  <si>
    <t>Door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</si>
</sst>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rgb="FF000000"/>
      <name val="Calibri"/>
      <scheme val="minor"/>
    </font>
    <font>
      <b/>
      <sz val="11"/>
      <color theme="1"/>
      <name val="Calibri"/>
      <family val="2"/>
      <scheme val="minor"/>
    </font>
    <font>
      <sz val="11"/>
      <color rgb="FF000000"/>
      <name val="Calibri"/>
      <family val="2"/>
      <scheme val="minor"/>
    </font>
    <font>
      <sz val="10"/>
      <color theme="1"/>
      <name val="Arial"/>
      <charset val="1"/>
    </font>
  </fonts>
  <fills count="12">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E5BAE8"/>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rgb="FFEDBBED"/>
        <bgColor indexed="64"/>
      </patternFill>
    </fill>
  </fills>
  <borders count="59">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right style="thin">
        <color rgb="FFCCCCCC"/>
      </right>
      <top style="thin">
        <color rgb="FFCCCCCC"/>
      </top>
      <bottom style="thin">
        <color rgb="FFCCCCCC"/>
      </bottom>
      <diagonal/>
    </border>
    <border>
      <left style="thin">
        <color rgb="FF000000"/>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000000"/>
      </left>
      <right style="thin">
        <color rgb="FFCCCCCC"/>
      </right>
      <top/>
      <bottom style="thin">
        <color rgb="FFCCCCCC"/>
      </bottom>
      <diagonal/>
    </border>
    <border>
      <left style="thin">
        <color rgb="FFCCCCCC"/>
      </left>
      <right style="thin">
        <color rgb="FFCCCCCC"/>
      </right>
      <top/>
      <bottom style="thin">
        <color rgb="FFCCCCCC"/>
      </bottom>
      <diagonal/>
    </border>
    <border>
      <left style="thin">
        <color rgb="FFCCCCCC"/>
      </left>
      <right/>
      <top style="thin">
        <color rgb="FFCCCCCC"/>
      </top>
      <bottom style="thin">
        <color rgb="FFCCCCCC"/>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CCCCCC"/>
      </top>
      <bottom style="thin">
        <color rgb="FFCCCCCC"/>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medium">
        <color rgb="FF000000"/>
      </top>
      <bottom style="medium">
        <color rgb="FF000000"/>
      </bottom>
      <diagonal/>
    </border>
    <border>
      <left style="thin">
        <color rgb="FFCCCCCC"/>
      </left>
      <right style="thin">
        <color rgb="FFCCCCCC"/>
      </right>
      <top/>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top style="thin">
        <color rgb="FF000000"/>
      </top>
      <bottom style="thin">
        <color rgb="FFCCCCCC"/>
      </bottom>
      <diagonal/>
    </border>
    <border>
      <left style="thin">
        <color rgb="FF000000"/>
      </left>
      <right/>
      <top style="thin">
        <color rgb="FFCCCCCC"/>
      </top>
      <bottom style="thin">
        <color rgb="FFCCCCCC"/>
      </bottom>
      <diagonal/>
    </border>
    <border>
      <left/>
      <right style="thin">
        <color rgb="FFCCCCCC"/>
      </right>
      <top/>
      <bottom style="thin">
        <color rgb="FFCCCCCC"/>
      </bottom>
      <diagonal/>
    </border>
    <border>
      <left style="thin">
        <color rgb="FF000000"/>
      </left>
      <right/>
      <top style="thin">
        <color rgb="FFCCCCCC"/>
      </top>
      <bottom style="thin">
        <color rgb="FF000000"/>
      </bottom>
      <diagonal/>
    </border>
    <border>
      <left style="thin">
        <color rgb="FFCCCCCC"/>
      </left>
      <right/>
      <top style="thin">
        <color rgb="FFCCCCCC"/>
      </top>
      <bottom style="thin">
        <color rgb="FF000000"/>
      </bottom>
      <diagonal/>
    </border>
    <border>
      <left/>
      <right style="thin">
        <color rgb="FF000000"/>
      </right>
      <top style="thin">
        <color rgb="FF000000"/>
      </top>
      <bottom style="thin">
        <color rgb="FFCCCCCC"/>
      </bottom>
      <diagonal/>
    </border>
    <border>
      <left/>
      <right style="thin">
        <color rgb="FF000000"/>
      </right>
      <top style="thin">
        <color rgb="FFCCCCCC"/>
      </top>
      <bottom style="thin">
        <color rgb="FFCCCCCC"/>
      </bottom>
      <diagonal/>
    </border>
    <border>
      <left/>
      <right style="thin">
        <color rgb="FF000000"/>
      </right>
      <top style="thin">
        <color rgb="FFCCCCCC"/>
      </top>
      <bottom style="thin">
        <color rgb="FF000000"/>
      </bottom>
      <diagonal/>
    </border>
    <border>
      <left/>
      <right style="thin">
        <color rgb="FFCCCCCC"/>
      </right>
      <top style="thin">
        <color rgb="FF000000"/>
      </top>
      <bottom style="thin">
        <color rgb="FFCCCCCC"/>
      </bottom>
      <diagonal/>
    </border>
    <border>
      <left/>
      <right style="thin">
        <color rgb="FFCCCCCC"/>
      </right>
      <top style="thin">
        <color rgb="FFCCCCCC"/>
      </top>
      <bottom style="thin">
        <color rgb="FF000000"/>
      </bottom>
      <diagonal/>
    </border>
    <border>
      <left style="thin">
        <color rgb="FF000000"/>
      </left>
      <right style="thin">
        <color rgb="FF000000"/>
      </right>
      <top style="thin">
        <color rgb="FFCCCCCC"/>
      </top>
      <bottom/>
      <diagonal/>
    </border>
    <border>
      <left/>
      <right style="thin">
        <color rgb="FFCCCCCC"/>
      </right>
      <top style="thin">
        <color rgb="FFCCCCCC"/>
      </top>
      <bottom/>
      <diagonal/>
    </border>
    <border>
      <left/>
      <right style="thin">
        <color rgb="FF000000"/>
      </right>
      <top style="thin">
        <color rgb="FFCCCCCC"/>
      </top>
      <bottom/>
      <diagonal/>
    </border>
    <border>
      <left style="thin">
        <color rgb="FF000000"/>
      </left>
      <right style="thin">
        <color rgb="FFCCCCCC"/>
      </right>
      <top style="thin">
        <color rgb="FF000000"/>
      </top>
      <bottom/>
      <diagonal/>
    </border>
    <border>
      <left style="thin">
        <color rgb="FFCCCCCC"/>
      </left>
      <right style="thin">
        <color rgb="FFCCCCCC"/>
      </right>
      <top style="thin">
        <color rgb="FF000000"/>
      </top>
      <bottom/>
      <diagonal/>
    </border>
    <border>
      <left/>
      <right style="thin">
        <color rgb="FF000000"/>
      </right>
      <top/>
      <bottom/>
      <diagonal/>
    </border>
    <border>
      <left style="thin">
        <color rgb="FFCCCCCC"/>
      </left>
      <right style="thin">
        <color rgb="FF000000"/>
      </right>
      <top style="thin">
        <color rgb="FFCCCCCC"/>
      </top>
      <bottom/>
      <diagonal/>
    </border>
    <border>
      <left/>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style="medium">
        <color rgb="FF000000"/>
      </top>
      <bottom/>
      <diagonal/>
    </border>
    <border>
      <left style="thin">
        <color rgb="FF000000"/>
      </left>
      <right/>
      <top style="thin">
        <color rgb="FFCCCCCC"/>
      </top>
      <bottom/>
      <diagonal/>
    </border>
  </borders>
  <cellStyleXfs count="1">
    <xf numFmtId="0" fontId="0" fillId="0" borderId="0"/>
  </cellStyleXfs>
  <cellXfs count="103">
    <xf numFmtId="0" fontId="0" fillId="0" borderId="0" xfId="0"/>
    <xf numFmtId="0" fontId="1" fillId="0" borderId="0" xfId="0" applyFont="1"/>
    <xf numFmtId="0" fontId="2" fillId="0" borderId="0" xfId="0" applyFont="1"/>
    <xf numFmtId="0" fontId="0" fillId="0" borderId="0" xfId="0" applyAlignment="1">
      <alignment wrapText="1"/>
    </xf>
    <xf numFmtId="21" fontId="0" fillId="0" borderId="0" xfId="0" applyNumberFormat="1"/>
    <xf numFmtId="0" fontId="0" fillId="2" borderId="0" xfId="0" applyFill="1"/>
    <xf numFmtId="21" fontId="0" fillId="2" borderId="0" xfId="0" applyNumberFormat="1" applyFill="1"/>
    <xf numFmtId="0" fontId="3" fillId="0" borderId="0" xfId="0" applyFont="1"/>
    <xf numFmtId="21" fontId="3" fillId="2" borderId="0" xfId="0" applyNumberFormat="1" applyFont="1" applyFill="1"/>
    <xf numFmtId="21" fontId="3" fillId="0" borderId="0" xfId="0" applyNumberFormat="1" applyFont="1"/>
    <xf numFmtId="0" fontId="2" fillId="2" borderId="0" xfId="0" applyFont="1" applyFill="1"/>
    <xf numFmtId="21" fontId="2" fillId="2" borderId="0" xfId="0" applyNumberFormat="1" applyFont="1" applyFill="1"/>
    <xf numFmtId="0" fontId="4" fillId="0" borderId="2" xfId="0" applyFont="1" applyBorder="1" applyAlignment="1">
      <alignment readingOrder="1"/>
    </xf>
    <xf numFmtId="0" fontId="4" fillId="0" borderId="3" xfId="0" applyFont="1" applyBorder="1" applyAlignment="1">
      <alignment readingOrder="1"/>
    </xf>
    <xf numFmtId="0" fontId="4" fillId="0" borderId="4" xfId="0" applyFont="1" applyBorder="1" applyAlignment="1">
      <alignment readingOrder="1"/>
    </xf>
    <xf numFmtId="0" fontId="4" fillId="0" borderId="5" xfId="0" applyFont="1" applyBorder="1" applyAlignment="1">
      <alignment readingOrder="1"/>
    </xf>
    <xf numFmtId="0" fontId="4" fillId="0" borderId="6" xfId="0" applyFont="1" applyBorder="1" applyAlignment="1">
      <alignment readingOrder="1"/>
    </xf>
    <xf numFmtId="0" fontId="4" fillId="0" borderId="10" xfId="0" applyFont="1" applyBorder="1" applyAlignment="1">
      <alignment readingOrder="1"/>
    </xf>
    <xf numFmtId="0" fontId="4" fillId="0" borderId="11" xfId="0" applyFont="1" applyBorder="1" applyAlignment="1">
      <alignment readingOrder="1"/>
    </xf>
    <xf numFmtId="0" fontId="4" fillId="0" borderId="12" xfId="0" applyFont="1" applyBorder="1" applyAlignment="1">
      <alignment readingOrder="1"/>
    </xf>
    <xf numFmtId="0" fontId="4" fillId="0" borderId="13" xfId="0" applyFont="1" applyBorder="1" applyAlignment="1">
      <alignment readingOrder="1"/>
    </xf>
    <xf numFmtId="0" fontId="4" fillId="0" borderId="14" xfId="0" applyFont="1" applyBorder="1" applyAlignment="1">
      <alignment readingOrder="1"/>
    </xf>
    <xf numFmtId="0" fontId="4" fillId="3" borderId="19" xfId="0" applyFont="1" applyFill="1" applyBorder="1" applyAlignment="1">
      <alignment readingOrder="1"/>
    </xf>
    <xf numFmtId="0" fontId="4" fillId="0" borderId="21" xfId="0" applyFont="1" applyBorder="1" applyAlignment="1">
      <alignment readingOrder="1"/>
    </xf>
    <xf numFmtId="0" fontId="4" fillId="0" borderId="15" xfId="0" applyFont="1" applyBorder="1" applyAlignment="1">
      <alignment readingOrder="1"/>
    </xf>
    <xf numFmtId="0" fontId="4" fillId="3" borderId="20" xfId="0" applyFont="1" applyFill="1" applyBorder="1" applyAlignment="1">
      <alignment readingOrder="1"/>
    </xf>
    <xf numFmtId="0" fontId="4" fillId="0" borderId="14" xfId="0" applyFont="1" applyBorder="1" applyAlignment="1">
      <alignment wrapText="1" readingOrder="1"/>
    </xf>
    <xf numFmtId="0" fontId="4" fillId="3" borderId="27" xfId="0" applyFont="1" applyFill="1" applyBorder="1" applyAlignment="1">
      <alignment readingOrder="1"/>
    </xf>
    <xf numFmtId="0" fontId="4" fillId="0" borderId="28" xfId="0" applyFont="1" applyBorder="1" applyAlignment="1">
      <alignment readingOrder="1"/>
    </xf>
    <xf numFmtId="0" fontId="4" fillId="4" borderId="5" xfId="0" applyFont="1" applyFill="1" applyBorder="1" applyAlignment="1">
      <alignment readingOrder="1"/>
    </xf>
    <xf numFmtId="0" fontId="4" fillId="5" borderId="5" xfId="0" applyFont="1" applyFill="1" applyBorder="1" applyAlignment="1">
      <alignment readingOrder="1"/>
    </xf>
    <xf numFmtId="0" fontId="4" fillId="6" borderId="5" xfId="0" applyFont="1" applyFill="1" applyBorder="1" applyAlignment="1">
      <alignment readingOrder="1"/>
    </xf>
    <xf numFmtId="0" fontId="4" fillId="7" borderId="17" xfId="0" applyFont="1" applyFill="1" applyBorder="1" applyAlignment="1">
      <alignment readingOrder="1"/>
    </xf>
    <xf numFmtId="0" fontId="4" fillId="7" borderId="23" xfId="0" applyFont="1" applyFill="1" applyBorder="1" applyAlignment="1">
      <alignment readingOrder="1"/>
    </xf>
    <xf numFmtId="0" fontId="4" fillId="7" borderId="22" xfId="0" applyFont="1" applyFill="1" applyBorder="1" applyAlignment="1">
      <alignment readingOrder="1"/>
    </xf>
    <xf numFmtId="0" fontId="4" fillId="8" borderId="17" xfId="0" applyFont="1" applyFill="1" applyBorder="1" applyAlignment="1">
      <alignment readingOrder="1"/>
    </xf>
    <xf numFmtId="0" fontId="4" fillId="8" borderId="18" xfId="0" applyFont="1" applyFill="1" applyBorder="1" applyAlignment="1">
      <alignment readingOrder="1"/>
    </xf>
    <xf numFmtId="0" fontId="4" fillId="8" borderId="19" xfId="0" applyFont="1" applyFill="1" applyBorder="1" applyAlignment="1">
      <alignment readingOrder="1"/>
    </xf>
    <xf numFmtId="0" fontId="4" fillId="9" borderId="5" xfId="0" applyFont="1" applyFill="1" applyBorder="1" applyAlignment="1">
      <alignment readingOrder="1"/>
    </xf>
    <xf numFmtId="0" fontId="4" fillId="9" borderId="16" xfId="0" applyFont="1" applyFill="1" applyBorder="1" applyAlignment="1">
      <alignment readingOrder="1"/>
    </xf>
    <xf numFmtId="0" fontId="4" fillId="9" borderId="18" xfId="0" applyFont="1" applyFill="1" applyBorder="1" applyAlignment="1">
      <alignment readingOrder="1"/>
    </xf>
    <xf numFmtId="0" fontId="4" fillId="9" borderId="19" xfId="0" applyFont="1" applyFill="1" applyBorder="1" applyAlignment="1">
      <alignment readingOrder="1"/>
    </xf>
    <xf numFmtId="0" fontId="4" fillId="10" borderId="19" xfId="0" applyFont="1" applyFill="1" applyBorder="1" applyAlignment="1">
      <alignment readingOrder="1"/>
    </xf>
    <xf numFmtId="0" fontId="4" fillId="9" borderId="10" xfId="0" applyFont="1" applyFill="1" applyBorder="1" applyAlignment="1">
      <alignment readingOrder="1"/>
    </xf>
    <xf numFmtId="0" fontId="4" fillId="8" borderId="29" xfId="0" applyFont="1" applyFill="1" applyBorder="1" applyAlignment="1">
      <alignment readingOrder="1"/>
    </xf>
    <xf numFmtId="0" fontId="4" fillId="8" borderId="30" xfId="0" applyFont="1" applyFill="1" applyBorder="1" applyAlignment="1">
      <alignment readingOrder="1"/>
    </xf>
    <xf numFmtId="0" fontId="4" fillId="7" borderId="31" xfId="0" applyFont="1" applyFill="1" applyBorder="1" applyAlignment="1">
      <alignment readingOrder="1"/>
    </xf>
    <xf numFmtId="0" fontId="4" fillId="7" borderId="32" xfId="0" applyFont="1" applyFill="1" applyBorder="1" applyAlignment="1">
      <alignment readingOrder="1"/>
    </xf>
    <xf numFmtId="0" fontId="4" fillId="9" borderId="15" xfId="0" applyFont="1" applyFill="1" applyBorder="1" applyAlignment="1">
      <alignment readingOrder="1"/>
    </xf>
    <xf numFmtId="0" fontId="4" fillId="9" borderId="1" xfId="0" applyFont="1" applyFill="1" applyBorder="1" applyAlignment="1">
      <alignment readingOrder="1"/>
    </xf>
    <xf numFmtId="0" fontId="4" fillId="9" borderId="2" xfId="0" applyFont="1" applyFill="1" applyBorder="1" applyAlignment="1">
      <alignment readingOrder="1"/>
    </xf>
    <xf numFmtId="0" fontId="4" fillId="9" borderId="3" xfId="0" applyFont="1" applyFill="1" applyBorder="1" applyAlignment="1">
      <alignment readingOrder="1"/>
    </xf>
    <xf numFmtId="0" fontId="4" fillId="9" borderId="4" xfId="0" applyFont="1" applyFill="1" applyBorder="1" applyAlignment="1">
      <alignment readingOrder="1"/>
    </xf>
    <xf numFmtId="0" fontId="4" fillId="9" borderId="6" xfId="0" applyFont="1" applyFill="1" applyBorder="1" applyAlignment="1">
      <alignment readingOrder="1"/>
    </xf>
    <xf numFmtId="0" fontId="4" fillId="9" borderId="7" xfId="0" applyFont="1" applyFill="1" applyBorder="1" applyAlignment="1">
      <alignment readingOrder="1"/>
    </xf>
    <xf numFmtId="0" fontId="4" fillId="9" borderId="8" xfId="0" applyFont="1" applyFill="1" applyBorder="1" applyAlignment="1">
      <alignment readingOrder="1"/>
    </xf>
    <xf numFmtId="0" fontId="4" fillId="9" borderId="9" xfId="0" applyFont="1" applyFill="1" applyBorder="1" applyAlignment="1">
      <alignment readingOrder="1"/>
    </xf>
    <xf numFmtId="0" fontId="4" fillId="7" borderId="34" xfId="0" applyFont="1" applyFill="1" applyBorder="1" applyAlignment="1">
      <alignment readingOrder="1"/>
    </xf>
    <xf numFmtId="0" fontId="4" fillId="9" borderId="35" xfId="0" applyFont="1" applyFill="1" applyBorder="1" applyAlignment="1">
      <alignment readingOrder="1"/>
    </xf>
    <xf numFmtId="0" fontId="4" fillId="8" borderId="36" xfId="0" applyFont="1" applyFill="1" applyBorder="1" applyAlignment="1">
      <alignment readingOrder="1"/>
    </xf>
    <xf numFmtId="0" fontId="4" fillId="8" borderId="37" xfId="0" applyFont="1" applyFill="1" applyBorder="1" applyAlignment="1">
      <alignment readingOrder="1"/>
    </xf>
    <xf numFmtId="0" fontId="4" fillId="8" borderId="38" xfId="0" applyFont="1" applyFill="1" applyBorder="1" applyAlignment="1">
      <alignment readingOrder="1"/>
    </xf>
    <xf numFmtId="0" fontId="4" fillId="9" borderId="39" xfId="0" applyFont="1" applyFill="1" applyBorder="1" applyAlignment="1">
      <alignment readingOrder="1"/>
    </xf>
    <xf numFmtId="0" fontId="4" fillId="9" borderId="40" xfId="0" applyFont="1" applyFill="1" applyBorder="1" applyAlignment="1">
      <alignment readingOrder="1"/>
    </xf>
    <xf numFmtId="0" fontId="4" fillId="8" borderId="41" xfId="0" applyFont="1" applyFill="1" applyBorder="1" applyAlignment="1">
      <alignment readingOrder="1"/>
    </xf>
    <xf numFmtId="0" fontId="4" fillId="0" borderId="42" xfId="0" applyFont="1" applyBorder="1" applyAlignment="1">
      <alignment readingOrder="1"/>
    </xf>
    <xf numFmtId="0" fontId="4" fillId="8" borderId="43" xfId="0" applyFont="1" applyFill="1" applyBorder="1" applyAlignment="1">
      <alignment readingOrder="1"/>
    </xf>
    <xf numFmtId="0" fontId="4" fillId="6" borderId="29" xfId="0" applyFont="1" applyFill="1" applyBorder="1" applyAlignment="1">
      <alignment readingOrder="1"/>
    </xf>
    <xf numFmtId="0" fontId="4" fillId="6" borderId="30" xfId="0" applyFont="1" applyFill="1" applyBorder="1" applyAlignment="1">
      <alignment readingOrder="1"/>
    </xf>
    <xf numFmtId="0" fontId="4" fillId="4" borderId="31" xfId="0" applyFont="1" applyFill="1" applyBorder="1" applyAlignment="1">
      <alignment readingOrder="1"/>
    </xf>
    <xf numFmtId="0" fontId="4" fillId="4" borderId="32" xfId="0" applyFont="1" applyFill="1" applyBorder="1" applyAlignment="1">
      <alignment readingOrder="1"/>
    </xf>
    <xf numFmtId="0" fontId="4" fillId="5" borderId="31" xfId="0" applyFont="1" applyFill="1" applyBorder="1" applyAlignment="1">
      <alignment readingOrder="1"/>
    </xf>
    <xf numFmtId="0" fontId="4" fillId="5" borderId="32" xfId="0" applyFont="1" applyFill="1" applyBorder="1" applyAlignment="1">
      <alignment readingOrder="1"/>
    </xf>
    <xf numFmtId="0" fontId="4" fillId="0" borderId="44" xfId="0" applyFont="1" applyBorder="1" applyAlignment="1">
      <alignment readingOrder="1"/>
    </xf>
    <xf numFmtId="0" fontId="4" fillId="0" borderId="45" xfId="0" applyFont="1" applyBorder="1" applyAlignment="1">
      <alignment readingOrder="1"/>
    </xf>
    <xf numFmtId="0" fontId="4" fillId="7" borderId="10" xfId="0" applyFont="1" applyFill="1" applyBorder="1" applyAlignment="1">
      <alignment readingOrder="1"/>
    </xf>
    <xf numFmtId="0" fontId="4" fillId="7" borderId="5" xfId="0" applyFont="1" applyFill="1" applyBorder="1" applyAlignment="1">
      <alignment readingOrder="1"/>
    </xf>
    <xf numFmtId="0" fontId="0" fillId="9" borderId="0" xfId="0" applyFill="1"/>
    <xf numFmtId="0" fontId="4" fillId="0" borderId="0" xfId="0" applyFont="1" applyAlignment="1">
      <alignment readingOrder="1"/>
    </xf>
    <xf numFmtId="0" fontId="0" fillId="0" borderId="46" xfId="0" applyBorder="1"/>
    <xf numFmtId="0" fontId="4" fillId="0" borderId="33" xfId="0" applyFont="1" applyBorder="1" applyAlignment="1">
      <alignment readingOrder="1"/>
    </xf>
    <xf numFmtId="0" fontId="4" fillId="0" borderId="47" xfId="0" applyFont="1" applyBorder="1" applyAlignment="1">
      <alignment readingOrder="1"/>
    </xf>
    <xf numFmtId="0" fontId="4" fillId="0" borderId="46" xfId="0" applyFont="1" applyBorder="1" applyAlignment="1">
      <alignment readingOrder="1"/>
    </xf>
    <xf numFmtId="0" fontId="0" fillId="0" borderId="48" xfId="0" applyBorder="1"/>
    <xf numFmtId="0" fontId="4" fillId="6" borderId="41" xfId="0" applyFont="1" applyFill="1" applyBorder="1" applyAlignment="1">
      <alignment readingOrder="1"/>
    </xf>
    <xf numFmtId="0" fontId="4" fillId="4" borderId="49" xfId="0" applyFont="1" applyFill="1" applyBorder="1" applyAlignment="1">
      <alignment readingOrder="1"/>
    </xf>
    <xf numFmtId="0" fontId="4" fillId="10" borderId="50" xfId="0" applyFont="1" applyFill="1" applyBorder="1" applyAlignment="1">
      <alignment readingOrder="1"/>
    </xf>
    <xf numFmtId="0" fontId="4" fillId="6" borderId="51" xfId="0" applyFont="1" applyFill="1" applyBorder="1" applyAlignment="1">
      <alignment readingOrder="1"/>
    </xf>
    <xf numFmtId="0" fontId="4" fillId="4" borderId="52" xfId="0" applyFont="1" applyFill="1" applyBorder="1" applyAlignment="1">
      <alignment readingOrder="1"/>
    </xf>
    <xf numFmtId="0" fontId="4" fillId="6" borderId="53" xfId="0" applyFont="1" applyFill="1" applyBorder="1" applyAlignment="1">
      <alignment readingOrder="1"/>
    </xf>
    <xf numFmtId="0" fontId="4" fillId="4" borderId="54" xfId="0" applyFont="1" applyFill="1" applyBorder="1" applyAlignment="1">
      <alignment readingOrder="1"/>
    </xf>
    <xf numFmtId="0" fontId="4" fillId="10" borderId="55" xfId="0" applyFont="1" applyFill="1" applyBorder="1" applyAlignment="1">
      <alignment readingOrder="1"/>
    </xf>
    <xf numFmtId="0" fontId="4" fillId="6" borderId="56" xfId="0" applyFont="1" applyFill="1" applyBorder="1" applyAlignment="1">
      <alignment readingOrder="1"/>
    </xf>
    <xf numFmtId="0" fontId="4" fillId="3" borderId="57" xfId="0" applyFont="1" applyFill="1" applyBorder="1" applyAlignment="1">
      <alignment readingOrder="1"/>
    </xf>
    <xf numFmtId="0" fontId="4" fillId="4" borderId="58" xfId="0" applyFont="1" applyFill="1" applyBorder="1" applyAlignment="1">
      <alignment readingOrder="1"/>
    </xf>
    <xf numFmtId="0" fontId="4" fillId="5" borderId="58" xfId="0" applyFont="1" applyFill="1" applyBorder="1" applyAlignment="1">
      <alignment readingOrder="1"/>
    </xf>
    <xf numFmtId="0" fontId="4" fillId="6" borderId="24" xfId="0" applyFont="1" applyFill="1" applyBorder="1" applyAlignment="1">
      <alignment readingOrder="1"/>
    </xf>
    <xf numFmtId="0" fontId="4" fillId="6" borderId="25" xfId="0" applyFont="1" applyFill="1" applyBorder="1" applyAlignment="1">
      <alignment readingOrder="1"/>
    </xf>
    <xf numFmtId="0" fontId="4" fillId="6" borderId="26" xfId="0" applyFont="1" applyFill="1" applyBorder="1" applyAlignment="1">
      <alignment readingOrder="1"/>
    </xf>
    <xf numFmtId="0" fontId="4" fillId="11" borderId="5" xfId="0" applyFont="1" applyFill="1" applyBorder="1" applyAlignment="1">
      <alignment readingOrder="1"/>
    </xf>
    <xf numFmtId="0" fontId="4" fillId="11" borderId="6" xfId="0" applyFont="1" applyFill="1" applyBorder="1" applyAlignment="1">
      <alignment readingOrder="1"/>
    </xf>
    <xf numFmtId="0" fontId="0" fillId="11" borderId="0" xfId="0" applyFill="1"/>
    <xf numFmtId="0" fontId="0" fillId="7" borderId="0" xfId="0" applyFill="1"/>
  </cellXfs>
  <cellStyles count="1">
    <cellStyle name="Normal" xfId="0" builtinId="0"/>
  </cellStyles>
  <dxfs count="0"/>
  <tableStyles count="0" defaultTableStyle="TableStyleMedium2" defaultPivotStyle="PivotStyleMedium9"/>
  <colors>
    <mruColors>
      <color rgb="FFEDBBED"/>
      <color rgb="FFE5BA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
  <sheetViews>
    <sheetView workbookViewId="0">
      <selection activeCell="C2" sqref="C2"/>
    </sheetView>
  </sheetViews>
  <sheetFormatPr defaultRowHeight="15"/>
  <cols>
    <col min="1" max="1" width="9.28515625" customWidth="1"/>
    <col min="2" max="2" width="20.140625" customWidth="1"/>
    <col min="3" max="3" width="63.7109375" customWidth="1"/>
    <col min="4" max="4" width="35.28515625" customWidth="1"/>
    <col min="5" max="5" width="14.140625" customWidth="1"/>
    <col min="6" max="6" width="26.5703125" customWidth="1"/>
  </cols>
  <sheetData>
    <row r="1" spans="1:6">
      <c r="A1" s="1" t="s">
        <v>0</v>
      </c>
      <c r="B1" s="2" t="s">
        <v>1</v>
      </c>
      <c r="C1" s="1" t="s">
        <v>2</v>
      </c>
      <c r="D1" s="1" t="s">
        <v>3</v>
      </c>
      <c r="E1" s="2" t="s">
        <v>4</v>
      </c>
      <c r="F1" s="2" t="s">
        <v>5</v>
      </c>
    </row>
    <row r="2" spans="1:6">
      <c r="A2" t="s">
        <v>6</v>
      </c>
      <c r="B2" t="s">
        <v>7</v>
      </c>
      <c r="C2" t="s">
        <v>8</v>
      </c>
    </row>
    <row r="3" spans="1:6">
      <c r="A3" t="s">
        <v>6</v>
      </c>
      <c r="B3" t="s">
        <v>9</v>
      </c>
      <c r="C3" t="s">
        <v>10</v>
      </c>
      <c r="D3" t="s">
        <v>11</v>
      </c>
    </row>
    <row r="4" spans="1:6">
      <c r="A4" t="s">
        <v>6</v>
      </c>
      <c r="B4" t="s">
        <v>12</v>
      </c>
      <c r="D4"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A6D90-78FE-47AF-B758-94311B91EBB2}">
  <dimension ref="A1:R51"/>
  <sheetViews>
    <sheetView tabSelected="1" topLeftCell="A13" workbookViewId="0">
      <selection activeCell="K35" sqref="K35"/>
    </sheetView>
  </sheetViews>
  <sheetFormatPr defaultRowHeight="15"/>
  <cols>
    <col min="1" max="1" width="12" customWidth="1"/>
    <col min="2" max="2" width="11.42578125" customWidth="1"/>
    <col min="3" max="3" width="12.42578125" customWidth="1"/>
    <col min="5" max="5" width="11.85546875" customWidth="1"/>
    <col min="6" max="7" width="12.140625" bestFit="1" customWidth="1"/>
    <col min="8" max="8" width="15.28515625" bestFit="1" customWidth="1"/>
    <col min="9" max="9" width="15.5703125" bestFit="1" customWidth="1"/>
    <col min="10" max="10" width="11.7109375" bestFit="1" customWidth="1"/>
    <col min="11" max="12" width="12.85546875" bestFit="1" customWidth="1"/>
    <col min="13" max="13" width="15.28515625" bestFit="1" customWidth="1"/>
  </cols>
  <sheetData>
    <row r="1" spans="1:18">
      <c r="A1" s="73" t="s">
        <v>14</v>
      </c>
      <c r="B1" s="74"/>
      <c r="C1" s="74"/>
      <c r="D1" s="12"/>
      <c r="E1" s="12"/>
      <c r="F1" s="12"/>
      <c r="G1" s="12"/>
      <c r="H1" s="12"/>
      <c r="I1" s="12"/>
      <c r="J1" s="12"/>
      <c r="K1" s="12"/>
      <c r="L1" s="12"/>
      <c r="M1" s="12"/>
      <c r="N1" s="12"/>
      <c r="O1" s="12"/>
      <c r="P1" s="12"/>
      <c r="Q1" s="12"/>
      <c r="R1" s="13"/>
    </row>
    <row r="2" spans="1:18">
      <c r="A2" s="69">
        <v>3.75</v>
      </c>
      <c r="B2" s="71">
        <v>4.82</v>
      </c>
      <c r="C2" s="67">
        <v>4.87</v>
      </c>
      <c r="D2" s="17"/>
      <c r="E2" s="29" t="s">
        <v>15</v>
      </c>
      <c r="F2" s="29"/>
      <c r="G2" s="29"/>
      <c r="H2" s="15"/>
      <c r="I2" s="15"/>
      <c r="J2" s="15"/>
      <c r="K2" s="15"/>
      <c r="L2" s="15"/>
      <c r="M2" s="15"/>
      <c r="N2" s="15"/>
      <c r="O2" s="15"/>
      <c r="P2" s="15"/>
      <c r="Q2" s="15"/>
      <c r="R2" s="16"/>
    </row>
    <row r="3" spans="1:18">
      <c r="A3" s="70">
        <v>4.2</v>
      </c>
      <c r="B3" s="72">
        <v>4.5</v>
      </c>
      <c r="C3" s="68">
        <v>4.6100000000000003</v>
      </c>
      <c r="D3" s="17"/>
      <c r="E3" s="30" t="s">
        <v>16</v>
      </c>
      <c r="F3" s="30"/>
      <c r="G3" s="30"/>
      <c r="H3" s="30"/>
      <c r="I3" s="30"/>
      <c r="J3" s="30"/>
      <c r="K3" s="15"/>
      <c r="L3" s="15"/>
      <c r="M3" s="15"/>
      <c r="N3" s="15"/>
      <c r="O3" s="15"/>
      <c r="P3" s="15"/>
      <c r="Q3" s="15"/>
      <c r="R3" s="16"/>
    </row>
    <row r="4" spans="1:18">
      <c r="A4" s="70">
        <v>4.03</v>
      </c>
      <c r="B4" s="72">
        <v>4.37</v>
      </c>
      <c r="C4" s="68">
        <v>4.82</v>
      </c>
      <c r="D4" s="17"/>
      <c r="E4" s="31" t="s">
        <v>17</v>
      </c>
      <c r="F4" s="31"/>
      <c r="G4" s="31"/>
      <c r="H4" s="15"/>
      <c r="I4" s="15"/>
      <c r="J4" s="15"/>
      <c r="K4" s="15"/>
      <c r="L4" s="15"/>
      <c r="M4" s="15"/>
      <c r="N4" s="15"/>
      <c r="O4" s="15"/>
      <c r="P4" s="15"/>
      <c r="Q4" s="15"/>
      <c r="R4" s="16"/>
    </row>
    <row r="5" spans="1:18">
      <c r="A5" s="70">
        <v>4.0599999999999996</v>
      </c>
      <c r="B5" s="72">
        <v>4.83</v>
      </c>
      <c r="C5" s="68">
        <v>4.8600000000000003</v>
      </c>
      <c r="E5" s="15"/>
      <c r="F5" s="15"/>
      <c r="G5" s="15"/>
      <c r="H5" s="15"/>
      <c r="I5" s="15"/>
      <c r="J5" s="15"/>
      <c r="K5" s="15"/>
      <c r="L5" s="15"/>
      <c r="M5" s="15"/>
      <c r="N5" s="15"/>
      <c r="O5" s="15"/>
      <c r="P5" s="15"/>
      <c r="Q5" s="15"/>
      <c r="R5" s="16"/>
    </row>
    <row r="6" spans="1:18">
      <c r="A6" s="70">
        <v>3.28</v>
      </c>
      <c r="B6" s="72">
        <v>4.5199999999999996</v>
      </c>
      <c r="C6" s="68">
        <v>5</v>
      </c>
      <c r="D6" s="17"/>
      <c r="E6" s="15"/>
      <c r="F6" s="15"/>
      <c r="G6" s="15"/>
      <c r="H6" s="15"/>
      <c r="I6" s="15"/>
      <c r="J6" s="15"/>
      <c r="K6" s="15"/>
      <c r="L6" s="15"/>
      <c r="M6" s="15"/>
      <c r="N6" s="15"/>
      <c r="O6" s="15"/>
      <c r="P6" s="15"/>
      <c r="Q6" s="15"/>
      <c r="R6" s="16"/>
    </row>
    <row r="7" spans="1:18">
      <c r="A7" s="70">
        <v>3.91</v>
      </c>
      <c r="B7" s="72">
        <v>4.6500000000000004</v>
      </c>
      <c r="C7" s="68">
        <v>4.9800000000000004</v>
      </c>
      <c r="D7" s="17"/>
      <c r="E7" s="15"/>
      <c r="F7" s="15"/>
      <c r="G7" s="15"/>
      <c r="H7" s="15"/>
      <c r="I7" s="15"/>
      <c r="J7" s="15"/>
      <c r="K7" s="15"/>
      <c r="L7" s="15"/>
      <c r="M7" s="15"/>
      <c r="N7" s="15"/>
      <c r="O7" s="15"/>
      <c r="P7" s="15"/>
      <c r="Q7" s="15"/>
      <c r="R7" s="16"/>
    </row>
    <row r="8" spans="1:18">
      <c r="A8" s="70">
        <v>4.05</v>
      </c>
      <c r="B8" s="72">
        <v>4.5</v>
      </c>
      <c r="C8" s="68">
        <v>5.07</v>
      </c>
      <c r="D8" s="17"/>
      <c r="E8" s="15"/>
      <c r="F8" s="15"/>
      <c r="G8" s="15"/>
      <c r="H8" s="15"/>
      <c r="I8" s="15"/>
      <c r="J8" s="15"/>
      <c r="K8" s="15"/>
      <c r="L8" s="15"/>
      <c r="M8" s="15"/>
      <c r="N8" s="15"/>
      <c r="O8" s="15"/>
      <c r="P8" s="15"/>
      <c r="Q8" s="15"/>
      <c r="R8" s="16"/>
    </row>
    <row r="9" spans="1:18">
      <c r="A9" s="70">
        <v>3.86</v>
      </c>
      <c r="B9" s="72">
        <v>4.5</v>
      </c>
      <c r="C9" s="68">
        <v>4.95</v>
      </c>
      <c r="D9" s="17"/>
      <c r="E9" s="15"/>
      <c r="F9" s="15"/>
      <c r="G9" s="15"/>
      <c r="H9" s="15"/>
      <c r="I9" s="15"/>
      <c r="J9" s="15"/>
      <c r="K9" s="15"/>
      <c r="L9" s="15"/>
      <c r="M9" s="15"/>
      <c r="N9" s="15"/>
      <c r="O9" s="15"/>
      <c r="P9" s="15"/>
      <c r="Q9" s="15"/>
      <c r="R9" s="16"/>
    </row>
    <row r="10" spans="1:18">
      <c r="A10" s="70">
        <v>4.55</v>
      </c>
      <c r="B10" s="72">
        <v>4.45</v>
      </c>
      <c r="C10" s="68">
        <v>5</v>
      </c>
      <c r="D10" s="17"/>
      <c r="E10" s="15"/>
      <c r="F10" s="15"/>
      <c r="G10" s="15"/>
      <c r="H10" s="15"/>
      <c r="I10" s="15"/>
      <c r="J10" s="15"/>
      <c r="K10" s="15"/>
      <c r="L10" s="15"/>
      <c r="M10" s="15"/>
      <c r="N10" s="15"/>
      <c r="O10" s="15"/>
      <c r="P10" s="15"/>
      <c r="Q10" s="15"/>
      <c r="R10" s="16"/>
    </row>
    <row r="11" spans="1:18">
      <c r="A11" s="94">
        <v>4.53</v>
      </c>
      <c r="B11" s="95">
        <v>4.21</v>
      </c>
      <c r="C11" s="84">
        <v>5.03</v>
      </c>
      <c r="D11" s="65"/>
      <c r="E11" s="15"/>
      <c r="F11" s="19"/>
      <c r="G11" s="19"/>
      <c r="H11" s="19"/>
      <c r="I11" s="19"/>
      <c r="J11" s="15"/>
      <c r="K11" s="15"/>
      <c r="L11" s="15"/>
      <c r="M11" s="15"/>
      <c r="N11" s="15"/>
      <c r="O11" s="15"/>
      <c r="P11" s="15"/>
      <c r="Q11" s="15"/>
      <c r="R11" s="16"/>
    </row>
    <row r="12" spans="1:18">
      <c r="A12" s="85">
        <f>ROUND(AVERAGE(A2:A11),2)</f>
        <v>4.0199999999999996</v>
      </c>
      <c r="B12" s="86">
        <f>ROUND(AVERAGE(B2:B11),2)</f>
        <v>4.54</v>
      </c>
      <c r="C12" s="87">
        <f>ROUND(AVERAGE(C2:C11),2)</f>
        <v>4.92</v>
      </c>
      <c r="D12" s="93" t="s">
        <v>18</v>
      </c>
      <c r="E12" s="23"/>
      <c r="F12" s="17"/>
      <c r="G12" s="15"/>
      <c r="H12" s="15"/>
      <c r="I12" s="15"/>
      <c r="J12" s="15"/>
      <c r="K12" s="15"/>
      <c r="L12" s="15"/>
      <c r="M12" s="15"/>
      <c r="R12" s="79"/>
    </row>
    <row r="13" spans="1:18">
      <c r="A13" s="88">
        <f>ROUND(STDEV(A2:A11),2)</f>
        <v>0.37</v>
      </c>
      <c r="B13" s="42">
        <f>ROUND(STDEV(B2:B11),2)</f>
        <v>0.19</v>
      </c>
      <c r="C13" s="89">
        <f>ROUND(STDEV(C2:C11),2)</f>
        <v>0.14000000000000001</v>
      </c>
      <c r="D13" s="93" t="s">
        <v>19</v>
      </c>
      <c r="E13" s="23"/>
      <c r="F13" s="17"/>
      <c r="G13" s="15"/>
      <c r="H13" s="15"/>
      <c r="I13" s="15"/>
      <c r="J13" s="15"/>
      <c r="K13" s="15"/>
      <c r="L13" s="15"/>
      <c r="M13" s="15"/>
      <c r="R13" s="79"/>
    </row>
    <row r="14" spans="1:18">
      <c r="A14" s="90" t="s">
        <v>20</v>
      </c>
      <c r="B14" s="91" t="s">
        <v>21</v>
      </c>
      <c r="C14" s="92" t="s">
        <v>22</v>
      </c>
      <c r="D14" s="27" t="s">
        <v>23</v>
      </c>
      <c r="E14" s="23"/>
      <c r="F14" s="17"/>
      <c r="G14" s="15"/>
      <c r="H14" s="15"/>
      <c r="I14" s="15"/>
      <c r="J14" s="15"/>
      <c r="K14" s="15"/>
      <c r="L14" s="15"/>
      <c r="M14" s="15"/>
      <c r="R14" s="79"/>
    </row>
    <row r="15" spans="1:18">
      <c r="A15" s="20"/>
      <c r="B15" s="21"/>
      <c r="C15" s="21"/>
      <c r="D15" s="21"/>
      <c r="E15" s="15"/>
      <c r="F15" s="21"/>
      <c r="G15" s="21"/>
      <c r="H15" s="21"/>
      <c r="I15" s="21"/>
      <c r="J15" s="15"/>
      <c r="K15" s="15"/>
      <c r="L15" s="15"/>
      <c r="M15" s="15"/>
      <c r="N15" s="15"/>
      <c r="O15" s="15"/>
      <c r="P15" s="24"/>
      <c r="Q15" s="78"/>
      <c r="R15" s="79"/>
    </row>
    <row r="16" spans="1:18">
      <c r="A16" s="14"/>
      <c r="B16" s="15"/>
      <c r="C16" s="15"/>
      <c r="D16" s="15"/>
      <c r="E16" s="19"/>
      <c r="F16" s="19"/>
      <c r="G16" s="19"/>
      <c r="H16" s="19"/>
      <c r="I16" s="15"/>
      <c r="J16" s="19"/>
      <c r="K16" s="19"/>
      <c r="L16" s="19"/>
      <c r="M16" s="19"/>
      <c r="N16" s="15"/>
      <c r="O16" s="15"/>
      <c r="P16" s="24"/>
      <c r="Q16" s="78"/>
      <c r="R16" s="79"/>
    </row>
    <row r="17" spans="1:18">
      <c r="A17" s="18" t="s">
        <v>24</v>
      </c>
      <c r="B17" s="19"/>
      <c r="C17" s="15"/>
      <c r="D17" s="24"/>
      <c r="E17" s="25"/>
      <c r="F17" s="32" t="s">
        <v>25</v>
      </c>
      <c r="G17" s="35" t="s">
        <v>26</v>
      </c>
      <c r="H17" s="39" t="s">
        <v>27</v>
      </c>
      <c r="I17" s="23"/>
      <c r="J17" s="17"/>
      <c r="K17" s="15"/>
      <c r="L17" s="15"/>
      <c r="M17" s="15"/>
      <c r="P17" t="s">
        <v>28</v>
      </c>
      <c r="R17" s="79"/>
    </row>
    <row r="18" spans="1:18">
      <c r="A18" s="46">
        <v>2.0499999999999998</v>
      </c>
      <c r="B18" s="44">
        <v>3.85</v>
      </c>
      <c r="C18" s="17"/>
      <c r="D18" s="24" t="s">
        <v>29</v>
      </c>
      <c r="E18" s="22" t="s">
        <v>30</v>
      </c>
      <c r="F18" s="33">
        <f>ROUND(AVERAGE(A18:A29),2)</f>
        <v>2.0499999999999998</v>
      </c>
      <c r="G18" s="36">
        <f>ROUND(AVERAGE(B18:B21,F22:F25,P26:P29),2)</f>
        <v>4.0199999999999996</v>
      </c>
      <c r="H18" s="40">
        <f>ROUND(AVERAGE(B22:E29,F26:O29),2)</f>
        <v>1.64</v>
      </c>
      <c r="J18" s="75" t="s">
        <v>31</v>
      </c>
      <c r="K18" s="76"/>
      <c r="L18" s="76"/>
      <c r="M18" s="24"/>
      <c r="P18" s="102">
        <v>12</v>
      </c>
      <c r="R18" s="79"/>
    </row>
    <row r="19" spans="1:18">
      <c r="A19" s="47">
        <v>2.0299999999999998</v>
      </c>
      <c r="B19" s="45">
        <v>3.58</v>
      </c>
      <c r="C19" s="17"/>
      <c r="D19" s="24" t="s">
        <v>32</v>
      </c>
      <c r="E19" s="22" t="s">
        <v>33</v>
      </c>
      <c r="F19" s="34">
        <f>ROUND(STDEV(A18:A29),2)</f>
        <v>0.11</v>
      </c>
      <c r="G19" s="37">
        <f>ROUND(STDEV(B18:B21,F22:F25,P26:P29),2)</f>
        <v>0.27</v>
      </c>
      <c r="H19" s="41">
        <f>ROUND(STDEV(B22:E29,F26:O29),2)</f>
        <v>0.1</v>
      </c>
      <c r="J19" s="38" t="s">
        <v>34</v>
      </c>
      <c r="K19" s="38"/>
      <c r="L19" s="38"/>
      <c r="M19" s="48"/>
      <c r="P19" s="77">
        <v>72</v>
      </c>
      <c r="R19" s="79"/>
    </row>
    <row r="20" spans="1:18">
      <c r="A20" s="47">
        <v>2.06</v>
      </c>
      <c r="B20" s="45">
        <v>4.05</v>
      </c>
      <c r="C20" s="17"/>
      <c r="D20" s="24" t="s">
        <v>29</v>
      </c>
      <c r="E20" s="22" t="s">
        <v>35</v>
      </c>
      <c r="F20" s="34" t="s">
        <v>36</v>
      </c>
      <c r="G20" s="37" t="s">
        <v>37</v>
      </c>
      <c r="H20" s="41" t="s">
        <v>38</v>
      </c>
      <c r="J20" s="99" t="s">
        <v>39</v>
      </c>
      <c r="K20" s="99"/>
      <c r="L20" s="99"/>
      <c r="M20" s="100"/>
      <c r="N20" s="101"/>
      <c r="O20" s="101"/>
      <c r="P20" s="101">
        <v>12</v>
      </c>
      <c r="R20" s="79"/>
    </row>
    <row r="21" spans="1:18">
      <c r="A21" s="47">
        <v>2.13</v>
      </c>
      <c r="B21" s="64">
        <v>3.81</v>
      </c>
      <c r="C21" s="65"/>
      <c r="D21" s="19" t="s">
        <v>32</v>
      </c>
      <c r="E21" s="28"/>
      <c r="F21" s="28"/>
      <c r="G21" s="21"/>
      <c r="H21" s="21"/>
      <c r="I21" s="15"/>
      <c r="J21" s="21"/>
      <c r="K21" s="21"/>
      <c r="L21" s="26"/>
      <c r="M21" s="26"/>
      <c r="N21" s="15"/>
      <c r="O21" s="15"/>
      <c r="P21" s="15"/>
      <c r="Q21" s="15"/>
      <c r="R21" s="16"/>
    </row>
    <row r="22" spans="1:18">
      <c r="A22" s="47">
        <v>1.78</v>
      </c>
      <c r="B22" s="49">
        <v>1.6</v>
      </c>
      <c r="C22" s="50">
        <v>1.61</v>
      </c>
      <c r="D22" s="50">
        <v>1.66</v>
      </c>
      <c r="E22" s="51">
        <v>1.75</v>
      </c>
      <c r="F22" s="59">
        <v>3.65</v>
      </c>
      <c r="G22" s="17"/>
      <c r="H22" s="15" t="s">
        <v>40</v>
      </c>
      <c r="I22" s="15"/>
      <c r="J22" s="15"/>
      <c r="K22" s="15"/>
      <c r="L22" s="15"/>
      <c r="M22" s="15"/>
      <c r="N22" s="15"/>
      <c r="O22" s="15"/>
      <c r="P22" s="15"/>
      <c r="Q22" s="15"/>
      <c r="R22" s="16"/>
    </row>
    <row r="23" spans="1:18">
      <c r="A23" s="47">
        <v>2</v>
      </c>
      <c r="B23" s="52">
        <v>1.63</v>
      </c>
      <c r="C23" s="38">
        <v>1.61</v>
      </c>
      <c r="D23" s="38">
        <v>1.65</v>
      </c>
      <c r="E23" s="53">
        <v>1.66</v>
      </c>
      <c r="F23" s="60">
        <v>3.96</v>
      </c>
      <c r="G23" s="17"/>
      <c r="H23" s="15" t="s">
        <v>41</v>
      </c>
      <c r="I23" s="15"/>
      <c r="J23" s="15"/>
      <c r="K23" s="15"/>
      <c r="L23" s="15"/>
      <c r="M23" s="15"/>
      <c r="N23" s="15"/>
      <c r="O23" s="15"/>
      <c r="P23" s="15"/>
      <c r="Q23" s="15"/>
      <c r="R23" s="16"/>
    </row>
    <row r="24" spans="1:18">
      <c r="A24" s="47">
        <v>2.08</v>
      </c>
      <c r="B24" s="52">
        <v>1.66</v>
      </c>
      <c r="C24" s="38">
        <v>1.61</v>
      </c>
      <c r="D24" s="38">
        <v>1.58</v>
      </c>
      <c r="E24" s="53">
        <v>1.51</v>
      </c>
      <c r="F24" s="60">
        <v>4.03</v>
      </c>
      <c r="G24" s="17"/>
      <c r="H24" s="15" t="s">
        <v>40</v>
      </c>
      <c r="I24" s="15"/>
      <c r="J24" s="15"/>
      <c r="K24" s="15"/>
      <c r="L24" s="15"/>
      <c r="M24" s="15"/>
      <c r="N24" s="15"/>
      <c r="O24" s="15"/>
      <c r="P24" s="15"/>
      <c r="Q24" s="15"/>
      <c r="R24" s="16"/>
    </row>
    <row r="25" spans="1:18">
      <c r="A25" s="47">
        <v>2.11</v>
      </c>
      <c r="B25" s="52">
        <v>1.63</v>
      </c>
      <c r="C25" s="38">
        <v>1.61</v>
      </c>
      <c r="D25" s="38">
        <v>1.53</v>
      </c>
      <c r="E25" s="53">
        <v>1.65</v>
      </c>
      <c r="F25" s="66">
        <v>4.2300000000000004</v>
      </c>
      <c r="G25" s="65"/>
      <c r="H25" s="19" t="s">
        <v>41</v>
      </c>
      <c r="I25" s="19"/>
      <c r="J25" s="19"/>
      <c r="K25" s="19"/>
      <c r="L25" s="19"/>
      <c r="M25" s="19"/>
      <c r="N25" s="19"/>
      <c r="O25" s="19"/>
      <c r="P25" s="19"/>
      <c r="Q25" s="15"/>
      <c r="R25" s="16"/>
    </row>
    <row r="26" spans="1:18">
      <c r="A26" s="47">
        <v>1.96</v>
      </c>
      <c r="B26" s="52">
        <v>1.58</v>
      </c>
      <c r="C26" s="38">
        <v>1.65</v>
      </c>
      <c r="D26" s="38">
        <v>1.5</v>
      </c>
      <c r="E26" s="48">
        <v>1.68</v>
      </c>
      <c r="F26" s="62">
        <v>1.71</v>
      </c>
      <c r="G26" s="50">
        <v>1.56</v>
      </c>
      <c r="H26" s="50">
        <v>1.58</v>
      </c>
      <c r="I26" s="50">
        <v>1.71</v>
      </c>
      <c r="J26" s="50">
        <v>1.8</v>
      </c>
      <c r="K26" s="50">
        <v>1.63</v>
      </c>
      <c r="L26" s="50">
        <v>1.56</v>
      </c>
      <c r="M26" s="50">
        <v>1.63</v>
      </c>
      <c r="N26" s="50">
        <v>1.71</v>
      </c>
      <c r="O26" s="51">
        <v>1.78</v>
      </c>
      <c r="P26" s="59">
        <v>4.3499999999999996</v>
      </c>
      <c r="Q26" s="17"/>
      <c r="R26" s="16" t="s">
        <v>42</v>
      </c>
    </row>
    <row r="27" spans="1:18">
      <c r="A27" s="47">
        <v>2.1800000000000002</v>
      </c>
      <c r="B27" s="52">
        <v>1.75</v>
      </c>
      <c r="C27" s="38">
        <v>1.66</v>
      </c>
      <c r="D27" s="38">
        <v>1.7</v>
      </c>
      <c r="E27" s="48">
        <v>1.6</v>
      </c>
      <c r="F27" s="43">
        <v>1.73</v>
      </c>
      <c r="G27" s="38">
        <v>1.6</v>
      </c>
      <c r="H27" s="38">
        <v>1.63</v>
      </c>
      <c r="I27" s="38">
        <v>1.63</v>
      </c>
      <c r="J27" s="38">
        <v>1.68</v>
      </c>
      <c r="K27" s="38">
        <v>1.65</v>
      </c>
      <c r="L27" s="38">
        <v>1.61</v>
      </c>
      <c r="M27" s="38">
        <v>1.63</v>
      </c>
      <c r="N27" s="38">
        <v>1.68</v>
      </c>
      <c r="O27" s="53">
        <v>1.4</v>
      </c>
      <c r="P27" s="60">
        <v>4.45</v>
      </c>
      <c r="Q27" s="17"/>
      <c r="R27" s="16" t="s">
        <v>43</v>
      </c>
    </row>
    <row r="28" spans="1:18">
      <c r="A28" s="47">
        <v>2.2000000000000002</v>
      </c>
      <c r="B28" s="52">
        <v>2.0499999999999998</v>
      </c>
      <c r="C28" s="38">
        <v>1.66</v>
      </c>
      <c r="D28" s="38">
        <v>1.6</v>
      </c>
      <c r="E28" s="48">
        <v>1.5</v>
      </c>
      <c r="F28" s="43">
        <v>1.6</v>
      </c>
      <c r="G28" s="38">
        <v>1.61</v>
      </c>
      <c r="H28" s="38">
        <v>1.6</v>
      </c>
      <c r="I28" s="38">
        <v>1.85</v>
      </c>
      <c r="J28" s="38">
        <v>1.61</v>
      </c>
      <c r="K28" s="38">
        <v>1.76</v>
      </c>
      <c r="L28" s="38">
        <v>1.55</v>
      </c>
      <c r="M28" s="38">
        <v>1.71</v>
      </c>
      <c r="N28" s="38">
        <v>1.7</v>
      </c>
      <c r="O28" s="53">
        <v>1.58</v>
      </c>
      <c r="P28" s="60">
        <v>4.3</v>
      </c>
      <c r="Q28" s="17"/>
      <c r="R28" s="16" t="s">
        <v>42</v>
      </c>
    </row>
    <row r="29" spans="1:18">
      <c r="A29" s="57">
        <v>2.0299999999999998</v>
      </c>
      <c r="B29" s="54">
        <v>1.8</v>
      </c>
      <c r="C29" s="55">
        <v>1.65</v>
      </c>
      <c r="D29" s="55">
        <v>1.6</v>
      </c>
      <c r="E29" s="58">
        <v>1.6</v>
      </c>
      <c r="F29" s="63">
        <v>1.6</v>
      </c>
      <c r="G29" s="55">
        <v>1.73</v>
      </c>
      <c r="H29" s="55">
        <v>1.61</v>
      </c>
      <c r="I29" s="55">
        <v>1.61</v>
      </c>
      <c r="J29" s="55">
        <v>1.58</v>
      </c>
      <c r="K29" s="55">
        <v>1.75</v>
      </c>
      <c r="L29" s="55">
        <v>1.46</v>
      </c>
      <c r="M29" s="55">
        <v>1.86</v>
      </c>
      <c r="N29" s="55">
        <v>1.63</v>
      </c>
      <c r="O29" s="56">
        <v>1.55</v>
      </c>
      <c r="P29" s="61">
        <v>3.95</v>
      </c>
      <c r="Q29" s="17"/>
      <c r="R29" s="16" t="s">
        <v>43</v>
      </c>
    </row>
    <row r="30" spans="1:18">
      <c r="A30" s="20"/>
      <c r="B30" s="21"/>
      <c r="C30" s="21"/>
      <c r="D30" s="21"/>
      <c r="E30" s="21"/>
      <c r="F30" s="21"/>
      <c r="G30" s="21"/>
      <c r="H30" s="21"/>
      <c r="I30" s="21"/>
      <c r="J30" s="21"/>
      <c r="K30" s="21"/>
      <c r="L30" s="21"/>
      <c r="M30" s="21"/>
      <c r="N30" s="21"/>
      <c r="O30" s="21"/>
      <c r="P30" s="21"/>
      <c r="Q30" s="15"/>
      <c r="R30" s="16"/>
    </row>
    <row r="31" spans="1:18">
      <c r="A31" s="14"/>
      <c r="B31" s="15"/>
      <c r="C31" s="15"/>
      <c r="D31" s="15"/>
      <c r="E31" s="15"/>
      <c r="F31" s="15"/>
      <c r="G31" s="15"/>
      <c r="H31" s="15"/>
      <c r="I31" s="15"/>
      <c r="J31" s="15"/>
      <c r="K31" s="15"/>
      <c r="L31" s="15"/>
      <c r="M31" s="15"/>
      <c r="N31" s="15"/>
      <c r="O31" s="15"/>
      <c r="P31" s="15"/>
      <c r="Q31" s="15"/>
      <c r="R31" s="16"/>
    </row>
    <row r="32" spans="1:18">
      <c r="A32" s="18" t="s">
        <v>44</v>
      </c>
      <c r="B32" s="15"/>
      <c r="C32" s="15"/>
      <c r="D32" s="15"/>
      <c r="E32" s="15"/>
      <c r="F32" s="15"/>
      <c r="G32" s="15"/>
      <c r="H32" s="15"/>
      <c r="I32" s="15"/>
      <c r="J32" s="15"/>
      <c r="K32" s="15"/>
      <c r="L32" s="15"/>
      <c r="M32" s="15"/>
      <c r="N32" s="15"/>
      <c r="O32" s="15"/>
      <c r="P32" s="15"/>
      <c r="Q32" s="15"/>
      <c r="R32" s="16"/>
    </row>
    <row r="33" spans="1:18">
      <c r="A33" s="67">
        <v>1.33</v>
      </c>
      <c r="B33" s="17"/>
      <c r="C33" s="31" t="s">
        <v>45</v>
      </c>
      <c r="D33" s="31"/>
      <c r="E33" s="31"/>
      <c r="F33" s="31"/>
      <c r="G33" s="31"/>
      <c r="H33" s="31"/>
      <c r="I33" s="31"/>
      <c r="J33" s="31"/>
      <c r="K33" s="15"/>
      <c r="L33" s="15"/>
      <c r="M33" s="15"/>
      <c r="N33" s="15"/>
      <c r="O33" s="15"/>
      <c r="P33" s="15"/>
      <c r="Q33" s="15"/>
      <c r="R33" s="16"/>
    </row>
    <row r="34" spans="1:18">
      <c r="A34" s="68">
        <v>1.4</v>
      </c>
      <c r="B34" s="17"/>
      <c r="C34" s="31" t="s">
        <v>46</v>
      </c>
      <c r="D34" s="31"/>
      <c r="E34" s="31"/>
      <c r="F34" s="31"/>
      <c r="G34" s="31"/>
      <c r="H34" s="15"/>
      <c r="I34" s="15"/>
      <c r="J34" s="15"/>
      <c r="K34" s="15"/>
      <c r="L34" s="15"/>
      <c r="M34" s="15"/>
      <c r="N34" s="15"/>
      <c r="O34" s="15"/>
      <c r="P34" s="15"/>
      <c r="Q34" s="15"/>
      <c r="R34" s="16"/>
    </row>
    <row r="35" spans="1:18">
      <c r="A35" s="68">
        <v>1.35</v>
      </c>
      <c r="B35" s="17"/>
      <c r="C35" s="15"/>
      <c r="D35" s="15"/>
      <c r="E35" s="15"/>
      <c r="F35" s="15"/>
      <c r="G35" s="15"/>
      <c r="H35" s="15"/>
      <c r="I35" s="15"/>
      <c r="J35" s="15"/>
      <c r="K35" s="15"/>
      <c r="L35" s="15"/>
      <c r="M35" s="15"/>
      <c r="N35" s="15"/>
      <c r="O35" s="15"/>
      <c r="P35" s="15"/>
      <c r="Q35" s="15"/>
      <c r="R35" s="16"/>
    </row>
    <row r="36" spans="1:18">
      <c r="A36" s="68">
        <v>1.39</v>
      </c>
      <c r="B36" s="17"/>
      <c r="C36" s="15"/>
      <c r="D36" s="15"/>
      <c r="E36" s="15"/>
      <c r="F36" s="15"/>
      <c r="G36" s="15"/>
      <c r="H36" s="15"/>
      <c r="I36" s="15"/>
      <c r="J36" s="15"/>
      <c r="K36" s="15"/>
      <c r="L36" s="15"/>
      <c r="M36" s="15"/>
      <c r="N36" s="15"/>
      <c r="O36" s="15"/>
      <c r="P36" s="15"/>
      <c r="Q36" s="15"/>
      <c r="R36" s="16"/>
    </row>
    <row r="37" spans="1:18">
      <c r="A37" s="68">
        <v>1.46</v>
      </c>
      <c r="B37" s="17"/>
      <c r="C37" s="15"/>
      <c r="D37" s="15"/>
      <c r="E37" s="15"/>
      <c r="F37" s="15"/>
      <c r="G37" s="15"/>
      <c r="H37" s="15"/>
      <c r="I37" s="15"/>
      <c r="J37" s="15"/>
      <c r="K37" s="15"/>
      <c r="L37" s="15"/>
      <c r="M37" s="15"/>
      <c r="N37" s="15"/>
      <c r="O37" s="15"/>
      <c r="P37" s="15"/>
      <c r="Q37" s="15"/>
      <c r="R37" s="16"/>
    </row>
    <row r="38" spans="1:18">
      <c r="A38" s="68">
        <v>1.42</v>
      </c>
      <c r="B38" s="17"/>
      <c r="C38" s="15"/>
      <c r="D38" s="15"/>
      <c r="E38" s="15"/>
      <c r="F38" s="15"/>
      <c r="G38" s="15"/>
      <c r="H38" s="15"/>
      <c r="I38" s="15"/>
      <c r="J38" s="15"/>
      <c r="K38" s="15"/>
      <c r="L38" s="15"/>
      <c r="M38" s="15"/>
      <c r="N38" s="15"/>
      <c r="O38" s="15"/>
      <c r="P38" s="15"/>
      <c r="Q38" s="15"/>
      <c r="R38" s="16"/>
    </row>
    <row r="39" spans="1:18">
      <c r="A39" s="68">
        <v>1.36</v>
      </c>
      <c r="B39" s="17"/>
      <c r="C39" s="15"/>
      <c r="D39" s="15"/>
      <c r="E39" s="15"/>
      <c r="F39" s="15"/>
      <c r="G39" s="15"/>
      <c r="H39" s="15"/>
      <c r="I39" s="15"/>
      <c r="J39" s="15"/>
      <c r="K39" s="15"/>
      <c r="L39" s="15"/>
      <c r="M39" s="15"/>
      <c r="N39" s="15"/>
      <c r="O39" s="15"/>
      <c r="P39" s="15"/>
      <c r="Q39" s="15"/>
      <c r="R39" s="16"/>
    </row>
    <row r="40" spans="1:18">
      <c r="A40" s="68">
        <v>1.44</v>
      </c>
      <c r="B40" s="17"/>
      <c r="C40" s="15"/>
      <c r="D40" s="15"/>
      <c r="E40" s="15"/>
      <c r="F40" s="15"/>
      <c r="G40" s="15"/>
      <c r="H40" s="15"/>
      <c r="I40" s="15"/>
      <c r="J40" s="15"/>
      <c r="K40" s="15"/>
      <c r="L40" s="15"/>
      <c r="M40" s="15"/>
      <c r="N40" s="15"/>
      <c r="O40" s="15"/>
      <c r="P40" s="15"/>
      <c r="Q40" s="15"/>
      <c r="R40" s="16"/>
    </row>
    <row r="41" spans="1:18">
      <c r="A41" s="68">
        <v>1.39</v>
      </c>
      <c r="B41" s="17"/>
      <c r="C41" s="15"/>
      <c r="D41" s="15"/>
      <c r="E41" s="15"/>
      <c r="F41" s="15"/>
      <c r="G41" s="15"/>
      <c r="H41" s="15"/>
      <c r="I41" s="15"/>
      <c r="J41" s="15"/>
      <c r="K41" s="15"/>
      <c r="L41" s="15"/>
      <c r="M41" s="15"/>
      <c r="N41" s="15"/>
      <c r="O41" s="15"/>
      <c r="P41" s="15"/>
      <c r="Q41" s="15"/>
      <c r="R41" s="16"/>
    </row>
    <row r="42" spans="1:18">
      <c r="A42" s="84">
        <v>1.36</v>
      </c>
      <c r="B42" s="65"/>
      <c r="C42" s="19"/>
      <c r="D42" s="19"/>
      <c r="E42" s="19"/>
      <c r="F42" s="19"/>
      <c r="G42" s="15"/>
      <c r="H42" s="19"/>
      <c r="I42" s="19"/>
      <c r="J42" s="19"/>
      <c r="K42" s="19"/>
      <c r="L42" s="19"/>
      <c r="M42" s="19"/>
      <c r="N42" s="15"/>
      <c r="O42" s="15"/>
      <c r="P42" s="15"/>
      <c r="Q42" s="15"/>
      <c r="R42" s="16"/>
    </row>
    <row r="43" spans="1:18">
      <c r="A43" s="96">
        <f>ROUND(AVERAGE(A33:A42),2)</f>
        <v>1.39</v>
      </c>
      <c r="B43" s="93" t="s">
        <v>18</v>
      </c>
      <c r="G43" s="23"/>
      <c r="H43" s="17"/>
      <c r="I43" s="15"/>
      <c r="J43" s="15"/>
      <c r="K43" s="15"/>
      <c r="L43" s="24"/>
      <c r="R43" s="79"/>
    </row>
    <row r="44" spans="1:18">
      <c r="A44" s="97">
        <f>ROUND(STDEV(A33:A42),2)</f>
        <v>0.04</v>
      </c>
      <c r="B44" s="93" t="s">
        <v>19</v>
      </c>
      <c r="E44" s="21"/>
      <c r="F44" s="21"/>
      <c r="G44" s="15"/>
      <c r="H44" s="21"/>
      <c r="I44" s="21"/>
      <c r="J44" s="21"/>
      <c r="K44" s="21"/>
      <c r="L44" s="21"/>
      <c r="M44" s="21"/>
      <c r="N44" s="15"/>
      <c r="O44" s="15"/>
      <c r="P44" s="15"/>
      <c r="Q44" s="15"/>
      <c r="R44" s="16"/>
    </row>
    <row r="45" spans="1:18">
      <c r="A45" s="98" t="s">
        <v>47</v>
      </c>
      <c r="B45" s="27" t="s">
        <v>23</v>
      </c>
      <c r="E45" s="15"/>
      <c r="F45" s="15"/>
      <c r="G45" s="15"/>
      <c r="H45" s="15"/>
      <c r="I45" s="15"/>
      <c r="J45" s="15"/>
      <c r="K45" s="15"/>
      <c r="L45" s="15"/>
      <c r="M45" s="15"/>
      <c r="N45" s="15"/>
      <c r="O45" s="15"/>
      <c r="P45" s="15"/>
      <c r="Q45" s="15"/>
      <c r="R45" s="16"/>
    </row>
    <row r="46" spans="1:18">
      <c r="A46" s="78" t="s">
        <v>48</v>
      </c>
      <c r="B46" s="80"/>
      <c r="F46" s="15"/>
      <c r="G46" s="15"/>
      <c r="H46" s="15"/>
      <c r="I46" s="15"/>
      <c r="J46" s="15"/>
      <c r="K46" s="15"/>
      <c r="L46" s="15"/>
      <c r="M46" s="15"/>
      <c r="N46" s="15"/>
      <c r="O46" s="15"/>
      <c r="P46" s="15"/>
      <c r="Q46" s="15"/>
      <c r="R46" s="16"/>
    </row>
    <row r="47" spans="1:18">
      <c r="A47" s="78" t="s">
        <v>49</v>
      </c>
      <c r="B47" s="17"/>
      <c r="E47" s="19"/>
      <c r="F47" s="19"/>
      <c r="G47" s="19"/>
      <c r="H47" s="19"/>
      <c r="I47" s="19"/>
      <c r="J47" s="19"/>
      <c r="K47" s="19"/>
      <c r="L47" s="19"/>
      <c r="M47" s="19"/>
      <c r="N47" s="19"/>
      <c r="O47" s="19"/>
      <c r="P47" s="19"/>
      <c r="Q47" s="19"/>
      <c r="R47" s="81"/>
    </row>
    <row r="48" spans="1:18">
      <c r="A48" s="78" t="s">
        <v>50</v>
      </c>
      <c r="B48" s="17"/>
      <c r="E48" s="78"/>
      <c r="F48" s="78"/>
      <c r="G48" s="78"/>
      <c r="H48" s="78"/>
      <c r="I48" s="78"/>
      <c r="J48" s="78"/>
      <c r="K48" s="78"/>
      <c r="L48" s="78"/>
      <c r="M48" s="78"/>
      <c r="N48" s="78"/>
      <c r="O48" s="78"/>
      <c r="P48" s="78"/>
      <c r="Q48" s="78"/>
      <c r="R48" s="82"/>
    </row>
    <row r="49" spans="1:18">
      <c r="A49" s="78" t="s">
        <v>51</v>
      </c>
      <c r="B49" s="65"/>
      <c r="R49" s="79"/>
    </row>
    <row r="50" spans="1:18">
      <c r="A50" s="78" t="s">
        <v>52</v>
      </c>
      <c r="B50" s="78"/>
      <c r="R50" s="79"/>
    </row>
    <row r="51" spans="1:18">
      <c r="A51" s="83"/>
      <c r="B51" s="83"/>
      <c r="C51" s="83"/>
      <c r="D51" s="83"/>
      <c r="E51" s="83"/>
      <c r="F51" s="83"/>
      <c r="G51" s="83"/>
      <c r="H51" s="83"/>
      <c r="I51" s="83"/>
      <c r="J51" s="83"/>
      <c r="K51" s="83"/>
      <c r="L51" s="83"/>
      <c r="M51" s="83"/>
      <c r="N51" s="83"/>
      <c r="O51" s="83"/>
      <c r="P51" s="83"/>
      <c r="Q51" s="83"/>
      <c r="R51" s="83"/>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E3446-8103-427A-93FF-B62EFB416500}">
  <dimension ref="A1:L91"/>
  <sheetViews>
    <sheetView topLeftCell="A97" workbookViewId="0">
      <selection activeCell="D2" sqref="D2"/>
    </sheetView>
  </sheetViews>
  <sheetFormatPr defaultRowHeight="15"/>
  <cols>
    <col min="1" max="2" width="46.7109375" customWidth="1"/>
    <col min="3" max="3" width="16.140625" customWidth="1"/>
    <col min="4" max="4" width="11" customWidth="1"/>
    <col min="5" max="5" width="10.28515625" customWidth="1"/>
    <col min="7" max="7" width="13.85546875" customWidth="1"/>
  </cols>
  <sheetData>
    <row r="1" spans="1:6">
      <c r="A1" s="2" t="s">
        <v>53</v>
      </c>
      <c r="B1" s="2" t="s">
        <v>54</v>
      </c>
    </row>
    <row r="2" spans="1:6" ht="90">
      <c r="A2" t="s">
        <v>55</v>
      </c>
      <c r="B2" s="3" t="s">
        <v>56</v>
      </c>
    </row>
    <row r="3" spans="1:6" ht="105">
      <c r="A3" t="s">
        <v>57</v>
      </c>
      <c r="B3" s="3" t="s">
        <v>58</v>
      </c>
    </row>
    <row r="5" spans="1:6" ht="75">
      <c r="A5" t="s">
        <v>59</v>
      </c>
      <c r="B5" s="3" t="s">
        <v>60</v>
      </c>
    </row>
    <row r="7" spans="1:6" ht="60">
      <c r="A7" t="s">
        <v>61</v>
      </c>
      <c r="B7" s="3" t="s">
        <v>62</v>
      </c>
    </row>
    <row r="10" spans="1:6">
      <c r="B10" s="10" t="s">
        <v>55</v>
      </c>
      <c r="C10" s="10"/>
      <c r="D10" s="10" t="s">
        <v>63</v>
      </c>
      <c r="E10" s="10" t="s">
        <v>64</v>
      </c>
      <c r="F10" s="10" t="s">
        <v>65</v>
      </c>
    </row>
    <row r="11" spans="1:6">
      <c r="B11" s="5" t="s">
        <v>66</v>
      </c>
      <c r="C11" s="5"/>
      <c r="D11" s="6">
        <v>0.59872685185185182</v>
      </c>
      <c r="E11" s="6">
        <v>0.59895833333333337</v>
      </c>
      <c r="F11" s="6">
        <f>(E11-D11)</f>
        <v>2.3148148148155467E-4</v>
      </c>
    </row>
    <row r="12" spans="1:6">
      <c r="F12" s="4">
        <f xml:space="preserve"> (E12-D12)</f>
        <v>0</v>
      </c>
    </row>
    <row r="13" spans="1:6">
      <c r="F13" s="4">
        <f t="shared" ref="F13:F34" si="0" xml:space="preserve"> (E13-D13)</f>
        <v>0</v>
      </c>
    </row>
    <row r="14" spans="1:6">
      <c r="F14" s="4">
        <f t="shared" si="0"/>
        <v>0</v>
      </c>
    </row>
    <row r="15" spans="1:6">
      <c r="F15" s="4">
        <f t="shared" si="0"/>
        <v>0</v>
      </c>
    </row>
    <row r="16" spans="1:6">
      <c r="F16" s="4">
        <f t="shared" si="0"/>
        <v>0</v>
      </c>
    </row>
    <row r="17" spans="6:6">
      <c r="F17" s="4">
        <f t="shared" si="0"/>
        <v>0</v>
      </c>
    </row>
    <row r="18" spans="6:6">
      <c r="F18" s="4">
        <f t="shared" si="0"/>
        <v>0</v>
      </c>
    </row>
    <row r="19" spans="6:6">
      <c r="F19" s="4">
        <f t="shared" si="0"/>
        <v>0</v>
      </c>
    </row>
    <row r="20" spans="6:6">
      <c r="F20" s="4">
        <f t="shared" si="0"/>
        <v>0</v>
      </c>
    </row>
    <row r="21" spans="6:6">
      <c r="F21" s="4">
        <f t="shared" si="0"/>
        <v>0</v>
      </c>
    </row>
    <row r="22" spans="6:6">
      <c r="F22" s="4">
        <f t="shared" si="0"/>
        <v>0</v>
      </c>
    </row>
    <row r="23" spans="6:6">
      <c r="F23" s="4">
        <f t="shared" si="0"/>
        <v>0</v>
      </c>
    </row>
    <row r="24" spans="6:6">
      <c r="F24" s="4">
        <f t="shared" si="0"/>
        <v>0</v>
      </c>
    </row>
    <row r="25" spans="6:6">
      <c r="F25" s="4">
        <f t="shared" si="0"/>
        <v>0</v>
      </c>
    </row>
    <row r="26" spans="6:6">
      <c r="F26" s="4">
        <f t="shared" si="0"/>
        <v>0</v>
      </c>
    </row>
    <row r="27" spans="6:6">
      <c r="F27" s="4">
        <f t="shared" si="0"/>
        <v>0</v>
      </c>
    </row>
    <row r="28" spans="6:6">
      <c r="F28" s="4">
        <f t="shared" si="0"/>
        <v>0</v>
      </c>
    </row>
    <row r="29" spans="6:6">
      <c r="F29" s="4">
        <f t="shared" si="0"/>
        <v>0</v>
      </c>
    </row>
    <row r="30" spans="6:6">
      <c r="F30" s="4">
        <f t="shared" si="0"/>
        <v>0</v>
      </c>
    </row>
    <row r="31" spans="6:6">
      <c r="F31" s="4">
        <f t="shared" si="0"/>
        <v>0</v>
      </c>
    </row>
    <row r="32" spans="6:6">
      <c r="F32" s="4">
        <f t="shared" si="0"/>
        <v>0</v>
      </c>
    </row>
    <row r="33" spans="2:7">
      <c r="F33" s="4">
        <f t="shared" si="0"/>
        <v>0</v>
      </c>
    </row>
    <row r="34" spans="2:7">
      <c r="F34" s="4">
        <f t="shared" si="0"/>
        <v>0</v>
      </c>
    </row>
    <row r="35" spans="2:7">
      <c r="F35" s="4"/>
    </row>
    <row r="36" spans="2:7">
      <c r="B36" s="10" t="s">
        <v>57</v>
      </c>
      <c r="C36" s="10" t="s">
        <v>67</v>
      </c>
      <c r="D36" s="10" t="s">
        <v>63</v>
      </c>
      <c r="E36" s="10" t="s">
        <v>64</v>
      </c>
      <c r="F36" s="11" t="s">
        <v>65</v>
      </c>
      <c r="G36" s="10" t="s">
        <v>68</v>
      </c>
    </row>
    <row r="37" spans="2:7">
      <c r="B37" s="5" t="s">
        <v>66</v>
      </c>
      <c r="C37" s="5">
        <v>3</v>
      </c>
      <c r="D37" s="6">
        <v>0.59872685185185182</v>
      </c>
      <c r="E37" s="6">
        <v>0.59895833333333337</v>
      </c>
      <c r="F37" s="8">
        <f>(E37-D37)</f>
        <v>2.3148148148155467E-4</v>
      </c>
      <c r="G37" s="4"/>
    </row>
    <row r="38" spans="2:7">
      <c r="F38" s="9">
        <f t="shared" ref="F38:F60" si="1">(E38-D38)</f>
        <v>0</v>
      </c>
    </row>
    <row r="39" spans="2:7">
      <c r="F39" s="9">
        <f t="shared" si="1"/>
        <v>0</v>
      </c>
    </row>
    <row r="40" spans="2:7">
      <c r="F40" s="9">
        <f t="shared" si="1"/>
        <v>0</v>
      </c>
    </row>
    <row r="41" spans="2:7">
      <c r="F41" s="9">
        <f t="shared" si="1"/>
        <v>0</v>
      </c>
    </row>
    <row r="42" spans="2:7">
      <c r="F42" s="9">
        <f t="shared" si="1"/>
        <v>0</v>
      </c>
    </row>
    <row r="43" spans="2:7">
      <c r="F43" s="9">
        <f t="shared" si="1"/>
        <v>0</v>
      </c>
    </row>
    <row r="44" spans="2:7">
      <c r="F44" s="9">
        <f t="shared" si="1"/>
        <v>0</v>
      </c>
    </row>
    <row r="45" spans="2:7">
      <c r="F45" s="9">
        <f t="shared" si="1"/>
        <v>0</v>
      </c>
    </row>
    <row r="46" spans="2:7">
      <c r="D46" s="7"/>
      <c r="F46" s="9">
        <f t="shared" si="1"/>
        <v>0</v>
      </c>
    </row>
    <row r="47" spans="2:7">
      <c r="F47" s="9">
        <f t="shared" si="1"/>
        <v>0</v>
      </c>
    </row>
    <row r="48" spans="2:7">
      <c r="F48" s="9">
        <f t="shared" si="1"/>
        <v>0</v>
      </c>
    </row>
    <row r="49" spans="2:6">
      <c r="F49" s="9">
        <f t="shared" si="1"/>
        <v>0</v>
      </c>
    </row>
    <row r="50" spans="2:6">
      <c r="F50" s="9">
        <f t="shared" si="1"/>
        <v>0</v>
      </c>
    </row>
    <row r="51" spans="2:6">
      <c r="F51" s="9">
        <f t="shared" si="1"/>
        <v>0</v>
      </c>
    </row>
    <row r="52" spans="2:6">
      <c r="F52" s="9">
        <f t="shared" si="1"/>
        <v>0</v>
      </c>
    </row>
    <row r="53" spans="2:6">
      <c r="F53" s="9">
        <f t="shared" si="1"/>
        <v>0</v>
      </c>
    </row>
    <row r="54" spans="2:6">
      <c r="F54" s="9">
        <f t="shared" si="1"/>
        <v>0</v>
      </c>
    </row>
    <row r="55" spans="2:6">
      <c r="F55" s="9">
        <f t="shared" si="1"/>
        <v>0</v>
      </c>
    </row>
    <row r="56" spans="2:6">
      <c r="F56" s="9">
        <f t="shared" si="1"/>
        <v>0</v>
      </c>
    </row>
    <row r="57" spans="2:6">
      <c r="F57" s="9">
        <f t="shared" si="1"/>
        <v>0</v>
      </c>
    </row>
    <row r="58" spans="2:6">
      <c r="F58" s="9">
        <f t="shared" si="1"/>
        <v>0</v>
      </c>
    </row>
    <row r="59" spans="2:6">
      <c r="F59" s="9">
        <f t="shared" si="1"/>
        <v>0</v>
      </c>
    </row>
    <row r="60" spans="2:6">
      <c r="F60" s="9">
        <f t="shared" si="1"/>
        <v>0</v>
      </c>
    </row>
    <row r="62" spans="2:6">
      <c r="B62" s="10" t="s">
        <v>59</v>
      </c>
      <c r="C62" s="10"/>
      <c r="D62" s="10" t="s">
        <v>69</v>
      </c>
      <c r="E62" s="10" t="s">
        <v>63</v>
      </c>
      <c r="F62" s="10" t="s">
        <v>65</v>
      </c>
    </row>
    <row r="63" spans="2:6">
      <c r="B63" s="5" t="s">
        <v>66</v>
      </c>
      <c r="C63" s="5"/>
      <c r="D63" s="6">
        <v>0.59884259259259254</v>
      </c>
      <c r="E63" s="6">
        <v>0.59895833333333337</v>
      </c>
      <c r="F63" s="6">
        <f>(E63-D63)</f>
        <v>1.1574074074083285E-4</v>
      </c>
    </row>
    <row r="64" spans="2:6">
      <c r="F64" s="4">
        <f t="shared" ref="F64:F86" si="2">(E64-D64)</f>
        <v>0</v>
      </c>
    </row>
    <row r="65" spans="6:12">
      <c r="F65" s="4">
        <f t="shared" si="2"/>
        <v>0</v>
      </c>
    </row>
    <row r="66" spans="6:12">
      <c r="F66" s="4">
        <f t="shared" si="2"/>
        <v>0</v>
      </c>
    </row>
    <row r="67" spans="6:12">
      <c r="F67" s="4">
        <f t="shared" si="2"/>
        <v>0</v>
      </c>
    </row>
    <row r="68" spans="6:12">
      <c r="F68" s="4">
        <f t="shared" si="2"/>
        <v>0</v>
      </c>
    </row>
    <row r="69" spans="6:12">
      <c r="F69" s="4">
        <f t="shared" si="2"/>
        <v>0</v>
      </c>
    </row>
    <row r="70" spans="6:12">
      <c r="F70" s="4">
        <f t="shared" si="2"/>
        <v>0</v>
      </c>
    </row>
    <row r="71" spans="6:12">
      <c r="F71" s="4">
        <f t="shared" si="2"/>
        <v>0</v>
      </c>
    </row>
    <row r="72" spans="6:12">
      <c r="F72" s="4">
        <f t="shared" si="2"/>
        <v>0</v>
      </c>
    </row>
    <row r="73" spans="6:12">
      <c r="F73" s="4">
        <f t="shared" si="2"/>
        <v>0</v>
      </c>
    </row>
    <row r="74" spans="6:12">
      <c r="F74" s="4">
        <f t="shared" si="2"/>
        <v>0</v>
      </c>
      <c r="L74">
        <f>64+22</f>
        <v>86</v>
      </c>
    </row>
    <row r="75" spans="6:12">
      <c r="F75" s="4">
        <f t="shared" si="2"/>
        <v>0</v>
      </c>
    </row>
    <row r="76" spans="6:12">
      <c r="F76" s="4">
        <f t="shared" si="2"/>
        <v>0</v>
      </c>
    </row>
    <row r="77" spans="6:12">
      <c r="F77" s="4">
        <f t="shared" si="2"/>
        <v>0</v>
      </c>
    </row>
    <row r="78" spans="6:12">
      <c r="F78" s="4">
        <f t="shared" si="2"/>
        <v>0</v>
      </c>
    </row>
    <row r="79" spans="6:12">
      <c r="F79" s="4">
        <f t="shared" si="2"/>
        <v>0</v>
      </c>
    </row>
    <row r="80" spans="6:12">
      <c r="F80" s="4">
        <f t="shared" si="2"/>
        <v>0</v>
      </c>
    </row>
    <row r="81" spans="6:6">
      <c r="F81" s="4">
        <f t="shared" si="2"/>
        <v>0</v>
      </c>
    </row>
    <row r="82" spans="6:6">
      <c r="F82" s="4">
        <f t="shared" si="2"/>
        <v>0</v>
      </c>
    </row>
    <row r="83" spans="6:6">
      <c r="F83" s="4">
        <f t="shared" si="2"/>
        <v>0</v>
      </c>
    </row>
    <row r="84" spans="6:6">
      <c r="F84" s="4">
        <f t="shared" si="2"/>
        <v>0</v>
      </c>
    </row>
    <row r="85" spans="6:6">
      <c r="F85" s="4">
        <f t="shared" si="2"/>
        <v>0</v>
      </c>
    </row>
    <row r="86" spans="6:6">
      <c r="F86" s="4">
        <f t="shared" si="2"/>
        <v>0</v>
      </c>
    </row>
    <row r="87" spans="6:6">
      <c r="F87" s="4"/>
    </row>
    <row r="88" spans="6:6">
      <c r="F88" s="4"/>
    </row>
    <row r="89" spans="6:6">
      <c r="F89" s="4"/>
    </row>
    <row r="90" spans="6:6">
      <c r="F90" s="4"/>
    </row>
    <row r="91" spans="6:6">
      <c r="F91"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E3F0D-F1FC-40E2-905A-FD74B2D46E82}">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8C73C-C8EB-4319-9098-53566104834B}">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E2B64-F917-48B9-AD58-EC2981B0F2A2}">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C6A73-E799-407F-B7CA-E1CC91937305}">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kenji isak laguan</dc:creator>
  <cp:keywords/>
  <dc:description/>
  <cp:lastModifiedBy/>
  <cp:revision/>
  <dcterms:created xsi:type="dcterms:W3CDTF">2024-01-15T17:07:18Z</dcterms:created>
  <dcterms:modified xsi:type="dcterms:W3CDTF">2024-01-27T02:13:45Z</dcterms:modified>
  <cp:category/>
  <cp:contentStatus/>
</cp:coreProperties>
</file>