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/Downloads/"/>
    </mc:Choice>
  </mc:AlternateContent>
  <xr:revisionPtr revIDLastSave="0" documentId="13_ncr:1_{D6D3F647-3B8A-EF4A-B88C-79B4CC5C1099}" xr6:coauthVersionLast="47" xr6:coauthVersionMax="47" xr10:uidLastSave="{00000000-0000-0000-0000-000000000000}"/>
  <bookViews>
    <workbookView xWindow="1900" yWindow="500" windowWidth="25300" windowHeight="12300" firstSheet="5" activeTab="5" xr2:uid="{00000000-000D-0000-FFFF-FFFF00000000}"/>
  </bookViews>
  <sheets>
    <sheet name="Part 0 values" sheetId="7" r:id="rId1"/>
    <sheet name="ProjectClassName" sheetId="8" r:id="rId2"/>
    <sheet name="Iteration2MessagePair" sheetId="9" r:id="rId3"/>
    <sheet name="examplesCases" sheetId="10" r:id="rId4"/>
    <sheet name="iteration4TimingDiagram" sheetId="11" r:id="rId5"/>
    <sheet name="iteration5TimingInstrumentation" sheetId="13" r:id="rId6"/>
    <sheet name="_56F9DC9755BA473782653E2940F9" sheetId="12" state="veryHidden" r:id="rId7"/>
  </sheets>
  <definedNames>
    <definedName name="_56F9DC9755BA473782653E2940F9FormId">"lRjZagbeXki8UfzhJsyFMKEbgN2R_5hEprJaEggVluxUMDkzUk4xREk3NFlJMzFQVTZGUU9VMVBKSy4u"</definedName>
    <definedName name="_56F9DC9755BA473782653E2940F9ResponseSheet">"Form1"</definedName>
    <definedName name="_56F9DC9755BA473782653E2940F9SourceDocId">"{db492475-8eef-4c45-9685-9594f611482c}"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3" l="1"/>
  <c r="C6" i="13"/>
  <c r="C7" i="13"/>
  <c r="C8" i="13"/>
  <c r="C9" i="13"/>
  <c r="C10" i="13"/>
  <c r="C11" i="13"/>
  <c r="C12" i="13"/>
  <c r="C13" i="13"/>
  <c r="C4" i="13"/>
  <c r="C14" i="13"/>
  <c r="A13" i="13"/>
  <c r="A6" i="13"/>
  <c r="A7" i="13"/>
  <c r="A8" i="13"/>
  <c r="A9" i="13"/>
  <c r="A10" i="13"/>
  <c r="A11" i="13"/>
  <c r="A12" i="13"/>
  <c r="A5" i="13"/>
  <c r="G18" i="7"/>
  <c r="A44" i="7"/>
  <c r="A43" i="7"/>
  <c r="C12" i="7"/>
  <c r="B12" i="7"/>
  <c r="A12" i="7"/>
  <c r="C13" i="7"/>
  <c r="B13" i="7"/>
  <c r="A13" i="7"/>
  <c r="H18" i="7"/>
  <c r="F18" i="7"/>
  <c r="H19" i="7"/>
  <c r="G19" i="7"/>
  <c r="F19" i="7"/>
</calcChain>
</file>

<file path=xl/sharedStrings.xml><?xml version="1.0" encoding="utf-8"?>
<sst xmlns="http://schemas.openxmlformats.org/spreadsheetml/2006/main" count="199" uniqueCount="127">
  <si>
    <t>Door Time:</t>
  </si>
  <si>
    <t>1) (Left Most)Closed to open door</t>
  </si>
  <si>
    <t>2) (Middle)How long door stays open before it starts to close (when you would walk in)</t>
  </si>
  <si>
    <t>3) (Right Most) Open to closed door</t>
  </si>
  <si>
    <t>AVG</t>
  </si>
  <si>
    <t>STDEV</t>
  </si>
  <si>
    <t>[3.76 to 4.29]</t>
  </si>
  <si>
    <t>[4.4 to 4.67]</t>
  </si>
  <si>
    <t>[4.82 to 5.02]</t>
  </si>
  <si>
    <t>CI</t>
  </si>
  <si>
    <t>Movement Time:</t>
  </si>
  <si>
    <t>acc-delta1</t>
  </si>
  <si>
    <t>dec-delta2</t>
  </si>
  <si>
    <t>trav-intermediate</t>
  </si>
  <si>
    <t>Sample sizes</t>
  </si>
  <si>
    <t>12 -&gt; 11</t>
  </si>
  <si>
    <t>avg</t>
  </si>
  <si>
    <t>1){Left Most} Elevator starts to move</t>
  </si>
  <si>
    <t>11 -&gt; 12</t>
  </si>
  <si>
    <t>stdev</t>
  </si>
  <si>
    <t>2){Middle} All floors evelator has moved to (at every "Ding")</t>
  </si>
  <si>
    <t>ci</t>
  </si>
  <si>
    <t>[1.98 to 2.12]</t>
  </si>
  <si>
    <t>[3.84 to 4.19]</t>
  </si>
  <si>
    <t>[1.62 to 1.67]</t>
  </si>
  <si>
    <t>3){Right most} From "Ding" (arrived at final floor) to door begenning to open</t>
  </si>
  <si>
    <t>(11-&gt;16)</t>
  </si>
  <si>
    <t>(16-&gt;11)</t>
  </si>
  <si>
    <t>(16-&gt;G)</t>
  </si>
  <si>
    <t>(G-&gt;16)</t>
  </si>
  <si>
    <t>Door Interupt Time:</t>
  </si>
  <si>
    <t>1) Time the foor buffers for until it starts to close again after being interupted while closing (Door is fully open)</t>
  </si>
  <si>
    <t>[If interupt triggered, it reopens fully and you can keep doing so]</t>
  </si>
  <si>
    <t>[1.36 to 1.42]</t>
  </si>
  <si>
    <t>Distance:</t>
  </si>
  <si>
    <t>15 Steps Per Floor</t>
  </si>
  <si>
    <t>19cm (7.5") per step</t>
  </si>
  <si>
    <t>112.5" per floor (9' 4.5")</t>
  </si>
  <si>
    <t>285cm or 2.85m per floor</t>
  </si>
  <si>
    <t>Current class/field name</t>
  </si>
  <si>
    <t>Proposed change option 1</t>
  </si>
  <si>
    <t>Proposed change option 2</t>
  </si>
  <si>
    <t>Purpose of class</t>
  </si>
  <si>
    <t>Messaging</t>
  </si>
  <si>
    <t>Mailbox</t>
  </si>
  <si>
    <t>Communicator</t>
  </si>
  <si>
    <t>holds the messages in queues for all entities in the system</t>
  </si>
  <si>
    <t>FloorSubsystemSimulator</t>
  </si>
  <si>
    <t>Floor - merge into floor</t>
  </si>
  <si>
    <t>FloorThread - keep them separate</t>
  </si>
  <si>
    <t>represents a floor thread</t>
  </si>
  <si>
    <t>Scheduler</t>
  </si>
  <si>
    <t>receives requests + updates from elevators and floors, schedules jobs, sends updates to elevators and floors</t>
  </si>
  <si>
    <t>Elevator</t>
  </si>
  <si>
    <t>Car - likely keep same</t>
  </si>
  <si>
    <t xml:space="preserve">Lamp? like in the assignment </t>
  </si>
  <si>
    <t>ECS</t>
  </si>
  <si>
    <t>main</t>
  </si>
  <si>
    <t>contains main function; easier to find for TA if we call the class main()</t>
  </si>
  <si>
    <t>Elevator -&gt; Scheduler</t>
  </si>
  <si>
    <t>Scheduler-&gt;Elevator</t>
  </si>
  <si>
    <t>ACK_TRAVEL_TO_FLOOR</t>
  </si>
  <si>
    <t>TRAVEL_TO_FLOOR</t>
  </si>
  <si>
    <t>CONFIRM_DOOR_CLOSED</t>
  </si>
  <si>
    <t>CLOSE_DOOR</t>
  </si>
  <si>
    <t>CURRENT_FLOOR_UPDATE</t>
  </si>
  <si>
    <t>REQUEST_CURRENT_FLOOR_UPDATE</t>
  </si>
  <si>
    <t>CONFIRM_MOVING</t>
  </si>
  <si>
    <t>MOVE</t>
  </si>
  <si>
    <t>CONFIRM_STOPPED</t>
  </si>
  <si>
    <t>STOP</t>
  </si>
  <si>
    <t>CONFIRM_DOOR_OPENED</t>
  </si>
  <si>
    <t>OPEN_DOOR</t>
  </si>
  <si>
    <t>CONFIRM_UNLOADING_COMPLETE</t>
  </si>
  <si>
    <t>REQUEST_UNLOADING_COMPLETE_CONFIRMATION</t>
  </si>
  <si>
    <t>not really needed</t>
  </si>
  <si>
    <t>ORDER OF MSGS:</t>
  </si>
  <si>
    <t>MOVEMENT</t>
  </si>
  <si>
    <t>Elevator at</t>
  </si>
  <si>
    <t>Starting floor</t>
  </si>
  <si>
    <t>Destination floor</t>
  </si>
  <si>
    <t>Should do</t>
  </si>
  <si>
    <t>Should not do</t>
  </si>
  <si>
    <t>go up 0-&gt;5, go up 5-&gt;6</t>
  </si>
  <si>
    <t>go down 6-&gt;5, go up 5-&gt;6</t>
  </si>
  <si>
    <t>go up 5-&gt;6</t>
  </si>
  <si>
    <t>should not MOVE 5-&gt;5 and not wait for a STOP message</t>
  </si>
  <si>
    <t>go down 5-&gt;4</t>
  </si>
  <si>
    <t>go up 0-&gt;8, go down 8-&gt;5</t>
  </si>
  <si>
    <t>should not stop at 5 on the way up to 8</t>
  </si>
  <si>
    <t>go down 8-&gt;5, go up 5-&gt;7</t>
  </si>
  <si>
    <t>should not stop at 7 on the way down to 5</t>
  </si>
  <si>
    <t>ASSIGNMENT</t>
  </si>
  <si>
    <t>Elevator1 at</t>
  </si>
  <si>
    <t>assign Elevator4</t>
  </si>
  <si>
    <t xml:space="preserve">assign any other elevators because they are further away </t>
  </si>
  <si>
    <t>Elevator2 at</t>
  </si>
  <si>
    <t>Elevator3 at</t>
  </si>
  <si>
    <t>Elevator4 at</t>
  </si>
  <si>
    <t>Elevator4 - go up 5-&gt;6</t>
  </si>
  <si>
    <t>Hard fault</t>
  </si>
  <si>
    <t>moving</t>
  </si>
  <si>
    <t> </t>
  </si>
  <si>
    <t>reports stuck</t>
  </si>
  <si>
    <t>out of service</t>
  </si>
  <si>
    <t>Soft fault</t>
  </si>
  <si>
    <t>report door fault</t>
  </si>
  <si>
    <t>retry signal received</t>
  </si>
  <si>
    <t>door fixed</t>
  </si>
  <si>
    <t>Elevator time</t>
  </si>
  <si>
    <t>start</t>
  </si>
  <si>
    <t>time spent</t>
  </si>
  <si>
    <t>Average</t>
  </si>
  <si>
    <t>note: elevator sleeps every 1 second while checking messages</t>
  </si>
  <si>
    <t>note: elevator takes 5 seconds to realize its motor is stuck</t>
  </si>
  <si>
    <t>inject fault</t>
  </si>
  <si>
    <t>receives report</t>
  </si>
  <si>
    <t>take out of service</t>
  </si>
  <si>
    <t>Scheduler time</t>
  </si>
  <si>
    <t>Attempt</t>
  </si>
  <si>
    <t>First job arrived at:</t>
  </si>
  <si>
    <t>time difference</t>
  </si>
  <si>
    <t>Last job finished at:</t>
  </si>
  <si>
    <t>Average time =</t>
  </si>
  <si>
    <t>lRjZagbeXki8UfzhJsyFMKEbgN2R_5hEprJaEggVluxUMDkzUk4xREk3NFlJMzFQVTZGUU9VMVBKSy4u</t>
  </si>
  <si>
    <t>Form1</t>
  </si>
  <si>
    <t>{db492475-8eef-4c45-9685-9594f611482c}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</si>
</sst>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Aptos Narrow"/>
    </font>
    <font>
      <sz val="12"/>
      <color rgb="FF000000"/>
      <name val="Aptos Narrow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5BAE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BB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7AC"/>
        <bgColor rgb="FF000000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CCCCCC"/>
      </top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2" borderId="19" xfId="0" applyFont="1" applyFill="1" applyBorder="1" applyAlignment="1">
      <alignment readingOrder="1"/>
    </xf>
    <xf numFmtId="0" fontId="2" fillId="0" borderId="21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0" fontId="2" fillId="2" borderId="20" xfId="0" applyFont="1" applyFill="1" applyBorder="1" applyAlignment="1">
      <alignment readingOrder="1"/>
    </xf>
    <xf numFmtId="0" fontId="2" fillId="0" borderId="14" xfId="0" applyFont="1" applyBorder="1" applyAlignment="1">
      <alignment wrapText="1" readingOrder="1"/>
    </xf>
    <xf numFmtId="0" fontId="2" fillId="2" borderId="27" xfId="0" applyFont="1" applyFill="1" applyBorder="1" applyAlignment="1">
      <alignment readingOrder="1"/>
    </xf>
    <xf numFmtId="0" fontId="2" fillId="0" borderId="28" xfId="0" applyFont="1" applyBorder="1" applyAlignment="1">
      <alignment readingOrder="1"/>
    </xf>
    <xf numFmtId="0" fontId="2" fillId="3" borderId="5" xfId="0" applyFont="1" applyFill="1" applyBorder="1" applyAlignment="1">
      <alignment readingOrder="1"/>
    </xf>
    <xf numFmtId="0" fontId="2" fillId="4" borderId="5" xfId="0" applyFont="1" applyFill="1" applyBorder="1" applyAlignment="1">
      <alignment readingOrder="1"/>
    </xf>
    <xf numFmtId="0" fontId="2" fillId="5" borderId="5" xfId="0" applyFont="1" applyFill="1" applyBorder="1" applyAlignment="1">
      <alignment readingOrder="1"/>
    </xf>
    <xf numFmtId="0" fontId="2" fillId="6" borderId="17" xfId="0" applyFont="1" applyFill="1" applyBorder="1" applyAlignment="1">
      <alignment readingOrder="1"/>
    </xf>
    <xf numFmtId="0" fontId="2" fillId="6" borderId="23" xfId="0" applyFont="1" applyFill="1" applyBorder="1" applyAlignment="1">
      <alignment readingOrder="1"/>
    </xf>
    <xf numFmtId="0" fontId="2" fillId="6" borderId="22" xfId="0" applyFont="1" applyFill="1" applyBorder="1" applyAlignment="1">
      <alignment readingOrder="1"/>
    </xf>
    <xf numFmtId="0" fontId="2" fillId="7" borderId="17" xfId="0" applyFont="1" applyFill="1" applyBorder="1" applyAlignment="1">
      <alignment readingOrder="1"/>
    </xf>
    <xf numFmtId="0" fontId="2" fillId="7" borderId="18" xfId="0" applyFont="1" applyFill="1" applyBorder="1" applyAlignment="1">
      <alignment readingOrder="1"/>
    </xf>
    <xf numFmtId="0" fontId="2" fillId="7" borderId="19" xfId="0" applyFont="1" applyFill="1" applyBorder="1" applyAlignment="1">
      <alignment readingOrder="1"/>
    </xf>
    <xf numFmtId="0" fontId="2" fillId="8" borderId="5" xfId="0" applyFont="1" applyFill="1" applyBorder="1" applyAlignment="1">
      <alignment readingOrder="1"/>
    </xf>
    <xf numFmtId="0" fontId="2" fillId="8" borderId="16" xfId="0" applyFont="1" applyFill="1" applyBorder="1" applyAlignment="1">
      <alignment readingOrder="1"/>
    </xf>
    <xf numFmtId="0" fontId="2" fillId="8" borderId="18" xfId="0" applyFont="1" applyFill="1" applyBorder="1" applyAlignment="1">
      <alignment readingOrder="1"/>
    </xf>
    <xf numFmtId="0" fontId="2" fillId="8" borderId="19" xfId="0" applyFont="1" applyFill="1" applyBorder="1" applyAlignment="1">
      <alignment readingOrder="1"/>
    </xf>
    <xf numFmtId="0" fontId="2" fillId="9" borderId="19" xfId="0" applyFont="1" applyFill="1" applyBorder="1" applyAlignment="1">
      <alignment readingOrder="1"/>
    </xf>
    <xf numFmtId="0" fontId="2" fillId="8" borderId="10" xfId="0" applyFont="1" applyFill="1" applyBorder="1" applyAlignment="1">
      <alignment readingOrder="1"/>
    </xf>
    <xf numFmtId="0" fontId="2" fillId="7" borderId="29" xfId="0" applyFont="1" applyFill="1" applyBorder="1" applyAlignment="1">
      <alignment readingOrder="1"/>
    </xf>
    <xf numFmtId="0" fontId="2" fillId="7" borderId="30" xfId="0" applyFont="1" applyFill="1" applyBorder="1" applyAlignment="1">
      <alignment readingOrder="1"/>
    </xf>
    <xf numFmtId="0" fontId="2" fillId="6" borderId="31" xfId="0" applyFont="1" applyFill="1" applyBorder="1" applyAlignment="1">
      <alignment readingOrder="1"/>
    </xf>
    <xf numFmtId="0" fontId="2" fillId="6" borderId="32" xfId="0" applyFont="1" applyFill="1" applyBorder="1" applyAlignment="1">
      <alignment readingOrder="1"/>
    </xf>
    <xf numFmtId="0" fontId="2" fillId="8" borderId="15" xfId="0" applyFont="1" applyFill="1" applyBorder="1" applyAlignment="1">
      <alignment readingOrder="1"/>
    </xf>
    <xf numFmtId="0" fontId="2" fillId="8" borderId="1" xfId="0" applyFont="1" applyFill="1" applyBorder="1" applyAlignment="1">
      <alignment readingOrder="1"/>
    </xf>
    <xf numFmtId="0" fontId="2" fillId="8" borderId="2" xfId="0" applyFont="1" applyFill="1" applyBorder="1" applyAlignment="1">
      <alignment readingOrder="1"/>
    </xf>
    <xf numFmtId="0" fontId="2" fillId="8" borderId="3" xfId="0" applyFont="1" applyFill="1" applyBorder="1" applyAlignment="1">
      <alignment readingOrder="1"/>
    </xf>
    <xf numFmtId="0" fontId="2" fillId="8" borderId="4" xfId="0" applyFont="1" applyFill="1" applyBorder="1" applyAlignment="1">
      <alignment readingOrder="1"/>
    </xf>
    <xf numFmtId="0" fontId="2" fillId="8" borderId="6" xfId="0" applyFont="1" applyFill="1" applyBorder="1" applyAlignment="1">
      <alignment readingOrder="1"/>
    </xf>
    <xf numFmtId="0" fontId="2" fillId="8" borderId="7" xfId="0" applyFont="1" applyFill="1" applyBorder="1" applyAlignment="1">
      <alignment readingOrder="1"/>
    </xf>
    <xf numFmtId="0" fontId="2" fillId="8" borderId="8" xfId="0" applyFont="1" applyFill="1" applyBorder="1" applyAlignment="1">
      <alignment readingOrder="1"/>
    </xf>
    <xf numFmtId="0" fontId="2" fillId="8" borderId="9" xfId="0" applyFont="1" applyFill="1" applyBorder="1" applyAlignment="1">
      <alignment readingOrder="1"/>
    </xf>
    <xf numFmtId="0" fontId="2" fillId="6" borderId="34" xfId="0" applyFont="1" applyFill="1" applyBorder="1" applyAlignment="1">
      <alignment readingOrder="1"/>
    </xf>
    <xf numFmtId="0" fontId="2" fillId="8" borderId="35" xfId="0" applyFont="1" applyFill="1" applyBorder="1" applyAlignment="1">
      <alignment readingOrder="1"/>
    </xf>
    <xf numFmtId="0" fontId="2" fillId="7" borderId="36" xfId="0" applyFont="1" applyFill="1" applyBorder="1" applyAlignment="1">
      <alignment readingOrder="1"/>
    </xf>
    <xf numFmtId="0" fontId="2" fillId="7" borderId="37" xfId="0" applyFont="1" applyFill="1" applyBorder="1" applyAlignment="1">
      <alignment readingOrder="1"/>
    </xf>
    <xf numFmtId="0" fontId="2" fillId="7" borderId="38" xfId="0" applyFont="1" applyFill="1" applyBorder="1" applyAlignment="1">
      <alignment readingOrder="1"/>
    </xf>
    <xf numFmtId="0" fontId="2" fillId="8" borderId="39" xfId="0" applyFont="1" applyFill="1" applyBorder="1" applyAlignment="1">
      <alignment readingOrder="1"/>
    </xf>
    <xf numFmtId="0" fontId="2" fillId="8" borderId="40" xfId="0" applyFont="1" applyFill="1" applyBorder="1" applyAlignment="1">
      <alignment readingOrder="1"/>
    </xf>
    <xf numFmtId="0" fontId="2" fillId="7" borderId="41" xfId="0" applyFont="1" applyFill="1" applyBorder="1" applyAlignment="1">
      <alignment readingOrder="1"/>
    </xf>
    <xf numFmtId="0" fontId="2" fillId="0" borderId="42" xfId="0" applyFont="1" applyBorder="1" applyAlignment="1">
      <alignment readingOrder="1"/>
    </xf>
    <xf numFmtId="0" fontId="2" fillId="7" borderId="43" xfId="0" applyFont="1" applyFill="1" applyBorder="1" applyAlignment="1">
      <alignment readingOrder="1"/>
    </xf>
    <xf numFmtId="0" fontId="2" fillId="5" borderId="29" xfId="0" applyFont="1" applyFill="1" applyBorder="1" applyAlignment="1">
      <alignment readingOrder="1"/>
    </xf>
    <xf numFmtId="0" fontId="2" fillId="5" borderId="30" xfId="0" applyFont="1" applyFill="1" applyBorder="1" applyAlignment="1">
      <alignment readingOrder="1"/>
    </xf>
    <xf numFmtId="0" fontId="2" fillId="3" borderId="31" xfId="0" applyFont="1" applyFill="1" applyBorder="1" applyAlignment="1">
      <alignment readingOrder="1"/>
    </xf>
    <xf numFmtId="0" fontId="2" fillId="3" borderId="32" xfId="0" applyFont="1" applyFill="1" applyBorder="1" applyAlignment="1">
      <alignment readingOrder="1"/>
    </xf>
    <xf numFmtId="0" fontId="2" fillId="4" borderId="31" xfId="0" applyFont="1" applyFill="1" applyBorder="1" applyAlignment="1">
      <alignment readingOrder="1"/>
    </xf>
    <xf numFmtId="0" fontId="2" fillId="4" borderId="32" xfId="0" applyFont="1" applyFill="1" applyBorder="1" applyAlignment="1">
      <alignment readingOrder="1"/>
    </xf>
    <xf numFmtId="0" fontId="2" fillId="0" borderId="44" xfId="0" applyFont="1" applyBorder="1" applyAlignment="1">
      <alignment readingOrder="1"/>
    </xf>
    <xf numFmtId="0" fontId="2" fillId="0" borderId="45" xfId="0" applyFont="1" applyBorder="1" applyAlignment="1">
      <alignment readingOrder="1"/>
    </xf>
    <xf numFmtId="0" fontId="2" fillId="6" borderId="10" xfId="0" applyFont="1" applyFill="1" applyBorder="1" applyAlignment="1">
      <alignment readingOrder="1"/>
    </xf>
    <xf numFmtId="0" fontId="2" fillId="6" borderId="5" xfId="0" applyFont="1" applyFill="1" applyBorder="1" applyAlignment="1">
      <alignment readingOrder="1"/>
    </xf>
    <xf numFmtId="0" fontId="0" fillId="8" borderId="0" xfId="0" applyFill="1"/>
    <xf numFmtId="0" fontId="2" fillId="0" borderId="0" xfId="0" applyFont="1" applyAlignment="1">
      <alignment readingOrder="1"/>
    </xf>
    <xf numFmtId="0" fontId="0" fillId="0" borderId="46" xfId="0" applyBorder="1"/>
    <xf numFmtId="0" fontId="2" fillId="0" borderId="33" xfId="0" applyFont="1" applyBorder="1" applyAlignment="1">
      <alignment readingOrder="1"/>
    </xf>
    <xf numFmtId="0" fontId="2" fillId="0" borderId="47" xfId="0" applyFont="1" applyBorder="1" applyAlignment="1">
      <alignment readingOrder="1"/>
    </xf>
    <xf numFmtId="0" fontId="2" fillId="0" borderId="46" xfId="0" applyFont="1" applyBorder="1" applyAlignment="1">
      <alignment readingOrder="1"/>
    </xf>
    <xf numFmtId="0" fontId="0" fillId="0" borderId="48" xfId="0" applyBorder="1"/>
    <xf numFmtId="0" fontId="2" fillId="5" borderId="41" xfId="0" applyFont="1" applyFill="1" applyBorder="1" applyAlignment="1">
      <alignment readingOrder="1"/>
    </xf>
    <xf numFmtId="0" fontId="2" fillId="3" borderId="49" xfId="0" applyFont="1" applyFill="1" applyBorder="1" applyAlignment="1">
      <alignment readingOrder="1"/>
    </xf>
    <xf numFmtId="0" fontId="2" fillId="9" borderId="50" xfId="0" applyFont="1" applyFill="1" applyBorder="1" applyAlignment="1">
      <alignment readingOrder="1"/>
    </xf>
    <xf numFmtId="0" fontId="2" fillId="5" borderId="51" xfId="0" applyFont="1" applyFill="1" applyBorder="1" applyAlignment="1">
      <alignment readingOrder="1"/>
    </xf>
    <xf numFmtId="0" fontId="2" fillId="3" borderId="52" xfId="0" applyFont="1" applyFill="1" applyBorder="1" applyAlignment="1">
      <alignment readingOrder="1"/>
    </xf>
    <xf numFmtId="0" fontId="2" fillId="5" borderId="53" xfId="0" applyFont="1" applyFill="1" applyBorder="1" applyAlignment="1">
      <alignment readingOrder="1"/>
    </xf>
    <xf numFmtId="0" fontId="2" fillId="3" borderId="54" xfId="0" applyFont="1" applyFill="1" applyBorder="1" applyAlignment="1">
      <alignment readingOrder="1"/>
    </xf>
    <xf numFmtId="0" fontId="2" fillId="9" borderId="55" xfId="0" applyFont="1" applyFill="1" applyBorder="1" applyAlignment="1">
      <alignment readingOrder="1"/>
    </xf>
    <xf numFmtId="0" fontId="2" fillId="5" borderId="56" xfId="0" applyFont="1" applyFill="1" applyBorder="1" applyAlignment="1">
      <alignment readingOrder="1"/>
    </xf>
    <xf numFmtId="0" fontId="2" fillId="2" borderId="57" xfId="0" applyFont="1" applyFill="1" applyBorder="1" applyAlignment="1">
      <alignment readingOrder="1"/>
    </xf>
    <xf numFmtId="0" fontId="2" fillId="3" borderId="58" xfId="0" applyFont="1" applyFill="1" applyBorder="1" applyAlignment="1">
      <alignment readingOrder="1"/>
    </xf>
    <xf numFmtId="0" fontId="2" fillId="4" borderId="58" xfId="0" applyFont="1" applyFill="1" applyBorder="1" applyAlignment="1">
      <alignment readingOrder="1"/>
    </xf>
    <xf numFmtId="0" fontId="2" fillId="5" borderId="24" xfId="0" applyFont="1" applyFill="1" applyBorder="1" applyAlignment="1">
      <alignment readingOrder="1"/>
    </xf>
    <xf numFmtId="0" fontId="2" fillId="5" borderId="25" xfId="0" applyFont="1" applyFill="1" applyBorder="1" applyAlignment="1">
      <alignment readingOrder="1"/>
    </xf>
    <xf numFmtId="0" fontId="2" fillId="5" borderId="26" xfId="0" applyFont="1" applyFill="1" applyBorder="1" applyAlignment="1">
      <alignment readingOrder="1"/>
    </xf>
    <xf numFmtId="0" fontId="2" fillId="10" borderId="5" xfId="0" applyFont="1" applyFill="1" applyBorder="1" applyAlignment="1">
      <alignment readingOrder="1"/>
    </xf>
    <xf numFmtId="0" fontId="2" fillId="10" borderId="6" xfId="0" applyFont="1" applyFill="1" applyBorder="1" applyAlignment="1">
      <alignment readingOrder="1"/>
    </xf>
    <xf numFmtId="0" fontId="0" fillId="10" borderId="0" xfId="0" applyFill="1"/>
    <xf numFmtId="0" fontId="0" fillId="6" borderId="0" xfId="0" applyFill="1"/>
    <xf numFmtId="0" fontId="3" fillId="0" borderId="59" xfId="0" applyFont="1" applyBorder="1"/>
    <xf numFmtId="0" fontId="4" fillId="0" borderId="59" xfId="0" applyFont="1" applyBorder="1"/>
    <xf numFmtId="0" fontId="3" fillId="0" borderId="0" xfId="0" applyFont="1"/>
    <xf numFmtId="0" fontId="3" fillId="11" borderId="0" xfId="0" applyFont="1" applyFill="1"/>
    <xf numFmtId="0" fontId="5" fillId="0" borderId="0" xfId="0" applyFont="1"/>
    <xf numFmtId="0" fontId="0" fillId="0" borderId="60" xfId="0" applyBorder="1"/>
    <xf numFmtId="0" fontId="5" fillId="0" borderId="61" xfId="0" applyFont="1" applyBorder="1"/>
    <xf numFmtId="0" fontId="0" fillId="0" borderId="61" xfId="0" applyBorder="1"/>
    <xf numFmtId="0" fontId="1" fillId="0" borderId="61" xfId="0" applyFont="1" applyBorder="1"/>
    <xf numFmtId="0" fontId="6" fillId="0" borderId="61" xfId="0" applyFont="1" applyBorder="1"/>
    <xf numFmtId="0" fontId="0" fillId="0" borderId="62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12" borderId="0" xfId="0" applyFont="1" applyFill="1"/>
    <xf numFmtId="47" fontId="9" fillId="0" borderId="0" xfId="0" applyNumberFormat="1" applyFont="1"/>
    <xf numFmtId="47" fontId="8" fillId="12" borderId="0" xfId="0" applyNumberFormat="1" applyFont="1" applyFill="1"/>
    <xf numFmtId="47" fontId="8" fillId="0" borderId="0" xfId="0" applyNumberFormat="1" applyFont="1"/>
    <xf numFmtId="47" fontId="8" fillId="0" borderId="63" xfId="0" applyNumberFormat="1" applyFont="1" applyBorder="1"/>
    <xf numFmtId="49" fontId="0" fillId="0" borderId="0" xfId="0" applyNumberFormat="1"/>
    <xf numFmtId="0" fontId="10" fillId="0" borderId="0" xfId="0" applyFont="1"/>
    <xf numFmtId="47" fontId="11" fillId="0" borderId="0" xfId="0" applyNumberFormat="1" applyFont="1"/>
    <xf numFmtId="0" fontId="12" fillId="0" borderId="0" xfId="0" applyFont="1"/>
    <xf numFmtId="0" fontId="13" fillId="0" borderId="0" xfId="0" applyFont="1"/>
    <xf numFmtId="0" fontId="13" fillId="12" borderId="0" xfId="0" applyFont="1" applyFill="1"/>
    <xf numFmtId="47" fontId="12" fillId="0" borderId="4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DBBED"/>
      <color rgb="FFE5BA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6D90-78FE-47AF-B758-94311B91EBB2}">
  <dimension ref="A1:R51"/>
  <sheetViews>
    <sheetView topLeftCell="A13" workbookViewId="0">
      <selection activeCell="E14" sqref="E14"/>
    </sheetView>
  </sheetViews>
  <sheetFormatPr baseColWidth="10" defaultColWidth="8.83203125" defaultRowHeight="15" x14ac:dyDescent="0.2"/>
  <cols>
    <col min="1" max="1" width="12" customWidth="1"/>
    <col min="2" max="2" width="11.5" customWidth="1"/>
    <col min="3" max="3" width="12.5" customWidth="1"/>
    <col min="5" max="5" width="11.83203125" customWidth="1"/>
    <col min="6" max="7" width="12.1640625" bestFit="1" customWidth="1"/>
    <col min="8" max="8" width="15.33203125" bestFit="1" customWidth="1"/>
    <col min="9" max="9" width="15.5" bestFit="1" customWidth="1"/>
    <col min="10" max="10" width="11.6640625" bestFit="1" customWidth="1"/>
    <col min="11" max="12" width="12.83203125" bestFit="1" customWidth="1"/>
    <col min="13" max="13" width="15.33203125" bestFit="1" customWidth="1"/>
  </cols>
  <sheetData>
    <row r="1" spans="1:18" x14ac:dyDescent="0.2">
      <c r="A1" s="63" t="s">
        <v>0</v>
      </c>
      <c r="B1" s="64"/>
      <c r="C1" s="6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x14ac:dyDescent="0.2">
      <c r="A2" s="59">
        <v>3.75</v>
      </c>
      <c r="B2" s="61">
        <v>4.82</v>
      </c>
      <c r="C2" s="57">
        <v>4.87</v>
      </c>
      <c r="D2" s="7"/>
      <c r="E2" s="19" t="s">
        <v>1</v>
      </c>
      <c r="F2" s="19"/>
      <c r="G2" s="19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x14ac:dyDescent="0.2">
      <c r="A3" s="60">
        <v>4.2</v>
      </c>
      <c r="B3" s="62">
        <v>4.5</v>
      </c>
      <c r="C3" s="58">
        <v>4.6100000000000003</v>
      </c>
      <c r="D3" s="7"/>
      <c r="E3" s="20" t="s">
        <v>2</v>
      </c>
      <c r="F3" s="20"/>
      <c r="G3" s="20"/>
      <c r="H3" s="20"/>
      <c r="I3" s="20"/>
      <c r="J3" s="20"/>
      <c r="K3" s="5"/>
      <c r="L3" s="5"/>
      <c r="M3" s="5"/>
      <c r="N3" s="5"/>
      <c r="O3" s="5"/>
      <c r="P3" s="5"/>
      <c r="Q3" s="5"/>
      <c r="R3" s="6"/>
    </row>
    <row r="4" spans="1:18" x14ac:dyDescent="0.2">
      <c r="A4" s="60">
        <v>4.03</v>
      </c>
      <c r="B4" s="62">
        <v>4.37</v>
      </c>
      <c r="C4" s="58">
        <v>4.82</v>
      </c>
      <c r="D4" s="7"/>
      <c r="E4" s="21" t="s">
        <v>3</v>
      </c>
      <c r="F4" s="21"/>
      <c r="G4" s="21"/>
      <c r="H4" s="5"/>
      <c r="I4" s="5"/>
      <c r="J4" s="5"/>
      <c r="K4" s="5"/>
      <c r="L4" s="5"/>
      <c r="M4" s="5"/>
      <c r="N4" s="5"/>
      <c r="O4" s="5"/>
      <c r="P4" s="5"/>
      <c r="Q4" s="5"/>
      <c r="R4" s="6"/>
    </row>
    <row r="5" spans="1:18" x14ac:dyDescent="0.2">
      <c r="A5" s="60">
        <v>4.0599999999999996</v>
      </c>
      <c r="B5" s="62">
        <v>4.83</v>
      </c>
      <c r="C5" s="58">
        <v>4.8600000000000003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1:18" x14ac:dyDescent="0.2">
      <c r="A6" s="60">
        <v>3.28</v>
      </c>
      <c r="B6" s="62">
        <v>4.5199999999999996</v>
      </c>
      <c r="C6" s="58">
        <v>5</v>
      </c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  <row r="7" spans="1:18" x14ac:dyDescent="0.2">
      <c r="A7" s="60">
        <v>3.91</v>
      </c>
      <c r="B7" s="62">
        <v>4.6500000000000004</v>
      </c>
      <c r="C7" s="58">
        <v>4.9800000000000004</v>
      </c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</row>
    <row r="8" spans="1:18" x14ac:dyDescent="0.2">
      <c r="A8" s="60">
        <v>4.05</v>
      </c>
      <c r="B8" s="62">
        <v>4.5</v>
      </c>
      <c r="C8" s="58">
        <v>5.07</v>
      </c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6"/>
    </row>
    <row r="9" spans="1:18" x14ac:dyDescent="0.2">
      <c r="A9" s="60">
        <v>3.86</v>
      </c>
      <c r="B9" s="62">
        <v>4.5</v>
      </c>
      <c r="C9" s="58">
        <v>4.95</v>
      </c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</row>
    <row r="10" spans="1:18" x14ac:dyDescent="0.2">
      <c r="A10" s="60">
        <v>4.55</v>
      </c>
      <c r="B10" s="62">
        <v>4.45</v>
      </c>
      <c r="C10" s="58">
        <v>5</v>
      </c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</row>
    <row r="11" spans="1:18" x14ac:dyDescent="0.2">
      <c r="A11" s="84">
        <v>4.53</v>
      </c>
      <c r="B11" s="85">
        <v>4.21</v>
      </c>
      <c r="C11" s="74">
        <v>5.03</v>
      </c>
      <c r="D11" s="55"/>
      <c r="E11" s="5"/>
      <c r="F11" s="9"/>
      <c r="G11" s="9"/>
      <c r="H11" s="9"/>
      <c r="I11" s="9"/>
      <c r="J11" s="5"/>
      <c r="K11" s="5"/>
      <c r="L11" s="5"/>
      <c r="M11" s="5"/>
      <c r="N11" s="5"/>
      <c r="O11" s="5"/>
      <c r="P11" s="5"/>
      <c r="Q11" s="5"/>
      <c r="R11" s="6"/>
    </row>
    <row r="12" spans="1:18" x14ac:dyDescent="0.2">
      <c r="A12" s="75">
        <f>ROUND(AVERAGE(A2:A11),2)</f>
        <v>4.0199999999999996</v>
      </c>
      <c r="B12" s="76">
        <f>ROUND(AVERAGE(B2:B11),2)</f>
        <v>4.54</v>
      </c>
      <c r="C12" s="77">
        <f>ROUND(AVERAGE(C2:C11),2)</f>
        <v>4.92</v>
      </c>
      <c r="D12" s="83" t="s">
        <v>4</v>
      </c>
      <c r="E12" s="13"/>
      <c r="F12" s="7"/>
      <c r="G12" s="5"/>
      <c r="H12" s="5"/>
      <c r="I12" s="5"/>
      <c r="J12" s="5"/>
      <c r="K12" s="5"/>
      <c r="L12" s="5"/>
      <c r="M12" s="5"/>
      <c r="R12" s="69"/>
    </row>
    <row r="13" spans="1:18" x14ac:dyDescent="0.2">
      <c r="A13" s="78">
        <f>ROUND(STDEV(A2:A11),2)</f>
        <v>0.37</v>
      </c>
      <c r="B13" s="32">
        <f>ROUND(STDEV(B2:B11),2)</f>
        <v>0.19</v>
      </c>
      <c r="C13" s="79">
        <f>ROUND(STDEV(C2:C11),2)</f>
        <v>0.14000000000000001</v>
      </c>
      <c r="D13" s="83" t="s">
        <v>5</v>
      </c>
      <c r="E13" s="13"/>
      <c r="F13" s="7"/>
      <c r="G13" s="5"/>
      <c r="H13" s="5"/>
      <c r="I13" s="5"/>
      <c r="J13" s="5"/>
      <c r="K13" s="5"/>
      <c r="L13" s="5"/>
      <c r="M13" s="5"/>
      <c r="R13" s="69"/>
    </row>
    <row r="14" spans="1:18" x14ac:dyDescent="0.2">
      <c r="A14" s="80" t="s">
        <v>6</v>
      </c>
      <c r="B14" s="81" t="s">
        <v>7</v>
      </c>
      <c r="C14" s="82" t="s">
        <v>8</v>
      </c>
      <c r="D14" s="17" t="s">
        <v>9</v>
      </c>
      <c r="E14" s="13"/>
      <c r="F14" s="7"/>
      <c r="G14" s="5"/>
      <c r="H14" s="5"/>
      <c r="I14" s="5"/>
      <c r="J14" s="5"/>
      <c r="K14" s="5"/>
      <c r="L14" s="5"/>
      <c r="M14" s="5"/>
      <c r="R14" s="69"/>
    </row>
    <row r="15" spans="1:18" x14ac:dyDescent="0.2">
      <c r="A15" s="10"/>
      <c r="B15" s="11"/>
      <c r="C15" s="11"/>
      <c r="D15" s="11"/>
      <c r="E15" s="5"/>
      <c r="F15" s="11"/>
      <c r="G15" s="11"/>
      <c r="H15" s="11"/>
      <c r="I15" s="11"/>
      <c r="J15" s="5"/>
      <c r="K15" s="5"/>
      <c r="L15" s="5"/>
      <c r="M15" s="5"/>
      <c r="N15" s="5"/>
      <c r="O15" s="5"/>
      <c r="P15" s="14"/>
      <c r="Q15" s="68"/>
      <c r="R15" s="69"/>
    </row>
    <row r="16" spans="1:18" x14ac:dyDescent="0.2">
      <c r="A16" s="4"/>
      <c r="B16" s="5"/>
      <c r="C16" s="5"/>
      <c r="D16" s="5"/>
      <c r="E16" s="9"/>
      <c r="F16" s="9"/>
      <c r="G16" s="9"/>
      <c r="H16" s="9"/>
      <c r="I16" s="5"/>
      <c r="J16" s="9"/>
      <c r="K16" s="9"/>
      <c r="L16" s="9"/>
      <c r="M16" s="9"/>
      <c r="N16" s="5"/>
      <c r="O16" s="5"/>
      <c r="P16" s="14"/>
      <c r="Q16" s="68"/>
      <c r="R16" s="69"/>
    </row>
    <row r="17" spans="1:18" x14ac:dyDescent="0.2">
      <c r="A17" s="8" t="s">
        <v>10</v>
      </c>
      <c r="B17" s="9"/>
      <c r="C17" s="5"/>
      <c r="D17" s="14"/>
      <c r="E17" s="15"/>
      <c r="F17" s="22" t="s">
        <v>11</v>
      </c>
      <c r="G17" s="25" t="s">
        <v>12</v>
      </c>
      <c r="H17" s="29" t="s">
        <v>13</v>
      </c>
      <c r="I17" s="13"/>
      <c r="J17" s="7"/>
      <c r="K17" s="5"/>
      <c r="L17" s="5"/>
      <c r="M17" s="5"/>
      <c r="P17" t="s">
        <v>14</v>
      </c>
      <c r="R17" s="69"/>
    </row>
    <row r="18" spans="1:18" x14ac:dyDescent="0.2">
      <c r="A18" s="36">
        <v>2.0499999999999998</v>
      </c>
      <c r="B18" s="34">
        <v>3.85</v>
      </c>
      <c r="C18" s="7"/>
      <c r="D18" s="14" t="s">
        <v>15</v>
      </c>
      <c r="E18" s="12" t="s">
        <v>16</v>
      </c>
      <c r="F18" s="23">
        <f>ROUND(AVERAGE(A18:A29),2)</f>
        <v>2.0499999999999998</v>
      </c>
      <c r="G18" s="26">
        <f>ROUND(AVERAGE(B18:B21,F22:F25,P26:P29),2)</f>
        <v>4.0199999999999996</v>
      </c>
      <c r="H18" s="30">
        <f>ROUND(AVERAGE(B22:E29,F26:O29),2)</f>
        <v>1.64</v>
      </c>
      <c r="J18" s="65" t="s">
        <v>17</v>
      </c>
      <c r="K18" s="66"/>
      <c r="L18" s="66"/>
      <c r="M18" s="14"/>
      <c r="P18" s="92">
        <v>12</v>
      </c>
      <c r="R18" s="69"/>
    </row>
    <row r="19" spans="1:18" x14ac:dyDescent="0.2">
      <c r="A19" s="37">
        <v>2.0299999999999998</v>
      </c>
      <c r="B19" s="35">
        <v>3.58</v>
      </c>
      <c r="C19" s="7"/>
      <c r="D19" s="14" t="s">
        <v>18</v>
      </c>
      <c r="E19" s="12" t="s">
        <v>19</v>
      </c>
      <c r="F19" s="24">
        <f>ROUND(STDEV(A18:A29),2)</f>
        <v>0.11</v>
      </c>
      <c r="G19" s="27">
        <f>ROUND(STDEV(B18:B21,F22:F25,P26:P29),2)</f>
        <v>0.27</v>
      </c>
      <c r="H19" s="31">
        <f>ROUND(STDEV(B22:E29,F26:O29),2)</f>
        <v>0.1</v>
      </c>
      <c r="J19" s="28" t="s">
        <v>20</v>
      </c>
      <c r="K19" s="28"/>
      <c r="L19" s="28"/>
      <c r="M19" s="38"/>
      <c r="P19" s="67">
        <v>72</v>
      </c>
      <c r="R19" s="69"/>
    </row>
    <row r="20" spans="1:18" x14ac:dyDescent="0.2">
      <c r="A20" s="37">
        <v>2.06</v>
      </c>
      <c r="B20" s="35">
        <v>4.05</v>
      </c>
      <c r="C20" s="7"/>
      <c r="D20" s="14" t="s">
        <v>15</v>
      </c>
      <c r="E20" s="12" t="s">
        <v>21</v>
      </c>
      <c r="F20" s="24" t="s">
        <v>22</v>
      </c>
      <c r="G20" s="27" t="s">
        <v>23</v>
      </c>
      <c r="H20" s="31" t="s">
        <v>24</v>
      </c>
      <c r="J20" s="89" t="s">
        <v>25</v>
      </c>
      <c r="K20" s="89"/>
      <c r="L20" s="89"/>
      <c r="M20" s="90"/>
      <c r="N20" s="91"/>
      <c r="O20" s="91"/>
      <c r="P20" s="91">
        <v>12</v>
      </c>
      <c r="R20" s="69"/>
    </row>
    <row r="21" spans="1:18" x14ac:dyDescent="0.2">
      <c r="A21" s="37">
        <v>2.13</v>
      </c>
      <c r="B21" s="54">
        <v>3.81</v>
      </c>
      <c r="C21" s="55"/>
      <c r="D21" s="9" t="s">
        <v>18</v>
      </c>
      <c r="E21" s="18"/>
      <c r="F21" s="18"/>
      <c r="G21" s="11"/>
      <c r="H21" s="11"/>
      <c r="I21" s="5"/>
      <c r="J21" s="11"/>
      <c r="K21" s="11"/>
      <c r="L21" s="16"/>
      <c r="M21" s="16"/>
      <c r="N21" s="5"/>
      <c r="O21" s="5"/>
      <c r="P21" s="5"/>
      <c r="Q21" s="5"/>
      <c r="R21" s="6"/>
    </row>
    <row r="22" spans="1:18" x14ac:dyDescent="0.2">
      <c r="A22" s="37">
        <v>1.78</v>
      </c>
      <c r="B22" s="39">
        <v>1.6</v>
      </c>
      <c r="C22" s="40">
        <v>1.61</v>
      </c>
      <c r="D22" s="40">
        <v>1.66</v>
      </c>
      <c r="E22" s="41">
        <v>1.75</v>
      </c>
      <c r="F22" s="49">
        <v>3.65</v>
      </c>
      <c r="G22" s="7"/>
      <c r="H22" s="5" t="s">
        <v>26</v>
      </c>
      <c r="I22" s="5"/>
      <c r="J22" s="5"/>
      <c r="K22" s="5"/>
      <c r="L22" s="5"/>
      <c r="M22" s="5"/>
      <c r="N22" s="5"/>
      <c r="O22" s="5"/>
      <c r="P22" s="5"/>
      <c r="Q22" s="5"/>
      <c r="R22" s="6"/>
    </row>
    <row r="23" spans="1:18" x14ac:dyDescent="0.2">
      <c r="A23" s="37">
        <v>2</v>
      </c>
      <c r="B23" s="42">
        <v>1.63</v>
      </c>
      <c r="C23" s="28">
        <v>1.61</v>
      </c>
      <c r="D23" s="28">
        <v>1.65</v>
      </c>
      <c r="E23" s="43">
        <v>1.66</v>
      </c>
      <c r="F23" s="50">
        <v>3.96</v>
      </c>
      <c r="G23" s="7"/>
      <c r="H23" s="5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6"/>
    </row>
    <row r="24" spans="1:18" x14ac:dyDescent="0.2">
      <c r="A24" s="37">
        <v>2.08</v>
      </c>
      <c r="B24" s="42">
        <v>1.66</v>
      </c>
      <c r="C24" s="28">
        <v>1.61</v>
      </c>
      <c r="D24" s="28">
        <v>1.58</v>
      </c>
      <c r="E24" s="43">
        <v>1.51</v>
      </c>
      <c r="F24" s="50">
        <v>4.03</v>
      </c>
      <c r="G24" s="7"/>
      <c r="H24" s="5" t="s">
        <v>26</v>
      </c>
      <c r="I24" s="5"/>
      <c r="J24" s="5"/>
      <c r="K24" s="5"/>
      <c r="L24" s="5"/>
      <c r="M24" s="5"/>
      <c r="N24" s="5"/>
      <c r="O24" s="5"/>
      <c r="P24" s="5"/>
      <c r="Q24" s="5"/>
      <c r="R24" s="6"/>
    </row>
    <row r="25" spans="1:18" x14ac:dyDescent="0.2">
      <c r="A25" s="37">
        <v>2.11</v>
      </c>
      <c r="B25" s="42">
        <v>1.63</v>
      </c>
      <c r="C25" s="28">
        <v>1.61</v>
      </c>
      <c r="D25" s="28">
        <v>1.53</v>
      </c>
      <c r="E25" s="43">
        <v>1.65</v>
      </c>
      <c r="F25" s="56">
        <v>4.2300000000000004</v>
      </c>
      <c r="G25" s="55"/>
      <c r="H25" s="9" t="s">
        <v>27</v>
      </c>
      <c r="I25" s="9"/>
      <c r="J25" s="9"/>
      <c r="K25" s="9"/>
      <c r="L25" s="9"/>
      <c r="M25" s="9"/>
      <c r="N25" s="9"/>
      <c r="O25" s="9"/>
      <c r="P25" s="9"/>
      <c r="Q25" s="5"/>
      <c r="R25" s="6"/>
    </row>
    <row r="26" spans="1:18" x14ac:dyDescent="0.2">
      <c r="A26" s="37">
        <v>1.96</v>
      </c>
      <c r="B26" s="42">
        <v>1.58</v>
      </c>
      <c r="C26" s="28">
        <v>1.65</v>
      </c>
      <c r="D26" s="28">
        <v>1.5</v>
      </c>
      <c r="E26" s="38">
        <v>1.68</v>
      </c>
      <c r="F26" s="52">
        <v>1.71</v>
      </c>
      <c r="G26" s="40">
        <v>1.56</v>
      </c>
      <c r="H26" s="40">
        <v>1.58</v>
      </c>
      <c r="I26" s="40">
        <v>1.71</v>
      </c>
      <c r="J26" s="40">
        <v>1.8</v>
      </c>
      <c r="K26" s="40">
        <v>1.63</v>
      </c>
      <c r="L26" s="40">
        <v>1.56</v>
      </c>
      <c r="M26" s="40">
        <v>1.63</v>
      </c>
      <c r="N26" s="40">
        <v>1.71</v>
      </c>
      <c r="O26" s="41">
        <v>1.78</v>
      </c>
      <c r="P26" s="49">
        <v>4.3499999999999996</v>
      </c>
      <c r="Q26" s="7"/>
      <c r="R26" s="6" t="s">
        <v>28</v>
      </c>
    </row>
    <row r="27" spans="1:18" x14ac:dyDescent="0.2">
      <c r="A27" s="37">
        <v>2.1800000000000002</v>
      </c>
      <c r="B27" s="42">
        <v>1.75</v>
      </c>
      <c r="C27" s="28">
        <v>1.66</v>
      </c>
      <c r="D27" s="28">
        <v>1.7</v>
      </c>
      <c r="E27" s="38">
        <v>1.6</v>
      </c>
      <c r="F27" s="33">
        <v>1.73</v>
      </c>
      <c r="G27" s="28">
        <v>1.6</v>
      </c>
      <c r="H27" s="28">
        <v>1.63</v>
      </c>
      <c r="I27" s="28">
        <v>1.63</v>
      </c>
      <c r="J27" s="28">
        <v>1.68</v>
      </c>
      <c r="K27" s="28">
        <v>1.65</v>
      </c>
      <c r="L27" s="28">
        <v>1.61</v>
      </c>
      <c r="M27" s="28">
        <v>1.63</v>
      </c>
      <c r="N27" s="28">
        <v>1.68</v>
      </c>
      <c r="O27" s="43">
        <v>1.4</v>
      </c>
      <c r="P27" s="50">
        <v>4.45</v>
      </c>
      <c r="Q27" s="7"/>
      <c r="R27" s="6" t="s">
        <v>29</v>
      </c>
    </row>
    <row r="28" spans="1:18" x14ac:dyDescent="0.2">
      <c r="A28" s="37">
        <v>2.2000000000000002</v>
      </c>
      <c r="B28" s="42">
        <v>2.0499999999999998</v>
      </c>
      <c r="C28" s="28">
        <v>1.66</v>
      </c>
      <c r="D28" s="28">
        <v>1.6</v>
      </c>
      <c r="E28" s="38">
        <v>1.5</v>
      </c>
      <c r="F28" s="33">
        <v>1.6</v>
      </c>
      <c r="G28" s="28">
        <v>1.61</v>
      </c>
      <c r="H28" s="28">
        <v>1.6</v>
      </c>
      <c r="I28" s="28">
        <v>1.85</v>
      </c>
      <c r="J28" s="28">
        <v>1.61</v>
      </c>
      <c r="K28" s="28">
        <v>1.76</v>
      </c>
      <c r="L28" s="28">
        <v>1.55</v>
      </c>
      <c r="M28" s="28">
        <v>1.71</v>
      </c>
      <c r="N28" s="28">
        <v>1.7</v>
      </c>
      <c r="O28" s="43">
        <v>1.58</v>
      </c>
      <c r="P28" s="50">
        <v>4.3</v>
      </c>
      <c r="Q28" s="7"/>
      <c r="R28" s="6" t="s">
        <v>28</v>
      </c>
    </row>
    <row r="29" spans="1:18" x14ac:dyDescent="0.2">
      <c r="A29" s="47">
        <v>2.0299999999999998</v>
      </c>
      <c r="B29" s="44">
        <v>1.8</v>
      </c>
      <c r="C29" s="45">
        <v>1.65</v>
      </c>
      <c r="D29" s="45">
        <v>1.6</v>
      </c>
      <c r="E29" s="48">
        <v>1.6</v>
      </c>
      <c r="F29" s="53">
        <v>1.6</v>
      </c>
      <c r="G29" s="45">
        <v>1.73</v>
      </c>
      <c r="H29" s="45">
        <v>1.61</v>
      </c>
      <c r="I29" s="45">
        <v>1.61</v>
      </c>
      <c r="J29" s="45">
        <v>1.58</v>
      </c>
      <c r="K29" s="45">
        <v>1.75</v>
      </c>
      <c r="L29" s="45">
        <v>1.46</v>
      </c>
      <c r="M29" s="45">
        <v>1.86</v>
      </c>
      <c r="N29" s="45">
        <v>1.63</v>
      </c>
      <c r="O29" s="46">
        <v>1.55</v>
      </c>
      <c r="P29" s="51">
        <v>3.95</v>
      </c>
      <c r="Q29" s="7"/>
      <c r="R29" s="6" t="s">
        <v>29</v>
      </c>
    </row>
    <row r="30" spans="1:18" x14ac:dyDescent="0.2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5"/>
      <c r="R30" s="6"/>
    </row>
    <row r="31" spans="1:18" x14ac:dyDescent="0.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">
      <c r="A32" s="8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">
      <c r="A33" s="57">
        <v>1.33</v>
      </c>
      <c r="B33" s="7"/>
      <c r="C33" s="21" t="s">
        <v>31</v>
      </c>
      <c r="D33" s="21"/>
      <c r="E33" s="21"/>
      <c r="F33" s="21"/>
      <c r="G33" s="21"/>
      <c r="H33" s="21"/>
      <c r="I33" s="21"/>
      <c r="J33" s="21"/>
      <c r="K33" s="5"/>
      <c r="L33" s="5"/>
      <c r="M33" s="5"/>
      <c r="N33" s="5"/>
      <c r="O33" s="5"/>
      <c r="P33" s="5"/>
      <c r="Q33" s="5"/>
      <c r="R33" s="6"/>
    </row>
    <row r="34" spans="1:18" x14ac:dyDescent="0.2">
      <c r="A34" s="58">
        <v>1.4</v>
      </c>
      <c r="B34" s="7"/>
      <c r="C34" s="21" t="s">
        <v>32</v>
      </c>
      <c r="D34" s="21"/>
      <c r="E34" s="21"/>
      <c r="F34" s="21"/>
      <c r="G34" s="21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x14ac:dyDescent="0.2">
      <c r="A35" s="58">
        <v>1.35</v>
      </c>
      <c r="B35" s="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x14ac:dyDescent="0.2">
      <c r="A36" s="58">
        <v>1.39</v>
      </c>
      <c r="B36" s="7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6"/>
    </row>
    <row r="37" spans="1:18" x14ac:dyDescent="0.2">
      <c r="A37" s="58">
        <v>1.46</v>
      </c>
      <c r="B37" s="7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6"/>
    </row>
    <row r="38" spans="1:18" x14ac:dyDescent="0.2">
      <c r="A38" s="58">
        <v>1.42</v>
      </c>
      <c r="B38" s="7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6"/>
    </row>
    <row r="39" spans="1:18" x14ac:dyDescent="0.2">
      <c r="A39" s="58">
        <v>1.36</v>
      </c>
      <c r="B39" s="7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6"/>
    </row>
    <row r="40" spans="1:18" x14ac:dyDescent="0.2">
      <c r="A40" s="58">
        <v>1.44</v>
      </c>
      <c r="B40" s="7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6"/>
    </row>
    <row r="41" spans="1:18" x14ac:dyDescent="0.2">
      <c r="A41" s="58">
        <v>1.39</v>
      </c>
      <c r="B41" s="7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6"/>
    </row>
    <row r="42" spans="1:18" x14ac:dyDescent="0.2">
      <c r="A42" s="74">
        <v>1.36</v>
      </c>
      <c r="B42" s="55"/>
      <c r="C42" s="9"/>
      <c r="D42" s="9"/>
      <c r="E42" s="9"/>
      <c r="F42" s="9"/>
      <c r="G42" s="5"/>
      <c r="H42" s="9"/>
      <c r="I42" s="9"/>
      <c r="J42" s="9"/>
      <c r="K42" s="9"/>
      <c r="L42" s="9"/>
      <c r="M42" s="9"/>
      <c r="N42" s="5"/>
      <c r="O42" s="5"/>
      <c r="P42" s="5"/>
      <c r="Q42" s="5"/>
      <c r="R42" s="6"/>
    </row>
    <row r="43" spans="1:18" x14ac:dyDescent="0.2">
      <c r="A43" s="86">
        <f>ROUND(AVERAGE(A33:A42),2)</f>
        <v>1.39</v>
      </c>
      <c r="B43" s="83" t="s">
        <v>4</v>
      </c>
      <c r="G43" s="13"/>
      <c r="H43" s="7"/>
      <c r="I43" s="5"/>
      <c r="J43" s="5"/>
      <c r="K43" s="5"/>
      <c r="L43" s="14"/>
      <c r="R43" s="69"/>
    </row>
    <row r="44" spans="1:18" x14ac:dyDescent="0.2">
      <c r="A44" s="87">
        <f>ROUND(STDEV(A33:A42),2)</f>
        <v>0.04</v>
      </c>
      <c r="B44" s="83" t="s">
        <v>5</v>
      </c>
      <c r="E44" s="11"/>
      <c r="F44" s="11"/>
      <c r="G44" s="5"/>
      <c r="H44" s="11"/>
      <c r="I44" s="11"/>
      <c r="J44" s="11"/>
      <c r="K44" s="11"/>
      <c r="L44" s="11"/>
      <c r="M44" s="11"/>
      <c r="N44" s="5"/>
      <c r="O44" s="5"/>
      <c r="P44" s="5"/>
      <c r="Q44" s="5"/>
      <c r="R44" s="6"/>
    </row>
    <row r="45" spans="1:18" x14ac:dyDescent="0.2">
      <c r="A45" s="88" t="s">
        <v>33</v>
      </c>
      <c r="B45" s="17" t="s">
        <v>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6"/>
    </row>
    <row r="46" spans="1:18" x14ac:dyDescent="0.2">
      <c r="A46" s="68" t="s">
        <v>34</v>
      </c>
      <c r="B46" s="7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</row>
    <row r="47" spans="1:18" x14ac:dyDescent="0.2">
      <c r="A47" s="68" t="s">
        <v>35</v>
      </c>
      <c r="B47" s="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71"/>
    </row>
    <row r="48" spans="1:18" x14ac:dyDescent="0.2">
      <c r="A48" s="68" t="s">
        <v>36</v>
      </c>
      <c r="B48" s="7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72"/>
    </row>
    <row r="49" spans="1:18" x14ac:dyDescent="0.2">
      <c r="A49" s="68" t="s">
        <v>37</v>
      </c>
      <c r="B49" s="55"/>
      <c r="R49" s="69"/>
    </row>
    <row r="50" spans="1:18" x14ac:dyDescent="0.2">
      <c r="A50" s="68" t="s">
        <v>38</v>
      </c>
      <c r="B50" s="68"/>
      <c r="R50" s="69"/>
    </row>
    <row r="51" spans="1:18" x14ac:dyDescent="0.2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6577-7FC6-4449-B619-F5B375A960C5}">
  <dimension ref="A1:D7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6.6640625" customWidth="1"/>
    <col min="2" max="2" width="28.33203125" customWidth="1"/>
    <col min="3" max="3" width="33.83203125" customWidth="1"/>
    <col min="4" max="4" width="30.83203125" customWidth="1"/>
  </cols>
  <sheetData>
    <row r="1" spans="1:4" x14ac:dyDescent="0.2">
      <c r="A1" s="1" t="s">
        <v>39</v>
      </c>
      <c r="B1" s="1" t="s">
        <v>40</v>
      </c>
      <c r="C1" s="1" t="s">
        <v>41</v>
      </c>
      <c r="D1" s="1" t="s">
        <v>42</v>
      </c>
    </row>
    <row r="2" spans="1:4" x14ac:dyDescent="0.2">
      <c r="A2" t="s">
        <v>43</v>
      </c>
      <c r="B2" t="s">
        <v>44</v>
      </c>
      <c r="C2" t="s">
        <v>45</v>
      </c>
      <c r="D2" t="s">
        <v>46</v>
      </c>
    </row>
    <row r="3" spans="1:4" x14ac:dyDescent="0.2">
      <c r="A3" t="s">
        <v>47</v>
      </c>
      <c r="B3" t="s">
        <v>48</v>
      </c>
      <c r="C3" t="s">
        <v>49</v>
      </c>
      <c r="D3" t="s">
        <v>50</v>
      </c>
    </row>
    <row r="4" spans="1:4" x14ac:dyDescent="0.2">
      <c r="A4" t="s">
        <v>51</v>
      </c>
      <c r="D4" t="s">
        <v>52</v>
      </c>
    </row>
    <row r="5" spans="1:4" x14ac:dyDescent="0.2">
      <c r="A5" t="s">
        <v>53</v>
      </c>
      <c r="B5" t="s">
        <v>54</v>
      </c>
    </row>
    <row r="6" spans="1:4" x14ac:dyDescent="0.2">
      <c r="B6" t="s">
        <v>55</v>
      </c>
    </row>
    <row r="7" spans="1:4" x14ac:dyDescent="0.2">
      <c r="A7" t="s">
        <v>56</v>
      </c>
      <c r="B7" t="s">
        <v>57</v>
      </c>
      <c r="D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6D67-B179-4C6A-A889-D1095CF4EE8A}">
  <dimension ref="A1:D23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76" customWidth="1"/>
    <col min="2" max="2" width="61.5" customWidth="1"/>
    <col min="3" max="3" width="31.1640625" bestFit="1" customWidth="1"/>
    <col min="4" max="4" width="45.5" bestFit="1" customWidth="1"/>
  </cols>
  <sheetData>
    <row r="1" spans="1:4" x14ac:dyDescent="0.2">
      <c r="A1" s="94" t="s">
        <v>59</v>
      </c>
      <c r="B1" s="94" t="s">
        <v>60</v>
      </c>
    </row>
    <row r="2" spans="1:4" x14ac:dyDescent="0.2">
      <c r="A2" s="93" t="s">
        <v>61</v>
      </c>
      <c r="B2" s="93" t="s">
        <v>62</v>
      </c>
    </row>
    <row r="3" spans="1:4" x14ac:dyDescent="0.2">
      <c r="A3" s="93" t="s">
        <v>63</v>
      </c>
      <c r="B3" s="93" t="s">
        <v>64</v>
      </c>
    </row>
    <row r="4" spans="1:4" x14ac:dyDescent="0.2">
      <c r="A4" s="93" t="s">
        <v>65</v>
      </c>
      <c r="B4" s="93" t="s">
        <v>66</v>
      </c>
    </row>
    <row r="5" spans="1:4" x14ac:dyDescent="0.2">
      <c r="A5" s="93" t="s">
        <v>67</v>
      </c>
      <c r="B5" s="93" t="s">
        <v>68</v>
      </c>
    </row>
    <row r="6" spans="1:4" x14ac:dyDescent="0.2">
      <c r="A6" s="93" t="s">
        <v>69</v>
      </c>
      <c r="B6" s="93" t="s">
        <v>70</v>
      </c>
    </row>
    <row r="7" spans="1:4" x14ac:dyDescent="0.2">
      <c r="A7" s="95" t="s">
        <v>71</v>
      </c>
      <c r="B7" s="95" t="s">
        <v>72</v>
      </c>
    </row>
    <row r="8" spans="1:4" x14ac:dyDescent="0.2">
      <c r="C8" s="96" t="s">
        <v>73</v>
      </c>
      <c r="D8" s="96" t="s">
        <v>74</v>
      </c>
    </row>
    <row r="9" spans="1:4" x14ac:dyDescent="0.2">
      <c r="C9" t="s">
        <v>75</v>
      </c>
    </row>
    <row r="11" spans="1:4" x14ac:dyDescent="0.2">
      <c r="A11" t="s">
        <v>76</v>
      </c>
    </row>
    <row r="12" spans="1:4" x14ac:dyDescent="0.2">
      <c r="A12" s="93" t="s">
        <v>62</v>
      </c>
    </row>
    <row r="13" spans="1:4" x14ac:dyDescent="0.2">
      <c r="A13" s="93" t="s">
        <v>61</v>
      </c>
    </row>
    <row r="14" spans="1:4" x14ac:dyDescent="0.2">
      <c r="A14" s="93" t="s">
        <v>64</v>
      </c>
    </row>
    <row r="15" spans="1:4" x14ac:dyDescent="0.2">
      <c r="A15" s="93" t="s">
        <v>63</v>
      </c>
    </row>
    <row r="16" spans="1:4" x14ac:dyDescent="0.2">
      <c r="A16" s="93" t="s">
        <v>66</v>
      </c>
    </row>
    <row r="17" spans="1:1" x14ac:dyDescent="0.2">
      <c r="A17" s="93" t="s">
        <v>65</v>
      </c>
    </row>
    <row r="18" spans="1:1" x14ac:dyDescent="0.2">
      <c r="A18" s="93" t="s">
        <v>68</v>
      </c>
    </row>
    <row r="19" spans="1:1" x14ac:dyDescent="0.2">
      <c r="A19" s="93" t="s">
        <v>67</v>
      </c>
    </row>
    <row r="20" spans="1:1" x14ac:dyDescent="0.2">
      <c r="A20" s="93" t="s">
        <v>70</v>
      </c>
    </row>
    <row r="21" spans="1:1" x14ac:dyDescent="0.2">
      <c r="A21" s="93" t="s">
        <v>69</v>
      </c>
    </row>
    <row r="22" spans="1:1" x14ac:dyDescent="0.2">
      <c r="A22" s="95" t="s">
        <v>72</v>
      </c>
    </row>
    <row r="23" spans="1:1" x14ac:dyDescent="0.2">
      <c r="A23" s="9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E080-2580-4067-A6C0-84F7144C0F5B}">
  <dimension ref="A1:E33"/>
  <sheetViews>
    <sheetView topLeftCell="A18" workbookViewId="0">
      <selection activeCell="D28" sqref="D28"/>
    </sheetView>
  </sheetViews>
  <sheetFormatPr baseColWidth="10" defaultColWidth="8.83203125" defaultRowHeight="15" x14ac:dyDescent="0.2"/>
  <cols>
    <col min="1" max="1" width="16.83203125" customWidth="1"/>
    <col min="2" max="2" width="14.6640625" customWidth="1"/>
    <col min="3" max="3" width="16.5" customWidth="1"/>
    <col min="4" max="4" width="32.6640625" customWidth="1"/>
    <col min="5" max="5" width="51" customWidth="1"/>
  </cols>
  <sheetData>
    <row r="1" spans="1:5" x14ac:dyDescent="0.2">
      <c r="A1" t="s">
        <v>77</v>
      </c>
    </row>
    <row r="2" spans="1:5" x14ac:dyDescent="0.2">
      <c r="A2" s="1" t="s">
        <v>78</v>
      </c>
      <c r="B2" s="1" t="s">
        <v>79</v>
      </c>
      <c r="C2" s="1" t="s">
        <v>80</v>
      </c>
      <c r="D2" s="1" t="s">
        <v>81</v>
      </c>
      <c r="E2" s="97" t="s">
        <v>82</v>
      </c>
    </row>
    <row r="3" spans="1:5" x14ac:dyDescent="0.2">
      <c r="A3">
        <v>0</v>
      </c>
      <c r="B3">
        <v>5</v>
      </c>
      <c r="C3">
        <v>6</v>
      </c>
      <c r="D3" t="s">
        <v>83</v>
      </c>
    </row>
    <row r="4" spans="1:5" x14ac:dyDescent="0.2">
      <c r="A4">
        <v>6</v>
      </c>
      <c r="B4">
        <v>5</v>
      </c>
      <c r="C4">
        <v>6</v>
      </c>
      <c r="D4" t="s">
        <v>84</v>
      </c>
    </row>
    <row r="5" spans="1:5" x14ac:dyDescent="0.2">
      <c r="A5">
        <v>5</v>
      </c>
      <c r="B5">
        <v>5</v>
      </c>
      <c r="C5">
        <v>6</v>
      </c>
      <c r="D5" t="s">
        <v>85</v>
      </c>
      <c r="E5" t="s">
        <v>86</v>
      </c>
    </row>
    <row r="6" spans="1:5" x14ac:dyDescent="0.2">
      <c r="A6">
        <v>5</v>
      </c>
      <c r="B6">
        <v>5</v>
      </c>
      <c r="C6">
        <v>4</v>
      </c>
      <c r="D6" t="s">
        <v>87</v>
      </c>
      <c r="E6" t="s">
        <v>86</v>
      </c>
    </row>
    <row r="7" spans="1:5" x14ac:dyDescent="0.2">
      <c r="A7">
        <v>0</v>
      </c>
      <c r="B7">
        <v>8</v>
      </c>
      <c r="C7">
        <v>5</v>
      </c>
      <c r="D7" t="s">
        <v>88</v>
      </c>
      <c r="E7" t="s">
        <v>89</v>
      </c>
    </row>
    <row r="8" spans="1:5" x14ac:dyDescent="0.2">
      <c r="A8">
        <v>8</v>
      </c>
      <c r="B8">
        <v>5</v>
      </c>
      <c r="C8">
        <v>7</v>
      </c>
      <c r="D8" t="s">
        <v>90</v>
      </c>
      <c r="E8" t="s">
        <v>91</v>
      </c>
    </row>
    <row r="14" spans="1:5" x14ac:dyDescent="0.2">
      <c r="A14" t="s">
        <v>92</v>
      </c>
    </row>
    <row r="15" spans="1:5" x14ac:dyDescent="0.2">
      <c r="A15" s="98"/>
      <c r="B15" s="1" t="s">
        <v>79</v>
      </c>
      <c r="C15" s="1" t="s">
        <v>80</v>
      </c>
      <c r="D15" s="1" t="s">
        <v>81</v>
      </c>
      <c r="E15" s="1" t="s">
        <v>82</v>
      </c>
    </row>
    <row r="16" spans="1:5" x14ac:dyDescent="0.2">
      <c r="A16" s="99" t="s">
        <v>93</v>
      </c>
      <c r="B16">
        <v>5</v>
      </c>
      <c r="C16">
        <v>6</v>
      </c>
      <c r="D16" t="s">
        <v>94</v>
      </c>
      <c r="E16" t="s">
        <v>95</v>
      </c>
    </row>
    <row r="17" spans="1:5" x14ac:dyDescent="0.2">
      <c r="A17" s="100">
        <v>1</v>
      </c>
    </row>
    <row r="18" spans="1:5" x14ac:dyDescent="0.2">
      <c r="A18" s="101" t="s">
        <v>96</v>
      </c>
    </row>
    <row r="19" spans="1:5" x14ac:dyDescent="0.2">
      <c r="A19" s="100">
        <v>4</v>
      </c>
    </row>
    <row r="20" spans="1:5" x14ac:dyDescent="0.2">
      <c r="A20" s="102" t="s">
        <v>97</v>
      </c>
    </row>
    <row r="21" spans="1:5" x14ac:dyDescent="0.2">
      <c r="A21" s="100">
        <v>8</v>
      </c>
    </row>
    <row r="22" spans="1:5" x14ac:dyDescent="0.2">
      <c r="A22" s="102" t="s">
        <v>98</v>
      </c>
    </row>
    <row r="23" spans="1:5" x14ac:dyDescent="0.2">
      <c r="A23" s="103">
        <v>5</v>
      </c>
    </row>
    <row r="25" spans="1:5" x14ac:dyDescent="0.2">
      <c r="A25" s="98"/>
      <c r="B25" s="1" t="s">
        <v>79</v>
      </c>
      <c r="C25" s="1" t="s">
        <v>80</v>
      </c>
      <c r="D25" s="1" t="s">
        <v>81</v>
      </c>
      <c r="E25" s="1" t="s">
        <v>82</v>
      </c>
    </row>
    <row r="26" spans="1:5" x14ac:dyDescent="0.2">
      <c r="A26" s="99" t="s">
        <v>93</v>
      </c>
      <c r="B26">
        <v>5</v>
      </c>
      <c r="C26">
        <v>6</v>
      </c>
      <c r="D26" t="s">
        <v>99</v>
      </c>
      <c r="E26" t="s">
        <v>95</v>
      </c>
    </row>
    <row r="27" spans="1:5" x14ac:dyDescent="0.2">
      <c r="A27" s="100">
        <v>1</v>
      </c>
    </row>
    <row r="28" spans="1:5" x14ac:dyDescent="0.2">
      <c r="A28" s="101" t="s">
        <v>96</v>
      </c>
      <c r="B28">
        <v>8</v>
      </c>
      <c r="C28">
        <v>6</v>
      </c>
    </row>
    <row r="29" spans="1:5" x14ac:dyDescent="0.2">
      <c r="A29" s="100">
        <v>4</v>
      </c>
    </row>
    <row r="30" spans="1:5" x14ac:dyDescent="0.2">
      <c r="A30" s="102" t="s">
        <v>97</v>
      </c>
    </row>
    <row r="31" spans="1:5" x14ac:dyDescent="0.2">
      <c r="A31" s="100">
        <v>8</v>
      </c>
    </row>
    <row r="32" spans="1:5" x14ac:dyDescent="0.2">
      <c r="A32" s="102" t="s">
        <v>98</v>
      </c>
    </row>
    <row r="33" spans="1:1" x14ac:dyDescent="0.2">
      <c r="A33" s="10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D0CD-7C50-43FE-9A60-651B9472DE9A}">
  <dimension ref="A1:T40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14.5" customWidth="1"/>
    <col min="2" max="2" width="15.1640625" customWidth="1"/>
    <col min="3" max="3" width="22" customWidth="1"/>
    <col min="10" max="10" width="16.33203125" customWidth="1"/>
  </cols>
  <sheetData>
    <row r="1" spans="1:20" ht="16" x14ac:dyDescent="0.2">
      <c r="A1" s="106"/>
      <c r="B1" s="105"/>
      <c r="C1" s="105"/>
      <c r="D1" s="105"/>
      <c r="E1" s="106"/>
      <c r="F1" s="105"/>
      <c r="G1" s="106"/>
      <c r="H1" s="105"/>
      <c r="I1" s="106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6" x14ac:dyDescent="0.2">
      <c r="A2" s="106"/>
      <c r="B2" s="105"/>
      <c r="C2" s="105"/>
      <c r="D2" s="105"/>
      <c r="E2" s="106"/>
      <c r="F2" s="105"/>
      <c r="G2" s="106"/>
      <c r="H2" s="105"/>
      <c r="I2" s="106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6" x14ac:dyDescent="0.2">
      <c r="A3" s="105" t="s">
        <v>100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ht="16" x14ac:dyDescent="0.2">
      <c r="A4" s="105"/>
      <c r="B4" s="105" t="s">
        <v>101</v>
      </c>
      <c r="C4" s="107" t="s">
        <v>102</v>
      </c>
      <c r="D4" s="105" t="s">
        <v>103</v>
      </c>
      <c r="E4" s="107" t="s">
        <v>102</v>
      </c>
      <c r="F4" s="105" t="s">
        <v>104</v>
      </c>
      <c r="G4" s="105"/>
      <c r="H4" s="105"/>
      <c r="I4" s="105"/>
      <c r="J4" s="105" t="s">
        <v>105</v>
      </c>
      <c r="K4" s="105" t="s">
        <v>106</v>
      </c>
      <c r="L4" s="107" t="s">
        <v>102</v>
      </c>
      <c r="M4" s="105" t="s">
        <v>107</v>
      </c>
      <c r="N4" s="107" t="s">
        <v>102</v>
      </c>
      <c r="O4" s="105" t="s">
        <v>108</v>
      </c>
      <c r="P4" s="105"/>
      <c r="Q4" s="105"/>
      <c r="R4" s="105"/>
      <c r="S4" s="105"/>
      <c r="T4" s="105"/>
    </row>
    <row r="5" spans="1:20" ht="16" x14ac:dyDescent="0.2">
      <c r="A5" s="104" t="s">
        <v>109</v>
      </c>
      <c r="B5" s="105" t="s">
        <v>110</v>
      </c>
      <c r="C5" s="107" t="s">
        <v>111</v>
      </c>
      <c r="D5" s="105" t="s">
        <v>110</v>
      </c>
      <c r="E5" s="107" t="s">
        <v>111</v>
      </c>
      <c r="F5" s="105" t="s">
        <v>110</v>
      </c>
      <c r="G5" s="105"/>
      <c r="H5" s="105"/>
      <c r="I5" s="105"/>
      <c r="J5" s="104" t="s">
        <v>109</v>
      </c>
      <c r="K5" s="105" t="s">
        <v>110</v>
      </c>
      <c r="L5" s="107" t="s">
        <v>111</v>
      </c>
      <c r="M5" s="105" t="s">
        <v>110</v>
      </c>
      <c r="N5" s="107" t="s">
        <v>111</v>
      </c>
      <c r="O5" s="105" t="s">
        <v>110</v>
      </c>
      <c r="P5" s="105"/>
      <c r="Q5" s="105"/>
      <c r="R5" s="105"/>
      <c r="S5" s="105"/>
      <c r="T5" s="105"/>
    </row>
    <row r="6" spans="1:20" ht="16" x14ac:dyDescent="0.2">
      <c r="A6" s="105">
        <v>1</v>
      </c>
      <c r="B6" s="108">
        <v>3.1411921296296296E-3</v>
      </c>
      <c r="C6" s="109">
        <v>6.9687499999999993E-5</v>
      </c>
      <c r="D6" s="110">
        <v>3.2108796296296299E-3</v>
      </c>
      <c r="E6" s="109">
        <v>5.7870370370370371E-8</v>
      </c>
      <c r="F6" s="110">
        <v>3.2109375000000002E-3</v>
      </c>
      <c r="G6" s="105"/>
      <c r="H6" s="105"/>
      <c r="I6" s="105"/>
      <c r="J6" s="105">
        <v>1</v>
      </c>
      <c r="K6" s="108">
        <v>1.8903912037037039E-2</v>
      </c>
      <c r="L6" s="109">
        <v>1.1712962962962963E-5</v>
      </c>
      <c r="M6" s="110">
        <v>1.8915624999999998E-2</v>
      </c>
      <c r="N6" s="109">
        <v>4.644675925925926E-5</v>
      </c>
      <c r="O6" s="110">
        <v>1.896207175925926E-2</v>
      </c>
      <c r="P6" s="105"/>
      <c r="Q6" s="105"/>
      <c r="R6" s="105"/>
      <c r="S6" s="105"/>
      <c r="T6" s="105"/>
    </row>
    <row r="7" spans="1:20" ht="16" x14ac:dyDescent="0.2">
      <c r="A7" s="105">
        <v>2</v>
      </c>
      <c r="B7" s="108">
        <v>2.7212974537037037E-2</v>
      </c>
      <c r="C7" s="109">
        <v>6.9814814814814815E-5</v>
      </c>
      <c r="D7" s="110">
        <v>2.7282789351851855E-2</v>
      </c>
      <c r="E7" s="109">
        <v>1.1574074074074074E-8</v>
      </c>
      <c r="F7" s="110">
        <v>2.7282800925925926E-2</v>
      </c>
      <c r="G7" s="105"/>
      <c r="H7" s="105"/>
      <c r="I7" s="105"/>
      <c r="J7" s="105">
        <v>2</v>
      </c>
      <c r="K7" s="108">
        <v>1.9241145833333334E-2</v>
      </c>
      <c r="L7" s="109">
        <v>1.1655092592592591E-5</v>
      </c>
      <c r="M7" s="110">
        <v>1.9252800925925927E-2</v>
      </c>
      <c r="N7" s="109">
        <v>4.6527777777777774E-5</v>
      </c>
      <c r="O7" s="110">
        <v>1.9299328703703704E-2</v>
      </c>
      <c r="P7" s="105"/>
      <c r="Q7" s="105"/>
      <c r="R7" s="105"/>
      <c r="S7" s="105"/>
      <c r="T7" s="105"/>
    </row>
    <row r="8" spans="1:20" ht="16" x14ac:dyDescent="0.2">
      <c r="A8" s="105">
        <v>3</v>
      </c>
      <c r="B8" s="108">
        <v>3.1411921296296296E-3</v>
      </c>
      <c r="C8" s="109">
        <v>3.9356516203703701E-2</v>
      </c>
      <c r="D8" s="110">
        <v>8.3104166666666656E-4</v>
      </c>
      <c r="E8" s="109">
        <v>4.6296296296296295E-8</v>
      </c>
      <c r="F8" s="110">
        <v>8.3108796296296294E-4</v>
      </c>
      <c r="G8" s="105"/>
      <c r="H8" s="105"/>
      <c r="I8" s="105"/>
      <c r="J8" s="105">
        <v>3</v>
      </c>
      <c r="K8" s="108">
        <v>1.9693321759259259E-2</v>
      </c>
      <c r="L8" s="109">
        <v>1.1631944444444444E-5</v>
      </c>
      <c r="M8" s="110">
        <v>1.9704953703703704E-2</v>
      </c>
      <c r="N8" s="109">
        <v>4.6527777777777774E-5</v>
      </c>
      <c r="O8" s="110">
        <v>1.9751481481481481E-2</v>
      </c>
      <c r="P8" s="105"/>
      <c r="Q8" s="105"/>
      <c r="R8" s="105"/>
      <c r="S8" s="105"/>
      <c r="T8" s="105"/>
    </row>
    <row r="9" spans="1:20" ht="16" x14ac:dyDescent="0.2">
      <c r="A9" s="105">
        <v>4</v>
      </c>
      <c r="B9" s="108">
        <v>4.9187731481481487E-3</v>
      </c>
      <c r="C9" s="109">
        <v>6.9733796296296294E-5</v>
      </c>
      <c r="D9" s="110">
        <v>4.9885069444444447E-3</v>
      </c>
      <c r="E9" s="109">
        <v>4.6296296296296295E-8</v>
      </c>
      <c r="F9" s="110">
        <v>4.9885532407407413E-3</v>
      </c>
      <c r="G9" s="105"/>
      <c r="H9" s="105"/>
      <c r="I9" s="105"/>
      <c r="J9" s="105">
        <v>4</v>
      </c>
      <c r="K9" s="108">
        <v>2.0031921296296298E-2</v>
      </c>
      <c r="L9" s="109">
        <v>1.1655092592592591E-5</v>
      </c>
      <c r="M9" s="110">
        <v>2.004357638888889E-2</v>
      </c>
      <c r="N9" s="109">
        <v>4.650462962962963E-5</v>
      </c>
      <c r="O9" s="110">
        <v>2.0090081018518516E-2</v>
      </c>
      <c r="P9" s="105"/>
      <c r="Q9" s="105"/>
      <c r="R9" s="105"/>
      <c r="S9" s="105"/>
      <c r="T9" s="105"/>
    </row>
    <row r="10" spans="1:20" ht="16" x14ac:dyDescent="0.2">
      <c r="A10" s="105">
        <v>5</v>
      </c>
      <c r="B10" s="108">
        <v>6.7307754629629627E-3</v>
      </c>
      <c r="C10" s="109">
        <v>6.9710648148148144E-5</v>
      </c>
      <c r="D10" s="110">
        <v>6.8004861111111113E-3</v>
      </c>
      <c r="E10" s="109">
        <v>4.6296296296296295E-8</v>
      </c>
      <c r="F10" s="110">
        <v>6.8005324074074079E-3</v>
      </c>
      <c r="G10" s="105"/>
      <c r="H10" s="105"/>
      <c r="I10" s="105"/>
      <c r="J10" s="105">
        <v>5</v>
      </c>
      <c r="K10" s="108">
        <v>3.9673946759259261E-2</v>
      </c>
      <c r="L10" s="109">
        <v>1.1759259259259259E-5</v>
      </c>
      <c r="M10" s="110">
        <v>3.9685706018518514E-2</v>
      </c>
      <c r="N10" s="109">
        <v>4.650462962962963E-5</v>
      </c>
      <c r="O10" s="110">
        <v>3.9732210648148143E-2</v>
      </c>
      <c r="P10" s="105"/>
      <c r="Q10" s="105"/>
      <c r="R10" s="105"/>
      <c r="S10" s="105"/>
      <c r="T10" s="105"/>
    </row>
    <row r="11" spans="1:20" ht="16" x14ac:dyDescent="0.2">
      <c r="A11" s="105">
        <v>6</v>
      </c>
      <c r="B11" s="108">
        <v>9.0519791666666665E-3</v>
      </c>
      <c r="C11" s="109">
        <v>6.9756944444444445E-5</v>
      </c>
      <c r="D11" s="110">
        <v>9.1217361111111117E-3</v>
      </c>
      <c r="E11" s="109">
        <v>5.8078703703703702E-5</v>
      </c>
      <c r="F11" s="110">
        <v>9.1798148148148143E-3</v>
      </c>
      <c r="G11" s="105"/>
      <c r="H11" s="105"/>
      <c r="I11" s="105"/>
      <c r="J11" s="105">
        <v>6</v>
      </c>
      <c r="K11" s="108">
        <v>4.0011250000000005E-2</v>
      </c>
      <c r="L11" s="109">
        <v>1.1631944444444444E-5</v>
      </c>
      <c r="M11" s="110">
        <v>4.0022881944444443E-2</v>
      </c>
      <c r="N11" s="109">
        <v>4.6516203703703705E-5</v>
      </c>
      <c r="O11" s="110">
        <v>4.0069398148148153E-2</v>
      </c>
      <c r="P11" s="105"/>
      <c r="Q11" s="105"/>
      <c r="R11" s="105"/>
      <c r="S11" s="105"/>
      <c r="T11" s="105"/>
    </row>
    <row r="12" spans="1:20" ht="16" x14ac:dyDescent="0.2">
      <c r="A12" s="105" t="s">
        <v>112</v>
      </c>
      <c r="B12" s="105"/>
      <c r="C12" s="111">
        <v>6.9745370370370363E-5</v>
      </c>
      <c r="D12" s="105"/>
      <c r="E12" s="111">
        <v>4.6296296296296295E-8</v>
      </c>
      <c r="F12" s="105"/>
      <c r="G12" s="105"/>
      <c r="H12" s="105"/>
      <c r="I12" s="105"/>
      <c r="J12" s="105" t="s">
        <v>112</v>
      </c>
      <c r="K12" s="105"/>
      <c r="L12" s="111">
        <v>1.167824074074074E-5</v>
      </c>
      <c r="M12" s="105"/>
      <c r="N12" s="111">
        <v>4.650462962962963E-5</v>
      </c>
      <c r="O12" s="105"/>
      <c r="P12" s="105"/>
      <c r="Q12" s="105"/>
      <c r="R12" s="105"/>
      <c r="S12" s="105"/>
      <c r="T12" s="105"/>
    </row>
    <row r="13" spans="1:20" ht="16" x14ac:dyDescent="0.2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</row>
    <row r="14" spans="1:20" ht="16" x14ac:dyDescent="0.2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</row>
    <row r="15" spans="1:20" ht="16" x14ac:dyDescent="0.2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</row>
    <row r="16" spans="1:20" ht="16" x14ac:dyDescent="0.2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</row>
    <row r="17" spans="1:20" ht="16" x14ac:dyDescent="0.2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 t="s">
        <v>113</v>
      </c>
    </row>
    <row r="18" spans="1:20" ht="16" x14ac:dyDescent="0.2">
      <c r="A18" s="105" t="s">
        <v>100</v>
      </c>
      <c r="B18" s="105"/>
      <c r="C18" s="105"/>
      <c r="D18" s="105"/>
      <c r="E18" s="105"/>
      <c r="F18" s="105"/>
      <c r="G18" s="105"/>
      <c r="H18" s="105"/>
      <c r="I18" s="105"/>
      <c r="J18" s="105" t="s">
        <v>105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 t="s">
        <v>114</v>
      </c>
    </row>
    <row r="19" spans="1:20" ht="16" x14ac:dyDescent="0.2">
      <c r="A19" s="105"/>
      <c r="B19" s="105" t="s">
        <v>115</v>
      </c>
      <c r="C19" s="107" t="s">
        <v>102</v>
      </c>
      <c r="D19" s="105" t="s">
        <v>116</v>
      </c>
      <c r="E19" s="107" t="s">
        <v>102</v>
      </c>
      <c r="F19" s="105" t="s">
        <v>117</v>
      </c>
      <c r="G19" s="105"/>
      <c r="H19" s="105"/>
      <c r="I19" s="105"/>
      <c r="J19" s="105"/>
      <c r="K19" s="105" t="s">
        <v>115</v>
      </c>
      <c r="L19" s="107" t="s">
        <v>102</v>
      </c>
      <c r="M19" s="105" t="s">
        <v>116</v>
      </c>
      <c r="N19" s="107" t="s">
        <v>102</v>
      </c>
      <c r="O19" s="105" t="s">
        <v>108</v>
      </c>
      <c r="P19" s="105"/>
      <c r="Q19" s="105"/>
      <c r="R19" s="105"/>
      <c r="S19" s="105"/>
      <c r="T19" s="105"/>
    </row>
    <row r="20" spans="1:20" ht="16" x14ac:dyDescent="0.2">
      <c r="A20" s="104" t="s">
        <v>118</v>
      </c>
      <c r="B20" s="105" t="s">
        <v>110</v>
      </c>
      <c r="C20" s="107" t="s">
        <v>111</v>
      </c>
      <c r="D20" s="105" t="s">
        <v>110</v>
      </c>
      <c r="E20" s="107" t="s">
        <v>111</v>
      </c>
      <c r="F20" s="105" t="s">
        <v>110</v>
      </c>
      <c r="G20" s="105"/>
      <c r="H20" s="105"/>
      <c r="I20" s="105"/>
      <c r="J20" s="104" t="s">
        <v>118</v>
      </c>
      <c r="K20" s="105" t="s">
        <v>110</v>
      </c>
      <c r="L20" s="107" t="s">
        <v>111</v>
      </c>
      <c r="M20" s="105" t="s">
        <v>110</v>
      </c>
      <c r="N20" s="107" t="s">
        <v>111</v>
      </c>
      <c r="O20" s="105" t="s">
        <v>110</v>
      </c>
      <c r="P20" s="105"/>
      <c r="Q20" s="105"/>
      <c r="R20" s="105"/>
      <c r="S20" s="105"/>
      <c r="T20" s="105"/>
    </row>
    <row r="21" spans="1:20" ht="16" x14ac:dyDescent="0.2">
      <c r="A21" s="105"/>
      <c r="B21" s="106"/>
      <c r="C21" s="107" t="s">
        <v>102</v>
      </c>
      <c r="D21" s="105"/>
      <c r="E21" s="107" t="s">
        <v>102</v>
      </c>
      <c r="F21" s="105"/>
      <c r="G21" s="105"/>
      <c r="H21" s="105"/>
      <c r="I21" s="105"/>
      <c r="J21" s="105">
        <v>1</v>
      </c>
      <c r="K21" s="108">
        <v>1.8834143518518517E-2</v>
      </c>
      <c r="L21" s="109">
        <v>6.9895833333333336E-5</v>
      </c>
      <c r="M21" s="110">
        <v>1.8904039351851851E-2</v>
      </c>
      <c r="N21" s="109">
        <v>5.8055555555555558E-5</v>
      </c>
      <c r="O21" s="110">
        <v>1.8962094907407408E-2</v>
      </c>
      <c r="P21" s="105"/>
      <c r="Q21" s="105"/>
      <c r="R21" s="105"/>
      <c r="S21" s="105"/>
      <c r="T21" s="105"/>
    </row>
    <row r="22" spans="1:20" ht="16" x14ac:dyDescent="0.2">
      <c r="A22" s="105">
        <v>1</v>
      </c>
      <c r="B22" s="108">
        <v>2.7213032407407408E-2</v>
      </c>
      <c r="C22" s="109">
        <v>6.9768518518518514E-5</v>
      </c>
      <c r="D22" s="110">
        <v>2.7282800925925926E-2</v>
      </c>
      <c r="E22" s="109">
        <v>5.7870370370370371E-8</v>
      </c>
      <c r="F22" s="110">
        <v>2.7282858796296296E-2</v>
      </c>
      <c r="G22" s="105"/>
      <c r="H22" s="105"/>
      <c r="I22" s="105"/>
      <c r="J22" s="105">
        <v>2</v>
      </c>
      <c r="K22" s="108">
        <v>1.9171377314814813E-2</v>
      </c>
      <c r="L22" s="109">
        <v>6.9780092592592596E-5</v>
      </c>
      <c r="M22" s="110">
        <v>1.9241157407407408E-2</v>
      </c>
      <c r="N22" s="109">
        <v>5.8171296296296291E-5</v>
      </c>
      <c r="O22" s="110">
        <v>1.9299328703703704E-2</v>
      </c>
      <c r="P22" s="105"/>
      <c r="Q22" s="105"/>
      <c r="R22" s="105"/>
      <c r="S22" s="105"/>
      <c r="T22" s="105"/>
    </row>
    <row r="23" spans="1:20" ht="16" x14ac:dyDescent="0.2">
      <c r="A23" s="105">
        <v>2</v>
      </c>
      <c r="B23" s="108">
        <v>7.6127314814814818E-4</v>
      </c>
      <c r="C23" s="109">
        <v>6.9826388888888897E-5</v>
      </c>
      <c r="D23" s="110">
        <v>8.3109953703703709E-4</v>
      </c>
      <c r="E23" s="109">
        <v>3.472222222222222E-8</v>
      </c>
      <c r="F23" s="110">
        <v>8.3113425925925933E-4</v>
      </c>
      <c r="G23" s="105"/>
      <c r="H23" s="105"/>
      <c r="I23" s="105"/>
      <c r="J23" s="105">
        <v>3</v>
      </c>
      <c r="K23" s="108">
        <v>1.962366898148148E-2</v>
      </c>
      <c r="L23" s="109">
        <v>6.9675925925925924E-5</v>
      </c>
      <c r="M23" s="110">
        <v>1.9693344907407408E-2</v>
      </c>
      <c r="N23" s="109">
        <v>5.8148148148148147E-5</v>
      </c>
      <c r="O23" s="110">
        <v>1.9751493055555555E-2</v>
      </c>
      <c r="P23" s="105"/>
      <c r="Q23" s="105"/>
      <c r="R23" s="105"/>
      <c r="S23" s="105"/>
      <c r="T23" s="105"/>
    </row>
    <row r="24" spans="1:20" ht="16" x14ac:dyDescent="0.2">
      <c r="A24" s="105">
        <v>3</v>
      </c>
      <c r="B24" s="108">
        <v>4.9187615740740737E-3</v>
      </c>
      <c r="C24" s="109">
        <v>6.9803240740740733E-5</v>
      </c>
      <c r="D24" s="110">
        <v>4.9885648148148146E-3</v>
      </c>
      <c r="E24" s="109">
        <v>3.472222222222222E-8</v>
      </c>
      <c r="F24" s="110">
        <v>4.988599537037037E-3</v>
      </c>
      <c r="G24" s="105"/>
      <c r="H24" s="105"/>
      <c r="I24" s="105"/>
      <c r="J24" s="105">
        <v>4</v>
      </c>
      <c r="K24" s="108">
        <v>1.9962233796296296E-2</v>
      </c>
      <c r="L24" s="109">
        <v>6.9710648148148144E-5</v>
      </c>
      <c r="M24" s="110">
        <v>2.0031944444444446E-2</v>
      </c>
      <c r="N24" s="109">
        <v>5.8148148148148147E-5</v>
      </c>
      <c r="O24" s="110">
        <v>2.0090092592592593E-2</v>
      </c>
      <c r="P24" s="105"/>
      <c r="Q24" s="105"/>
      <c r="R24" s="105"/>
      <c r="S24" s="105"/>
      <c r="T24" s="105"/>
    </row>
    <row r="25" spans="1:20" ht="16" x14ac:dyDescent="0.2">
      <c r="A25" s="105">
        <v>4</v>
      </c>
      <c r="B25" s="108">
        <v>6.7307870370370369E-3</v>
      </c>
      <c r="C25" s="109">
        <v>6.9756944444444445E-5</v>
      </c>
      <c r="D25" s="110">
        <v>6.8005439814814812E-3</v>
      </c>
      <c r="E25" s="109">
        <v>3.472222222222222E-8</v>
      </c>
      <c r="F25" s="110">
        <v>6.8005787037037045E-3</v>
      </c>
      <c r="G25" s="105"/>
      <c r="H25" s="105"/>
      <c r="I25" s="105"/>
      <c r="J25" s="105">
        <v>5</v>
      </c>
      <c r="K25" s="108">
        <v>3.9604247685185182E-2</v>
      </c>
      <c r="L25" s="109">
        <v>6.9814814814814815E-5</v>
      </c>
      <c r="M25" s="110">
        <v>3.9674062500000003E-2</v>
      </c>
      <c r="N25" s="109">
        <v>5.8159722222222229E-5</v>
      </c>
      <c r="O25" s="110">
        <v>3.9732222222222224E-2</v>
      </c>
      <c r="P25" s="105"/>
      <c r="Q25" s="105"/>
      <c r="R25" s="105"/>
      <c r="S25" s="105"/>
      <c r="T25" s="105"/>
    </row>
    <row r="26" spans="1:20" ht="16" x14ac:dyDescent="0.2">
      <c r="A26" s="105">
        <v>5</v>
      </c>
      <c r="B26" s="108">
        <v>9.0519907407407407E-3</v>
      </c>
      <c r="C26" s="109">
        <v>6.9803240740740733E-5</v>
      </c>
      <c r="D26" s="110">
        <v>9.1217939814814825E-3</v>
      </c>
      <c r="E26" s="109">
        <v>3.472222222222222E-8</v>
      </c>
      <c r="F26" s="110">
        <v>9.1218287037037032E-3</v>
      </c>
      <c r="G26" s="105"/>
      <c r="H26" s="105"/>
      <c r="I26" s="105"/>
      <c r="J26" s="105">
        <v>6</v>
      </c>
      <c r="K26" s="108">
        <v>3.9941458333333332E-2</v>
      </c>
      <c r="L26" s="109">
        <v>6.9803240740740733E-5</v>
      </c>
      <c r="M26" s="110">
        <v>4.0011261574074072E-2</v>
      </c>
      <c r="N26" s="109">
        <v>5.8148148148148147E-5</v>
      </c>
      <c r="O26" s="110">
        <v>4.006940972222222E-2</v>
      </c>
      <c r="P26" s="105"/>
      <c r="Q26" s="105"/>
      <c r="R26" s="105"/>
      <c r="S26" s="105"/>
      <c r="T26" s="105"/>
    </row>
    <row r="27" spans="1:20" ht="16" x14ac:dyDescent="0.2">
      <c r="A27" s="105" t="s">
        <v>112</v>
      </c>
      <c r="B27" s="105"/>
      <c r="C27" s="111">
        <v>6.9791666666666665E-5</v>
      </c>
      <c r="D27" s="105"/>
      <c r="E27" s="111">
        <v>3.472222222222222E-8</v>
      </c>
      <c r="F27" s="105"/>
      <c r="G27" s="105"/>
      <c r="H27" s="105"/>
      <c r="I27" s="105"/>
      <c r="J27" s="105" t="s">
        <v>112</v>
      </c>
      <c r="K27" s="105"/>
      <c r="L27" s="111">
        <v>6.9444444444444444E-5</v>
      </c>
      <c r="M27" s="105"/>
      <c r="N27" s="111">
        <v>5.7870370370370373E-5</v>
      </c>
      <c r="O27" s="105"/>
      <c r="P27" s="105"/>
      <c r="Q27" s="105"/>
      <c r="R27" s="105"/>
      <c r="S27" s="105"/>
      <c r="T27" s="105"/>
    </row>
    <row r="28" spans="1:20" ht="16" x14ac:dyDescent="0.2">
      <c r="Q28" s="105"/>
      <c r="R28" s="105"/>
      <c r="S28" s="105"/>
      <c r="T28" s="105"/>
    </row>
    <row r="29" spans="1:20" ht="16" x14ac:dyDescent="0.2">
      <c r="Q29" s="105"/>
      <c r="R29" s="105"/>
      <c r="S29" s="105"/>
      <c r="T29" s="105"/>
    </row>
    <row r="30" spans="1:20" ht="16" x14ac:dyDescent="0.2">
      <c r="Q30" s="105"/>
      <c r="R30" s="105"/>
      <c r="S30" s="105"/>
      <c r="T30" s="105"/>
    </row>
    <row r="31" spans="1:20" ht="16" x14ac:dyDescent="0.2">
      <c r="Q31" s="105"/>
      <c r="R31" s="105"/>
      <c r="S31" s="105"/>
      <c r="T31" s="105"/>
    </row>
    <row r="32" spans="1:20" ht="16" x14ac:dyDescent="0.2">
      <c r="Q32" s="105"/>
      <c r="R32" s="105"/>
      <c r="S32" s="105"/>
      <c r="T32" s="105"/>
    </row>
    <row r="33" spans="17:20" ht="16" x14ac:dyDescent="0.2">
      <c r="Q33" s="105"/>
      <c r="R33" s="105"/>
      <c r="S33" s="105"/>
      <c r="T33" s="105"/>
    </row>
    <row r="34" spans="17:20" ht="16" x14ac:dyDescent="0.2">
      <c r="Q34" s="105"/>
      <c r="R34" s="105"/>
      <c r="S34" s="105"/>
      <c r="T34" s="105"/>
    </row>
    <row r="35" spans="17:20" ht="16" x14ac:dyDescent="0.2">
      <c r="Q35" s="105"/>
      <c r="R35" s="105"/>
      <c r="S35" s="105"/>
      <c r="T35" s="105"/>
    </row>
    <row r="36" spans="17:20" ht="16" x14ac:dyDescent="0.2">
      <c r="Q36" s="105"/>
      <c r="R36" s="105"/>
      <c r="S36" s="105"/>
      <c r="T36" s="105"/>
    </row>
    <row r="37" spans="17:20" ht="16" x14ac:dyDescent="0.2">
      <c r="Q37" s="105"/>
      <c r="R37" s="105"/>
      <c r="S37" s="105"/>
      <c r="T37" s="105"/>
    </row>
    <row r="38" spans="17:20" ht="16" x14ac:dyDescent="0.2">
      <c r="Q38" s="105"/>
      <c r="R38" s="105"/>
      <c r="S38" s="105"/>
      <c r="T38" s="105"/>
    </row>
    <row r="39" spans="17:20" ht="16" x14ac:dyDescent="0.2">
      <c r="Q39" s="105"/>
      <c r="R39" s="105"/>
      <c r="S39" s="105"/>
      <c r="T39" s="105"/>
    </row>
    <row r="40" spans="17:20" ht="16" x14ac:dyDescent="0.2">
      <c r="Q40" s="105"/>
      <c r="R40" s="105"/>
      <c r="S40" s="105"/>
      <c r="T40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0C58-2108-4926-BE0E-EF7E271F9EA7}">
  <dimension ref="A3:D14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2" max="2" width="26.6640625" customWidth="1"/>
    <col min="3" max="3" width="15.6640625" customWidth="1"/>
    <col min="4" max="4" width="32.6640625" customWidth="1"/>
  </cols>
  <sheetData>
    <row r="3" spans="1:4" ht="16" x14ac:dyDescent="0.2">
      <c r="A3" s="115" t="s">
        <v>119</v>
      </c>
      <c r="B3" s="116" t="s">
        <v>120</v>
      </c>
      <c r="C3" s="117" t="s">
        <v>121</v>
      </c>
      <c r="D3" s="116" t="s">
        <v>122</v>
      </c>
    </row>
    <row r="4" spans="1:4" ht="16" x14ac:dyDescent="0.2">
      <c r="A4" s="113">
        <v>1</v>
      </c>
      <c r="B4" s="114">
        <v>0.56036722222222224</v>
      </c>
      <c r="C4" s="109">
        <f>D4-B4</f>
        <v>8.6663773148147882E-3</v>
      </c>
      <c r="D4" s="110">
        <v>0.56903359953703703</v>
      </c>
    </row>
    <row r="5" spans="1:4" ht="16" x14ac:dyDescent="0.2">
      <c r="A5" s="113">
        <f>A4+1</f>
        <v>2</v>
      </c>
      <c r="B5" s="114">
        <v>0.57521267361111106</v>
      </c>
      <c r="C5" s="109">
        <f t="shared" ref="C5:C13" si="0">D5-B5</f>
        <v>8.4466550925925699E-3</v>
      </c>
      <c r="D5" s="110">
        <v>0.58365932870370363</v>
      </c>
    </row>
    <row r="6" spans="1:4" ht="16" x14ac:dyDescent="0.2">
      <c r="A6" s="113">
        <f t="shared" ref="A6:A13" si="1">A5+1</f>
        <v>3</v>
      </c>
      <c r="B6" s="114">
        <v>0.58845607638888897</v>
      </c>
      <c r="C6" s="109">
        <f t="shared" si="0"/>
        <v>8.5769444444443455E-3</v>
      </c>
      <c r="D6" s="110">
        <v>0.59703302083333332</v>
      </c>
    </row>
    <row r="7" spans="1:4" ht="16" x14ac:dyDescent="0.2">
      <c r="A7" s="113">
        <f t="shared" si="1"/>
        <v>4</v>
      </c>
      <c r="B7" s="114">
        <v>0.59941921296296297</v>
      </c>
      <c r="C7" s="109">
        <f t="shared" si="0"/>
        <v>8.4058680555555432E-3</v>
      </c>
      <c r="D7" s="110">
        <v>0.60782508101851851</v>
      </c>
    </row>
    <row r="8" spans="1:4" ht="16" x14ac:dyDescent="0.2">
      <c r="A8" s="113">
        <f t="shared" si="1"/>
        <v>5</v>
      </c>
      <c r="B8" s="114">
        <v>0.64985903935185185</v>
      </c>
      <c r="C8" s="109">
        <f t="shared" si="0"/>
        <v>8.2264699074074965E-3</v>
      </c>
      <c r="D8" s="110">
        <v>0.65808550925925935</v>
      </c>
    </row>
    <row r="9" spans="1:4" ht="16" x14ac:dyDescent="0.2">
      <c r="A9" s="113">
        <f t="shared" si="1"/>
        <v>6</v>
      </c>
      <c r="B9" s="114">
        <v>0.70939655092592591</v>
      </c>
      <c r="C9" s="109">
        <f t="shared" si="0"/>
        <v>7.8829050925925959E-3</v>
      </c>
      <c r="D9" s="110">
        <v>0.7172794560185185</v>
      </c>
    </row>
    <row r="10" spans="1:4" ht="16" x14ac:dyDescent="0.2">
      <c r="A10" s="113">
        <f t="shared" si="1"/>
        <v>7</v>
      </c>
      <c r="B10" s="114">
        <v>0.7362178240740741</v>
      </c>
      <c r="C10" s="109">
        <f t="shared" si="0"/>
        <v>8.4154398148147402E-3</v>
      </c>
      <c r="D10" s="110">
        <v>0.74463326388888884</v>
      </c>
    </row>
    <row r="11" spans="1:4" ht="16" x14ac:dyDescent="0.2">
      <c r="A11" s="113">
        <f t="shared" si="1"/>
        <v>8</v>
      </c>
      <c r="B11" s="114">
        <v>0.75062700231481483</v>
      </c>
      <c r="C11" s="109">
        <f t="shared" si="0"/>
        <v>9.5573495370370187E-3</v>
      </c>
      <c r="D11" s="110">
        <v>0.76018435185185185</v>
      </c>
    </row>
    <row r="12" spans="1:4" ht="16" x14ac:dyDescent="0.2">
      <c r="A12" s="113">
        <f t="shared" si="1"/>
        <v>9</v>
      </c>
      <c r="B12" s="114">
        <v>0.76427770833333331</v>
      </c>
      <c r="C12" s="109">
        <f t="shared" si="0"/>
        <v>8.6744907407408922E-3</v>
      </c>
      <c r="D12" s="110">
        <v>0.7729521990740742</v>
      </c>
    </row>
    <row r="13" spans="1:4" ht="16" x14ac:dyDescent="0.2">
      <c r="A13" s="113">
        <f t="shared" si="1"/>
        <v>10</v>
      </c>
      <c r="B13" s="114">
        <v>0.78014000000000006</v>
      </c>
      <c r="C13" s="109">
        <f t="shared" si="0"/>
        <v>8.3293402777777636E-3</v>
      </c>
      <c r="D13" s="110">
        <v>0.78846934027777782</v>
      </c>
    </row>
    <row r="14" spans="1:4" ht="16" x14ac:dyDescent="0.2">
      <c r="A14" s="113"/>
      <c r="B14" s="115" t="s">
        <v>123</v>
      </c>
      <c r="C14" s="118">
        <f>AVERAGE(C4:C13)</f>
        <v>8.5181840277777747E-3</v>
      </c>
      <c r="D14" s="1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C837-D103-43EB-AB44-801AC8EF77EA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12" t="s">
        <v>124</v>
      </c>
    </row>
    <row r="2" spans="1:1" x14ac:dyDescent="0.2">
      <c r="A2" s="112" t="s">
        <v>125</v>
      </c>
    </row>
    <row r="3" spans="1:1" x14ac:dyDescent="0.2">
      <c r="A3" s="112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0 values</vt:lpstr>
      <vt:lpstr>ProjectClassName</vt:lpstr>
      <vt:lpstr>Iteration2MessagePair</vt:lpstr>
      <vt:lpstr>examplesCases</vt:lpstr>
      <vt:lpstr>iteration4TimingDiagram</vt:lpstr>
      <vt:lpstr>iteration5TimingInstrumentation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kenji isak laguan</dc:creator>
  <cp:keywords/>
  <dc:description/>
  <cp:lastModifiedBy>Irina Ionescu</cp:lastModifiedBy>
  <cp:revision/>
  <dcterms:created xsi:type="dcterms:W3CDTF">2024-01-15T17:07:18Z</dcterms:created>
  <dcterms:modified xsi:type="dcterms:W3CDTF">2024-04-07T23:49:26Z</dcterms:modified>
  <cp:category/>
  <cp:contentStatus/>
</cp:coreProperties>
</file>