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acksonshepherd/Documents/TO 411/"/>
    </mc:Choice>
  </mc:AlternateContent>
  <bookViews>
    <workbookView xWindow="0" yWindow="460" windowWidth="28800" windowHeight="17460" activeTab="1"/>
  </bookViews>
  <sheets>
    <sheet name="Documentation" sheetId="2" r:id="rId1"/>
    <sheet name="Budget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" l="1"/>
  <c r="C29" i="3"/>
  <c r="C30" i="3"/>
  <c r="C31" i="3"/>
  <c r="C32" i="3"/>
  <c r="C33" i="3"/>
  <c r="C34" i="3"/>
  <c r="C35" i="3"/>
  <c r="C36" i="3"/>
  <c r="C37" i="3"/>
  <c r="C38" i="3"/>
  <c r="C39" i="3"/>
  <c r="C40" i="3"/>
  <c r="D25" i="3"/>
  <c r="E25" i="3"/>
  <c r="F25" i="3"/>
  <c r="G25" i="3"/>
  <c r="H25" i="3"/>
  <c r="I25" i="3"/>
  <c r="J25" i="3"/>
  <c r="K25" i="3"/>
  <c r="L25" i="3"/>
  <c r="M25" i="3"/>
  <c r="N25" i="3"/>
  <c r="C25" i="3"/>
  <c r="N22" i="3"/>
  <c r="M22" i="3"/>
  <c r="L22" i="3"/>
  <c r="K22" i="3"/>
  <c r="J22" i="3"/>
  <c r="I22" i="3"/>
  <c r="H22" i="3"/>
  <c r="G22" i="3"/>
  <c r="F22" i="3"/>
  <c r="E22" i="3"/>
  <c r="D22" i="3"/>
  <c r="C24" i="3"/>
  <c r="C22" i="3"/>
  <c r="B10" i="3"/>
  <c r="B8" i="3"/>
  <c r="B5" i="3"/>
  <c r="N24" i="3"/>
  <c r="M24" i="3"/>
  <c r="L24" i="3"/>
  <c r="K24" i="3"/>
  <c r="J24" i="3"/>
  <c r="I24" i="3"/>
  <c r="H24" i="3"/>
  <c r="G24" i="3"/>
  <c r="F24" i="3"/>
  <c r="E24" i="3"/>
  <c r="D24" i="3"/>
  <c r="N15" i="3"/>
  <c r="M15" i="3"/>
  <c r="L15" i="3"/>
  <c r="K15" i="3"/>
  <c r="J15" i="3"/>
  <c r="I15" i="3"/>
  <c r="H15" i="3"/>
  <c r="G15" i="3"/>
  <c r="F15" i="3"/>
  <c r="E15" i="3"/>
  <c r="D15" i="3"/>
  <c r="C15" i="3"/>
</calcChain>
</file>

<file path=xl/sharedStrings.xml><?xml version="1.0" encoding="utf-8"?>
<sst xmlns="http://schemas.openxmlformats.org/spreadsheetml/2006/main" count="60" uniqueCount="43">
  <si>
    <t>Author</t>
  </si>
  <si>
    <t>Date</t>
  </si>
  <si>
    <t>Purpose</t>
  </si>
  <si>
    <t>Food</t>
  </si>
  <si>
    <t>Mortgage</t>
  </si>
  <si>
    <t>Utilities</t>
  </si>
  <si>
    <t>Annual Interest Rate</t>
  </si>
  <si>
    <t>Phone</t>
  </si>
  <si>
    <t>Years</t>
  </si>
  <si>
    <t>Insurance</t>
  </si>
  <si>
    <t>Travel</t>
  </si>
  <si>
    <t>Interest Rate per Month</t>
  </si>
  <si>
    <t>Mortage</t>
  </si>
  <si>
    <t>Monthly Payment</t>
  </si>
  <si>
    <t>Income &amp; 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</si>
  <si>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</si>
  <si>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</si>
  <si>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</si>
  <si>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</si>
  <si>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</si>
  <si>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</si>
  <si>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</si>
  <si>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</si>
  <si>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</si>
  <si>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</si>
  <si>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</si>
  <si>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</si>
  <si>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</si>
  <si>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Total Income</t>
  </si>
  <si>
    <t>Expenses</t>
  </si>
  <si>
    <t>Total Expenses</t>
  </si>
  <si>
    <t>NET</t>
  </si>
  <si>
    <t>Total Payments</t>
  </si>
  <si>
    <t>Monthly Average</t>
  </si>
  <si>
    <t>Trend</t>
  </si>
  <si>
    <t>Stefanek Family Budget</t>
  </si>
  <si>
    <t>Lydia</t>
  </si>
  <si>
    <t>Edmund</t>
  </si>
  <si>
    <t>To provide an overview of the monthly budget of Edmund and Lydia Stefanek</t>
  </si>
  <si>
    <t>Net Income</t>
  </si>
  <si>
    <t>Car</t>
  </si>
  <si>
    <t>Misc.</t>
  </si>
  <si>
    <t>Jackson Shepherd, Aren Vogel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</si>
</sst>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name val="Corbel"/>
      <family val="2"/>
      <scheme val="minor"/>
    </font>
    <font>
      <sz val="22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3" borderId="0" applyNumberFormat="0" applyBorder="0" applyAlignment="0" applyProtection="0"/>
  </cellStyleXfs>
  <cellXfs count="54">
    <xf numFmtId="0" fontId="0" fillId="0" borderId="0" xfId="0"/>
    <xf numFmtId="3" fontId="0" fillId="0" borderId="0" xfId="0" applyNumberFormat="1"/>
    <xf numFmtId="0" fontId="5" fillId="4" borderId="4" xfId="6" applyNumberFormat="1" applyFill="1" applyBorder="1" applyAlignment="1">
      <alignment horizontal="left" vertical="center"/>
    </xf>
    <xf numFmtId="0" fontId="5" fillId="4" borderId="2" xfId="6" applyNumberFormat="1" applyFill="1" applyBorder="1" applyAlignment="1">
      <alignment horizontal="left" vertical="center"/>
    </xf>
    <xf numFmtId="0" fontId="5" fillId="4" borderId="3" xfId="6" applyNumberForma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left"/>
    </xf>
    <xf numFmtId="3" fontId="1" fillId="0" borderId="3" xfId="1" applyNumberFormat="1" applyFont="1" applyFill="1" applyBorder="1"/>
    <xf numFmtId="3" fontId="1" fillId="0" borderId="5" xfId="1" applyNumberFormat="1" applyFont="1" applyFill="1" applyBorder="1"/>
    <xf numFmtId="0" fontId="6" fillId="6" borderId="8" xfId="5" applyNumberFormat="1" applyFont="1" applyFill="1" applyBorder="1"/>
    <xf numFmtId="3" fontId="6" fillId="6" borderId="8" xfId="5" applyNumberFormat="1" applyFont="1" applyFill="1" applyBorder="1"/>
    <xf numFmtId="0" fontId="1" fillId="0" borderId="3" xfId="0" applyNumberFormat="1" applyFont="1" applyBorder="1" applyAlignment="1">
      <alignment horizontal="left"/>
    </xf>
    <xf numFmtId="3" fontId="1" fillId="0" borderId="3" xfId="1" applyNumberFormat="1" applyFont="1" applyBorder="1"/>
    <xf numFmtId="0" fontId="0" fillId="0" borderId="3" xfId="0" applyNumberFormat="1" applyFont="1" applyBorder="1" applyAlignment="1">
      <alignment horizontal="left"/>
    </xf>
    <xf numFmtId="3" fontId="1" fillId="0" borderId="5" xfId="1" applyNumberFormat="1" applyFont="1" applyBorder="1"/>
    <xf numFmtId="0" fontId="6" fillId="8" borderId="8" xfId="5" applyNumberFormat="1" applyFont="1" applyFill="1" applyBorder="1"/>
    <xf numFmtId="3" fontId="6" fillId="8" borderId="8" xfId="5" applyNumberFormat="1" applyFont="1" applyFill="1" applyBorder="1"/>
    <xf numFmtId="0" fontId="5" fillId="9" borderId="3" xfId="0" applyFont="1" applyFill="1" applyBorder="1" applyAlignment="1">
      <alignment horizontal="center"/>
    </xf>
    <xf numFmtId="0" fontId="0" fillId="10" borderId="9" xfId="0" applyNumberFormat="1" applyFont="1" applyFill="1" applyBorder="1" applyAlignment="1">
      <alignment horizontal="left"/>
    </xf>
    <xf numFmtId="3" fontId="0" fillId="10" borderId="9" xfId="0" applyNumberFormat="1" applyFill="1" applyBorder="1"/>
    <xf numFmtId="0" fontId="5" fillId="4" borderId="3" xfId="0" applyFont="1" applyFill="1" applyBorder="1"/>
    <xf numFmtId="0" fontId="0" fillId="11" borderId="3" xfId="0" applyFill="1" applyBorder="1"/>
    <xf numFmtId="0" fontId="7" fillId="0" borderId="0" xfId="4" applyFont="1"/>
    <xf numFmtId="164" fontId="0" fillId="11" borderId="3" xfId="2" applyNumberFormat="1" applyFont="1" applyFill="1" applyBorder="1"/>
    <xf numFmtId="10" fontId="0" fillId="11" borderId="3" xfId="0" applyNumberFormat="1" applyFill="1" applyBorder="1"/>
    <xf numFmtId="10" fontId="0" fillId="11" borderId="3" xfId="3" applyNumberFormat="1" applyFont="1" applyFill="1" applyBorder="1"/>
    <xf numFmtId="0" fontId="0" fillId="11" borderId="3" xfId="0" applyNumberFormat="1" applyFont="1" applyFill="1" applyBorder="1" applyAlignment="1">
      <alignment horizontal="left"/>
    </xf>
    <xf numFmtId="0" fontId="0" fillId="11" borderId="5" xfId="0" applyNumberFormat="1" applyFont="1" applyFill="1" applyBorder="1" applyAlignment="1">
      <alignment horizontal="left"/>
    </xf>
    <xf numFmtId="0" fontId="1" fillId="11" borderId="3" xfId="0" applyNumberFormat="1" applyFont="1" applyFill="1" applyBorder="1" applyAlignment="1">
      <alignment horizontal="left"/>
    </xf>
    <xf numFmtId="0" fontId="5" fillId="4" borderId="4" xfId="0" applyFont="1" applyFill="1" applyBorder="1" applyAlignment="1"/>
    <xf numFmtId="0" fontId="5" fillId="4" borderId="5" xfId="6" applyNumberFormat="1" applyFill="1" applyBorder="1" applyAlignment="1">
      <alignment vertical="center"/>
    </xf>
    <xf numFmtId="0" fontId="5" fillId="4" borderId="3" xfId="0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14" fontId="0" fillId="0" borderId="3" xfId="0" applyNumberFormat="1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3" fontId="1" fillId="0" borderId="3" xfId="1" applyNumberFormat="1" applyFont="1" applyFill="1" applyBorder="1" applyAlignment="1"/>
    <xf numFmtId="0" fontId="5" fillId="9" borderId="4" xfId="0" applyFont="1" applyFill="1" applyBorder="1" applyAlignment="1">
      <alignment horizontal="center"/>
    </xf>
    <xf numFmtId="0" fontId="5" fillId="4" borderId="3" xfId="0" applyFont="1" applyFill="1" applyBorder="1" applyAlignment="1"/>
    <xf numFmtId="0" fontId="6" fillId="6" borderId="3" xfId="5" applyNumberFormat="1" applyFont="1" applyFill="1" applyBorder="1"/>
    <xf numFmtId="0" fontId="6" fillId="8" borderId="3" xfId="5" applyNumberFormat="1" applyFont="1" applyFill="1" applyBorder="1"/>
    <xf numFmtId="0" fontId="0" fillId="10" borderId="3" xfId="0" applyNumberFormat="1" applyFont="1" applyFill="1" applyBorder="1" applyAlignment="1">
      <alignment horizontal="left"/>
    </xf>
    <xf numFmtId="165" fontId="6" fillId="8" borderId="3" xfId="1" applyNumberFormat="1" applyFont="1" applyFill="1" applyBorder="1" applyAlignment="1"/>
    <xf numFmtId="3" fontId="6" fillId="6" borderId="3" xfId="5" applyNumberFormat="1" applyFont="1" applyFill="1" applyBorder="1" applyAlignment="1"/>
    <xf numFmtId="0" fontId="0" fillId="10" borderId="3" xfId="1" applyNumberFormat="1" applyFont="1" applyFill="1" applyBorder="1" applyAlignment="1"/>
    <xf numFmtId="8" fontId="0" fillId="11" borderId="3" xfId="2" applyNumberFormat="1" applyFont="1" applyFill="1" applyBorder="1"/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4" fillId="5" borderId="7" xfId="0" applyNumberFormat="1" applyFont="1" applyFill="1" applyBorder="1" applyAlignment="1">
      <alignment horizontal="center" vertical="center" wrapText="1"/>
    </xf>
    <xf numFmtId="0" fontId="4" fillId="7" borderId="6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0" fontId="4" fillId="5" borderId="11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4" fillId="5" borderId="12" xfId="0" applyNumberFormat="1" applyFont="1" applyFill="1" applyBorder="1" applyAlignment="1">
      <alignment horizontal="center" vertical="center" wrapText="1"/>
    </xf>
    <xf numFmtId="0" fontId="4" fillId="7" borderId="10" xfId="0" applyNumberFormat="1" applyFont="1" applyFill="1" applyBorder="1" applyAlignment="1">
      <alignment horizontal="center" vertical="center"/>
    </xf>
    <xf numFmtId="0" fontId="4" fillId="7" borderId="12" xfId="0" applyNumberFormat="1" applyFont="1" applyFill="1" applyBorder="1" applyAlignment="1">
      <alignment horizontal="center" vertical="center"/>
    </xf>
  </cellXfs>
  <cellStyles count="7">
    <cellStyle name="Accent3" xfId="6" builtinId="37"/>
    <cellStyle name="Calculation" xfId="5" builtinId="22"/>
    <cellStyle name="Comma" xfId="1" builtinId="3"/>
    <cellStyle name="Currency" xfId="2" builtinId="4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Budget!$B$28:$B$29</c:f>
              <c:strCache>
                <c:ptCount val="2"/>
                <c:pt idx="0">
                  <c:v>Edmund</c:v>
                </c:pt>
                <c:pt idx="1">
                  <c:v>Lydia</c:v>
                </c:pt>
              </c:strCache>
            </c:strRef>
          </c:cat>
          <c:val>
            <c:numRef>
              <c:f>Budget!$C$28:$C$29</c:f>
              <c:numCache>
                <c:formatCode>#,##0</c:formatCode>
                <c:ptCount val="2"/>
                <c:pt idx="0">
                  <c:v>4750.0</c:v>
                </c:pt>
                <c:pt idx="1">
                  <c:v>1600.0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0.0109422513351844"/>
                  <c:y val="-0.04750593824228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5531919782097"/>
                  <c:y val="-0.01425178147268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Budget!$B$31:$B$38</c:f>
              <c:strCache>
                <c:ptCount val="8"/>
                <c:pt idx="0">
                  <c:v>Food</c:v>
                </c:pt>
                <c:pt idx="1">
                  <c:v>Utilities</c:v>
                </c:pt>
                <c:pt idx="2">
                  <c:v>Phone</c:v>
                </c:pt>
                <c:pt idx="3">
                  <c:v>Insurance</c:v>
                </c:pt>
                <c:pt idx="4">
                  <c:v>Car</c:v>
                </c:pt>
                <c:pt idx="5">
                  <c:v>Travel</c:v>
                </c:pt>
                <c:pt idx="6">
                  <c:v>Mortgage</c:v>
                </c:pt>
                <c:pt idx="7">
                  <c:v>Misc.</c:v>
                </c:pt>
              </c:strCache>
            </c:strRef>
          </c:cat>
          <c:val>
            <c:numRef>
              <c:f>Budget!$C$31:$C$38</c:f>
              <c:numCache>
                <c:formatCode>#,##0</c:formatCode>
                <c:ptCount val="8"/>
                <c:pt idx="0">
                  <c:v>-615.0</c:v>
                </c:pt>
                <c:pt idx="1">
                  <c:v>-132.5</c:v>
                </c:pt>
                <c:pt idx="2">
                  <c:v>-109.1666666666667</c:v>
                </c:pt>
                <c:pt idx="3">
                  <c:v>-500.4166666666667</c:v>
                </c:pt>
                <c:pt idx="4">
                  <c:v>-325.0</c:v>
                </c:pt>
                <c:pt idx="5">
                  <c:v>-460.0</c:v>
                </c:pt>
                <c:pt idx="6">
                  <c:v>-1551.943585932571</c:v>
                </c:pt>
                <c:pt idx="7">
                  <c:v>-995.4166666666666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21166</xdr:colOff>
      <xdr:row>26</xdr:row>
      <xdr:rowOff>14818</xdr:rowOff>
    </xdr:from>
    <xdr:to>
      <xdr:col>8</xdr:col>
      <xdr:colOff>666750</xdr:colOff>
      <xdr:row>39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</xdr:colOff>
      <xdr:row>26</xdr:row>
      <xdr:rowOff>4234</xdr:rowOff>
    </xdr:from>
    <xdr:to>
      <xdr:col>13</xdr:col>
      <xdr:colOff>804333</xdr:colOff>
      <xdr:row>39</xdr:row>
      <xdr:rowOff>169334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5"/>
  <sheetViews>
    <sheetView zoomScale="120" zoomScaleNormal="120" zoomScalePageLayoutView="120" workbookViewId="0">
      <selection activeCell="B4" sqref="B4"/>
    </sheetView>
  </sheetViews>
  <sheetFormatPr baseColWidth="10" defaultColWidth="8.83203125" defaultRowHeight="15" x14ac:dyDescent="0.2"/>
  <cols>
    <col min="2" max="2" width="35.83203125" customWidth="1"/>
  </cols>
  <sheetData>
    <row r="1" spans="1:2" ht="33" x14ac:dyDescent="0.45">
      <c r="A1" s="21" t="s">
        <v>35</v>
      </c>
    </row>
    <row r="3" spans="1:2" x14ac:dyDescent="0.2">
      <c r="A3" s="30" t="s">
        <v>0</v>
      </c>
      <c r="B3" s="31" t="s">
        <v>42</v>
      </c>
    </row>
    <row r="4" spans="1:2" x14ac:dyDescent="0.2">
      <c r="A4" s="30" t="s">
        <v>1</v>
      </c>
      <c r="B4" s="32">
        <v>43003</v>
      </c>
    </row>
    <row r="5" spans="1:2" ht="30" x14ac:dyDescent="0.2">
      <c r="A5" s="30" t="s">
        <v>2</v>
      </c>
      <c r="B5" s="33" t="s">
        <v>38</v>
      </c>
    </row>
  </sheetData>
  <pageMargins left="0.7" right="0.7" top="0.75" bottom="0.75" header="0.3" footer="0.3"/>
  <pageSetup orientation="portrait" r:id="rId1"/>
  <headerFooter>
    <oddHeader>&amp;R&amp;D</oddHeader>
    <oddFooter>&amp;L&amp;F&amp;CPage &amp;P&amp;R&amp;A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0"/>
  <sheetViews>
    <sheetView tabSelected="1" zoomScale="120" zoomScaleNormal="120" zoomScalePageLayoutView="120" workbookViewId="0">
      <selection activeCell="P40" sqref="P40"/>
    </sheetView>
  </sheetViews>
  <sheetFormatPr baseColWidth="10" defaultColWidth="8.83203125" defaultRowHeight="15" x14ac:dyDescent="0.2"/>
  <cols>
    <col min="1" max="1" width="22.6640625" customWidth="1"/>
    <col min="2" max="2" width="21.6640625" customWidth="1"/>
    <col min="14" max="14" width="10.6640625" customWidth="1"/>
    <col min="16" max="16" width="10.6640625" customWidth="1"/>
  </cols>
  <sheetData>
    <row r="1" spans="1:18" ht="33" x14ac:dyDescent="0.45">
      <c r="A1" s="21" t="s">
        <v>35</v>
      </c>
    </row>
    <row r="3" spans="1:18" x14ac:dyDescent="0.2">
      <c r="A3" s="19" t="s">
        <v>12</v>
      </c>
      <c r="B3" s="22">
        <v>285000</v>
      </c>
    </row>
    <row r="4" spans="1:18" x14ac:dyDescent="0.2">
      <c r="A4" s="19" t="s">
        <v>6</v>
      </c>
      <c r="B4" s="23">
        <v>4.2999999999999997E-2</v>
      </c>
    </row>
    <row r="5" spans="1:18" x14ac:dyDescent="0.2">
      <c r="A5" s="19" t="s">
        <v>11</v>
      </c>
      <c r="B5" s="24">
        <f>B4/12</f>
        <v>3.5833333333333329E-3</v>
      </c>
    </row>
    <row r="7" spans="1:18" x14ac:dyDescent="0.2">
      <c r="A7" s="19" t="s">
        <v>8</v>
      </c>
      <c r="B7" s="20">
        <v>25</v>
      </c>
    </row>
    <row r="8" spans="1:18" x14ac:dyDescent="0.2">
      <c r="A8" s="19" t="s">
        <v>32</v>
      </c>
      <c r="B8" s="20">
        <f>B7*12</f>
        <v>300</v>
      </c>
    </row>
    <row r="10" spans="1:18" x14ac:dyDescent="0.2">
      <c r="A10" s="19" t="s">
        <v>13</v>
      </c>
      <c r="B10" s="43">
        <f>PMT(B5,B8,B3)</f>
        <v>-1551.9435859325713</v>
      </c>
    </row>
    <row r="12" spans="1:18" x14ac:dyDescent="0.2">
      <c r="A12" s="2" t="s">
        <v>14</v>
      </c>
      <c r="B12" s="3"/>
      <c r="C12" s="4" t="s">
        <v>15</v>
      </c>
      <c r="D12" s="4" t="s">
        <v>16</v>
      </c>
      <c r="E12" s="4" t="s">
        <v>17</v>
      </c>
      <c r="F12" s="4" t="s">
        <v>18</v>
      </c>
      <c r="G12" s="4" t="s">
        <v>19</v>
      </c>
      <c r="H12" s="4" t="s">
        <v>20</v>
      </c>
      <c r="I12" s="4" t="s">
        <v>21</v>
      </c>
      <c r="J12" s="4" t="s">
        <v>22</v>
      </c>
      <c r="K12" s="4" t="s">
        <v>23</v>
      </c>
      <c r="L12" s="4" t="s">
        <v>24</v>
      </c>
      <c r="M12" s="4" t="s">
        <v>25</v>
      </c>
      <c r="N12" s="4" t="s">
        <v>26</v>
      </c>
    </row>
    <row r="13" spans="1:18" x14ac:dyDescent="0.2">
      <c r="A13" s="44" t="s">
        <v>27</v>
      </c>
      <c r="B13" s="25" t="s">
        <v>37</v>
      </c>
      <c r="C13" s="6">
        <v>4750</v>
      </c>
      <c r="D13" s="6">
        <v>4750</v>
      </c>
      <c r="E13" s="6">
        <v>4750</v>
      </c>
      <c r="F13" s="6">
        <v>4750</v>
      </c>
      <c r="G13" s="6">
        <v>4750</v>
      </c>
      <c r="H13" s="6">
        <v>4750</v>
      </c>
      <c r="I13" s="6">
        <v>4750</v>
      </c>
      <c r="J13" s="6">
        <v>4750</v>
      </c>
      <c r="K13" s="6">
        <v>4750</v>
      </c>
      <c r="L13" s="6">
        <v>4750</v>
      </c>
      <c r="M13" s="6">
        <v>4750</v>
      </c>
      <c r="N13" s="6">
        <v>4750</v>
      </c>
      <c r="R13" s="1"/>
    </row>
    <row r="14" spans="1:18" x14ac:dyDescent="0.2">
      <c r="A14" s="45"/>
      <c r="B14" s="26" t="s">
        <v>36</v>
      </c>
      <c r="C14" s="7">
        <v>1500</v>
      </c>
      <c r="D14" s="7">
        <v>1200</v>
      </c>
      <c r="E14" s="7">
        <v>1500</v>
      </c>
      <c r="F14" s="7">
        <v>1400</v>
      </c>
      <c r="G14" s="7">
        <v>1100</v>
      </c>
      <c r="H14" s="7">
        <v>2300</v>
      </c>
      <c r="I14" s="7">
        <v>2200</v>
      </c>
      <c r="J14" s="7">
        <v>2400</v>
      </c>
      <c r="K14" s="7">
        <v>1500</v>
      </c>
      <c r="L14" s="7">
        <v>1300</v>
      </c>
      <c r="M14" s="7">
        <v>1300</v>
      </c>
      <c r="N14" s="7">
        <v>1500</v>
      </c>
      <c r="R14" s="1"/>
    </row>
    <row r="15" spans="1:18" ht="16" thickBot="1" x14ac:dyDescent="0.25">
      <c r="A15" s="46"/>
      <c r="B15" s="8" t="s">
        <v>28</v>
      </c>
      <c r="C15" s="9">
        <f>C13+C14</f>
        <v>6250</v>
      </c>
      <c r="D15" s="9">
        <f t="shared" ref="D15:N15" si="0">D13+D14</f>
        <v>5950</v>
      </c>
      <c r="E15" s="9">
        <f t="shared" si="0"/>
        <v>6250</v>
      </c>
      <c r="F15" s="9">
        <f t="shared" si="0"/>
        <v>6150</v>
      </c>
      <c r="G15" s="9">
        <f t="shared" si="0"/>
        <v>5850</v>
      </c>
      <c r="H15" s="9">
        <f t="shared" si="0"/>
        <v>7050</v>
      </c>
      <c r="I15" s="9">
        <f t="shared" si="0"/>
        <v>6950</v>
      </c>
      <c r="J15" s="9">
        <f t="shared" si="0"/>
        <v>7150</v>
      </c>
      <c r="K15" s="9">
        <f t="shared" si="0"/>
        <v>6250</v>
      </c>
      <c r="L15" s="9">
        <f t="shared" si="0"/>
        <v>6050</v>
      </c>
      <c r="M15" s="9">
        <f t="shared" si="0"/>
        <v>6050</v>
      </c>
      <c r="N15" s="9">
        <f t="shared" si="0"/>
        <v>6250</v>
      </c>
      <c r="O15" s="1"/>
    </row>
    <row r="16" spans="1:18" ht="16" thickTop="1" x14ac:dyDescent="0.2">
      <c r="A16" s="47" t="s">
        <v>29</v>
      </c>
      <c r="B16" s="27" t="s">
        <v>3</v>
      </c>
      <c r="C16" s="11">
        <v>-480</v>
      </c>
      <c r="D16" s="11">
        <v>-430</v>
      </c>
      <c r="E16" s="11">
        <v>-575</v>
      </c>
      <c r="F16" s="11">
        <v>-615</v>
      </c>
      <c r="G16" s="11">
        <v>-545</v>
      </c>
      <c r="H16" s="11">
        <v>-675</v>
      </c>
      <c r="I16" s="11">
        <v>-725</v>
      </c>
      <c r="J16" s="11">
        <v>-815</v>
      </c>
      <c r="K16" s="11">
        <v>-575</v>
      </c>
      <c r="L16" s="11">
        <v>-605</v>
      </c>
      <c r="M16" s="11">
        <v>-625</v>
      </c>
      <c r="N16" s="11">
        <v>-715</v>
      </c>
    </row>
    <row r="17" spans="1:14" x14ac:dyDescent="0.2">
      <c r="A17" s="47"/>
      <c r="B17" s="27" t="s">
        <v>5</v>
      </c>
      <c r="C17" s="11">
        <v>-135</v>
      </c>
      <c r="D17" s="11">
        <v>-115</v>
      </c>
      <c r="E17" s="11">
        <v>-145</v>
      </c>
      <c r="F17" s="11">
        <v>-125</v>
      </c>
      <c r="G17" s="11">
        <v>-130</v>
      </c>
      <c r="H17" s="11">
        <v>-135</v>
      </c>
      <c r="I17" s="11">
        <v>-155</v>
      </c>
      <c r="J17" s="11">
        <v>-160</v>
      </c>
      <c r="K17" s="11">
        <v>-125</v>
      </c>
      <c r="L17" s="11">
        <v>-135</v>
      </c>
      <c r="M17" s="11">
        <v>-105</v>
      </c>
      <c r="N17" s="11">
        <v>-125</v>
      </c>
    </row>
    <row r="18" spans="1:14" x14ac:dyDescent="0.2">
      <c r="A18" s="47"/>
      <c r="B18" s="27" t="s">
        <v>7</v>
      </c>
      <c r="C18" s="11">
        <v>-85</v>
      </c>
      <c r="D18" s="11">
        <v>-85</v>
      </c>
      <c r="E18" s="11">
        <v>-105</v>
      </c>
      <c r="F18" s="11">
        <v>-125</v>
      </c>
      <c r="G18" s="11">
        <v>-110</v>
      </c>
      <c r="H18" s="11">
        <v>-120</v>
      </c>
      <c r="I18" s="11">
        <v>-115</v>
      </c>
      <c r="J18" s="11">
        <v>-135</v>
      </c>
      <c r="K18" s="11">
        <v>-85</v>
      </c>
      <c r="L18" s="11">
        <v>-85</v>
      </c>
      <c r="M18" s="11">
        <v>-125</v>
      </c>
      <c r="N18" s="11">
        <v>-135</v>
      </c>
    </row>
    <row r="19" spans="1:14" x14ac:dyDescent="0.2">
      <c r="A19" s="47"/>
      <c r="B19" s="27" t="s">
        <v>9</v>
      </c>
      <c r="C19" s="11">
        <v>-410</v>
      </c>
      <c r="D19" s="11">
        <v>-410</v>
      </c>
      <c r="E19" s="11">
        <v>-410</v>
      </c>
      <c r="F19" s="11">
        <v>-475</v>
      </c>
      <c r="G19" s="11">
        <v>-475</v>
      </c>
      <c r="H19" s="11">
        <v>-525</v>
      </c>
      <c r="I19" s="11">
        <v>-525</v>
      </c>
      <c r="J19" s="11">
        <v>-525</v>
      </c>
      <c r="K19" s="11">
        <v>-525</v>
      </c>
      <c r="L19" s="11">
        <v>-575</v>
      </c>
      <c r="M19" s="11">
        <v>-575</v>
      </c>
      <c r="N19" s="11">
        <v>-575</v>
      </c>
    </row>
    <row r="20" spans="1:14" x14ac:dyDescent="0.2">
      <c r="A20" s="47"/>
      <c r="B20" s="25" t="s">
        <v>40</v>
      </c>
      <c r="C20" s="11">
        <v>-325</v>
      </c>
      <c r="D20" s="11">
        <v>-325</v>
      </c>
      <c r="E20" s="11">
        <v>-325</v>
      </c>
      <c r="F20" s="11">
        <v>-325</v>
      </c>
      <c r="G20" s="11">
        <v>-325</v>
      </c>
      <c r="H20" s="11">
        <v>-325</v>
      </c>
      <c r="I20" s="11">
        <v>-325</v>
      </c>
      <c r="J20" s="11">
        <v>-325</v>
      </c>
      <c r="K20" s="11">
        <v>-325</v>
      </c>
      <c r="L20" s="11">
        <v>-325</v>
      </c>
      <c r="M20" s="11">
        <v>-325</v>
      </c>
      <c r="N20" s="11">
        <v>-325</v>
      </c>
    </row>
    <row r="21" spans="1:14" x14ac:dyDescent="0.2">
      <c r="A21" s="47"/>
      <c r="B21" s="27" t="s">
        <v>10</v>
      </c>
      <c r="C21" s="11">
        <v>-105</v>
      </c>
      <c r="D21" s="11">
        <v>-55</v>
      </c>
      <c r="E21" s="11">
        <v>-135</v>
      </c>
      <c r="F21" s="11">
        <v>-275</v>
      </c>
      <c r="G21" s="11">
        <v>-1100</v>
      </c>
      <c r="H21" s="11">
        <v>-225</v>
      </c>
      <c r="I21" s="11">
        <v>-235</v>
      </c>
      <c r="J21" s="11">
        <v>-1750</v>
      </c>
      <c r="K21" s="11">
        <v>-75</v>
      </c>
      <c r="L21" s="11">
        <v>-125</v>
      </c>
      <c r="M21" s="11">
        <v>-715</v>
      </c>
      <c r="N21" s="11">
        <v>-725</v>
      </c>
    </row>
    <row r="22" spans="1:14" x14ac:dyDescent="0.2">
      <c r="A22" s="47"/>
      <c r="B22" s="26" t="s">
        <v>4</v>
      </c>
      <c r="C22" s="13">
        <f>$B$10</f>
        <v>-1551.9435859325713</v>
      </c>
      <c r="D22" s="13">
        <f t="shared" ref="D22:N22" si="1">$B$10</f>
        <v>-1551.9435859325713</v>
      </c>
      <c r="E22" s="13">
        <f t="shared" si="1"/>
        <v>-1551.9435859325713</v>
      </c>
      <c r="F22" s="13">
        <f t="shared" si="1"/>
        <v>-1551.9435859325713</v>
      </c>
      <c r="G22" s="13">
        <f t="shared" si="1"/>
        <v>-1551.9435859325713</v>
      </c>
      <c r="H22" s="13">
        <f t="shared" si="1"/>
        <v>-1551.9435859325713</v>
      </c>
      <c r="I22" s="13">
        <f t="shared" si="1"/>
        <v>-1551.9435859325713</v>
      </c>
      <c r="J22" s="13">
        <f t="shared" si="1"/>
        <v>-1551.9435859325713</v>
      </c>
      <c r="K22" s="13">
        <f t="shared" si="1"/>
        <v>-1551.9435859325713</v>
      </c>
      <c r="L22" s="13">
        <f t="shared" si="1"/>
        <v>-1551.9435859325713</v>
      </c>
      <c r="M22" s="13">
        <f t="shared" si="1"/>
        <v>-1551.9435859325713</v>
      </c>
      <c r="N22" s="13">
        <f t="shared" si="1"/>
        <v>-1551.9435859325713</v>
      </c>
    </row>
    <row r="23" spans="1:14" x14ac:dyDescent="0.2">
      <c r="A23" s="47"/>
      <c r="B23" s="26" t="s">
        <v>41</v>
      </c>
      <c r="C23" s="13">
        <v>-400</v>
      </c>
      <c r="D23" s="13">
        <v>-350</v>
      </c>
      <c r="E23" s="13">
        <v>-300</v>
      </c>
      <c r="F23" s="13">
        <v>-375</v>
      </c>
      <c r="G23" s="13">
        <v>-5750</v>
      </c>
      <c r="H23" s="13">
        <v>-275</v>
      </c>
      <c r="I23" s="13">
        <v>-180</v>
      </c>
      <c r="J23" s="13">
        <v>-2420</v>
      </c>
      <c r="K23" s="13">
        <v>-210</v>
      </c>
      <c r="L23" s="13">
        <v>-375</v>
      </c>
      <c r="M23" s="13">
        <v>-415</v>
      </c>
      <c r="N23" s="13">
        <v>-895</v>
      </c>
    </row>
    <row r="24" spans="1:14" ht="16" thickBot="1" x14ac:dyDescent="0.25">
      <c r="A24" s="48"/>
      <c r="B24" s="14" t="s">
        <v>30</v>
      </c>
      <c r="C24" s="15">
        <f>SUM(C16:C23)</f>
        <v>-3491.9435859325713</v>
      </c>
      <c r="D24" s="15">
        <f t="shared" ref="D24:N24" si="2">SUM(D16:D23)</f>
        <v>-3321.9435859325713</v>
      </c>
      <c r="E24" s="15">
        <f t="shared" si="2"/>
        <v>-3546.9435859325713</v>
      </c>
      <c r="F24" s="15">
        <f t="shared" si="2"/>
        <v>-3866.9435859325713</v>
      </c>
      <c r="G24" s="15">
        <f t="shared" si="2"/>
        <v>-9986.9435859325713</v>
      </c>
      <c r="H24" s="15">
        <f t="shared" si="2"/>
        <v>-3831.9435859325713</v>
      </c>
      <c r="I24" s="15">
        <f t="shared" si="2"/>
        <v>-3811.9435859325713</v>
      </c>
      <c r="J24" s="15">
        <f t="shared" si="2"/>
        <v>-7681.9435859325713</v>
      </c>
      <c r="K24" s="15">
        <f t="shared" si="2"/>
        <v>-3471.9435859325713</v>
      </c>
      <c r="L24" s="15">
        <f t="shared" si="2"/>
        <v>-3776.9435859325713</v>
      </c>
      <c r="M24" s="15">
        <f t="shared" si="2"/>
        <v>-4436.9435859325713</v>
      </c>
      <c r="N24" s="15">
        <f t="shared" si="2"/>
        <v>-5046.9435859325713</v>
      </c>
    </row>
    <row r="25" spans="1:14" ht="17" thickTop="1" thickBot="1" x14ac:dyDescent="0.25">
      <c r="A25" s="16" t="s">
        <v>31</v>
      </c>
      <c r="B25" s="17" t="s">
        <v>39</v>
      </c>
      <c r="C25" s="18">
        <f>SUM(C15,C24)</f>
        <v>2758.0564140674287</v>
      </c>
      <c r="D25" s="18">
        <f t="shared" ref="D25:N25" si="3">SUM(D15,D24)</f>
        <v>2628.0564140674287</v>
      </c>
      <c r="E25" s="18">
        <f t="shared" si="3"/>
        <v>2703.0564140674287</v>
      </c>
      <c r="F25" s="18">
        <f t="shared" si="3"/>
        <v>2283.0564140674287</v>
      </c>
      <c r="G25" s="18">
        <f t="shared" si="3"/>
        <v>-4136.9435859325713</v>
      </c>
      <c r="H25" s="18">
        <f t="shared" si="3"/>
        <v>3218.0564140674287</v>
      </c>
      <c r="I25" s="18">
        <f t="shared" si="3"/>
        <v>3138.0564140674287</v>
      </c>
      <c r="J25" s="18">
        <f t="shared" si="3"/>
        <v>-531.9435859325713</v>
      </c>
      <c r="K25" s="18">
        <f t="shared" si="3"/>
        <v>2778.0564140674287</v>
      </c>
      <c r="L25" s="18">
        <f t="shared" si="3"/>
        <v>2273.0564140674287</v>
      </c>
      <c r="M25" s="18">
        <f t="shared" si="3"/>
        <v>1613.0564140674287</v>
      </c>
      <c r="N25" s="18">
        <f t="shared" si="3"/>
        <v>1203.0564140674287</v>
      </c>
    </row>
    <row r="26" spans="1:14" ht="16" thickTop="1" x14ac:dyDescent="0.2"/>
    <row r="27" spans="1:14" x14ac:dyDescent="0.2">
      <c r="A27" s="28" t="s">
        <v>33</v>
      </c>
      <c r="B27" s="36"/>
      <c r="C27" s="36"/>
      <c r="D27" s="29" t="s">
        <v>34</v>
      </c>
    </row>
    <row r="28" spans="1:14" x14ac:dyDescent="0.2">
      <c r="A28" s="49" t="s">
        <v>27</v>
      </c>
      <c r="B28" s="5" t="s">
        <v>37</v>
      </c>
      <c r="C28" s="34">
        <f>AVERAGE(C13:N13)</f>
        <v>4750</v>
      </c>
      <c r="D28" s="34"/>
    </row>
    <row r="29" spans="1:14" x14ac:dyDescent="0.2">
      <c r="A29" s="50"/>
      <c r="B29" s="5" t="s">
        <v>36</v>
      </c>
      <c r="C29" s="34">
        <f>AVERAGE(C14:N14)</f>
        <v>1600</v>
      </c>
      <c r="D29" s="34"/>
    </row>
    <row r="30" spans="1:14" x14ac:dyDescent="0.2">
      <c r="A30" s="51"/>
      <c r="B30" s="37" t="s">
        <v>28</v>
      </c>
      <c r="C30" s="41">
        <f>AVERAGE(C15:N15)</f>
        <v>6350</v>
      </c>
      <c r="D30" s="34"/>
    </row>
    <row r="31" spans="1:14" x14ac:dyDescent="0.2">
      <c r="A31" s="52" t="s">
        <v>29</v>
      </c>
      <c r="B31" s="10" t="s">
        <v>3</v>
      </c>
      <c r="C31" s="34">
        <f>AVERAGE(C16:N16)</f>
        <v>-615</v>
      </c>
      <c r="D31" s="34"/>
    </row>
    <row r="32" spans="1:14" x14ac:dyDescent="0.2">
      <c r="A32" s="52"/>
      <c r="B32" s="10" t="s">
        <v>5</v>
      </c>
      <c r="C32" s="34">
        <f t="shared" ref="C32:C38" si="4">AVERAGE(C17:N17)</f>
        <v>-132.5</v>
      </c>
      <c r="D32" s="34"/>
    </row>
    <row r="33" spans="1:4" x14ac:dyDescent="0.2">
      <c r="A33" s="52"/>
      <c r="B33" s="10" t="s">
        <v>7</v>
      </c>
      <c r="C33" s="34">
        <f t="shared" si="4"/>
        <v>-109.16666666666667</v>
      </c>
      <c r="D33" s="34"/>
    </row>
    <row r="34" spans="1:4" x14ac:dyDescent="0.2">
      <c r="A34" s="52"/>
      <c r="B34" s="10" t="s">
        <v>9</v>
      </c>
      <c r="C34" s="34">
        <f t="shared" si="4"/>
        <v>-500.41666666666669</v>
      </c>
      <c r="D34" s="34"/>
    </row>
    <row r="35" spans="1:4" x14ac:dyDescent="0.2">
      <c r="A35" s="52"/>
      <c r="B35" s="12" t="s">
        <v>40</v>
      </c>
      <c r="C35" s="34">
        <f t="shared" si="4"/>
        <v>-325</v>
      </c>
      <c r="D35" s="34"/>
    </row>
    <row r="36" spans="1:4" x14ac:dyDescent="0.2">
      <c r="A36" s="52"/>
      <c r="B36" s="10" t="s">
        <v>10</v>
      </c>
      <c r="C36" s="34">
        <f t="shared" si="4"/>
        <v>-460</v>
      </c>
      <c r="D36" s="34"/>
    </row>
    <row r="37" spans="1:4" x14ac:dyDescent="0.2">
      <c r="A37" s="52"/>
      <c r="B37" s="12" t="s">
        <v>4</v>
      </c>
      <c r="C37" s="34">
        <f t="shared" si="4"/>
        <v>-1551.9435859325713</v>
      </c>
      <c r="D37" s="34"/>
    </row>
    <row r="38" spans="1:4" x14ac:dyDescent="0.2">
      <c r="A38" s="52"/>
      <c r="B38" s="12" t="s">
        <v>41</v>
      </c>
      <c r="C38" s="34">
        <f t="shared" si="4"/>
        <v>-995.41666666666663</v>
      </c>
      <c r="D38" s="34"/>
    </row>
    <row r="39" spans="1:4" x14ac:dyDescent="0.2">
      <c r="A39" s="53"/>
      <c r="B39" s="38" t="s">
        <v>30</v>
      </c>
      <c r="C39" s="40">
        <f>AVERAGE(C24:N24)</f>
        <v>-4689.4435859325722</v>
      </c>
      <c r="D39" s="34"/>
    </row>
    <row r="40" spans="1:4" x14ac:dyDescent="0.2">
      <c r="A40" s="35" t="s">
        <v>31</v>
      </c>
      <c r="B40" s="39" t="s">
        <v>39</v>
      </c>
      <c r="C40" s="42">
        <f>C30-C39</f>
        <v>11039.443585932571</v>
      </c>
      <c r="D40" s="34"/>
    </row>
  </sheetData>
  <mergeCells count="4">
    <mergeCell ref="A13:A15"/>
    <mergeCell ref="A16:A24"/>
    <mergeCell ref="A28:A30"/>
    <mergeCell ref="A31:A39"/>
  </mergeCells>
  <conditionalFormatting sqref="C28:C4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{6AB259B5-0BCA-2347-96AE-791EAF69C6A1}</x14:id>
        </ext>
      </extLst>
    </cfRule>
  </conditionalFormatting>
  <pageMargins left="0.7" right="0.7" top="0.75" bottom="0.75" header="0.3" footer="0.3"/>
  <pageSetup scale="73" orientation="landscape" r:id="rId1"/>
  <headerFooter>
    <oddFooter>&amp;R&amp;F &amp;A &amp;D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B259B5-0BCA-2347-96AE-791EAF69C6A1}">
            <x14:dataBar minLength="0" maxLength="100" gradient="0" axisPosition="middle">
              <x14:cfvo type="autoMin"/>
              <x14:cfvo type="autoMax"/>
              <x14:negativeFillColor rgb="FFFF0000"/>
              <x14:axisColor rgb="FF000000"/>
            </x14:dataBar>
          </x14:cfRule>
          <xm:sqref>C28:C40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Budget!C13:N13</xm:f>
              <xm:sqref>D28</xm:sqref>
            </x14:sparkline>
            <x14:sparkline>
              <xm:f>Budget!C14:N14</xm:f>
              <xm:sqref>D29</xm:sqref>
            </x14:sparkline>
            <x14:sparkline>
              <xm:f>Budget!C15:N15</xm:f>
              <xm:sqref>D30</xm:sqref>
            </x14:sparkline>
            <x14:sparkline>
              <xm:f>Budget!C16:N16</xm:f>
              <xm:sqref>D31</xm:sqref>
            </x14:sparkline>
            <x14:sparkline>
              <xm:f>Budget!C17:N17</xm:f>
              <xm:sqref>D32</xm:sqref>
            </x14:sparkline>
            <x14:sparkline>
              <xm:f>Budget!C18:N18</xm:f>
              <xm:sqref>D33</xm:sqref>
            </x14:sparkline>
            <x14:sparkline>
              <xm:f>Budget!C19:N19</xm:f>
              <xm:sqref>D34</xm:sqref>
            </x14:sparkline>
            <x14:sparkline>
              <xm:f>Budget!C20:N20</xm:f>
              <xm:sqref>D35</xm:sqref>
            </x14:sparkline>
            <x14:sparkline>
              <xm:f>Budget!C21:N21</xm:f>
              <xm:sqref>D36</xm:sqref>
            </x14:sparkline>
            <x14:sparkline>
              <xm:f>Budget!C22:N22</xm:f>
              <xm:sqref>D37</xm:sqref>
            </x14:sparkline>
            <x14:sparkline>
              <xm:f>Budget!C23:N23</xm:f>
              <xm:sqref>D38</xm:sqref>
            </x14:sparkline>
            <x14:sparkline>
              <xm:f>Budget!C24:N24</xm:f>
              <xm:sqref>D39</xm:sqref>
            </x14:sparkline>
            <x14:sparkline>
              <xm:f>Budget!C25:N25</xm:f>
              <xm:sqref>D40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Stefanek</dc:creator>
  <cp:lastModifiedBy>Microsoft Office User</cp:lastModifiedBy>
  <cp:lastPrinted>2015-10-11T22:17:49Z</cp:lastPrinted>
  <dcterms:created xsi:type="dcterms:W3CDTF">2015-10-11T06:04:03Z</dcterms:created>
  <dcterms:modified xsi:type="dcterms:W3CDTF">2017-09-26T15:41:25Z</dcterms:modified>
</cp:coreProperties>
</file>