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aling\Desktop\ken_local\night\"/>
    </mc:Choice>
  </mc:AlternateContent>
  <xr:revisionPtr revIDLastSave="0" documentId="13_ncr:1_{173BEACE-5C36-4F57-82E9-0D1F4AB515CF}" xr6:coauthVersionLast="47" xr6:coauthVersionMax="47" xr10:uidLastSave="{00000000-0000-0000-0000-000000000000}"/>
  <bookViews>
    <workbookView xWindow="31110" yWindow="630" windowWidth="21600" windowHeight="12915" xr2:uid="{00000000-000D-0000-FFFF-FFFF00000000}"/>
  </bookViews>
  <sheets>
    <sheet name="csop" sheetId="2" r:id="rId1"/>
  </sheets>
  <calcPr calcId="191029"/>
</workbook>
</file>

<file path=xl/calcChain.xml><?xml version="1.0" encoding="utf-8"?>
<calcChain xmlns="http://schemas.openxmlformats.org/spreadsheetml/2006/main">
  <c r="F10" i="2" l="1"/>
  <c r="F9" i="2"/>
  <c r="F6" i="2"/>
  <c r="F3" i="2"/>
  <c r="F2" i="2"/>
  <c r="H4" i="2"/>
  <c r="I4" i="2" s="1"/>
  <c r="H5" i="2"/>
  <c r="I5" i="2" s="1"/>
  <c r="H6" i="2"/>
  <c r="I6" i="2" s="1"/>
  <c r="H7" i="2"/>
  <c r="H8" i="2"/>
  <c r="H9" i="2"/>
  <c r="I9" i="2" s="1"/>
  <c r="H10" i="2"/>
  <c r="I10" i="2" s="1"/>
  <c r="E4" i="2"/>
  <c r="E3" i="2"/>
  <c r="E5" i="2"/>
  <c r="E6" i="2"/>
  <c r="E7" i="2"/>
  <c r="E8" i="2"/>
  <c r="E9" i="2"/>
  <c r="E10" i="2"/>
  <c r="A4" i="2"/>
  <c r="A5" i="2"/>
  <c r="A6" i="2"/>
  <c r="A7" i="2"/>
  <c r="A8" i="2"/>
  <c r="A9" i="2"/>
  <c r="A10" i="2"/>
  <c r="I7" i="2"/>
  <c r="I8" i="2"/>
  <c r="N10" i="2"/>
  <c r="N9" i="2"/>
  <c r="N6" i="2"/>
  <c r="N2" i="2"/>
  <c r="N3" i="2"/>
  <c r="H3" i="2" s="1"/>
  <c r="I3" i="2" s="1"/>
  <c r="G3" i="2"/>
  <c r="H2" i="2"/>
  <c r="I2" i="2" s="1"/>
  <c r="G2" i="2"/>
  <c r="G6" i="2"/>
  <c r="G9" i="2"/>
  <c r="G10" i="2"/>
  <c r="E2" i="2"/>
  <c r="A3" i="2"/>
  <c r="A2" i="2"/>
</calcChain>
</file>

<file path=xl/sharedStrings.xml><?xml version="1.0" encoding="utf-8"?>
<sst xmlns="http://schemas.openxmlformats.org/spreadsheetml/2006/main" count="45" uniqueCount="32">
  <si>
    <t>Trade date</t>
  </si>
  <si>
    <t>Fund code</t>
  </si>
  <si>
    <t>Account</t>
  </si>
  <si>
    <t>B/S</t>
  </si>
  <si>
    <t>Ticker</t>
  </si>
  <si>
    <t>Lot size</t>
  </si>
  <si>
    <t>Avg Price</t>
  </si>
  <si>
    <t xml:space="preserve">HK-GLD-L </t>
  </si>
  <si>
    <t xml:space="preserve">                        </t>
  </si>
  <si>
    <t>Gold Futures +2x</t>
  </si>
  <si>
    <t xml:space="preserve">HK-GLD-I </t>
  </si>
  <si>
    <t>Gold Futures -1x</t>
  </si>
  <si>
    <t>HK-NDX-2I</t>
  </si>
  <si>
    <t xml:space="preserve">Nasdaq -2x      </t>
  </si>
  <si>
    <t xml:space="preserve">HK-OIL-I </t>
  </si>
  <si>
    <t xml:space="preserve">Oil -1x         </t>
  </si>
  <si>
    <t>HK-NDX-2L</t>
  </si>
  <si>
    <t xml:space="preserve">Nasdaq +2x      </t>
  </si>
  <si>
    <t>UBS A/C ID</t>
    <phoneticPr fontId="2" type="noConversion"/>
  </si>
  <si>
    <t>=</t>
  </si>
  <si>
    <t>+2X</t>
  </si>
  <si>
    <t>-1X</t>
  </si>
  <si>
    <t>no</t>
  </si>
  <si>
    <t>trade</t>
  </si>
  <si>
    <t>CLU3</t>
  </si>
  <si>
    <t>NQU3</t>
  </si>
  <si>
    <t>-2X</t>
  </si>
  <si>
    <t>Delegation</t>
    <phoneticPr fontId="2" type="noConversion"/>
  </si>
  <si>
    <t xml:space="preserve">GCZ3 </t>
  </si>
  <si>
    <t>Buy</t>
    <phoneticPr fontId="2" type="noConversion"/>
  </si>
  <si>
    <t>Sell</t>
    <phoneticPr fontId="2" type="noConversion"/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</si>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</sst>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JhengHei"/>
      <family val="2"/>
      <charset val="136"/>
    </font>
    <font>
      <sz val="11"/>
      <color theme="1"/>
      <name val="微软雅黑"/>
      <family val="2"/>
      <charset val="136"/>
    </font>
    <font>
      <sz val="11"/>
      <color theme="9" tint="-0.499984740745262"/>
      <name val="宋体"/>
      <family val="2"/>
      <scheme val="minor"/>
    </font>
    <font>
      <sz val="11"/>
      <color theme="9" tint="-0.499984740745262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4B95-659E-4364-BEAE-995ED3CA2173}">
  <dimension ref="A1:N16"/>
  <sheetViews>
    <sheetView tabSelected="1" workbookViewId="0">
      <selection activeCell="H12" sqref="H12"/>
    </sheetView>
  </sheetViews>
  <sheetFormatPr defaultRowHeight="13.5" x14ac:dyDescent="0.15"/>
  <cols>
    <col min="1" max="1" width="13.25" bestFit="1" customWidth="1"/>
    <col min="2" max="2" width="14" customWidth="1"/>
    <col min="3" max="3" width="13.625" customWidth="1"/>
    <col min="4" max="4" width="23" customWidth="1"/>
    <col min="7" max="7" width="10" customWidth="1"/>
    <col min="8" max="8" width="12.375" customWidth="1"/>
    <col min="9" max="9" width="11.625" bestFit="1" customWidth="1"/>
    <col min="10" max="10" width="2.375" customWidth="1"/>
    <col min="11" max="11" width="10.875" customWidth="1"/>
    <col min="12" max="12" width="7.875" customWidth="1"/>
  </cols>
  <sheetData>
    <row r="1" spans="1:14" x14ac:dyDescent="0.1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27</v>
      </c>
      <c r="K1" s="5" t="s">
        <v>28</v>
      </c>
      <c r="L1" s="5" t="s">
        <v>19</v>
      </c>
      <c r="M1" s="5">
        <v>2005.3</v>
      </c>
    </row>
    <row r="2" spans="1:14" x14ac:dyDescent="0.15">
      <c r="A2" s="2">
        <f ca="1">VALUE(TEXT(TODAY()-1,"YYYYMMDD"))</f>
        <v>20230725</v>
      </c>
      <c r="B2" s="2" t="s">
        <v>10</v>
      </c>
      <c r="C2" s="2" t="s">
        <v>8</v>
      </c>
      <c r="D2" s="2" t="s">
        <v>11</v>
      </c>
      <c r="E2" s="2" t="str">
        <f>IF(OR(L2="buy",L2="sell"),L2,"-")</f>
        <v>-</v>
      </c>
      <c r="F2" s="2" t="str">
        <f>K1</f>
        <v xml:space="preserve">GCZ3 </v>
      </c>
      <c r="G2" s="2">
        <f>IF(ISTEXT(M2),0,M2)</f>
        <v>0</v>
      </c>
      <c r="H2" s="2">
        <f>IF(ISTEXT(N2),0,N2)</f>
        <v>0</v>
      </c>
      <c r="I2" t="str">
        <f>IF(H2&gt;0,"Y","")</f>
        <v/>
      </c>
      <c r="K2" s="5" t="s">
        <v>21</v>
      </c>
      <c r="L2" s="5" t="s">
        <v>22</v>
      </c>
      <c r="M2" s="5" t="s">
        <v>23</v>
      </c>
      <c r="N2">
        <f>IF(ISTEXT(M2),0,$M$1)</f>
        <v>0</v>
      </c>
    </row>
    <row r="3" spans="1:14" ht="15" x14ac:dyDescent="0.25">
      <c r="A3" s="2">
        <f t="shared" ref="A3:A10" ca="1" si="0">VALUE(TEXT(TODAY()-1,"YYYYMMDD"))</f>
        <v>20230725</v>
      </c>
      <c r="B3" s="2" t="s">
        <v>7</v>
      </c>
      <c r="C3" s="2" t="s">
        <v>8</v>
      </c>
      <c r="D3" s="2" t="s">
        <v>9</v>
      </c>
      <c r="E3" s="2" t="str">
        <f t="shared" ref="E3:E10" si="1">IF(OR(L3="buy",L3="sell"),L3,"-")</f>
        <v>Sell</v>
      </c>
      <c r="F3" s="2" t="str">
        <f>K1</f>
        <v xml:space="preserve">GCZ3 </v>
      </c>
      <c r="G3" s="2">
        <f>IF(ISTEXT(M3),0,M3)</f>
        <v>40</v>
      </c>
      <c r="H3" s="2">
        <f t="shared" ref="H3:H10" si="2">IF(ISTEXT(N3),0,N3)</f>
        <v>2005.3</v>
      </c>
      <c r="I3" t="str">
        <f t="shared" ref="I3:I10" si="3">IF(H3&gt;0,"Y","")</f>
        <v>Y</v>
      </c>
      <c r="K3" s="5" t="s">
        <v>20</v>
      </c>
      <c r="L3" s="6" t="s">
        <v>31</v>
      </c>
      <c r="M3" s="5">
        <v>40</v>
      </c>
      <c r="N3">
        <f>IF(ISTEXT(M3),0,$M$1)</f>
        <v>2005.3</v>
      </c>
    </row>
    <row r="4" spans="1:14" ht="15" x14ac:dyDescent="0.25">
      <c r="A4" s="2">
        <f t="shared" ca="1" si="0"/>
        <v>20230725</v>
      </c>
      <c r="B4" s="2"/>
      <c r="C4" s="2"/>
      <c r="D4" s="2"/>
      <c r="E4" s="2" t="str">
        <f>IF(OR(L4="buy",L4="sell"),L4,"-")</f>
        <v>-</v>
      </c>
      <c r="F4" s="2"/>
      <c r="G4" s="2"/>
      <c r="H4" s="2">
        <f t="shared" si="2"/>
        <v>0</v>
      </c>
      <c r="I4" t="str">
        <f t="shared" si="3"/>
        <v/>
      </c>
      <c r="K4" s="5"/>
      <c r="L4" s="6"/>
      <c r="M4" s="5"/>
    </row>
    <row r="5" spans="1:14" x14ac:dyDescent="0.15">
      <c r="A5" s="2">
        <f t="shared" ca="1" si="0"/>
        <v>20230725</v>
      </c>
      <c r="B5" s="2"/>
      <c r="C5" s="2"/>
      <c r="D5" s="2"/>
      <c r="E5" s="2" t="str">
        <f t="shared" si="1"/>
        <v>-</v>
      </c>
      <c r="F5" s="2"/>
      <c r="G5" s="2"/>
      <c r="H5" s="2">
        <f t="shared" si="2"/>
        <v>0</v>
      </c>
      <c r="I5" t="str">
        <f t="shared" si="3"/>
        <v/>
      </c>
      <c r="K5" s="5" t="s">
        <v>24</v>
      </c>
      <c r="L5" s="5" t="s">
        <v>19</v>
      </c>
      <c r="M5" s="5">
        <v>75.5</v>
      </c>
    </row>
    <row r="6" spans="1:14" x14ac:dyDescent="0.15">
      <c r="A6" s="2">
        <f t="shared" ca="1" si="0"/>
        <v>20230725</v>
      </c>
      <c r="B6" s="2" t="s">
        <v>14</v>
      </c>
      <c r="C6" s="2" t="s">
        <v>8</v>
      </c>
      <c r="D6" s="2" t="s">
        <v>15</v>
      </c>
      <c r="E6" s="2" t="str">
        <f t="shared" si="1"/>
        <v>-</v>
      </c>
      <c r="F6" s="2" t="str">
        <f>K5</f>
        <v>CLU3</v>
      </c>
      <c r="G6" s="2">
        <f t="shared" ref="G6:G10" si="4">IF(ISTEXT(M6),0,M6)</f>
        <v>0</v>
      </c>
      <c r="H6" s="2">
        <f t="shared" si="2"/>
        <v>0</v>
      </c>
      <c r="I6" t="str">
        <f t="shared" si="3"/>
        <v/>
      </c>
      <c r="K6" s="5" t="s">
        <v>21</v>
      </c>
      <c r="L6" s="5" t="s">
        <v>22</v>
      </c>
      <c r="M6" s="5" t="s">
        <v>23</v>
      </c>
      <c r="N6">
        <f>IF(ISTEXT(M6),0,$M$5)</f>
        <v>0</v>
      </c>
    </row>
    <row r="7" spans="1:14" x14ac:dyDescent="0.15">
      <c r="A7" s="2">
        <f t="shared" ca="1" si="0"/>
        <v>20230725</v>
      </c>
      <c r="B7" s="2"/>
      <c r="C7" s="2"/>
      <c r="D7" s="2"/>
      <c r="E7" s="2" t="str">
        <f t="shared" si="1"/>
        <v>-</v>
      </c>
      <c r="F7" s="2"/>
      <c r="G7" s="2"/>
      <c r="H7" s="2">
        <f t="shared" si="2"/>
        <v>0</v>
      </c>
      <c r="I7" t="str">
        <f t="shared" si="3"/>
        <v/>
      </c>
      <c r="K7" s="5"/>
      <c r="L7" s="5"/>
      <c r="M7" s="5"/>
    </row>
    <row r="8" spans="1:14" x14ac:dyDescent="0.15">
      <c r="A8" s="2">
        <f t="shared" ca="1" si="0"/>
        <v>20230725</v>
      </c>
      <c r="B8" s="2"/>
      <c r="C8" s="2"/>
      <c r="D8" s="2"/>
      <c r="E8" s="2" t="str">
        <f t="shared" si="1"/>
        <v>-</v>
      </c>
      <c r="F8" s="2"/>
      <c r="G8" s="2"/>
      <c r="H8" s="2">
        <f t="shared" si="2"/>
        <v>0</v>
      </c>
      <c r="I8" t="str">
        <f t="shared" si="3"/>
        <v/>
      </c>
      <c r="K8" s="5" t="s">
        <v>25</v>
      </c>
      <c r="L8" s="5" t="s">
        <v>19</v>
      </c>
      <c r="M8" s="5">
        <v>15960</v>
      </c>
    </row>
    <row r="9" spans="1:14" x14ac:dyDescent="0.15">
      <c r="A9" s="2">
        <f t="shared" ca="1" si="0"/>
        <v>20230725</v>
      </c>
      <c r="B9" s="2" t="s">
        <v>12</v>
      </c>
      <c r="C9" s="2" t="s">
        <v>8</v>
      </c>
      <c r="D9" s="2" t="s">
        <v>13</v>
      </c>
      <c r="E9" s="2" t="str">
        <f t="shared" si="1"/>
        <v>Sell</v>
      </c>
      <c r="F9" s="2" t="str">
        <f>K8</f>
        <v>NQU3</v>
      </c>
      <c r="G9" s="2">
        <f t="shared" si="4"/>
        <v>8</v>
      </c>
      <c r="H9" s="2">
        <f t="shared" si="2"/>
        <v>15960</v>
      </c>
      <c r="I9" t="str">
        <f t="shared" si="3"/>
        <v>Y</v>
      </c>
      <c r="K9" s="5" t="s">
        <v>26</v>
      </c>
      <c r="L9" s="5" t="s">
        <v>31</v>
      </c>
      <c r="M9" s="5">
        <v>8</v>
      </c>
      <c r="N9">
        <f>IF(ISTEXT(M9),0,$M$8)</f>
        <v>15960</v>
      </c>
    </row>
    <row r="10" spans="1:14" x14ac:dyDescent="0.15">
      <c r="A10" s="2">
        <f t="shared" ca="1" si="0"/>
        <v>20230725</v>
      </c>
      <c r="B10" s="2" t="s">
        <v>16</v>
      </c>
      <c r="C10" s="2" t="s">
        <v>8</v>
      </c>
      <c r="D10" s="2" t="s">
        <v>17</v>
      </c>
      <c r="E10" s="2" t="str">
        <f t="shared" si="1"/>
        <v>-</v>
      </c>
      <c r="F10" s="2" t="str">
        <f>K8</f>
        <v>NQU3</v>
      </c>
      <c r="G10" s="2">
        <f t="shared" si="4"/>
        <v>0</v>
      </c>
      <c r="H10" s="2">
        <f t="shared" si="2"/>
        <v>0</v>
      </c>
      <c r="I10" t="str">
        <f t="shared" si="3"/>
        <v/>
      </c>
      <c r="K10" s="5" t="s">
        <v>20</v>
      </c>
      <c r="L10" s="5" t="s">
        <v>22</v>
      </c>
      <c r="M10" s="5" t="s">
        <v>23</v>
      </c>
      <c r="N10">
        <f>IF(ISTEXT(M10),0,$M$8)</f>
        <v>0</v>
      </c>
    </row>
    <row r="11" spans="1:14" ht="16.5" x14ac:dyDescent="0.3">
      <c r="I11" s="4"/>
    </row>
    <row r="12" spans="1:14" ht="16.5" x14ac:dyDescent="0.3">
      <c r="I12" s="4"/>
    </row>
    <row r="15" spans="1:14" ht="15" x14ac:dyDescent="0.25">
      <c r="L15" s="3" t="s">
        <v>29</v>
      </c>
    </row>
    <row r="16" spans="1:14" ht="15" x14ac:dyDescent="0.25">
      <c r="L16" s="3" t="s">
        <v>30</v>
      </c>
    </row>
  </sheetData>
  <phoneticPr fontId="2" type="noConversion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Dealing</cp:lastModifiedBy>
  <cp:lastPrinted>2023-07-19T01:40:07Z</cp:lastPrinted>
  <dcterms:created xsi:type="dcterms:W3CDTF">2023-05-22T21:30:07Z</dcterms:created>
  <dcterms:modified xsi:type="dcterms:W3CDTF">2023-07-25T16:33:31Z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487ca1-3ae9-46d9-9f4f-bccbf4ee90d6_Enabled">
    <vt:lpwstr>true</vt:lpwstr>
  </property>
  <property fmtid="{D5CDD505-2E9C-101B-9397-08002B2CF9AE}" pid="3" name="MSIP_Label_ce487ca1-3ae9-46d9-9f4f-bccbf4ee90d6_SetDate">
    <vt:lpwstr>2023-07-07T01:47:35Z</vt:lpwstr>
  </property>
  <property fmtid="{D5CDD505-2E9C-101B-9397-08002B2CF9AE}" pid="4" name="MSIP_Label_ce487ca1-3ae9-46d9-9f4f-bccbf4ee90d6_Method">
    <vt:lpwstr>Standard</vt:lpwstr>
  </property>
  <property fmtid="{D5CDD505-2E9C-101B-9397-08002B2CF9AE}" pid="5" name="MSIP_Label_ce487ca1-3ae9-46d9-9f4f-bccbf4ee90d6_Name">
    <vt:lpwstr>defa4170-0d19-0005-0004-bc88714345d2</vt:lpwstr>
  </property>
  <property fmtid="{D5CDD505-2E9C-101B-9397-08002B2CF9AE}" pid="6" name="MSIP_Label_ce487ca1-3ae9-46d9-9f4f-bccbf4ee90d6_SiteId">
    <vt:lpwstr>912c1411-7216-4f78-a1e1-a38aea5c33fd</vt:lpwstr>
  </property>
  <property fmtid="{D5CDD505-2E9C-101B-9397-08002B2CF9AE}" pid="7" name="MSIP_Label_ce487ca1-3ae9-46d9-9f4f-bccbf4ee90d6_ActionId">
    <vt:lpwstr>4186e3ed-5ff8-411e-8e14-0bdee800279b</vt:lpwstr>
  </property>
  <property fmtid="{D5CDD505-2E9C-101B-9397-08002B2CF9AE}" pid="8" name="MSIP_Label_ce487ca1-3ae9-46d9-9f4f-bccbf4ee90d6_ContentBits">
    <vt:lpwstr>0</vt:lpwstr>
  </property>
</Properties>
</file>