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/>
  <mc:AlternateContent xmlns:mc="http://schemas.openxmlformats.org/markup-compatibility/2006">
    <mc:Choice Requires="x15">
      <x15ac:absPath xmlns:x15ac="http://schemas.microsoft.com/office/spreadsheetml/2010/11/ac" url="\\10.109.255.11\交易风控部\Dealing Room\ken leung\vba\"/>
    </mc:Choice>
  </mc:AlternateContent>
  <xr:revisionPtr revIDLastSave="0" documentId="13_ncr:1_{F8FF152C-A067-428E-9F10-48C5B3EA9EEB}" xr6:coauthVersionLast="36" xr6:coauthVersionMax="47" xr10:uidLastSave="{00000000-0000-0000-0000-000000000000}"/>
  <bookViews>
    <workbookView minimized="1" xWindow="2685" yWindow="2415" windowWidth="19695" windowHeight="12840" xr2:uid="{00000000-000D-0000-FFFF-FFFF00000000}"/>
  </bookViews>
  <sheets>
    <sheet name="CUT" sheetId="1" r:id="rId1"/>
    <sheet name="MC" sheetId="5" r:id="rId2"/>
    <sheet name="PW" sheetId="2" r:id="rId3"/>
    <sheet name="check list" sheetId="3" r:id="rId4"/>
    <sheet name="dayend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14" i="1" l="1"/>
  <c r="F4" i="1"/>
  <c r="C2" i="5" l="1"/>
  <c r="E11" i="1" l="1"/>
  <c r="C11" i="1"/>
  <c r="F11" i="1" l="1"/>
  <c r="C2" i="1" l="1"/>
  <c r="F2" i="1" s="1"/>
  <c r="R2" i="4" l="1"/>
  <c r="T2" i="4" s="1"/>
  <c r="U2" i="4" l="1"/>
  <c r="S2" i="4"/>
  <c r="V2" i="4" l="1"/>
</calcChain>
</file>

<file path=xl/sharedStrings.xml><?xml version="1.0" encoding="utf-8"?>
<sst xmlns="http://schemas.openxmlformats.org/spreadsheetml/2006/main" count="283" uniqueCount="265">
  <si>
    <t>AC</t>
    <phoneticPr fontId="1" type="noConversion"/>
  </si>
  <si>
    <t>CODE</t>
    <phoneticPr fontId="1" type="noConversion"/>
  </si>
  <si>
    <t>IM</t>
    <phoneticPr fontId="1" type="noConversion"/>
  </si>
  <si>
    <t>0.2IM</t>
    <phoneticPr fontId="1" type="noConversion"/>
  </si>
  <si>
    <t>CUT</t>
    <phoneticPr fontId="1" type="noConversion"/>
  </si>
  <si>
    <t>MARGIN</t>
    <phoneticPr fontId="1" type="noConversion"/>
  </si>
  <si>
    <t>H591</t>
    <phoneticPr fontId="1" type="noConversion"/>
  </si>
  <si>
    <t>CHTA9000</t>
    <phoneticPr fontId="1" type="noConversion"/>
  </si>
  <si>
    <t>Abcd@12345</t>
    <phoneticPr fontId="1" type="noConversion"/>
  </si>
  <si>
    <t>TT</t>
    <phoneticPr fontId="1" type="noConversion"/>
  </si>
  <si>
    <t>dealing@htfc.com.hk</t>
    <phoneticPr fontId="1" type="noConversion"/>
  </si>
  <si>
    <t xml:space="preserve">FileZilla </t>
    <phoneticPr fontId="1" type="noConversion"/>
  </si>
  <si>
    <t>sftp.phillipfutures.com.sg</t>
    <phoneticPr fontId="1" type="noConversion"/>
  </si>
  <si>
    <t>HTA_CLO</t>
    <phoneticPr fontId="1" type="noConversion"/>
  </si>
  <si>
    <t>P@ssw0rd!</t>
    <phoneticPr fontId="1" type="noConversion"/>
  </si>
  <si>
    <t>打野怪</t>
    <phoneticPr fontId="1" type="noConversion"/>
  </si>
  <si>
    <t>marex</t>
    <phoneticPr fontId="1" type="noConversion"/>
  </si>
  <si>
    <t>dealing@htfc.com.hk</t>
  </si>
  <si>
    <t>Htfc@12345</t>
  </si>
  <si>
    <t>HKEX</t>
    <phoneticPr fontId="1" type="noConversion"/>
  </si>
  <si>
    <t>0300</t>
    <phoneticPr fontId="1" type="noConversion"/>
  </si>
  <si>
    <t>0600</t>
    <phoneticPr fontId="1" type="noConversion"/>
  </si>
  <si>
    <t>0515</t>
    <phoneticPr fontId="1" type="noConversion"/>
  </si>
  <si>
    <t>scan ticket</t>
    <phoneticPr fontId="1" type="noConversion"/>
  </si>
  <si>
    <t>email settlement</t>
    <phoneticPr fontId="1" type="noConversion"/>
  </si>
  <si>
    <t>PH portal</t>
    <phoneticPr fontId="1" type="noConversion"/>
  </si>
  <si>
    <t>closeout</t>
    <phoneticPr fontId="1" type="noConversion"/>
  </si>
  <si>
    <t>browser</t>
    <phoneticPr fontId="1" type="noConversion"/>
  </si>
  <si>
    <t>Marex</t>
    <phoneticPr fontId="1" type="noConversion"/>
  </si>
  <si>
    <t>CME firmsoft</t>
    <phoneticPr fontId="1" type="noConversion"/>
  </si>
  <si>
    <t>ATP</t>
    <phoneticPr fontId="1" type="noConversion"/>
  </si>
  <si>
    <t>Esunny</t>
    <phoneticPr fontId="1" type="noConversion"/>
  </si>
  <si>
    <t>上手</t>
    <phoneticPr fontId="1" type="noConversion"/>
  </si>
  <si>
    <t>if finish</t>
    <phoneticPr fontId="1" type="noConversion"/>
  </si>
  <si>
    <t>gateway</t>
    <phoneticPr fontId="1" type="noConversion"/>
  </si>
  <si>
    <t>price</t>
    <phoneticPr fontId="1" type="noConversion"/>
  </si>
  <si>
    <t>relogin</t>
    <phoneticPr fontId="1" type="noConversion"/>
  </si>
  <si>
    <t>Htfc@1234567890</t>
    <phoneticPr fontId="1" type="noConversion"/>
  </si>
  <si>
    <t>ref_name</t>
    <phoneticPr fontId="8" type="noConversion"/>
  </si>
  <si>
    <t>old_name</t>
  </si>
  <si>
    <t>new_name</t>
  </si>
  <si>
    <t>old_dir</t>
    <phoneticPr fontId="8" type="noConversion"/>
  </si>
  <si>
    <t>common_dir</t>
    <phoneticPr fontId="8" type="noConversion"/>
  </si>
  <si>
    <t>special_dir</t>
    <phoneticPr fontId="8" type="noConversion"/>
  </si>
  <si>
    <t>new_dir</t>
    <phoneticPr fontId="8" type="noConversion"/>
  </si>
  <si>
    <t>old_path</t>
  </si>
  <si>
    <t>new_path</t>
  </si>
  <si>
    <t>test</t>
    <phoneticPr fontId="8" type="noConversion"/>
  </si>
  <si>
    <t>Date</t>
    <phoneticPr fontId="1" type="noConversion"/>
  </si>
  <si>
    <t>Year</t>
    <phoneticPr fontId="1" type="noConversion"/>
  </si>
  <si>
    <t>Month</t>
    <phoneticPr fontId="1" type="noConversion"/>
  </si>
  <si>
    <t>Day</t>
    <phoneticPr fontId="1" type="noConversion"/>
  </si>
  <si>
    <t>yyyymmdd</t>
    <phoneticPr fontId="1" type="noConversion"/>
  </si>
  <si>
    <t>ESUNNY Order Report 20220106.csv</t>
  </si>
  <si>
    <t>D1</t>
    <phoneticPr fontId="8" type="noConversion"/>
  </si>
  <si>
    <t>E1</t>
    <phoneticPr fontId="8" type="noConversion"/>
  </si>
  <si>
    <t>F1</t>
    <phoneticPr fontId="8" type="noConversion"/>
  </si>
  <si>
    <t>H1</t>
    <phoneticPr fontId="8" type="noConversion"/>
  </si>
  <si>
    <t>I1</t>
    <phoneticPr fontId="8" type="noConversion"/>
  </si>
  <si>
    <t>\\10.109.255.11\交易风控部\Dealing Room\Dealing Room\Daily Report</t>
    <phoneticPr fontId="8" type="noConversion"/>
  </si>
  <si>
    <t>Esunny position details 20220106.csv</t>
  </si>
  <si>
    <t>D2</t>
  </si>
  <si>
    <t>E2</t>
  </si>
  <si>
    <t>H2</t>
  </si>
  <si>
    <t>I2</t>
  </si>
  <si>
    <t>20220106.csv</t>
  </si>
  <si>
    <t>D3</t>
  </si>
  <si>
    <t>E3</t>
  </si>
  <si>
    <t>H3</t>
  </si>
  <si>
    <t>I3</t>
  </si>
  <si>
    <t>Esunny成交明細</t>
  </si>
  <si>
    <t>成交明細.csv</t>
  </si>
  <si>
    <t>Esunny Filled order report 20220106.csv</t>
  </si>
  <si>
    <t>D4</t>
  </si>
  <si>
    <t>E4</t>
  </si>
  <si>
    <t>F4</t>
  </si>
  <si>
    <t>H4</t>
  </si>
  <si>
    <t>I4</t>
  </si>
  <si>
    <t>ATP Order Report 20220106.csv</t>
  </si>
  <si>
    <t>D5</t>
  </si>
  <si>
    <t>E5</t>
  </si>
  <si>
    <t>H5</t>
  </si>
  <si>
    <t>I5</t>
  </si>
  <si>
    <t>ATP client order report 20220106.xls</t>
  </si>
  <si>
    <t>D6</t>
  </si>
  <si>
    <t>E6</t>
  </si>
  <si>
    <t>H6</t>
  </si>
  <si>
    <t>I6</t>
  </si>
  <si>
    <t>ATP FCM 20220106.csv</t>
  </si>
  <si>
    <t>D7</t>
  </si>
  <si>
    <t>E7</t>
  </si>
  <si>
    <t>H7</t>
  </si>
  <si>
    <t>I7</t>
  </si>
  <si>
    <t>BBG EMSB</t>
  </si>
  <si>
    <t>EMSB Orders 20220106.xlsx</t>
  </si>
  <si>
    <t>D8</t>
  </si>
  <si>
    <t>E8</t>
  </si>
  <si>
    <t>H8</t>
  </si>
  <si>
    <t>I8</t>
  </si>
  <si>
    <t>EMSX Parent Orders 20220106.xlsx</t>
  </si>
  <si>
    <t>D9</t>
  </si>
  <si>
    <t>E9</t>
  </si>
  <si>
    <t>H9</t>
  </si>
  <si>
    <t>I9</t>
  </si>
  <si>
    <t>EMSX Child Orders 20220106.xlsx</t>
  </si>
  <si>
    <t>D10</t>
  </si>
  <si>
    <t>E10</t>
  </si>
  <si>
    <t>H10</t>
  </si>
  <si>
    <t>I10</t>
  </si>
  <si>
    <t>Order History-20220106.csv</t>
  </si>
  <si>
    <t>D11</t>
  </si>
  <si>
    <t>E11</t>
  </si>
  <si>
    <t>H11</t>
  </si>
  <si>
    <t>I11</t>
  </si>
  <si>
    <t>Trade History-20220106.csv</t>
  </si>
  <si>
    <t>D12</t>
  </si>
  <si>
    <t>E12</t>
  </si>
  <si>
    <t>H12</t>
  </si>
  <si>
    <t>I12</t>
  </si>
  <si>
    <t>GHFCMEDMA 20220106.csv</t>
  </si>
  <si>
    <t>D13</t>
  </si>
  <si>
    <t>E13</t>
  </si>
  <si>
    <t>H13</t>
  </si>
  <si>
    <t>I13</t>
  </si>
  <si>
    <t>GHFDMA Filled Report 20220106.csv</t>
  </si>
  <si>
    <t>D14</t>
  </si>
  <si>
    <t>E14</t>
  </si>
  <si>
    <t>H14</t>
  </si>
  <si>
    <t>I14</t>
  </si>
  <si>
    <t>Orders and Fills Window_FillsPane_Book 1_20220106.xlsx</t>
  </si>
  <si>
    <t>D15</t>
  </si>
  <si>
    <t>E15</t>
  </si>
  <si>
    <t>F15</t>
  </si>
  <si>
    <t>H15</t>
  </si>
  <si>
    <t>I15</t>
  </si>
  <si>
    <t>Fill Window_FillsPane_Fill 1_20220106.xlsx</t>
  </si>
  <si>
    <t>D16</t>
  </si>
  <si>
    <t>E16</t>
  </si>
  <si>
    <t>H16</t>
  </si>
  <si>
    <t>I16</t>
  </si>
  <si>
    <t>PhillipSG HTA8000 daily record 20220106.csv</t>
  </si>
  <si>
    <t>D17</t>
  </si>
  <si>
    <t>E17</t>
  </si>
  <si>
    <t>H17</t>
  </si>
  <si>
    <t>I17</t>
  </si>
  <si>
    <t>Phillip CQG Traded Report HTA8001 20220106.xlsx</t>
  </si>
  <si>
    <t>D18</t>
  </si>
  <si>
    <t>E18</t>
  </si>
  <si>
    <t>H18</t>
  </si>
  <si>
    <t>I18</t>
  </si>
  <si>
    <t>Phillip HTA8003 CQG Traded Report 20220106.xlsx</t>
  </si>
  <si>
    <t>D19</t>
  </si>
  <si>
    <t>E19</t>
  </si>
  <si>
    <t>F19</t>
  </si>
  <si>
    <t>H19</t>
  </si>
  <si>
    <t>I19</t>
  </si>
  <si>
    <t>Philip SG portal 20220106.xls</t>
  </si>
  <si>
    <t>D20</t>
  </si>
  <si>
    <t>E20</t>
  </si>
  <si>
    <t>H20</t>
  </si>
  <si>
    <t>I20</t>
  </si>
  <si>
    <t>Phillips Hk Esunny filled orders 20220106.csv</t>
  </si>
  <si>
    <t>D21</t>
  </si>
  <si>
    <t>E21</t>
  </si>
  <si>
    <t>H21</t>
  </si>
  <si>
    <t>I21</t>
  </si>
  <si>
    <t>Sucden</t>
  </si>
  <si>
    <t>Sucden CQG 20220106.xlsx</t>
  </si>
  <si>
    <t>D22</t>
  </si>
  <si>
    <t>E22</t>
  </si>
  <si>
    <t>F22</t>
  </si>
  <si>
    <t>H22</t>
  </si>
  <si>
    <t>I22</t>
  </si>
  <si>
    <t>Marex orderReport-20220106.csv</t>
  </si>
  <si>
    <t>D23</t>
  </si>
  <si>
    <t>E23</t>
  </si>
  <si>
    <t>H23</t>
  </si>
  <si>
    <t>I23</t>
  </si>
  <si>
    <t>Marex fillReport-20220106.csv</t>
  </si>
  <si>
    <t>D24</t>
  </si>
  <si>
    <t>E24</t>
  </si>
  <si>
    <t>H24</t>
  </si>
  <si>
    <t>I24</t>
  </si>
  <si>
    <t>F2</t>
    <phoneticPr fontId="8" type="noConversion"/>
  </si>
  <si>
    <t>F3</t>
    <phoneticPr fontId="8" type="noConversion"/>
  </si>
  <si>
    <t>Del</t>
    <phoneticPr fontId="8" type="noConversion"/>
  </si>
  <si>
    <t>F8</t>
    <phoneticPr fontId="8" type="noConversion"/>
  </si>
  <si>
    <t>F9</t>
    <phoneticPr fontId="8" type="noConversion"/>
  </si>
  <si>
    <t>F10</t>
    <phoneticPr fontId="8" type="noConversion"/>
  </si>
  <si>
    <t>F16</t>
    <phoneticPr fontId="8" type="noConversion"/>
  </si>
  <si>
    <t>F17</t>
    <phoneticPr fontId="8" type="noConversion"/>
  </si>
  <si>
    <t>F18</t>
    <phoneticPr fontId="8" type="noConversion"/>
  </si>
  <si>
    <t>F21</t>
    <phoneticPr fontId="8" type="noConversion"/>
  </si>
  <si>
    <t>*</t>
    <phoneticPr fontId="1" type="noConversion"/>
  </si>
  <si>
    <t>*hold</t>
    <phoneticPr fontId="1" type="noConversion"/>
  </si>
  <si>
    <t>mail</t>
    <phoneticPr fontId="1" type="noConversion"/>
  </si>
  <si>
    <t>a366</t>
    <phoneticPr fontId="1" type="noConversion"/>
  </si>
  <si>
    <t>NG</t>
    <phoneticPr fontId="1" type="noConversion"/>
  </si>
  <si>
    <t>print 3</t>
    <phoneticPr fontId="1" type="noConversion"/>
  </si>
  <si>
    <t>\\10.109.255.11\交易风控部\Dealing Room\Dealing Room\Daily Report\(D) Phillps Daily Record\Phillip CQG Daily Record 2022\HTA8001\2022-05</t>
  </si>
  <si>
    <t>\\10.109.255.11\交易风控部\Dealing Room\Dealing Room\Daily Report\(D) Esunny Daily Trading Report\Daily Trading Report 2022\Daily Trading Report 2022-05\委托信息</t>
    <phoneticPr fontId="1" type="noConversion"/>
  </si>
  <si>
    <t>\\10.109.255.11\交易风控部\Dealing Room\Dealing Room\Daily Report\(D) Esunny Daily Trading Report\Daily Trading Report 2022\Daily Trading Report 2022-05\持仓明细</t>
    <phoneticPr fontId="1" type="noConversion"/>
  </si>
  <si>
    <t>\\10.109.255.11\交易风控部\Dealing Room\Dealing Room\Daily Report\(D) Esunny Daily Trading Report\Daily Trading Report 2022\Daily Trading Report 2022-05\持仓合计</t>
    <phoneticPr fontId="1" type="noConversion"/>
  </si>
  <si>
    <t>\\10.109.255.11\交易风控部\Dealing Room\Dealing Room\Daily Report\(D) ATP Daily Trading Report\交易單查詢 (FCM COPY)\2022\2022-05</t>
    <phoneticPr fontId="1" type="noConversion"/>
  </si>
  <si>
    <t>\\10.109.255.11\交易风控部\Dealing Room\Dealing Room\Daily Report\(D) ATP Daily Trading Report\交易日志 (FCM COPY)\2022\2022-05</t>
    <phoneticPr fontId="1" type="noConversion"/>
  </si>
  <si>
    <t>\\10.109.255.11\交易风控部\Dealing Room\Dealing Room\Daily Report\(D) Esunny Daily Trading Report\Daily Trading Report 2022\Daily Trading Report 2022-05\成交查询</t>
    <phoneticPr fontId="1" type="noConversion"/>
  </si>
  <si>
    <t>\\10.109.255.11\交易风控部\Dealing Room\Dealing Room\Daily Report\(D) ATP Daily Trading Report\所有成交 (FCM EXPORT)\2022\2022-05</t>
    <phoneticPr fontId="1" type="noConversion"/>
  </si>
  <si>
    <t>\\10.109.255.11\交易风控部\Dealing Room\Dealing Room\Daily Report\(D) Daily Trading Report &amp; Ticket\Daily Trading Report &amp; Ticket 2022\Daily Trading Report &amp; Ticket 2022-05</t>
    <phoneticPr fontId="1" type="noConversion"/>
  </si>
  <si>
    <t>\\10.109.255.11\交易风控部\Dealing Room\Dealing Room\Daily Report\(D) HKEX Daily Record\2022\2022-05</t>
    <phoneticPr fontId="1" type="noConversion"/>
  </si>
  <si>
    <t>\\10.109.255.11\交易风控部\Dealing Room\Dealing Room\Daily Report\(D) GHF CME DMA Daily Record\GHF CME DMA Daily Record 2022\GHF CME DMA Daily Record 2022-05</t>
    <phoneticPr fontId="1" type="noConversion"/>
  </si>
  <si>
    <t>\\10.109.255.11\交易风控部\Dealing Room\Dealing Room\Daily Report\(D) GHF TT Daily Record\GHF TT Daily Record 2022\GHF TT Daily Record 2022-05</t>
    <phoneticPr fontId="1" type="noConversion"/>
  </si>
  <si>
    <t>\\10.109.255.11\交易风控部\Dealing Room\Dealing Room\Daily Report\(D) Phillps Daily Record\Philip (SG) Daily Record 2022\Philip (SG) Daily Record 2022-05</t>
    <phoneticPr fontId="1" type="noConversion"/>
  </si>
  <si>
    <t>\\10.109.255.11\交易风控部\Dealing Room\Dealing Room\Daily Report\(D) Phillps Daily Record\Phillip CQG Daily Record 2022\HTA8003\Phillip CQG Traded Report 202205</t>
    <phoneticPr fontId="1" type="noConversion"/>
  </si>
  <si>
    <t>\\10.109.255.11\交易风控部\Dealing Room\Dealing Room\Daily Report\(D) Phillps Daily Record\Philips Daily Record 2022\Philips Daily Record 2022-05</t>
    <phoneticPr fontId="1" type="noConversion"/>
  </si>
  <si>
    <t>\\10.109.255.11\交易风控部\Dealing Room\Dealing Room\Daily Report\(D) Sucden daily Record\CQG\2022\2022-05</t>
    <phoneticPr fontId="1" type="noConversion"/>
  </si>
  <si>
    <t>\\10.109.255.11\交易风控部\Dealing Room\Dealing Room\Daily Report\(D) Marex Daily Record\Marex CQG Daily Record 2022\2022-05</t>
    <phoneticPr fontId="1" type="noConversion"/>
  </si>
  <si>
    <t>\\10.109.255.11\交易风控部\Dealing Room\Dealing Room\Daily Report\(D) Phillps Daily Record\Phillip SG Portal 2022\Phillip SG Portal 2022-05</t>
    <phoneticPr fontId="1" type="noConversion"/>
  </si>
  <si>
    <t>Esunny委託信息</t>
  </si>
  <si>
    <t>委託信息.csv</t>
  </si>
  <si>
    <t>Esunny持倉明細</t>
  </si>
  <si>
    <t>持倉明細.csv</t>
  </si>
  <si>
    <t>Esunny持倉合計</t>
  </si>
  <si>
    <t>持倉合計.csv</t>
  </si>
  <si>
    <t>ATP交易單</t>
  </si>
  <si>
    <t>orders_ATP.csv</t>
  </si>
  <si>
    <t>ATP日誌</t>
  </si>
  <si>
    <t>ATP_TradeLog.xls</t>
  </si>
  <si>
    <t>ATP成交單</t>
  </si>
  <si>
    <t>transaction_ATP.csv</t>
  </si>
  <si>
    <t>EMSB.xlsx</t>
  </si>
  <si>
    <t>BBG Parent</t>
  </si>
  <si>
    <t>PARENT.xlsx</t>
  </si>
  <si>
    <t>BBG Child</t>
  </si>
  <si>
    <t>CHILD.xlsx</t>
  </si>
  <si>
    <t>HKEX Order</t>
  </si>
  <si>
    <t>Order History.csv</t>
  </si>
  <si>
    <t>HKEX Filled</t>
  </si>
  <si>
    <t>Trade History.csv</t>
  </si>
  <si>
    <t>GHF FS ORDER</t>
  </si>
  <si>
    <t>OrderSearchResults.csv</t>
  </si>
  <si>
    <t>GHF FS FILLED</t>
  </si>
  <si>
    <t>FillSearchResults.csv</t>
  </si>
  <si>
    <t>GHF TT Order</t>
  </si>
  <si>
    <t>TT Orders  .xlsx</t>
  </si>
  <si>
    <t>GHF TT Filled</t>
  </si>
  <si>
    <t>tt-export.xlsx</t>
  </si>
  <si>
    <t>PH 8000</t>
  </si>
  <si>
    <t>PATSExport.csv</t>
  </si>
  <si>
    <t>PH 8001</t>
  </si>
  <si>
    <t>EOOO.xlsx</t>
  </si>
  <si>
    <t>PH 8003</t>
  </si>
  <si>
    <t>EOOT.xlsx</t>
  </si>
  <si>
    <t>PH Portal</t>
  </si>
  <si>
    <t>PH HK</t>
  </si>
  <si>
    <t>PHHK.csv</t>
  </si>
  <si>
    <t>SUCDEN.xlsx</t>
  </si>
  <si>
    <t>Marex Order</t>
  </si>
  <si>
    <t>orderReport.csv</t>
  </si>
  <si>
    <t>Marex Filled</t>
  </si>
  <si>
    <t>fillReport.csv</t>
  </si>
  <si>
    <t>SGXOrder_CHTA.xls</t>
    <phoneticPr fontId="1" type="noConversion"/>
  </si>
  <si>
    <t>bloomberg</t>
  </si>
  <si>
    <t>percent</t>
    <phoneticPr fontId="1" type="noConversion"/>
  </si>
  <si>
    <t>Available cash</t>
    <phoneticPr fontId="1" type="noConversion"/>
  </si>
  <si>
    <t>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</si>
</sst>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 "/>
    <numFmt numFmtId="177" formatCode="0_ "/>
    <numFmt numFmtId="178" formatCode="#,##0_);[Red]\(#,##0\)"/>
    <numFmt numFmtId="179" formatCode="0.0_ "/>
  </numFmts>
  <fonts count="13">
    <font>
      <sz val="11"/>
      <color theme="1"/>
      <name val="新細明體"/>
      <family val="2"/>
      <scheme val="minor"/>
    </font>
    <font>
      <sz val="9"/>
      <name val="新細明體"/>
      <family val="3"/>
      <charset val="134"/>
      <scheme val="minor"/>
    </font>
    <font>
      <sz val="11"/>
      <color theme="1"/>
      <name val="Microsoft JhengHei"/>
      <family val="2"/>
      <charset val="136"/>
    </font>
    <font>
      <sz val="11"/>
      <color theme="0" tint="-0.14999847407452621"/>
      <name val="新細明體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u/>
      <sz val="11"/>
      <color theme="10"/>
      <name val="新細明體"/>
      <family val="2"/>
      <scheme val="minor"/>
    </font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u/>
      <sz val="11"/>
      <color theme="10"/>
      <name val="新細明體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9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176" fontId="0" fillId="0" borderId="0" xfId="0" applyNumberFormat="1"/>
    <xf numFmtId="177" fontId="2" fillId="0" borderId="0" xfId="0" applyNumberFormat="1" applyFont="1"/>
    <xf numFmtId="177" fontId="2" fillId="0" borderId="1" xfId="0" applyNumberFormat="1" applyFont="1" applyBorder="1" applyAlignment="1">
      <alignment horizontal="center"/>
    </xf>
    <xf numFmtId="178" fontId="0" fillId="0" borderId="0" xfId="0" applyNumberFormat="1"/>
    <xf numFmtId="179" fontId="0" fillId="0" borderId="1" xfId="0" applyNumberFormat="1" applyBorder="1" applyAlignment="1">
      <alignment horizontal="center"/>
    </xf>
    <xf numFmtId="17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/>
    <xf numFmtId="0" fontId="0" fillId="0" borderId="0" xfId="0" applyFill="1"/>
    <xf numFmtId="0" fontId="0" fillId="3" borderId="0" xfId="0" applyFill="1"/>
    <xf numFmtId="0" fontId="6" fillId="0" borderId="0" xfId="1"/>
    <xf numFmtId="0" fontId="7" fillId="0" borderId="0" xfId="2">
      <alignment vertical="center"/>
    </xf>
    <xf numFmtId="0" fontId="7" fillId="0" borderId="0" xfId="2" applyAlignment="1"/>
    <xf numFmtId="0" fontId="9" fillId="0" borderId="0" xfId="3">
      <alignment vertical="center"/>
    </xf>
    <xf numFmtId="14" fontId="7" fillId="2" borderId="0" xfId="2" applyNumberFormat="1" applyFill="1" applyAlignment="1"/>
    <xf numFmtId="14" fontId="7" fillId="0" borderId="0" xfId="2" applyNumberForma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0" fillId="0" borderId="0" xfId="0" applyFont="1"/>
    <xf numFmtId="0" fontId="2" fillId="3" borderId="0" xfId="0" applyFont="1" applyFill="1"/>
    <xf numFmtId="179" fontId="0" fillId="0" borderId="0" xfId="0" applyNumberFormat="1" applyFill="1"/>
    <xf numFmtId="0" fontId="11" fillId="0" borderId="0" xfId="0" applyFont="1"/>
    <xf numFmtId="0" fontId="2" fillId="2" borderId="0" xfId="0" applyFont="1" applyFill="1"/>
    <xf numFmtId="178" fontId="0" fillId="2" borderId="0" xfId="0" applyNumberFormat="1" applyFill="1"/>
    <xf numFmtId="176" fontId="0" fillId="2" borderId="0" xfId="0" applyNumberFormat="1" applyFill="1"/>
    <xf numFmtId="177" fontId="2" fillId="2" borderId="0" xfId="0" applyNumberFormat="1" applyFont="1" applyFill="1"/>
    <xf numFmtId="179" fontId="0" fillId="2" borderId="0" xfId="0" applyNumberFormat="1" applyFill="1"/>
    <xf numFmtId="49" fontId="7" fillId="0" borderId="0" xfId="2" applyNumberFormat="1">
      <alignment vertical="center"/>
    </xf>
    <xf numFmtId="49" fontId="6" fillId="0" borderId="0" xfId="1" applyNumberFormat="1" applyAlignment="1">
      <alignment vertical="center"/>
    </xf>
    <xf numFmtId="0" fontId="7" fillId="0" borderId="0" xfId="2" applyNumberFormat="1">
      <alignment vertical="center"/>
    </xf>
    <xf numFmtId="0" fontId="6" fillId="0" borderId="0" xfId="1" applyNumberFormat="1" applyFill="1"/>
    <xf numFmtId="0" fontId="6" fillId="0" borderId="0" xfId="1" applyNumberFormat="1" applyAlignment="1">
      <alignment vertical="center"/>
    </xf>
    <xf numFmtId="10" fontId="0" fillId="0" borderId="1" xfId="0" applyNumberFormat="1" applyBorder="1" applyAlignment="1">
      <alignment horizontal="center"/>
    </xf>
    <xf numFmtId="10" fontId="0" fillId="0" borderId="0" xfId="0" applyNumberFormat="1"/>
  </cellXfs>
  <cellStyles count="4">
    <cellStyle name="常规 2" xfId="2" xr:uid="{BA8A1B4D-ED85-4E8F-8B6D-9E64AC7D72B4}"/>
    <cellStyle name="超連結" xfId="1" builtinId="8"/>
    <cellStyle name="超链接 2" xfId="3" xr:uid="{CDF388D0-90BA-4325-80AC-E48BF4BB3744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Htfc@123456789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../../Dealing%20Room/Daily%20Report/(D)%20ATP%20Daily%20Trading%20Report/&#25152;&#26377;&#25104;&#20132;%20(FCM%20EXPORT)/2022/2022-05" TargetMode="External"/><Relationship Id="rId13" Type="http://schemas.openxmlformats.org/officeDocument/2006/relationships/hyperlink" Target="../../Dealing%20Room/Daily%20Report/(D)%20HKEX%20Daily%20Record/2022/2022-05" TargetMode="External"/><Relationship Id="rId18" Type="http://schemas.openxmlformats.org/officeDocument/2006/relationships/hyperlink" Target="../../Dealing%20Room/Daily%20Report/(D)%20Phillps%20Daily%20Record/Phillip%20CQG%20Daily%20Record%202022/HTA8003/Phillip%20CQG%20Traded%20Report%20202205" TargetMode="External"/><Relationship Id="rId3" Type="http://schemas.openxmlformats.org/officeDocument/2006/relationships/hyperlink" Target="../../Dealing%20Room/Daily%20Report/(D)%20Esunny%20Daily%20Trading%20Report/Daily%20Trading%20Report%202022/Daily%20Trading%20Report%202022-05/&#25345;&#20179;&#26126;&#32454;" TargetMode="External"/><Relationship Id="rId21" Type="http://schemas.openxmlformats.org/officeDocument/2006/relationships/hyperlink" Target="../../Dealing%20Room/Daily%20Report/(D)%20Marex%20Daily%20Record/Marex%20CQG%20Daily%20Record%202022/2022-05" TargetMode="External"/><Relationship Id="rId7" Type="http://schemas.openxmlformats.org/officeDocument/2006/relationships/hyperlink" Target="../../Dealing%20Room/Daily%20Report/(D)%20Esunny%20Daily%20Trading%20Report/Daily%20Trading%20Report%202022/Daily%20Trading%20Report%202022-05/&#25104;&#20132;&#26597;&#35810;" TargetMode="External"/><Relationship Id="rId12" Type="http://schemas.openxmlformats.org/officeDocument/2006/relationships/hyperlink" Target="../../Dealing%20Room/Daily%20Report/(D)%20HKEX%20Daily%20Record/2022/2022-05" TargetMode="External"/><Relationship Id="rId17" Type="http://schemas.openxmlformats.org/officeDocument/2006/relationships/hyperlink" Target="../../Dealing%20Room/Daily%20Report/(D)%20Phillps%20Daily%20Record/Philip%20(SG)%20Daily%20Record%202022/Philip%20(SG)%20Daily%20Record%202022-05" TargetMode="External"/><Relationship Id="rId25" Type="http://schemas.openxmlformats.org/officeDocument/2006/relationships/printerSettings" Target="../printerSettings/printerSettings5.bin"/><Relationship Id="rId2" Type="http://schemas.openxmlformats.org/officeDocument/2006/relationships/hyperlink" Target="../../Dealing%20Room/Daily%20Report/(D)%20Esunny%20Daily%20Trading%20Report/Daily%20Trading%20Report%202022/Daily%20Trading%20Report%202022-05/&#22996;&#25176;&#20449;&#24687;" TargetMode="External"/><Relationship Id="rId16" Type="http://schemas.openxmlformats.org/officeDocument/2006/relationships/hyperlink" Target="../../Dealing%20Room/Daily%20Report/(D)%20GHF%20TT%20Daily%20Record/GHF%20TT%20Daily%20Record%202022/GHF%20TT%20Daily%20Record%202022-05" TargetMode="External"/><Relationship Id="rId20" Type="http://schemas.openxmlformats.org/officeDocument/2006/relationships/hyperlink" Target="../../Dealing%20Room/Daily%20Report/(D)%20Sucden%20daily%20Record/CQG/2022/2022-05" TargetMode="External"/><Relationship Id="rId1" Type="http://schemas.openxmlformats.org/officeDocument/2006/relationships/hyperlink" Target="../../Dealing%20Room/Daily%20Report" TargetMode="External"/><Relationship Id="rId6" Type="http://schemas.openxmlformats.org/officeDocument/2006/relationships/hyperlink" Target="../../Dealing%20Room/Daily%20Report/(D)%20ATP%20Daily%20Trading%20Report/&#20132;&#26131;&#26085;&#24535;%20(FCM%20COPY)/2022/2022-05" TargetMode="External"/><Relationship Id="rId11" Type="http://schemas.openxmlformats.org/officeDocument/2006/relationships/hyperlink" Target="../../Dealing%20Room/Daily%20Report/(D)%20Daily%20Trading%20Report%20&amp;%20Ticket/Daily%20Trading%20Report%20&amp;%20Ticket%202022/Daily%20Trading%20Report%20&amp;%20Ticket%202022-05" TargetMode="External"/><Relationship Id="rId24" Type="http://schemas.openxmlformats.org/officeDocument/2006/relationships/hyperlink" Target="../../Dealing%20Room/Daily%20Report/(D)%20Marex%20Daily%20Record/Marex%20CQG%20Daily%20Record%202022/2022-05" TargetMode="External"/><Relationship Id="rId5" Type="http://schemas.openxmlformats.org/officeDocument/2006/relationships/hyperlink" Target="../../Dealing%20Room/Daily%20Report/(D)%20ATP%20Daily%20Trading%20Report/&#20132;&#26131;&#21934;&#26597;&#35426;%20(FCM%20COPY)/2022/2022-05" TargetMode="External"/><Relationship Id="rId15" Type="http://schemas.openxmlformats.org/officeDocument/2006/relationships/hyperlink" Target="../../Dealing%20Room/Daily%20Report/(D)%20GHF%20CME%20DMA%20Daily%20Record/GHF%20CME%20DMA%20Daily%20Record%202022/GHF%20CME%20DMA%20Daily%20Record%202022-05" TargetMode="External"/><Relationship Id="rId23" Type="http://schemas.openxmlformats.org/officeDocument/2006/relationships/hyperlink" Target="../../Dealing%20Room/Daily%20Report/(D)%20GHF%20TT%20Daily%20Record/GHF%20TT%20Daily%20Record%202022/GHF%20TT%20Daily%20Record%202022-05" TargetMode="External"/><Relationship Id="rId10" Type="http://schemas.openxmlformats.org/officeDocument/2006/relationships/hyperlink" Target="../../Dealing%20Room/Daily%20Report/(D)%20Daily%20Trading%20Report%20&amp;%20Ticket/Daily%20Trading%20Report%20&amp;%20Ticket%202022/Daily%20Trading%20Report%20&amp;%20Ticket%202022-05" TargetMode="External"/><Relationship Id="rId19" Type="http://schemas.openxmlformats.org/officeDocument/2006/relationships/hyperlink" Target="../../Dealing%20Room/Daily%20Report/(D)%20Phillps%20Daily%20Record/Philips%20Daily%20Record%202022/Philips%20Daily%20Record%202022-05" TargetMode="External"/><Relationship Id="rId4" Type="http://schemas.openxmlformats.org/officeDocument/2006/relationships/hyperlink" Target="../../Dealing%20Room/Daily%20Report/(D)%20Esunny%20Daily%20Trading%20Report/Daily%20Trading%20Report%202022/Daily%20Trading%20Report%202022-05/&#25345;&#20179;&#21512;&#35745;" TargetMode="External"/><Relationship Id="rId9" Type="http://schemas.openxmlformats.org/officeDocument/2006/relationships/hyperlink" Target="../../Dealing%20Room/Daily%20Report/(D)%20Daily%20Trading%20Report%20&amp;%20Ticket/Daily%20Trading%20Report%20&amp;%20Ticket%202022/Daily%20Trading%20Report%20&amp;%20Ticket%202022-05" TargetMode="External"/><Relationship Id="rId14" Type="http://schemas.openxmlformats.org/officeDocument/2006/relationships/hyperlink" Target="../../Dealing%20Room/Daily%20Report/(D)%20GHF%20CME%20DMA%20Daily%20Record/GHF%20CME%20DMA%20Daily%20Record%202022/GHF%20CME%20DMA%20Daily%20Record%202022-05" TargetMode="External"/><Relationship Id="rId22" Type="http://schemas.openxmlformats.org/officeDocument/2006/relationships/hyperlink" Target="../../Dealing%20Room/Daily%20Report/(D)%20Phillps%20Daily%20Record/Phillip%20SG%20Portal%202022/Phillip%20SG%20Portal%202022-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C5" sqref="C5"/>
    </sheetView>
  </sheetViews>
  <sheetFormatPr defaultRowHeight="15.75"/>
  <cols>
    <col min="2" max="2" width="12.5703125" customWidth="1"/>
    <col min="3" max="3" width="11.140625" customWidth="1"/>
    <col min="5" max="5" width="11.85546875" style="4" customWidth="1"/>
    <col min="6" max="6" width="10.7109375" style="8" customWidth="1"/>
  </cols>
  <sheetData>
    <row r="1" spans="1:6">
      <c r="A1" s="2" t="s">
        <v>0</v>
      </c>
      <c r="B1" s="2" t="s">
        <v>2</v>
      </c>
      <c r="C1" s="2" t="s">
        <v>3</v>
      </c>
      <c r="D1" s="2" t="s">
        <v>1</v>
      </c>
      <c r="E1" s="5" t="s">
        <v>5</v>
      </c>
      <c r="F1" s="7" t="s">
        <v>4</v>
      </c>
    </row>
    <row r="2" spans="1:6">
      <c r="A2" s="1" t="s">
        <v>196</v>
      </c>
      <c r="B2" s="6">
        <v>78408</v>
      </c>
      <c r="C2" s="3">
        <f>B2*0.2</f>
        <v>15681.6</v>
      </c>
      <c r="D2" s="1" t="s">
        <v>264</v>
      </c>
      <c r="E2" s="4">
        <f>B2/18</f>
        <v>4356</v>
      </c>
      <c r="F2" s="25">
        <f>C2/E2</f>
        <v>3.6</v>
      </c>
    </row>
    <row r="3" spans="1:6">
      <c r="A3" s="1"/>
      <c r="B3" s="6"/>
      <c r="C3" s="3"/>
      <c r="D3" s="1"/>
      <c r="F3" s="25"/>
    </row>
    <row r="4" spans="1:6">
      <c r="A4" s="1"/>
      <c r="B4" s="6"/>
      <c r="C4" s="3">
        <v>21189</v>
      </c>
      <c r="D4" s="1"/>
      <c r="F4" s="25">
        <f>C4/E2</f>
        <v>4.8643250688705235</v>
      </c>
    </row>
    <row r="5" spans="1:6" ht="16.5">
      <c r="A5" s="1"/>
      <c r="B5" s="6"/>
      <c r="C5" s="3"/>
      <c r="D5" s="23"/>
      <c r="F5" s="25"/>
    </row>
    <row r="6" spans="1:6">
      <c r="A6" s="26"/>
      <c r="B6" s="6"/>
      <c r="C6" s="3"/>
      <c r="D6" s="1"/>
      <c r="F6" s="25"/>
    </row>
    <row r="7" spans="1:6">
      <c r="B7" s="6"/>
      <c r="F7" s="25"/>
    </row>
    <row r="8" spans="1:6">
      <c r="B8" s="6"/>
      <c r="F8" s="25"/>
    </row>
    <row r="9" spans="1:6">
      <c r="B9" s="6"/>
      <c r="F9" s="25"/>
    </row>
    <row r="10" spans="1:6">
      <c r="B10" s="6"/>
      <c r="F10" s="25"/>
    </row>
    <row r="11" spans="1:6">
      <c r="A11" s="27" t="s">
        <v>6</v>
      </c>
      <c r="B11" s="28">
        <v>18480</v>
      </c>
      <c r="C11" s="29">
        <f>B11*0.2</f>
        <v>3696</v>
      </c>
      <c r="D11" s="27" t="s">
        <v>197</v>
      </c>
      <c r="E11" s="30">
        <f>B11/4</f>
        <v>4620</v>
      </c>
      <c r="F11" s="31">
        <f>C11/E11</f>
        <v>0.8</v>
      </c>
    </row>
    <row r="12" spans="1:6">
      <c r="B12" s="6"/>
    </row>
    <row r="13" spans="1:6">
      <c r="B13" s="6"/>
    </row>
    <row r="14" spans="1:6">
      <c r="C14">
        <f>96151/E11</f>
        <v>20.811904761904763</v>
      </c>
    </row>
    <row r="15" spans="1:6">
      <c r="B15" s="6"/>
    </row>
    <row r="16" spans="1:6">
      <c r="B16" s="6"/>
    </row>
    <row r="17" spans="2:2">
      <c r="B17" s="6"/>
    </row>
    <row r="18" spans="2:2">
      <c r="B18" s="6"/>
    </row>
    <row r="19" spans="2:2">
      <c r="B19" s="6"/>
    </row>
    <row r="20" spans="2:2">
      <c r="B20" s="6"/>
    </row>
    <row r="21" spans="2:2">
      <c r="B21" s="6"/>
    </row>
    <row r="22" spans="2:2">
      <c r="B22" s="6"/>
    </row>
    <row r="23" spans="2:2">
      <c r="B23" s="6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CB1D-6CB1-4DC7-B07E-AD267C07F94B}">
  <dimension ref="A1:C2"/>
  <sheetViews>
    <sheetView workbookViewId="0">
      <selection activeCell="B6" sqref="B6"/>
    </sheetView>
  </sheetViews>
  <sheetFormatPr defaultRowHeight="15.75"/>
  <cols>
    <col min="1" max="1" width="13.28515625" customWidth="1"/>
    <col min="2" max="2" width="16.7109375" customWidth="1"/>
    <col min="3" max="3" width="10.7109375" style="38" customWidth="1"/>
  </cols>
  <sheetData>
    <row r="1" spans="1:3">
      <c r="A1" s="7" t="s">
        <v>2</v>
      </c>
      <c r="B1" s="7" t="s">
        <v>263</v>
      </c>
      <c r="C1" s="37" t="s">
        <v>262</v>
      </c>
    </row>
    <row r="2" spans="1:3">
      <c r="A2">
        <v>27000</v>
      </c>
      <c r="B2">
        <v>486.35</v>
      </c>
      <c r="C2" s="38">
        <f>1-(B2/A2)</f>
        <v>0.98198703703703705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D0219-175C-42E1-BC44-D3242E0DBD0F}">
  <dimension ref="A5:P31"/>
  <sheetViews>
    <sheetView workbookViewId="0">
      <selection activeCell="A10" sqref="A10"/>
    </sheetView>
  </sheetViews>
  <sheetFormatPr defaultRowHeight="15.75"/>
  <sheetData>
    <row r="5" spans="1:16">
      <c r="A5" t="s">
        <v>7</v>
      </c>
    </row>
    <row r="6" spans="1:16">
      <c r="A6" t="s">
        <v>8</v>
      </c>
    </row>
    <row r="8" spans="1:16">
      <c r="A8" t="s">
        <v>9</v>
      </c>
    </row>
    <row r="9" spans="1:16">
      <c r="A9" t="s">
        <v>10</v>
      </c>
    </row>
    <row r="10" spans="1:16">
      <c r="A10" s="15" t="s">
        <v>37</v>
      </c>
    </row>
    <row r="13" spans="1:16">
      <c r="A13" t="s">
        <v>11</v>
      </c>
    </row>
    <row r="14" spans="1:16">
      <c r="A14" t="s">
        <v>12</v>
      </c>
      <c r="J14" s="9"/>
      <c r="K14" s="9"/>
      <c r="L14" s="9"/>
      <c r="M14" s="9"/>
      <c r="N14" s="9"/>
      <c r="O14" s="9"/>
      <c r="P14" s="9"/>
    </row>
    <row r="15" spans="1:16">
      <c r="A15" t="s">
        <v>13</v>
      </c>
      <c r="J15" s="9"/>
      <c r="K15" s="9"/>
      <c r="L15" s="9"/>
      <c r="M15" s="9"/>
      <c r="N15" s="9"/>
      <c r="O15" s="9"/>
      <c r="P15" s="9"/>
    </row>
    <row r="16" spans="1:16">
      <c r="A16" t="s">
        <v>14</v>
      </c>
      <c r="J16" s="9"/>
      <c r="K16" s="9"/>
      <c r="L16" s="9"/>
      <c r="M16" s="9"/>
      <c r="N16" s="9"/>
      <c r="O16" s="9"/>
      <c r="P16" s="9"/>
    </row>
    <row r="17" spans="1:16">
      <c r="A17">
        <v>22</v>
      </c>
      <c r="J17" s="9"/>
      <c r="K17" s="9"/>
      <c r="L17" s="9"/>
      <c r="M17" s="9"/>
      <c r="N17" s="9"/>
      <c r="O17" s="9"/>
      <c r="P17" s="9"/>
    </row>
    <row r="18" spans="1:16">
      <c r="J18" s="9"/>
      <c r="K18" s="9"/>
      <c r="L18" s="9"/>
      <c r="M18" s="9"/>
      <c r="N18" s="9"/>
      <c r="O18" s="9"/>
      <c r="P18" s="9"/>
    </row>
    <row r="19" spans="1:16">
      <c r="J19" s="9"/>
      <c r="K19" s="9"/>
      <c r="L19" s="9"/>
      <c r="M19" s="9"/>
      <c r="N19" s="9"/>
      <c r="O19" s="9"/>
      <c r="P19" s="9"/>
    </row>
    <row r="20" spans="1:16">
      <c r="J20" s="9"/>
      <c r="K20" s="9"/>
      <c r="L20" s="9"/>
      <c r="M20" s="9"/>
      <c r="N20" s="9"/>
      <c r="O20" s="9" t="s">
        <v>15</v>
      </c>
      <c r="P20" s="9"/>
    </row>
    <row r="21" spans="1:16">
      <c r="A21" t="s">
        <v>16</v>
      </c>
      <c r="J21" s="9"/>
      <c r="K21" s="9"/>
      <c r="L21" s="9"/>
      <c r="M21" s="9"/>
      <c r="N21" s="9"/>
      <c r="O21" s="9"/>
      <c r="P21" s="9"/>
    </row>
    <row r="22" spans="1:16">
      <c r="A22" s="10" t="s">
        <v>17</v>
      </c>
      <c r="J22" s="9"/>
      <c r="K22" s="9"/>
      <c r="L22" s="9"/>
      <c r="M22" s="9"/>
      <c r="N22" s="9"/>
      <c r="O22" s="9"/>
      <c r="P22" s="9"/>
    </row>
    <row r="23" spans="1:16">
      <c r="A23" s="11" t="s">
        <v>18</v>
      </c>
      <c r="J23" s="9"/>
      <c r="K23" s="9"/>
      <c r="L23" s="9"/>
      <c r="M23" s="9"/>
      <c r="N23" s="9"/>
      <c r="O23" s="9"/>
      <c r="P23" s="9"/>
    </row>
    <row r="24" spans="1:16">
      <c r="J24" s="9"/>
      <c r="K24" s="9"/>
      <c r="L24" s="9"/>
      <c r="M24" s="9"/>
      <c r="N24" s="9"/>
      <c r="O24" s="9"/>
      <c r="P24" s="9"/>
    </row>
    <row r="25" spans="1:16">
      <c r="J25" s="9"/>
      <c r="K25" s="9"/>
      <c r="L25" s="9"/>
      <c r="M25" s="9"/>
      <c r="N25" s="9"/>
      <c r="O25" s="9"/>
      <c r="P25" s="9"/>
    </row>
    <row r="26" spans="1:16">
      <c r="J26" s="9"/>
      <c r="K26" s="9"/>
      <c r="L26" s="9"/>
      <c r="M26" s="9"/>
      <c r="N26" s="9"/>
      <c r="O26" s="9"/>
      <c r="P26" s="9"/>
    </row>
    <row r="27" spans="1:16">
      <c r="J27" s="9"/>
      <c r="K27" s="9"/>
      <c r="L27" s="9"/>
      <c r="M27" s="9"/>
      <c r="N27" s="9"/>
      <c r="O27" s="9"/>
      <c r="P27" s="9"/>
    </row>
    <row r="28" spans="1:16">
      <c r="J28" s="9"/>
      <c r="K28" s="9"/>
      <c r="L28" s="9"/>
      <c r="M28" s="9"/>
      <c r="N28" s="9"/>
      <c r="O28" s="9"/>
      <c r="P28" s="9"/>
    </row>
    <row r="29" spans="1:16">
      <c r="J29" s="9"/>
      <c r="K29" s="9"/>
      <c r="L29" s="9"/>
      <c r="M29" s="9"/>
      <c r="N29" s="9"/>
      <c r="O29" s="9"/>
      <c r="P29" s="9"/>
    </row>
    <row r="30" spans="1:16">
      <c r="J30" s="9"/>
      <c r="K30" s="9"/>
      <c r="L30" s="9"/>
      <c r="M30" s="9"/>
      <c r="N30" s="9"/>
      <c r="O30" s="9"/>
      <c r="P30" s="9"/>
    </row>
    <row r="31" spans="1:16">
      <c r="J31" s="9"/>
      <c r="K31" s="9"/>
      <c r="L31" s="9"/>
      <c r="M31" s="9"/>
      <c r="N31" s="9"/>
      <c r="O31" s="9"/>
      <c r="P31" s="9"/>
    </row>
  </sheetData>
  <phoneticPr fontId="1" type="noConversion"/>
  <hyperlinks>
    <hyperlink ref="A10" r:id="rId1" xr:uid="{BB15FE08-A3BA-4B93-9F84-810D098C7943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8C82-D240-4CA3-968C-0B76E388CF91}">
  <dimension ref="A1:D25"/>
  <sheetViews>
    <sheetView workbookViewId="0">
      <selection activeCell="B22" sqref="B22"/>
    </sheetView>
  </sheetViews>
  <sheetFormatPr defaultRowHeight="15.75"/>
  <cols>
    <col min="1" max="1" width="9" style="12"/>
    <col min="2" max="2" width="17.140625" customWidth="1"/>
    <col min="3" max="3" width="15.42578125" customWidth="1"/>
  </cols>
  <sheetData>
    <row r="1" spans="1:4">
      <c r="A1" s="12" t="s">
        <v>20</v>
      </c>
      <c r="B1" t="s">
        <v>19</v>
      </c>
      <c r="D1" s="14"/>
    </row>
    <row r="2" spans="1:4">
      <c r="B2" t="s">
        <v>23</v>
      </c>
      <c r="D2" s="14" t="s">
        <v>194</v>
      </c>
    </row>
    <row r="3" spans="1:4">
      <c r="B3" t="s">
        <v>198</v>
      </c>
      <c r="D3" s="14"/>
    </row>
    <row r="4" spans="1:4">
      <c r="D4" s="14"/>
    </row>
    <row r="5" spans="1:4">
      <c r="D5" s="14"/>
    </row>
    <row r="6" spans="1:4">
      <c r="A6" s="12" t="s">
        <v>22</v>
      </c>
      <c r="B6" t="s">
        <v>26</v>
      </c>
      <c r="D6" s="14"/>
    </row>
    <row r="7" spans="1:4">
      <c r="B7" t="s">
        <v>24</v>
      </c>
      <c r="D7" s="14"/>
    </row>
    <row r="8" spans="1:4">
      <c r="D8" s="14"/>
    </row>
    <row r="9" spans="1:4">
      <c r="A9" s="12" t="s">
        <v>21</v>
      </c>
      <c r="B9" t="s">
        <v>31</v>
      </c>
      <c r="D9" s="14"/>
    </row>
    <row r="10" spans="1:4">
      <c r="B10" t="s">
        <v>30</v>
      </c>
      <c r="D10" s="24" t="s">
        <v>193</v>
      </c>
    </row>
    <row r="11" spans="1:4">
      <c r="B11" s="1" t="s">
        <v>32</v>
      </c>
      <c r="D11" s="14"/>
    </row>
    <row r="12" spans="1:4">
      <c r="D12" s="14"/>
    </row>
    <row r="13" spans="1:4">
      <c r="B13" t="s">
        <v>27</v>
      </c>
      <c r="C13" t="s">
        <v>9</v>
      </c>
      <c r="D13" s="14"/>
    </row>
    <row r="14" spans="1:4">
      <c r="C14" t="s">
        <v>28</v>
      </c>
      <c r="D14" s="14"/>
    </row>
    <row r="15" spans="1:4">
      <c r="C15" t="s">
        <v>29</v>
      </c>
      <c r="D15" s="14"/>
    </row>
    <row r="16" spans="1:4">
      <c r="C16" t="s">
        <v>25</v>
      </c>
      <c r="D16" s="14"/>
    </row>
    <row r="17" spans="1:4">
      <c r="C17" t="s">
        <v>30</v>
      </c>
      <c r="D17" s="14"/>
    </row>
    <row r="18" spans="1:4">
      <c r="C18" t="s">
        <v>261</v>
      </c>
      <c r="D18" s="13"/>
    </row>
    <row r="19" spans="1:4">
      <c r="A19" s="12" t="s">
        <v>33</v>
      </c>
      <c r="B19" t="s">
        <v>195</v>
      </c>
      <c r="D19" s="13"/>
    </row>
    <row r="20" spans="1:4">
      <c r="B20" t="s">
        <v>34</v>
      </c>
      <c r="D20" s="13"/>
    </row>
    <row r="21" spans="1:4">
      <c r="B21" t="s">
        <v>35</v>
      </c>
      <c r="D21" s="13"/>
    </row>
    <row r="22" spans="1:4">
      <c r="B22" t="s">
        <v>36</v>
      </c>
      <c r="D22" s="13"/>
    </row>
    <row r="24" spans="1:4">
      <c r="D24" s="13"/>
    </row>
    <row r="25" spans="1:4">
      <c r="D25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A2006-9806-45A9-BF2F-604D7D295A0E}">
  <dimension ref="A1:W32"/>
  <sheetViews>
    <sheetView workbookViewId="0">
      <selection activeCell="C23" sqref="C23"/>
    </sheetView>
  </sheetViews>
  <sheetFormatPr defaultColWidth="9" defaultRowHeight="15.75"/>
  <cols>
    <col min="1" max="1" width="14.42578125" style="16" customWidth="1"/>
    <col min="2" max="2" width="19.42578125" style="16" customWidth="1"/>
    <col min="3" max="3" width="30.7109375" style="16" customWidth="1"/>
    <col min="4" max="4" width="8.42578125" style="16" customWidth="1"/>
    <col min="5" max="5" width="6.7109375" style="16" customWidth="1"/>
    <col min="6" max="6" width="7.42578125" style="16" customWidth="1"/>
    <col min="7" max="7" width="105.85546875" style="32" customWidth="1"/>
    <col min="8" max="8" width="6.28515625" style="16" customWidth="1"/>
    <col min="9" max="9" width="7.85546875" style="16" customWidth="1"/>
    <col min="10" max="10" width="14.140625" style="16" customWidth="1"/>
    <col min="11" max="17" width="0.7109375" style="16" customWidth="1"/>
    <col min="18" max="18" width="11.5703125" style="16" customWidth="1"/>
    <col min="19" max="21" width="4.5703125" style="16" customWidth="1"/>
    <col min="22" max="16384" width="9" style="16"/>
  </cols>
  <sheetData>
    <row r="1" spans="1:23">
      <c r="A1" s="16" t="s">
        <v>38</v>
      </c>
      <c r="B1" s="16" t="s">
        <v>39</v>
      </c>
      <c r="C1" s="16" t="s">
        <v>40</v>
      </c>
      <c r="D1" s="16" t="s">
        <v>41</v>
      </c>
      <c r="E1" s="16" t="s">
        <v>42</v>
      </c>
      <c r="F1" s="16" t="s">
        <v>43</v>
      </c>
      <c r="G1" s="34" t="s">
        <v>44</v>
      </c>
      <c r="H1" s="16" t="s">
        <v>45</v>
      </c>
      <c r="I1" s="16" t="s">
        <v>46</v>
      </c>
      <c r="J1" s="16" t="s">
        <v>47</v>
      </c>
      <c r="K1" s="16">
        <v>1</v>
      </c>
      <c r="L1" s="16">
        <v>2</v>
      </c>
      <c r="M1" s="16">
        <v>3</v>
      </c>
      <c r="N1" s="16">
        <v>4</v>
      </c>
      <c r="O1" s="16">
        <v>5</v>
      </c>
      <c r="P1" s="16">
        <v>6</v>
      </c>
      <c r="Q1" s="16">
        <v>7</v>
      </c>
      <c r="R1" s="17" t="s">
        <v>48</v>
      </c>
      <c r="S1" s="17" t="s">
        <v>49</v>
      </c>
      <c r="T1" s="17" t="s">
        <v>50</v>
      </c>
      <c r="U1" s="17" t="s">
        <v>51</v>
      </c>
      <c r="V1" s="17" t="s">
        <v>52</v>
      </c>
    </row>
    <row r="2" spans="1:23">
      <c r="A2" s="16" t="s">
        <v>217</v>
      </c>
      <c r="B2" s="16" t="s">
        <v>218</v>
      </c>
      <c r="C2" s="16" t="s">
        <v>53</v>
      </c>
      <c r="D2" s="16" t="s">
        <v>54</v>
      </c>
      <c r="E2" s="16" t="s">
        <v>55</v>
      </c>
      <c r="F2" s="21" t="s">
        <v>56</v>
      </c>
      <c r="G2" s="35" t="s">
        <v>200</v>
      </c>
      <c r="H2" s="16" t="s">
        <v>57</v>
      </c>
      <c r="I2" s="16" t="s">
        <v>58</v>
      </c>
      <c r="R2" s="19">
        <f ca="1">TODAY()-1</f>
        <v>44846</v>
      </c>
      <c r="S2" s="17" t="str">
        <f ca="1">TEXT(R2,"yyyy")</f>
        <v>2022</v>
      </c>
      <c r="T2" s="17" t="str">
        <f ca="1">TEXT(R2,"mm")</f>
        <v>10</v>
      </c>
      <c r="U2" s="17" t="str">
        <f ca="1">TEXT(R2,"dd")</f>
        <v>12</v>
      </c>
      <c r="V2" s="17" t="str">
        <f ca="1">S2&amp;T2&amp;U2</f>
        <v>20221012</v>
      </c>
      <c r="W2" s="18" t="s">
        <v>59</v>
      </c>
    </row>
    <row r="3" spans="1:23">
      <c r="A3" s="16" t="s">
        <v>219</v>
      </c>
      <c r="B3" s="16" t="s">
        <v>220</v>
      </c>
      <c r="C3" s="16" t="s">
        <v>60</v>
      </c>
      <c r="D3" s="16" t="s">
        <v>61</v>
      </c>
      <c r="E3" s="16" t="s">
        <v>62</v>
      </c>
      <c r="F3" s="21" t="s">
        <v>183</v>
      </c>
      <c r="G3" s="35" t="s">
        <v>201</v>
      </c>
      <c r="H3" s="16" t="s">
        <v>63</v>
      </c>
      <c r="I3" s="16" t="s">
        <v>64</v>
      </c>
    </row>
    <row r="4" spans="1:23">
      <c r="A4" s="16" t="s">
        <v>221</v>
      </c>
      <c r="B4" s="16" t="s">
        <v>222</v>
      </c>
      <c r="C4" s="16" t="s">
        <v>65</v>
      </c>
      <c r="D4" s="16" t="s">
        <v>66</v>
      </c>
      <c r="E4" s="16" t="s">
        <v>67</v>
      </c>
      <c r="F4" s="21" t="s">
        <v>184</v>
      </c>
      <c r="G4" s="35" t="s">
        <v>202</v>
      </c>
      <c r="H4" s="16" t="s">
        <v>68</v>
      </c>
      <c r="I4" s="16" t="s">
        <v>69</v>
      </c>
    </row>
    <row r="5" spans="1:23">
      <c r="A5" s="16" t="s">
        <v>70</v>
      </c>
      <c r="B5" s="16" t="s">
        <v>71</v>
      </c>
      <c r="C5" s="16" t="s">
        <v>72</v>
      </c>
      <c r="D5" s="16" t="s">
        <v>73</v>
      </c>
      <c r="E5" s="16" t="s">
        <v>74</v>
      </c>
      <c r="F5" s="21" t="s">
        <v>75</v>
      </c>
      <c r="G5" s="35" t="s">
        <v>205</v>
      </c>
      <c r="H5" s="16" t="s">
        <v>76</v>
      </c>
      <c r="I5" s="16" t="s">
        <v>77</v>
      </c>
    </row>
    <row r="6" spans="1:23">
      <c r="A6" s="20" t="s">
        <v>223</v>
      </c>
      <c r="B6" s="16" t="s">
        <v>224</v>
      </c>
      <c r="C6" s="16" t="s">
        <v>78</v>
      </c>
      <c r="D6" s="16" t="s">
        <v>79</v>
      </c>
      <c r="E6" s="16" t="s">
        <v>80</v>
      </c>
      <c r="F6" s="21" t="s">
        <v>185</v>
      </c>
      <c r="G6" s="35" t="s">
        <v>203</v>
      </c>
      <c r="H6" s="16" t="s">
        <v>81</v>
      </c>
      <c r="I6" s="16" t="s">
        <v>82</v>
      </c>
      <c r="J6" s="18"/>
      <c r="R6" s="18"/>
    </row>
    <row r="7" spans="1:23">
      <c r="A7" s="20" t="s">
        <v>225</v>
      </c>
      <c r="B7" s="16" t="s">
        <v>226</v>
      </c>
      <c r="C7" s="16" t="s">
        <v>83</v>
      </c>
      <c r="D7" s="16" t="s">
        <v>84</v>
      </c>
      <c r="E7" s="16" t="s">
        <v>85</v>
      </c>
      <c r="F7" s="22" t="s">
        <v>185</v>
      </c>
      <c r="G7" s="35" t="s">
        <v>204</v>
      </c>
      <c r="H7" s="16" t="s">
        <v>86</v>
      </c>
      <c r="I7" s="16" t="s">
        <v>87</v>
      </c>
    </row>
    <row r="8" spans="1:23">
      <c r="A8" s="20" t="s">
        <v>227</v>
      </c>
      <c r="B8" s="16" t="s">
        <v>228</v>
      </c>
      <c r="C8" s="16" t="s">
        <v>88</v>
      </c>
      <c r="D8" s="16" t="s">
        <v>89</v>
      </c>
      <c r="E8" s="16" t="s">
        <v>90</v>
      </c>
      <c r="F8" s="21" t="s">
        <v>185</v>
      </c>
      <c r="G8" s="35" t="s">
        <v>206</v>
      </c>
      <c r="H8" s="16" t="s">
        <v>91</v>
      </c>
      <c r="I8" s="16" t="s">
        <v>92</v>
      </c>
    </row>
    <row r="9" spans="1:23">
      <c r="A9" s="16" t="s">
        <v>93</v>
      </c>
      <c r="B9" s="16" t="s">
        <v>229</v>
      </c>
      <c r="C9" s="16" t="s">
        <v>94</v>
      </c>
      <c r="D9" s="16" t="s">
        <v>95</v>
      </c>
      <c r="E9" s="16" t="s">
        <v>96</v>
      </c>
      <c r="F9" s="21" t="s">
        <v>186</v>
      </c>
      <c r="G9" s="35" t="s">
        <v>207</v>
      </c>
      <c r="H9" s="16" t="s">
        <v>97</v>
      </c>
      <c r="I9" s="16" t="s">
        <v>98</v>
      </c>
    </row>
    <row r="10" spans="1:23">
      <c r="A10" s="16" t="s">
        <v>230</v>
      </c>
      <c r="B10" s="16" t="s">
        <v>231</v>
      </c>
      <c r="C10" s="16" t="s">
        <v>99</v>
      </c>
      <c r="D10" s="16" t="s">
        <v>100</v>
      </c>
      <c r="E10" s="16" t="s">
        <v>101</v>
      </c>
      <c r="F10" s="21" t="s">
        <v>187</v>
      </c>
      <c r="G10" s="35" t="s">
        <v>207</v>
      </c>
      <c r="H10" s="16" t="s">
        <v>102</v>
      </c>
      <c r="I10" s="16" t="s">
        <v>103</v>
      </c>
    </row>
    <row r="11" spans="1:23">
      <c r="A11" s="16" t="s">
        <v>232</v>
      </c>
      <c r="B11" s="16" t="s">
        <v>233</v>
      </c>
      <c r="C11" s="16" t="s">
        <v>104</v>
      </c>
      <c r="D11" s="16" t="s">
        <v>105</v>
      </c>
      <c r="E11" s="16" t="s">
        <v>106</v>
      </c>
      <c r="F11" s="21" t="s">
        <v>188</v>
      </c>
      <c r="G11" s="35" t="s">
        <v>207</v>
      </c>
      <c r="H11" s="16" t="s">
        <v>107</v>
      </c>
      <c r="I11" s="16" t="s">
        <v>108</v>
      </c>
    </row>
    <row r="12" spans="1:23">
      <c r="A12" s="16" t="s">
        <v>234</v>
      </c>
      <c r="B12" s="16" t="s">
        <v>235</v>
      </c>
      <c r="C12" s="16" t="s">
        <v>109</v>
      </c>
      <c r="D12" s="16" t="s">
        <v>110</v>
      </c>
      <c r="E12" s="16" t="s">
        <v>111</v>
      </c>
      <c r="F12" s="22" t="s">
        <v>185</v>
      </c>
      <c r="G12" s="35" t="s">
        <v>208</v>
      </c>
      <c r="H12" s="16" t="s">
        <v>112</v>
      </c>
      <c r="I12" s="16" t="s">
        <v>113</v>
      </c>
    </row>
    <row r="13" spans="1:23">
      <c r="A13" s="16" t="s">
        <v>236</v>
      </c>
      <c r="B13" s="16" t="s">
        <v>237</v>
      </c>
      <c r="C13" s="16" t="s">
        <v>114</v>
      </c>
      <c r="D13" s="16" t="s">
        <v>115</v>
      </c>
      <c r="E13" s="16" t="s">
        <v>116</v>
      </c>
      <c r="F13" s="22" t="s">
        <v>185</v>
      </c>
      <c r="G13" s="35" t="s">
        <v>208</v>
      </c>
      <c r="H13" s="16" t="s">
        <v>117</v>
      </c>
      <c r="I13" s="16" t="s">
        <v>118</v>
      </c>
    </row>
    <row r="14" spans="1:23">
      <c r="A14" s="16" t="s">
        <v>238</v>
      </c>
      <c r="B14" s="16" t="s">
        <v>239</v>
      </c>
      <c r="C14" s="16" t="s">
        <v>119</v>
      </c>
      <c r="D14" s="16" t="s">
        <v>120</v>
      </c>
      <c r="E14" s="16" t="s">
        <v>121</v>
      </c>
      <c r="F14" s="22" t="s">
        <v>185</v>
      </c>
      <c r="G14" s="35" t="s">
        <v>209</v>
      </c>
      <c r="H14" s="16" t="s">
        <v>122</v>
      </c>
      <c r="I14" s="16" t="s">
        <v>123</v>
      </c>
    </row>
    <row r="15" spans="1:23">
      <c r="A15" s="16" t="s">
        <v>240</v>
      </c>
      <c r="B15" s="16" t="s">
        <v>241</v>
      </c>
      <c r="C15" s="16" t="s">
        <v>124</v>
      </c>
      <c r="D15" s="16" t="s">
        <v>125</v>
      </c>
      <c r="E15" s="16" t="s">
        <v>126</v>
      </c>
      <c r="F15" s="22" t="s">
        <v>185</v>
      </c>
      <c r="G15" s="35" t="s">
        <v>209</v>
      </c>
      <c r="H15" s="16" t="s">
        <v>127</v>
      </c>
      <c r="I15" s="16" t="s">
        <v>128</v>
      </c>
    </row>
    <row r="16" spans="1:23">
      <c r="A16" s="16" t="s">
        <v>242</v>
      </c>
      <c r="B16" s="16" t="s">
        <v>243</v>
      </c>
      <c r="C16" s="16" t="s">
        <v>129</v>
      </c>
      <c r="D16" s="16" t="s">
        <v>130</v>
      </c>
      <c r="E16" s="16" t="s">
        <v>131</v>
      </c>
      <c r="F16" s="21" t="s">
        <v>132</v>
      </c>
      <c r="G16" s="35" t="s">
        <v>210</v>
      </c>
      <c r="H16" s="16" t="s">
        <v>133</v>
      </c>
      <c r="I16" s="16" t="s">
        <v>134</v>
      </c>
    </row>
    <row r="17" spans="1:9">
      <c r="A17" s="16" t="s">
        <v>244</v>
      </c>
      <c r="B17" s="16" t="s">
        <v>245</v>
      </c>
      <c r="C17" s="16" t="s">
        <v>135</v>
      </c>
      <c r="D17" s="16" t="s">
        <v>136</v>
      </c>
      <c r="E17" s="16" t="s">
        <v>137</v>
      </c>
      <c r="F17" s="21" t="s">
        <v>189</v>
      </c>
      <c r="G17" s="35" t="s">
        <v>210</v>
      </c>
      <c r="H17" s="16" t="s">
        <v>138</v>
      </c>
      <c r="I17" s="16" t="s">
        <v>139</v>
      </c>
    </row>
    <row r="18" spans="1:9">
      <c r="A18" s="16" t="s">
        <v>246</v>
      </c>
      <c r="B18" s="16" t="s">
        <v>247</v>
      </c>
      <c r="C18" s="16" t="s">
        <v>140</v>
      </c>
      <c r="D18" s="16" t="s">
        <v>141</v>
      </c>
      <c r="E18" s="16" t="s">
        <v>142</v>
      </c>
      <c r="F18" s="21" t="s">
        <v>190</v>
      </c>
      <c r="G18" s="35" t="s">
        <v>211</v>
      </c>
      <c r="H18" s="16" t="s">
        <v>143</v>
      </c>
      <c r="I18" s="16" t="s">
        <v>144</v>
      </c>
    </row>
    <row r="19" spans="1:9">
      <c r="A19" s="16" t="s">
        <v>248</v>
      </c>
      <c r="B19" s="16" t="s">
        <v>249</v>
      </c>
      <c r="C19" s="16" t="s">
        <v>145</v>
      </c>
      <c r="D19" s="16" t="s">
        <v>146</v>
      </c>
      <c r="E19" s="16" t="s">
        <v>147</v>
      </c>
      <c r="F19" s="21" t="s">
        <v>191</v>
      </c>
      <c r="G19" s="35" t="s">
        <v>199</v>
      </c>
      <c r="H19" s="16" t="s">
        <v>148</v>
      </c>
      <c r="I19" s="16" t="s">
        <v>149</v>
      </c>
    </row>
    <row r="20" spans="1:9">
      <c r="A20" s="16" t="s">
        <v>250</v>
      </c>
      <c r="B20" s="16" t="s">
        <v>251</v>
      </c>
      <c r="C20" s="16" t="s">
        <v>150</v>
      </c>
      <c r="D20" s="16" t="s">
        <v>151</v>
      </c>
      <c r="E20" s="16" t="s">
        <v>152</v>
      </c>
      <c r="F20" s="21" t="s">
        <v>153</v>
      </c>
      <c r="G20" s="35" t="s">
        <v>212</v>
      </c>
      <c r="H20" s="16" t="s">
        <v>154</v>
      </c>
      <c r="I20" s="16" t="s">
        <v>155</v>
      </c>
    </row>
    <row r="21" spans="1:9">
      <c r="A21" s="16" t="s">
        <v>252</v>
      </c>
      <c r="B21" s="16" t="s">
        <v>260</v>
      </c>
      <c r="C21" s="16" t="s">
        <v>156</v>
      </c>
      <c r="D21" s="16" t="s">
        <v>157</v>
      </c>
      <c r="E21" s="16" t="s">
        <v>158</v>
      </c>
      <c r="F21" s="22" t="s">
        <v>185</v>
      </c>
      <c r="G21" s="35" t="s">
        <v>216</v>
      </c>
      <c r="H21" s="16" t="s">
        <v>159</v>
      </c>
      <c r="I21" s="16" t="s">
        <v>160</v>
      </c>
    </row>
    <row r="22" spans="1:9">
      <c r="A22" s="16" t="s">
        <v>253</v>
      </c>
      <c r="B22" s="16" t="s">
        <v>254</v>
      </c>
      <c r="C22" s="16" t="s">
        <v>161</v>
      </c>
      <c r="D22" s="16" t="s">
        <v>162</v>
      </c>
      <c r="E22" s="16" t="s">
        <v>163</v>
      </c>
      <c r="F22" s="21" t="s">
        <v>192</v>
      </c>
      <c r="G22" s="35" t="s">
        <v>213</v>
      </c>
      <c r="H22" s="16" t="s">
        <v>164</v>
      </c>
      <c r="I22" s="16" t="s">
        <v>165</v>
      </c>
    </row>
    <row r="23" spans="1:9">
      <c r="A23" s="16" t="s">
        <v>166</v>
      </c>
      <c r="B23" s="16" t="s">
        <v>255</v>
      </c>
      <c r="C23" s="16" t="s">
        <v>167</v>
      </c>
      <c r="D23" s="16" t="s">
        <v>168</v>
      </c>
      <c r="E23" s="16" t="s">
        <v>169</v>
      </c>
      <c r="F23" s="21" t="s">
        <v>170</v>
      </c>
      <c r="G23" s="35" t="s">
        <v>214</v>
      </c>
      <c r="H23" s="16" t="s">
        <v>171</v>
      </c>
      <c r="I23" s="16" t="s">
        <v>172</v>
      </c>
    </row>
    <row r="24" spans="1:9">
      <c r="A24" s="16" t="s">
        <v>256</v>
      </c>
      <c r="B24" s="16" t="s">
        <v>257</v>
      </c>
      <c r="C24" s="16" t="s">
        <v>173</v>
      </c>
      <c r="D24" s="16" t="s">
        <v>174</v>
      </c>
      <c r="E24" s="16" t="s">
        <v>175</v>
      </c>
      <c r="F24" s="22" t="s">
        <v>185</v>
      </c>
      <c r="G24" s="35" t="s">
        <v>215</v>
      </c>
      <c r="H24" s="16" t="s">
        <v>176</v>
      </c>
      <c r="I24" s="16" t="s">
        <v>177</v>
      </c>
    </row>
    <row r="25" spans="1:9">
      <c r="A25" s="16" t="s">
        <v>258</v>
      </c>
      <c r="B25" s="16" t="s">
        <v>259</v>
      </c>
      <c r="C25" s="16" t="s">
        <v>178</v>
      </c>
      <c r="D25" s="16" t="s">
        <v>179</v>
      </c>
      <c r="E25" s="16" t="s">
        <v>180</v>
      </c>
      <c r="F25" s="22" t="s">
        <v>185</v>
      </c>
      <c r="G25" s="35" t="s">
        <v>215</v>
      </c>
      <c r="H25" s="16" t="s">
        <v>181</v>
      </c>
      <c r="I25" s="16" t="s">
        <v>182</v>
      </c>
    </row>
    <row r="26" spans="1:9">
      <c r="G26" s="36"/>
    </row>
    <row r="27" spans="1:9">
      <c r="G27" s="36"/>
    </row>
    <row r="28" spans="1:9">
      <c r="G28" s="36"/>
    </row>
    <row r="29" spans="1:9">
      <c r="G29" s="36"/>
    </row>
    <row r="30" spans="1:9">
      <c r="G30" s="36"/>
    </row>
    <row r="31" spans="1:9">
      <c r="G31" s="33"/>
    </row>
    <row r="32" spans="1:9">
      <c r="G32" s="33"/>
    </row>
  </sheetData>
  <phoneticPr fontId="1" type="noConversion"/>
  <hyperlinks>
    <hyperlink ref="W2" r:id="rId1" xr:uid="{942240AE-F448-4F90-80BA-C630B3313B11}"/>
    <hyperlink ref="G2" r:id="rId2" xr:uid="{75B397EF-C236-4BE7-A0E9-16EB203187BE}"/>
    <hyperlink ref="G3" r:id="rId3" xr:uid="{6AA05951-900F-4B34-954D-FBFA85FDF633}"/>
    <hyperlink ref="G4" r:id="rId4" xr:uid="{0DC84F66-0A03-4CDE-8925-B2ACDF50A6D0}"/>
    <hyperlink ref="G6" r:id="rId5" xr:uid="{70011020-3F66-4888-9B7E-E08F9D092D8A}"/>
    <hyperlink ref="G7" r:id="rId6" xr:uid="{B1870014-6FC3-43BC-A9F7-08AC9013C4B1}"/>
    <hyperlink ref="G5" r:id="rId7" xr:uid="{4C77D5C0-F0CC-448E-9E47-C18737FBEDCA}"/>
    <hyperlink ref="G8" r:id="rId8" xr:uid="{09E65E84-EFD5-45C2-BE12-7F14E34FBB23}"/>
    <hyperlink ref="G10" r:id="rId9" xr:uid="{44C630ED-1B61-46C4-878B-143A7DAE9C78}"/>
    <hyperlink ref="G9" r:id="rId10" xr:uid="{09D535E5-9C38-4EAA-9D61-AFF37739022B}"/>
    <hyperlink ref="G11" r:id="rId11" xr:uid="{4BE7D42A-2C24-4141-9F82-E53DB4C35677}"/>
    <hyperlink ref="G12" r:id="rId12" xr:uid="{D0A868DC-AC7B-44DE-A7A2-76D842D133DC}"/>
    <hyperlink ref="G13" r:id="rId13" xr:uid="{63533C8D-C100-4682-8A45-9D3B0DF6C6E4}"/>
    <hyperlink ref="G14" r:id="rId14" xr:uid="{D9BE0395-517A-4166-8D00-336C1192EB05}"/>
    <hyperlink ref="G15" r:id="rId15" xr:uid="{99807A2D-CD0A-4860-B7A8-35C3A31A3164}"/>
    <hyperlink ref="G17" r:id="rId16" xr:uid="{E1504AB3-E06B-40E0-BA7A-6A39C4818A9C}"/>
    <hyperlink ref="G18" r:id="rId17" xr:uid="{B652B307-08C1-4DD4-8389-5EF284D8AB91}"/>
    <hyperlink ref="G20" r:id="rId18" xr:uid="{E97F6D5F-6C86-41F9-B848-D3A60BB68CEE}"/>
    <hyperlink ref="G22" r:id="rId19" xr:uid="{C1DE979E-110A-4097-8D31-F366C5DE0BF4}"/>
    <hyperlink ref="G23" r:id="rId20" xr:uid="{360CEA45-BE07-4588-BD4A-EDE4353FCA63}"/>
    <hyperlink ref="G25" r:id="rId21" xr:uid="{F3AB33C2-C81B-4709-A43D-A801E07CBF82}"/>
    <hyperlink ref="G21" r:id="rId22" xr:uid="{F599C403-15FE-4CAD-9ED7-AA3931913CDA}"/>
    <hyperlink ref="G16" r:id="rId23" xr:uid="{79CFFA7A-006C-4B12-BC4C-971636C30123}"/>
    <hyperlink ref="G24" r:id="rId24" xr:uid="{FCA6EED2-AF05-41BC-8BA0-848622562572}"/>
  </hyperlinks>
  <pageMargins left="0.7" right="0.7" top="0.75" bottom="0.75" header="0.3" footer="0.3"/>
  <pageSetup paperSize="9"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CUT</vt:lpstr>
      <vt:lpstr>MC</vt:lpstr>
      <vt:lpstr>PW</vt:lpstr>
      <vt:lpstr>check list</vt:lpstr>
      <vt:lpstr>dayend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htfc</dc:creator>
  <cp:lastModifiedBy>user</cp:lastModifiedBy>
  <dcterms:created xsi:type="dcterms:W3CDTF">2015-06-05T18:17:20Z</dcterms:created>
  <dcterms:modified xsi:type="dcterms:W3CDTF">2022-10-12T16:17:46Z</dcterms:modified>
</cp:coreProperties>
</file>