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chool_Stuff\EEE_Microlab\Prelim\mac-accelerators\"/>
    </mc:Choice>
  </mc:AlternateContent>
  <xr:revisionPtr revIDLastSave="0" documentId="13_ncr:1_{A4BAD7E1-9034-42DA-859D-57E58702F18B}" xr6:coauthVersionLast="47" xr6:coauthVersionMax="47" xr10:uidLastSave="{00000000-0000-0000-0000-000000000000}"/>
  <bookViews>
    <workbookView xWindow="-98" yWindow="353" windowWidth="19396" windowHeight="11745" xr2:uid="{652D5E2B-602A-4244-99C5-C09A1EFF0A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6" i="1" l="1"/>
  <c r="O57" i="1"/>
  <c r="P57" i="1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10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2" i="1"/>
  <c r="K43" i="1"/>
  <c r="K44" i="1"/>
  <c r="K45" i="1"/>
  <c r="K46" i="1"/>
  <c r="K47" i="1"/>
  <c r="K48" i="1"/>
  <c r="K49" i="1"/>
  <c r="K50" i="1"/>
  <c r="K35" i="1"/>
  <c r="K36" i="1"/>
  <c r="K37" i="1"/>
  <c r="K38" i="1"/>
  <c r="K39" i="1"/>
  <c r="K40" i="1"/>
  <c r="K41" i="1"/>
  <c r="J32" i="1"/>
  <c r="K32" i="1" s="1"/>
  <c r="O32" i="1"/>
  <c r="P32" i="1" s="1"/>
  <c r="O31" i="1"/>
  <c r="P31" i="1" s="1"/>
  <c r="O7" i="1"/>
  <c r="P7" i="1" s="1"/>
  <c r="O6" i="1"/>
  <c r="P6" i="1" s="1"/>
  <c r="E7" i="1"/>
  <c r="F7" i="1" s="1"/>
  <c r="E6" i="1"/>
  <c r="F6" i="1" s="1"/>
  <c r="J6" i="1"/>
  <c r="K6" i="1" s="1"/>
  <c r="J7" i="1"/>
  <c r="K7" i="1" s="1"/>
  <c r="E32" i="1"/>
  <c r="F32" i="1" s="1"/>
  <c r="E31" i="1"/>
  <c r="F31" i="1" s="1"/>
  <c r="E57" i="1"/>
  <c r="F57" i="1" s="1"/>
  <c r="E56" i="1"/>
  <c r="F56" i="1" s="1"/>
  <c r="J57" i="1"/>
  <c r="K57" i="1" s="1"/>
  <c r="J56" i="1"/>
  <c r="K56" i="1" s="1"/>
  <c r="J31" i="1"/>
  <c r="K31" i="1" s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F71" i="1"/>
  <c r="J9" i="1"/>
  <c r="K9" i="1" s="1"/>
  <c r="J34" i="1"/>
  <c r="K34" i="1" s="1"/>
  <c r="J59" i="1"/>
  <c r="K59" i="1" s="1"/>
  <c r="F60" i="1"/>
  <c r="F61" i="1"/>
  <c r="F62" i="1"/>
  <c r="F63" i="1"/>
  <c r="F64" i="1"/>
  <c r="F65" i="1"/>
  <c r="F66" i="1"/>
  <c r="F67" i="1"/>
  <c r="F68" i="1"/>
  <c r="F69" i="1"/>
  <c r="F70" i="1"/>
  <c r="F72" i="1"/>
  <c r="F73" i="1"/>
  <c r="F74" i="1"/>
  <c r="F75" i="1"/>
  <c r="P56" i="1"/>
  <c r="E34" i="1"/>
  <c r="F34" i="1" s="1"/>
  <c r="E59" i="1"/>
  <c r="F59" i="1" s="1"/>
  <c r="E9" i="1"/>
  <c r="F9" i="1" s="1"/>
</calcChain>
</file>

<file path=xl/sharedStrings.xml><?xml version="1.0" encoding="utf-8"?>
<sst xmlns="http://schemas.openxmlformats.org/spreadsheetml/2006/main" count="225" uniqueCount="38">
  <si>
    <t>2bx2b Mode</t>
  </si>
  <si>
    <t>VCS Simulation Time (fs):</t>
  </si>
  <si>
    <t>Proposed (Combined)</t>
  </si>
  <si>
    <t>MAC Engine</t>
  </si>
  <si>
    <t>Switching</t>
  </si>
  <si>
    <t>Internal</t>
  </si>
  <si>
    <t>Leakage</t>
  </si>
  <si>
    <t>Total</t>
  </si>
  <si>
    <t>Fusion Unit</t>
  </si>
  <si>
    <t>BitBricks:</t>
  </si>
  <si>
    <t>LH1</t>
  </si>
  <si>
    <t>LH2</t>
  </si>
  <si>
    <t>LH3</t>
  </si>
  <si>
    <t>LH4</t>
  </si>
  <si>
    <t>HH1</t>
  </si>
  <si>
    <t>HH2</t>
  </si>
  <si>
    <t>HH3</t>
  </si>
  <si>
    <t>HH4</t>
  </si>
  <si>
    <t>LL1</t>
  </si>
  <si>
    <t>LL2</t>
  </si>
  <si>
    <t>LL3</t>
  </si>
  <si>
    <t>LL4</t>
  </si>
  <si>
    <t>HL1</t>
  </si>
  <si>
    <t>HL2</t>
  </si>
  <si>
    <t>HL3</t>
  </si>
  <si>
    <t>HL4</t>
  </si>
  <si>
    <t>5b-SBB</t>
  </si>
  <si>
    <t>4b-nSBB</t>
  </si>
  <si>
    <t>4b-SBB</t>
  </si>
  <si>
    <t>4b-Combi</t>
  </si>
  <si>
    <t>Type</t>
  </si>
  <si>
    <t>4bx4b Mode</t>
  </si>
  <si>
    <t>8bx8b Mode</t>
  </si>
  <si>
    <t>Testbench Time (s):</t>
  </si>
  <si>
    <t>Baseline</t>
  </si>
  <si>
    <t>Energy</t>
  </si>
  <si>
    <t>PT Simulation Time (s):</t>
  </si>
  <si>
    <t>Proposed (Separate)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</si>
</sst>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Border="1"/>
    <xf numFmtId="11" fontId="0" fillId="0" borderId="0" xfId="0" applyNumberFormat="1" applyBorder="1"/>
    <xf numFmtId="0" fontId="0" fillId="0" borderId="0" xfId="0" applyBorder="1" applyAlignment="1">
      <alignment horizontal="center"/>
    </xf>
    <xf numFmtId="0" fontId="1" fillId="0" borderId="1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5" xfId="0" applyBorder="1"/>
    <xf numFmtId="0" fontId="1" fillId="3" borderId="4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11" fontId="0" fillId="0" borderId="9" xfId="0" applyNumberFormat="1" applyBorder="1"/>
    <xf numFmtId="0" fontId="0" fillId="0" borderId="9" xfId="0" applyBorder="1"/>
    <xf numFmtId="11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9" xfId="0" applyBorder="1" applyAlignment="1">
      <alignment horizont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11" fontId="0" fillId="0" borderId="11" xfId="0" applyNumberFormat="1" applyBorder="1"/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/>
    </xf>
    <xf numFmtId="11" fontId="0" fillId="0" borderId="8" xfId="0" applyNumberFormat="1" applyBorder="1"/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1" fontId="0" fillId="0" borderId="0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 wrapText="1"/>
    </xf>
    <xf numFmtId="11" fontId="0" fillId="0" borderId="12" xfId="0" applyNumberFormat="1" applyBorder="1"/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11" fontId="0" fillId="6" borderId="9" xfId="0" applyNumberFormat="1" applyFill="1" applyBorder="1"/>
    <xf numFmtId="11" fontId="0" fillId="6" borderId="0" xfId="0" applyNumberFormat="1" applyFill="1" applyBorder="1"/>
    <xf numFmtId="11" fontId="0" fillId="6" borderId="0" xfId="0" applyNumberFormat="1" applyFill="1"/>
    <xf numFmtId="11" fontId="0" fillId="6" borderId="11" xfId="0" applyNumberFormat="1" applyFill="1" applyBorder="1"/>
    <xf numFmtId="11" fontId="0" fillId="7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CAD-5B33-4E7A-B8FC-DA41215AEA99}">
  <dimension ref="A1:P80"/>
  <sheetViews>
    <sheetView tabSelected="1" zoomScaleNormal="100" workbookViewId="0">
      <selection activeCell="M17" sqref="M17"/>
    </sheetView>
  </sheetViews>
  <sheetFormatPr defaultRowHeight="14.25" x14ac:dyDescent="0.45"/>
  <cols>
    <col min="1" max="1" width="20.46484375" bestFit="1" customWidth="1"/>
    <col min="2" max="2" width="11.06640625" customWidth="1"/>
    <col min="7" max="7" width="11.06640625" customWidth="1"/>
  </cols>
  <sheetData>
    <row r="1" spans="1:16" s="1" customFormat="1" ht="14.25" customHeight="1" thickBot="1" x14ac:dyDescent="0.5">
      <c r="A1" s="26" t="s">
        <v>0</v>
      </c>
      <c r="B1" s="20" t="s">
        <v>2</v>
      </c>
      <c r="C1" s="21"/>
      <c r="D1" s="21"/>
      <c r="E1" s="21"/>
      <c r="F1" s="22"/>
      <c r="G1" s="39" t="s">
        <v>37</v>
      </c>
      <c r="H1" s="40"/>
      <c r="I1" s="40"/>
      <c r="J1" s="40"/>
      <c r="K1" s="41"/>
      <c r="L1" s="27" t="s">
        <v>34</v>
      </c>
      <c r="M1" s="28"/>
      <c r="N1" s="28"/>
      <c r="O1" s="28"/>
      <c r="P1" s="29"/>
    </row>
    <row r="2" spans="1:16" x14ac:dyDescent="0.45">
      <c r="A2" s="5" t="s">
        <v>1</v>
      </c>
      <c r="B2" s="19">
        <v>33600000000</v>
      </c>
      <c r="C2" s="7"/>
      <c r="D2" s="7"/>
      <c r="E2" s="7"/>
      <c r="F2" s="24"/>
      <c r="G2" s="19">
        <v>33600000000</v>
      </c>
      <c r="H2" s="7"/>
      <c r="I2" s="7"/>
      <c r="J2" s="7"/>
      <c r="K2" s="24"/>
      <c r="L2" s="33">
        <v>220160000000</v>
      </c>
      <c r="M2" s="34"/>
      <c r="N2" s="34"/>
      <c r="O2" s="34"/>
      <c r="P2" s="37"/>
    </row>
    <row r="3" spans="1:16" x14ac:dyDescent="0.45">
      <c r="A3" s="5" t="s">
        <v>36</v>
      </c>
      <c r="B3" s="31">
        <v>3.3590137003999998E-5</v>
      </c>
      <c r="C3" s="4"/>
      <c r="D3" s="4"/>
      <c r="E3" s="4"/>
      <c r="F3" s="25"/>
      <c r="G3" s="31">
        <v>3.3590137003999998E-5</v>
      </c>
      <c r="H3" s="4"/>
      <c r="I3" s="4"/>
      <c r="J3" s="4"/>
      <c r="K3" s="25"/>
      <c r="L3" s="31">
        <v>2.2015013700400001E-4</v>
      </c>
      <c r="M3" s="35"/>
      <c r="N3" s="35"/>
      <c r="O3" s="35"/>
      <c r="P3" s="36"/>
    </row>
    <row r="4" spans="1:16" x14ac:dyDescent="0.45">
      <c r="A4" s="5" t="s">
        <v>33</v>
      </c>
      <c r="B4" s="12">
        <v>35</v>
      </c>
      <c r="C4" s="4"/>
      <c r="D4" s="4"/>
      <c r="E4" s="4"/>
      <c r="F4" s="25"/>
      <c r="G4" s="12">
        <v>35</v>
      </c>
      <c r="H4" s="4"/>
      <c r="I4" s="4"/>
      <c r="J4" s="4"/>
      <c r="K4" s="25"/>
      <c r="L4" s="12">
        <v>35</v>
      </c>
      <c r="M4" s="4"/>
      <c r="N4" s="4"/>
      <c r="O4" s="4"/>
      <c r="P4" s="25"/>
    </row>
    <row r="5" spans="1:16" x14ac:dyDescent="0.45">
      <c r="A5" s="5"/>
      <c r="B5" s="13" t="s">
        <v>5</v>
      </c>
      <c r="C5" s="6" t="s">
        <v>4</v>
      </c>
      <c r="D5" s="6" t="s">
        <v>6</v>
      </c>
      <c r="E5" s="6" t="s">
        <v>7</v>
      </c>
      <c r="F5" s="30" t="s">
        <v>35</v>
      </c>
      <c r="G5" s="13" t="s">
        <v>5</v>
      </c>
      <c r="H5" s="6" t="s">
        <v>4</v>
      </c>
      <c r="I5" s="6" t="s">
        <v>6</v>
      </c>
      <c r="J5" s="6" t="s">
        <v>7</v>
      </c>
      <c r="K5" s="30" t="s">
        <v>35</v>
      </c>
      <c r="L5" s="13" t="s">
        <v>5</v>
      </c>
      <c r="M5" s="6" t="s">
        <v>4</v>
      </c>
      <c r="N5" s="6" t="s">
        <v>6</v>
      </c>
      <c r="O5" s="6" t="s">
        <v>7</v>
      </c>
      <c r="P5" s="30" t="s">
        <v>35</v>
      </c>
    </row>
    <row r="6" spans="1:16" x14ac:dyDescent="0.45">
      <c r="A6" s="5" t="s">
        <v>3</v>
      </c>
      <c r="B6" s="42">
        <v>2.0400000000000001E-5</v>
      </c>
      <c r="C6" s="43">
        <v>8.6100000000000006E-6</v>
      </c>
      <c r="D6" s="43">
        <v>1.2899999999999999E-6</v>
      </c>
      <c r="E6" s="3">
        <f>SUM(B6:D6)</f>
        <v>3.0300000000000001E-5</v>
      </c>
      <c r="F6" s="32">
        <f>(E6*$B$3)/20064</f>
        <v>5.0726732018600479E-14</v>
      </c>
      <c r="G6" s="42">
        <v>3.5099999999999999E-5</v>
      </c>
      <c r="H6" s="43">
        <v>9.02E-6</v>
      </c>
      <c r="I6" s="43">
        <v>1.88E-6</v>
      </c>
      <c r="J6" s="3">
        <f>SUM(G6:I6)</f>
        <v>4.6E-5</v>
      </c>
      <c r="K6" s="32">
        <f>(J6*$G$3)/20064</f>
        <v>7.7010880292264746E-14</v>
      </c>
      <c r="L6" s="42">
        <v>1.1E-5</v>
      </c>
      <c r="M6" s="43">
        <v>1.9199999999999998E-6</v>
      </c>
      <c r="N6" s="43">
        <v>5.44E-7</v>
      </c>
      <c r="O6" s="3">
        <f>SUM(L6:N6)</f>
        <v>1.3464E-5</v>
      </c>
      <c r="P6" s="32">
        <f>(O6*$L$3)/20000</f>
        <v>1.4820507223109281E-13</v>
      </c>
    </row>
    <row r="7" spans="1:16" x14ac:dyDescent="0.45">
      <c r="A7" s="5" t="s">
        <v>8</v>
      </c>
      <c r="B7" s="42">
        <v>1.4600000000000001E-5</v>
      </c>
      <c r="C7" s="43">
        <v>7.8499999999999994E-6</v>
      </c>
      <c r="D7" s="43">
        <v>1.0699999999999999E-6</v>
      </c>
      <c r="E7" s="3">
        <f>SUM(B7:D7)</f>
        <v>2.3519999999999998E-5</v>
      </c>
      <c r="F7" s="32">
        <f>(E7*$B$3)/20064</f>
        <v>3.9375997923349276E-14</v>
      </c>
      <c r="G7" s="42">
        <v>2.9300000000000001E-5</v>
      </c>
      <c r="H7" s="43">
        <v>8.2600000000000005E-6</v>
      </c>
      <c r="I7" s="43">
        <v>1.66E-6</v>
      </c>
      <c r="J7" s="3">
        <f>SUM(G7:I7)</f>
        <v>3.9220000000000001E-5</v>
      </c>
      <c r="K7" s="32">
        <f>(J7*$G$3)/20064</f>
        <v>6.5660146197013562E-14</v>
      </c>
      <c r="L7" s="42">
        <v>5.13E-6</v>
      </c>
      <c r="M7" s="43">
        <v>1.4899999999999999E-6</v>
      </c>
      <c r="N7" s="43">
        <v>3.1899999999999998E-7</v>
      </c>
      <c r="O7" s="3">
        <f>SUM(L7:N7)</f>
        <v>6.939E-6</v>
      </c>
      <c r="P7" s="32">
        <f>(O7*$L$3)/20000</f>
        <v>7.6381090033537801E-14</v>
      </c>
    </row>
    <row r="8" spans="1:16" x14ac:dyDescent="0.45">
      <c r="A8" s="5"/>
      <c r="B8" s="15"/>
      <c r="C8" s="2"/>
      <c r="D8" s="2"/>
      <c r="E8" s="2"/>
      <c r="F8" s="11"/>
      <c r="G8" s="15"/>
      <c r="H8" s="2"/>
      <c r="I8" s="2"/>
      <c r="J8" s="2"/>
      <c r="K8" s="11"/>
      <c r="L8" s="15"/>
      <c r="M8" s="2"/>
      <c r="N8" s="2"/>
      <c r="O8" s="2"/>
      <c r="P8" s="11"/>
    </row>
    <row r="9" spans="1:16" x14ac:dyDescent="0.45">
      <c r="A9" s="5" t="s">
        <v>9</v>
      </c>
      <c r="B9" s="13" t="s">
        <v>30</v>
      </c>
      <c r="C9" s="2"/>
      <c r="D9" s="2"/>
      <c r="E9" s="3">
        <f>SUM(E10:E25)</f>
        <v>6.5739999999999984E-6</v>
      </c>
      <c r="F9" s="32">
        <f>(E9*$B$3)/20064</f>
        <v>1.1005859283507573E-14</v>
      </c>
      <c r="G9" s="13" t="s">
        <v>30</v>
      </c>
      <c r="H9" s="2"/>
      <c r="I9" s="2"/>
      <c r="J9" s="3">
        <f>SUM(J10:J25)</f>
        <v>6.2230000000000004E-6</v>
      </c>
      <c r="K9" s="32">
        <f>(J9*$G$3)/20064</f>
        <v>1.0418232783886163E-14</v>
      </c>
      <c r="L9" s="13"/>
      <c r="M9" s="2"/>
      <c r="N9" s="2"/>
      <c r="O9" s="3"/>
      <c r="P9" s="11"/>
    </row>
    <row r="10" spans="1:16" x14ac:dyDescent="0.45">
      <c r="A10" s="5" t="s">
        <v>10</v>
      </c>
      <c r="B10" s="14" t="s">
        <v>27</v>
      </c>
      <c r="C10" s="2"/>
      <c r="D10" s="2"/>
      <c r="E10" s="43">
        <v>4.15E-7</v>
      </c>
      <c r="F10" s="32">
        <f>(E10*$B$3)/1254</f>
        <v>1.111635315523126E-14</v>
      </c>
      <c r="G10" s="14" t="s">
        <v>27</v>
      </c>
      <c r="H10" s="2"/>
      <c r="I10" s="2"/>
      <c r="J10" s="43">
        <v>3.9900000000000001E-7</v>
      </c>
      <c r="K10" s="32">
        <f t="shared" ref="K10:K25" si="0">(J10*$G$3)/1254</f>
        <v>1.068777086490909E-14</v>
      </c>
      <c r="L10" s="14"/>
      <c r="M10" s="2"/>
      <c r="N10" s="2"/>
      <c r="O10" s="3"/>
      <c r="P10" s="11"/>
    </row>
    <row r="11" spans="1:16" x14ac:dyDescent="0.45">
      <c r="A11" s="5" t="s">
        <v>11</v>
      </c>
      <c r="B11" s="14" t="s">
        <v>26</v>
      </c>
      <c r="C11" s="2"/>
      <c r="D11" s="2"/>
      <c r="E11" s="43">
        <v>4.8500000000000002E-7</v>
      </c>
      <c r="F11" s="32">
        <f t="shared" ref="F11:F25" si="1">(E11*$B$3)/1254</f>
        <v>1.2991400675390749E-14</v>
      </c>
      <c r="G11" s="14" t="s">
        <v>26</v>
      </c>
      <c r="H11" s="2"/>
      <c r="I11" s="2"/>
      <c r="J11" s="43">
        <v>4.6899999999999998E-7</v>
      </c>
      <c r="K11" s="32">
        <f t="shared" si="0"/>
        <v>1.2562818385068578E-14</v>
      </c>
      <c r="L11" s="14"/>
      <c r="M11" s="2"/>
      <c r="N11" s="2"/>
      <c r="O11" s="3"/>
      <c r="P11" s="11"/>
    </row>
    <row r="12" spans="1:16" x14ac:dyDescent="0.45">
      <c r="A12" s="5" t="s">
        <v>12</v>
      </c>
      <c r="B12" s="14" t="s">
        <v>27</v>
      </c>
      <c r="C12" s="2"/>
      <c r="D12" s="2"/>
      <c r="E12" s="43">
        <v>4.1300000000000001E-7</v>
      </c>
      <c r="F12" s="32">
        <f t="shared" si="1"/>
        <v>1.1062780368940989E-14</v>
      </c>
      <c r="G12" s="14" t="s">
        <v>27</v>
      </c>
      <c r="H12" s="2"/>
      <c r="I12" s="2"/>
      <c r="J12" s="43">
        <v>4.03E-7</v>
      </c>
      <c r="K12" s="32">
        <f t="shared" si="0"/>
        <v>1.0794916437489632E-14</v>
      </c>
      <c r="L12" s="14"/>
      <c r="M12" s="2"/>
      <c r="N12" s="2"/>
      <c r="O12" s="3"/>
      <c r="P12" s="11"/>
    </row>
    <row r="13" spans="1:16" x14ac:dyDescent="0.45">
      <c r="A13" s="5" t="s">
        <v>13</v>
      </c>
      <c r="B13" s="14" t="s">
        <v>26</v>
      </c>
      <c r="C13" s="2"/>
      <c r="D13" s="2"/>
      <c r="E13" s="43">
        <v>4.8299999999999997E-7</v>
      </c>
      <c r="F13" s="32">
        <f t="shared" si="1"/>
        <v>1.2937827889100477E-14</v>
      </c>
      <c r="G13" s="14" t="s">
        <v>26</v>
      </c>
      <c r="H13" s="2"/>
      <c r="I13" s="2"/>
      <c r="J13" s="43">
        <v>4.6699999999999999E-7</v>
      </c>
      <c r="K13" s="32">
        <f t="shared" si="0"/>
        <v>1.2509245598778309E-14</v>
      </c>
      <c r="L13" s="14"/>
      <c r="M13" s="2"/>
      <c r="N13" s="2"/>
      <c r="O13" s="3"/>
      <c r="P13" s="11"/>
    </row>
    <row r="14" spans="1:16" x14ac:dyDescent="0.45">
      <c r="A14" s="5" t="s">
        <v>14</v>
      </c>
      <c r="B14" s="14" t="s">
        <v>29</v>
      </c>
      <c r="C14" s="2"/>
      <c r="D14" s="2"/>
      <c r="E14" s="43">
        <v>1.2800000000000001E-7</v>
      </c>
      <c r="F14" s="32">
        <f t="shared" si="1"/>
        <v>3.428658322577352E-15</v>
      </c>
      <c r="G14" s="14" t="s">
        <v>29</v>
      </c>
      <c r="H14" s="2"/>
      <c r="I14" s="2"/>
      <c r="J14" s="43">
        <v>1.1600000000000001E-7</v>
      </c>
      <c r="K14" s="32">
        <f t="shared" si="0"/>
        <v>3.1072216048357258E-15</v>
      </c>
      <c r="L14" s="14"/>
      <c r="M14" s="2"/>
      <c r="N14" s="2"/>
      <c r="O14" s="3"/>
      <c r="P14" s="11"/>
    </row>
    <row r="15" spans="1:16" x14ac:dyDescent="0.45">
      <c r="A15" s="5" t="s">
        <v>15</v>
      </c>
      <c r="B15" s="14" t="s">
        <v>27</v>
      </c>
      <c r="C15" s="2"/>
      <c r="D15" s="2"/>
      <c r="E15" s="43">
        <v>3.9000000000000002E-7</v>
      </c>
      <c r="F15" s="32">
        <f t="shared" si="1"/>
        <v>1.0446693326602871E-14</v>
      </c>
      <c r="G15" s="14" t="s">
        <v>27</v>
      </c>
      <c r="H15" s="2"/>
      <c r="I15" s="2"/>
      <c r="J15" s="43">
        <v>4.0400000000000002E-7</v>
      </c>
      <c r="K15" s="32">
        <f t="shared" si="0"/>
        <v>1.0821702830634769E-14</v>
      </c>
      <c r="L15" s="14"/>
      <c r="M15" s="2"/>
      <c r="N15" s="2"/>
      <c r="O15" s="3"/>
      <c r="P15" s="11"/>
    </row>
    <row r="16" spans="1:16" x14ac:dyDescent="0.45">
      <c r="A16" s="5" t="s">
        <v>16</v>
      </c>
      <c r="B16" s="14" t="s">
        <v>27</v>
      </c>
      <c r="C16" s="2"/>
      <c r="D16" s="2"/>
      <c r="E16" s="43">
        <v>4.2899999999999999E-7</v>
      </c>
      <c r="F16" s="32">
        <f t="shared" si="1"/>
        <v>1.1491362659263158E-14</v>
      </c>
      <c r="G16" s="14" t="s">
        <v>27</v>
      </c>
      <c r="H16" s="2"/>
      <c r="I16" s="2"/>
      <c r="J16" s="43">
        <v>3.9099999999999999E-7</v>
      </c>
      <c r="K16" s="32">
        <f t="shared" si="0"/>
        <v>1.0473479719748006E-14</v>
      </c>
      <c r="L16" s="14"/>
      <c r="M16" s="2"/>
      <c r="N16" s="2"/>
      <c r="O16" s="3"/>
      <c r="P16" s="11"/>
    </row>
    <row r="17" spans="1:16" x14ac:dyDescent="0.45">
      <c r="A17" s="5" t="s">
        <v>17</v>
      </c>
      <c r="B17" s="14" t="s">
        <v>26</v>
      </c>
      <c r="C17" s="2"/>
      <c r="D17" s="2"/>
      <c r="E17" s="43">
        <v>4.9699999999999996E-7</v>
      </c>
      <c r="F17" s="32">
        <f t="shared" si="1"/>
        <v>1.3312837393132375E-14</v>
      </c>
      <c r="G17" s="14" t="s">
        <v>26</v>
      </c>
      <c r="H17" s="2"/>
      <c r="I17" s="2"/>
      <c r="J17" s="43">
        <v>4.5200000000000002E-7</v>
      </c>
      <c r="K17" s="32">
        <f t="shared" si="0"/>
        <v>1.2107449701601274E-14</v>
      </c>
      <c r="L17" s="14"/>
      <c r="M17" s="2"/>
      <c r="N17" s="2"/>
      <c r="O17" s="3"/>
      <c r="P17" s="11"/>
    </row>
    <row r="18" spans="1:16" x14ac:dyDescent="0.45">
      <c r="A18" s="5" t="s">
        <v>18</v>
      </c>
      <c r="B18" s="14" t="s">
        <v>28</v>
      </c>
      <c r="C18" s="2"/>
      <c r="D18" s="2"/>
      <c r="E18" s="43">
        <v>4.03E-7</v>
      </c>
      <c r="F18" s="32">
        <f t="shared" si="1"/>
        <v>1.0794916437489632E-14</v>
      </c>
      <c r="G18" s="14" t="s">
        <v>28</v>
      </c>
      <c r="H18" s="2"/>
      <c r="I18" s="2"/>
      <c r="J18" s="43">
        <v>3.7099999999999997E-7</v>
      </c>
      <c r="K18" s="32">
        <f t="shared" si="0"/>
        <v>9.9377518568452938E-15</v>
      </c>
      <c r="L18" s="14"/>
      <c r="M18" s="2"/>
      <c r="N18" s="2"/>
      <c r="O18" s="3"/>
      <c r="P18" s="11"/>
    </row>
    <row r="19" spans="1:16" x14ac:dyDescent="0.45">
      <c r="A19" s="5" t="s">
        <v>19</v>
      </c>
      <c r="B19" s="14" t="s">
        <v>28</v>
      </c>
      <c r="C19" s="2"/>
      <c r="D19" s="2"/>
      <c r="E19" s="43">
        <v>3.9000000000000002E-7</v>
      </c>
      <c r="F19" s="32">
        <f t="shared" si="1"/>
        <v>1.0446693326602871E-14</v>
      </c>
      <c r="G19" s="14" t="s">
        <v>28</v>
      </c>
      <c r="H19" s="2"/>
      <c r="I19" s="2"/>
      <c r="J19" s="43">
        <v>3.6399999999999998E-7</v>
      </c>
      <c r="K19" s="32">
        <f t="shared" si="0"/>
        <v>9.7502471048293441E-15</v>
      </c>
      <c r="L19" s="14"/>
      <c r="M19" s="2"/>
      <c r="N19" s="2"/>
      <c r="O19" s="3"/>
      <c r="P19" s="11"/>
    </row>
    <row r="20" spans="1:16" x14ac:dyDescent="0.45">
      <c r="A20" s="5" t="s">
        <v>20</v>
      </c>
      <c r="B20" s="14" t="s">
        <v>28</v>
      </c>
      <c r="C20" s="2"/>
      <c r="D20" s="2"/>
      <c r="E20" s="43">
        <v>4.01E-7</v>
      </c>
      <c r="F20" s="32">
        <f t="shared" si="1"/>
        <v>1.0741343651199362E-14</v>
      </c>
      <c r="G20" s="14" t="s">
        <v>28</v>
      </c>
      <c r="H20" s="2"/>
      <c r="I20" s="2"/>
      <c r="J20" s="43">
        <v>3.6600000000000002E-7</v>
      </c>
      <c r="K20" s="32">
        <f t="shared" si="0"/>
        <v>9.8038198911196177E-15</v>
      </c>
      <c r="L20" s="14"/>
      <c r="M20" s="2"/>
      <c r="N20" s="2"/>
      <c r="O20" s="3"/>
      <c r="P20" s="11"/>
    </row>
    <row r="21" spans="1:16" x14ac:dyDescent="0.45">
      <c r="A21" s="5" t="s">
        <v>21</v>
      </c>
      <c r="B21" s="14" t="s">
        <v>28</v>
      </c>
      <c r="C21" s="2"/>
      <c r="D21" s="2"/>
      <c r="E21" s="43">
        <v>3.7500000000000001E-7</v>
      </c>
      <c r="F21" s="32">
        <f t="shared" si="1"/>
        <v>1.0044897429425838E-14</v>
      </c>
      <c r="G21" s="14" t="s">
        <v>28</v>
      </c>
      <c r="H21" s="2"/>
      <c r="I21" s="2"/>
      <c r="J21" s="43">
        <v>3.4499999999999998E-7</v>
      </c>
      <c r="K21" s="32">
        <f t="shared" si="0"/>
        <v>9.24130563507177E-15</v>
      </c>
      <c r="L21" s="14"/>
      <c r="M21" s="2"/>
      <c r="N21" s="2"/>
      <c r="O21" s="3"/>
      <c r="P21" s="11"/>
    </row>
    <row r="22" spans="1:16" x14ac:dyDescent="0.45">
      <c r="A22" s="5" t="s">
        <v>22</v>
      </c>
      <c r="B22" s="14" t="s">
        <v>27</v>
      </c>
      <c r="C22" s="2"/>
      <c r="D22" s="2"/>
      <c r="E22" s="43">
        <v>4.2500000000000001E-7</v>
      </c>
      <c r="F22" s="32">
        <f t="shared" si="1"/>
        <v>1.1384217086682615E-14</v>
      </c>
      <c r="G22" s="14" t="s">
        <v>27</v>
      </c>
      <c r="H22" s="2"/>
      <c r="I22" s="2"/>
      <c r="J22" s="43">
        <v>3.9999999999999998E-7</v>
      </c>
      <c r="K22" s="32">
        <f t="shared" si="0"/>
        <v>1.0714557258054225E-14</v>
      </c>
      <c r="L22" s="14"/>
      <c r="M22" s="2"/>
      <c r="N22" s="2"/>
      <c r="O22" s="3"/>
      <c r="P22" s="11"/>
    </row>
    <row r="23" spans="1:16" x14ac:dyDescent="0.45">
      <c r="A23" s="5" t="s">
        <v>23</v>
      </c>
      <c r="B23" s="14" t="s">
        <v>27</v>
      </c>
      <c r="C23" s="2"/>
      <c r="D23" s="2"/>
      <c r="E23" s="43">
        <v>3.8500000000000002E-7</v>
      </c>
      <c r="F23" s="32">
        <f t="shared" si="1"/>
        <v>1.0312761360877193E-14</v>
      </c>
      <c r="G23" s="14" t="s">
        <v>27</v>
      </c>
      <c r="H23" s="2"/>
      <c r="I23" s="2"/>
      <c r="J23" s="43">
        <v>3.9400000000000001E-7</v>
      </c>
      <c r="K23" s="32">
        <f t="shared" si="0"/>
        <v>1.0553838899183414E-14</v>
      </c>
      <c r="L23" s="14"/>
      <c r="M23" s="2"/>
      <c r="N23" s="2"/>
      <c r="O23" s="3"/>
      <c r="P23" s="11"/>
    </row>
    <row r="24" spans="1:16" x14ac:dyDescent="0.45">
      <c r="A24" s="5" t="s">
        <v>24</v>
      </c>
      <c r="B24" s="14" t="s">
        <v>26</v>
      </c>
      <c r="C24" s="2"/>
      <c r="D24" s="2"/>
      <c r="E24" s="43">
        <v>4.8999999999999997E-7</v>
      </c>
      <c r="F24" s="32">
        <f t="shared" si="1"/>
        <v>1.3125332641116425E-14</v>
      </c>
      <c r="G24" s="14" t="s">
        <v>26</v>
      </c>
      <c r="H24" s="2"/>
      <c r="I24" s="2"/>
      <c r="J24" s="43">
        <v>4.4400000000000001E-7</v>
      </c>
      <c r="K24" s="32">
        <f t="shared" si="0"/>
        <v>1.1893158556440191E-14</v>
      </c>
      <c r="L24" s="14"/>
      <c r="M24" s="2"/>
      <c r="N24" s="2"/>
      <c r="O24" s="3"/>
      <c r="P24" s="11"/>
    </row>
    <row r="25" spans="1:16" ht="15" customHeight="1" thickBot="1" x14ac:dyDescent="0.5">
      <c r="A25" s="5" t="s">
        <v>25</v>
      </c>
      <c r="B25" s="16" t="s">
        <v>26</v>
      </c>
      <c r="C25" s="17"/>
      <c r="D25" s="17"/>
      <c r="E25" s="43">
        <v>4.6499999999999999E-7</v>
      </c>
      <c r="F25" s="32">
        <f t="shared" si="1"/>
        <v>1.2455672812488038E-14</v>
      </c>
      <c r="G25" s="16" t="s">
        <v>26</v>
      </c>
      <c r="H25" s="17"/>
      <c r="I25" s="17"/>
      <c r="J25" s="45">
        <v>4.3799999999999998E-7</v>
      </c>
      <c r="K25" s="32">
        <f t="shared" si="0"/>
        <v>1.1732440197569376E-14</v>
      </c>
      <c r="L25" s="16"/>
      <c r="M25" s="17"/>
      <c r="N25" s="17"/>
      <c r="O25" s="23"/>
      <c r="P25" s="18"/>
    </row>
    <row r="26" spans="1:16" s="8" customFormat="1" ht="14.25" customHeight="1" thickBot="1" x14ac:dyDescent="0.5">
      <c r="A26" s="9" t="s">
        <v>31</v>
      </c>
      <c r="B26" s="20" t="s">
        <v>2</v>
      </c>
      <c r="C26" s="21"/>
      <c r="D26" s="21"/>
      <c r="E26" s="21"/>
      <c r="F26" s="22"/>
      <c r="G26" s="39" t="s">
        <v>37</v>
      </c>
      <c r="H26" s="40"/>
      <c r="I26" s="40"/>
      <c r="J26" s="40"/>
      <c r="K26" s="41"/>
      <c r="L26" s="27" t="s">
        <v>34</v>
      </c>
      <c r="M26" s="28"/>
      <c r="N26" s="28"/>
      <c r="O26" s="28"/>
      <c r="P26" s="29"/>
    </row>
    <row r="27" spans="1:16" ht="14.65" customHeight="1" x14ac:dyDescent="0.45">
      <c r="A27" s="5" t="s">
        <v>1</v>
      </c>
      <c r="B27" s="33">
        <v>71220000000</v>
      </c>
      <c r="C27" s="34"/>
      <c r="D27" s="34"/>
      <c r="E27" s="34"/>
      <c r="F27" s="37"/>
      <c r="G27" s="19">
        <v>71220000000</v>
      </c>
      <c r="H27" s="7"/>
      <c r="I27" s="7"/>
      <c r="J27" s="7"/>
      <c r="K27" s="24"/>
      <c r="L27" s="33">
        <v>220160000000</v>
      </c>
      <c r="M27" s="34"/>
      <c r="N27" s="34"/>
      <c r="O27" s="34"/>
      <c r="P27" s="37"/>
    </row>
    <row r="28" spans="1:16" x14ac:dyDescent="0.45">
      <c r="A28" s="5" t="s">
        <v>36</v>
      </c>
      <c r="B28" s="31">
        <v>7.1210137004E-5</v>
      </c>
      <c r="C28" s="35"/>
      <c r="D28" s="35"/>
      <c r="E28" s="35"/>
      <c r="F28" s="36"/>
      <c r="G28" s="31">
        <v>7.1210137004E-5</v>
      </c>
      <c r="H28" s="35"/>
      <c r="I28" s="35"/>
      <c r="J28" s="35"/>
      <c r="K28" s="36"/>
      <c r="L28" s="31">
        <v>2.2015013700400001E-4</v>
      </c>
      <c r="M28" s="35"/>
      <c r="N28" s="35"/>
      <c r="O28" s="35"/>
      <c r="P28" s="36"/>
    </row>
    <row r="29" spans="1:16" x14ac:dyDescent="0.45">
      <c r="A29" s="5" t="s">
        <v>33</v>
      </c>
      <c r="B29" s="12">
        <v>35</v>
      </c>
      <c r="C29" s="4"/>
      <c r="D29" s="4"/>
      <c r="E29" s="4"/>
      <c r="F29" s="25"/>
      <c r="G29" s="12">
        <v>35</v>
      </c>
      <c r="H29" s="4"/>
      <c r="I29" s="4"/>
      <c r="J29" s="4"/>
      <c r="K29" s="25"/>
      <c r="L29" s="12">
        <v>35</v>
      </c>
      <c r="M29" s="4"/>
      <c r="N29" s="4"/>
      <c r="O29" s="4"/>
      <c r="P29" s="25"/>
    </row>
    <row r="30" spans="1:16" x14ac:dyDescent="0.45">
      <c r="A30" s="5"/>
      <c r="B30" s="13" t="s">
        <v>5</v>
      </c>
      <c r="C30" s="6" t="s">
        <v>4</v>
      </c>
      <c r="D30" s="6" t="s">
        <v>6</v>
      </c>
      <c r="E30" s="6" t="s">
        <v>7</v>
      </c>
      <c r="F30" s="30" t="s">
        <v>35</v>
      </c>
      <c r="G30" s="13" t="s">
        <v>5</v>
      </c>
      <c r="H30" s="6" t="s">
        <v>4</v>
      </c>
      <c r="I30" s="6" t="s">
        <v>6</v>
      </c>
      <c r="J30" s="6" t="s">
        <v>7</v>
      </c>
      <c r="K30" s="30" t="s">
        <v>35</v>
      </c>
      <c r="L30" s="13" t="s">
        <v>5</v>
      </c>
      <c r="M30" s="6" t="s">
        <v>4</v>
      </c>
      <c r="N30" s="6" t="s">
        <v>6</v>
      </c>
      <c r="O30" s="6" t="s">
        <v>7</v>
      </c>
      <c r="P30" s="30" t="s">
        <v>35</v>
      </c>
    </row>
    <row r="31" spans="1:16" x14ac:dyDescent="0.45">
      <c r="A31" s="5" t="s">
        <v>3</v>
      </c>
      <c r="B31" s="42">
        <v>2.41E-5</v>
      </c>
      <c r="C31" s="43">
        <v>1.06E-5</v>
      </c>
      <c r="D31" s="43">
        <v>1.3200000000000001E-6</v>
      </c>
      <c r="E31" s="3">
        <f>SUM(B31:D31)</f>
        <v>3.6020000000000004E-5</v>
      </c>
      <c r="F31" s="32">
        <f>(E31*$B$28)/20064</f>
        <v>1.2784036756798647E-13</v>
      </c>
      <c r="G31" s="42">
        <v>3.6600000000000002E-5</v>
      </c>
      <c r="H31" s="43">
        <v>1.01E-5</v>
      </c>
      <c r="I31" s="43">
        <v>1.88E-6</v>
      </c>
      <c r="J31" s="3">
        <f>SUM(G31:I31)</f>
        <v>4.8580000000000006E-5</v>
      </c>
      <c r="K31" s="32">
        <f>(J31*$G$28)/20064</f>
        <v>1.7241768618691789E-13</v>
      </c>
      <c r="L31" s="42">
        <v>1.2099999999999999E-5</v>
      </c>
      <c r="M31" s="43">
        <v>2.61E-6</v>
      </c>
      <c r="N31" s="43">
        <v>5.5000000000000003E-7</v>
      </c>
      <c r="O31" s="3">
        <f>SUM(L31:N31)</f>
        <v>1.526E-5</v>
      </c>
      <c r="P31" s="32">
        <f>(O31*$L$28)/20000</f>
        <v>1.6797455453405201E-13</v>
      </c>
    </row>
    <row r="32" spans="1:16" x14ac:dyDescent="0.45">
      <c r="A32" s="5" t="s">
        <v>8</v>
      </c>
      <c r="B32" s="42">
        <v>1.8199999999999999E-5</v>
      </c>
      <c r="C32" s="43">
        <v>9.8099999999999992E-6</v>
      </c>
      <c r="D32" s="43">
        <v>1.0899999999999999E-6</v>
      </c>
      <c r="E32" s="3">
        <f>SUM(B32:D32)</f>
        <v>2.9099999999999999E-5</v>
      </c>
      <c r="F32" s="32">
        <f>(E32*$B$28)/20064</f>
        <v>1.0328025253271532E-13</v>
      </c>
      <c r="G32" s="42">
        <v>3.0700000000000001E-5</v>
      </c>
      <c r="H32" s="43">
        <v>9.3700000000000001E-6</v>
      </c>
      <c r="I32" s="43">
        <v>1.66E-6</v>
      </c>
      <c r="J32" s="3">
        <f>SUM(G32:I32)</f>
        <v>4.1730000000000002E-5</v>
      </c>
      <c r="K32" s="32">
        <f>(J32*$G$28)/20064</f>
        <v>1.481060116216567E-13</v>
      </c>
      <c r="L32" s="42">
        <v>6.28E-6</v>
      </c>
      <c r="M32" s="43">
        <v>2.1799999999999999E-6</v>
      </c>
      <c r="N32" s="43">
        <v>3.2500000000000001E-7</v>
      </c>
      <c r="O32" s="3">
        <f>SUM(L32:N32)</f>
        <v>8.7849999999999997E-6</v>
      </c>
      <c r="P32" s="32">
        <f>(O32*$L$28)/20000</f>
        <v>9.6700947679006995E-14</v>
      </c>
    </row>
    <row r="33" spans="1:16" x14ac:dyDescent="0.45">
      <c r="A33" s="5"/>
      <c r="B33" s="15"/>
      <c r="C33" s="2"/>
      <c r="D33" s="2"/>
      <c r="E33" s="2"/>
      <c r="F33" s="11"/>
      <c r="G33" s="15"/>
      <c r="H33" s="2"/>
      <c r="I33" s="2"/>
      <c r="J33" s="2"/>
      <c r="K33" s="11"/>
      <c r="L33" s="15"/>
      <c r="M33" s="2"/>
      <c r="N33" s="2"/>
      <c r="O33" s="2"/>
      <c r="P33" s="11"/>
    </row>
    <row r="34" spans="1:16" x14ac:dyDescent="0.45">
      <c r="A34" s="5" t="s">
        <v>9</v>
      </c>
      <c r="B34" s="13" t="s">
        <v>30</v>
      </c>
      <c r="C34" s="2"/>
      <c r="D34" s="2"/>
      <c r="E34" s="3">
        <f>SUM(E35:E50)</f>
        <v>7.2080000000000011E-6</v>
      </c>
      <c r="F34" s="32">
        <f>(E34*$B$28)/20064</f>
        <v>2.5582270111883579E-14</v>
      </c>
      <c r="G34" s="13" t="s">
        <v>30</v>
      </c>
      <c r="H34" s="2"/>
      <c r="I34" s="2"/>
      <c r="J34" s="46">
        <f>SUM(J35:J50)</f>
        <v>6.6829999999999985E-6</v>
      </c>
      <c r="K34" s="32">
        <f>(J34*$G$28)/20064</f>
        <v>2.3718966586808809E-14</v>
      </c>
      <c r="L34" s="13"/>
      <c r="M34" s="2"/>
      <c r="N34" s="2"/>
      <c r="O34" s="3"/>
      <c r="P34" s="11"/>
    </row>
    <row r="35" spans="1:16" x14ac:dyDescent="0.45">
      <c r="A35" s="5" t="s">
        <v>10</v>
      </c>
      <c r="B35" s="14" t="s">
        <v>27</v>
      </c>
      <c r="C35" s="2"/>
      <c r="D35" s="2"/>
      <c r="E35" s="43">
        <v>4.3700000000000001E-7</v>
      </c>
      <c r="F35" s="32">
        <f t="shared" ref="F35:F50" si="2">(E35*$B$28)/5016</f>
        <v>6.2039134511060615E-15</v>
      </c>
      <c r="G35" s="14" t="s">
        <v>27</v>
      </c>
      <c r="H35" s="2"/>
      <c r="I35" s="2"/>
      <c r="J35" s="43">
        <v>4.0499999999999999E-7</v>
      </c>
      <c r="K35" s="32">
        <f t="shared" ref="K35:K50" si="3">(J35*$G$28)/5016</f>
        <v>5.7496223059449758E-15</v>
      </c>
      <c r="L35" s="14"/>
      <c r="M35" s="2"/>
      <c r="N35" s="2"/>
      <c r="O35" s="3"/>
      <c r="P35" s="11"/>
    </row>
    <row r="36" spans="1:16" x14ac:dyDescent="0.45">
      <c r="A36" s="5" t="s">
        <v>11</v>
      </c>
      <c r="B36" s="14" t="s">
        <v>26</v>
      </c>
      <c r="C36" s="2"/>
      <c r="D36" s="2"/>
      <c r="E36" s="43">
        <v>5.3099999999999998E-7</v>
      </c>
      <c r="F36" s="32">
        <f t="shared" si="2"/>
        <v>7.5383936900167467E-15</v>
      </c>
      <c r="G36" s="14" t="s">
        <v>26</v>
      </c>
      <c r="H36" s="2"/>
      <c r="I36" s="2"/>
      <c r="J36" s="43">
        <v>5.0299999999999999E-7</v>
      </c>
      <c r="K36" s="32">
        <f t="shared" si="3"/>
        <v>7.1408889380007971E-15</v>
      </c>
      <c r="L36" s="14"/>
      <c r="M36" s="2"/>
      <c r="N36" s="2"/>
      <c r="O36" s="3"/>
      <c r="P36" s="11"/>
    </row>
    <row r="37" spans="1:16" x14ac:dyDescent="0.45">
      <c r="A37" s="5" t="s">
        <v>12</v>
      </c>
      <c r="B37" s="14" t="s">
        <v>27</v>
      </c>
      <c r="C37" s="2"/>
      <c r="D37" s="2"/>
      <c r="E37" s="43">
        <v>4.34E-7</v>
      </c>
      <c r="F37" s="32">
        <f t="shared" si="2"/>
        <v>6.1613236562472086E-15</v>
      </c>
      <c r="G37" s="14" t="s">
        <v>27</v>
      </c>
      <c r="H37" s="2"/>
      <c r="I37" s="2"/>
      <c r="J37" s="43">
        <v>4.1300000000000001E-7</v>
      </c>
      <c r="K37" s="32">
        <f t="shared" si="3"/>
        <v>5.8631950922352464E-15</v>
      </c>
      <c r="L37" s="14"/>
      <c r="M37" s="2"/>
      <c r="N37" s="2"/>
      <c r="O37" s="3"/>
      <c r="P37" s="11"/>
    </row>
    <row r="38" spans="1:16" x14ac:dyDescent="0.45">
      <c r="A38" s="5" t="s">
        <v>13</v>
      </c>
      <c r="B38" s="14" t="s">
        <v>26</v>
      </c>
      <c r="C38" s="2"/>
      <c r="D38" s="2"/>
      <c r="E38" s="43">
        <v>5.3499999999999996E-7</v>
      </c>
      <c r="F38" s="32">
        <f t="shared" si="2"/>
        <v>7.5951800831618812E-15</v>
      </c>
      <c r="G38" s="14" t="s">
        <v>26</v>
      </c>
      <c r="H38" s="2"/>
      <c r="I38" s="2"/>
      <c r="J38" s="43">
        <v>5.0200000000000002E-7</v>
      </c>
      <c r="K38" s="32">
        <f t="shared" si="3"/>
        <v>7.1266923397145138E-15</v>
      </c>
      <c r="L38" s="14"/>
      <c r="M38" s="2"/>
      <c r="N38" s="2"/>
      <c r="O38" s="3"/>
      <c r="P38" s="11"/>
    </row>
    <row r="39" spans="1:16" x14ac:dyDescent="0.45">
      <c r="A39" s="5" t="s">
        <v>14</v>
      </c>
      <c r="B39" s="14" t="s">
        <v>29</v>
      </c>
      <c r="C39" s="2"/>
      <c r="D39" s="2"/>
      <c r="E39" s="43">
        <v>1.5800000000000001E-7</v>
      </c>
      <c r="F39" s="32">
        <f t="shared" si="2"/>
        <v>2.243062529232855E-15</v>
      </c>
      <c r="G39" s="14" t="s">
        <v>29</v>
      </c>
      <c r="H39" s="2"/>
      <c r="I39" s="2"/>
      <c r="J39" s="43">
        <v>1.36E-7</v>
      </c>
      <c r="K39" s="32">
        <f t="shared" si="3"/>
        <v>1.9307373669346092E-15</v>
      </c>
      <c r="L39" s="14"/>
      <c r="M39" s="2"/>
      <c r="N39" s="2"/>
      <c r="O39" s="3"/>
      <c r="P39" s="11"/>
    </row>
    <row r="40" spans="1:16" x14ac:dyDescent="0.45">
      <c r="A40" s="5" t="s">
        <v>15</v>
      </c>
      <c r="B40" s="14" t="s">
        <v>27</v>
      </c>
      <c r="C40" s="2"/>
      <c r="D40" s="2"/>
      <c r="E40" s="43">
        <v>5.0800000000000005E-7</v>
      </c>
      <c r="F40" s="32">
        <f t="shared" si="2"/>
        <v>7.211871929432218E-15</v>
      </c>
      <c r="G40" s="14" t="s">
        <v>27</v>
      </c>
      <c r="H40" s="2"/>
      <c r="I40" s="2"/>
      <c r="J40" s="43">
        <v>4.8299999999999997E-7</v>
      </c>
      <c r="K40" s="32">
        <f t="shared" si="3"/>
        <v>6.8569569722751189E-15</v>
      </c>
      <c r="L40" s="14"/>
      <c r="M40" s="2"/>
      <c r="N40" s="2"/>
      <c r="O40" s="3"/>
      <c r="P40" s="11"/>
    </row>
    <row r="41" spans="1:16" x14ac:dyDescent="0.45">
      <c r="A41" s="5" t="s">
        <v>16</v>
      </c>
      <c r="B41" s="14" t="s">
        <v>27</v>
      </c>
      <c r="C41" s="2"/>
      <c r="D41" s="2"/>
      <c r="E41" s="43">
        <v>5.3200000000000005E-7</v>
      </c>
      <c r="F41" s="32">
        <f t="shared" si="2"/>
        <v>7.5525902883030315E-15</v>
      </c>
      <c r="G41" s="14" t="s">
        <v>27</v>
      </c>
      <c r="H41" s="2"/>
      <c r="I41" s="2"/>
      <c r="J41" s="43">
        <v>4.7999999999999996E-7</v>
      </c>
      <c r="K41" s="32">
        <f t="shared" si="3"/>
        <v>6.8143671774162676E-15</v>
      </c>
      <c r="L41" s="14"/>
      <c r="M41" s="2"/>
      <c r="N41" s="2"/>
      <c r="O41" s="3"/>
      <c r="P41" s="11"/>
    </row>
    <row r="42" spans="1:16" x14ac:dyDescent="0.45">
      <c r="A42" s="5" t="s">
        <v>17</v>
      </c>
      <c r="B42" s="14" t="s">
        <v>26</v>
      </c>
      <c r="C42" s="2"/>
      <c r="D42" s="2"/>
      <c r="E42" s="43">
        <v>6.0500000000000003E-7</v>
      </c>
      <c r="F42" s="32">
        <f t="shared" si="2"/>
        <v>8.5889419632017536E-15</v>
      </c>
      <c r="G42" s="14" t="s">
        <v>26</v>
      </c>
      <c r="H42" s="2"/>
      <c r="I42" s="2"/>
      <c r="J42" s="43">
        <v>5.4899999999999995E-7</v>
      </c>
      <c r="K42" s="32">
        <f t="shared" si="3"/>
        <v>7.793932459169856E-15</v>
      </c>
      <c r="L42" s="14"/>
      <c r="M42" s="2"/>
      <c r="N42" s="2"/>
      <c r="O42" s="3"/>
      <c r="P42" s="11"/>
    </row>
    <row r="43" spans="1:16" x14ac:dyDescent="0.45">
      <c r="A43" s="5" t="s">
        <v>18</v>
      </c>
      <c r="B43" s="14" t="s">
        <v>28</v>
      </c>
      <c r="C43" s="2"/>
      <c r="D43" s="2"/>
      <c r="E43" s="43">
        <v>3.7099999999999997E-7</v>
      </c>
      <c r="F43" s="32">
        <f t="shared" si="2"/>
        <v>5.2669379642113236E-15</v>
      </c>
      <c r="G43" s="14" t="s">
        <v>28</v>
      </c>
      <c r="H43" s="2"/>
      <c r="I43" s="2"/>
      <c r="J43" s="44">
        <v>3.39E-7</v>
      </c>
      <c r="K43" s="32">
        <f t="shared" si="3"/>
        <v>4.8126468190502395E-15</v>
      </c>
      <c r="L43" s="14"/>
      <c r="M43" s="2"/>
      <c r="N43" s="2"/>
      <c r="O43" s="3"/>
      <c r="P43" s="11"/>
    </row>
    <row r="44" spans="1:16" x14ac:dyDescent="0.45">
      <c r="A44" s="5" t="s">
        <v>19</v>
      </c>
      <c r="B44" s="14" t="s">
        <v>28</v>
      </c>
      <c r="C44" s="2"/>
      <c r="D44" s="2"/>
      <c r="E44" s="43">
        <v>3.6300000000000001E-7</v>
      </c>
      <c r="F44" s="32">
        <f t="shared" si="2"/>
        <v>5.1533651779210522E-15</v>
      </c>
      <c r="G44" s="14" t="s">
        <v>28</v>
      </c>
      <c r="H44" s="2"/>
      <c r="I44" s="2"/>
      <c r="J44" s="44">
        <v>3.3799999999999998E-7</v>
      </c>
      <c r="K44" s="32">
        <f t="shared" si="3"/>
        <v>4.7984502207639547E-15</v>
      </c>
      <c r="L44" s="14"/>
      <c r="M44" s="2"/>
      <c r="N44" s="2"/>
      <c r="O44" s="3"/>
      <c r="P44" s="11"/>
    </row>
    <row r="45" spans="1:16" x14ac:dyDescent="0.45">
      <c r="A45" s="5" t="s">
        <v>20</v>
      </c>
      <c r="B45" s="14" t="s">
        <v>28</v>
      </c>
      <c r="C45" s="2"/>
      <c r="D45" s="2"/>
      <c r="E45" s="43">
        <v>3.6600000000000002E-7</v>
      </c>
      <c r="F45" s="32">
        <f t="shared" si="2"/>
        <v>5.1959549727799051E-15</v>
      </c>
      <c r="G45" s="14" t="s">
        <v>28</v>
      </c>
      <c r="H45" s="2"/>
      <c r="I45" s="2"/>
      <c r="J45" s="43">
        <v>3.34E-7</v>
      </c>
      <c r="K45" s="32">
        <f t="shared" si="3"/>
        <v>4.7416638276188201E-15</v>
      </c>
      <c r="L45" s="14"/>
      <c r="M45" s="2"/>
      <c r="N45" s="2"/>
      <c r="O45" s="3"/>
      <c r="P45" s="11"/>
    </row>
    <row r="46" spans="1:16" x14ac:dyDescent="0.45">
      <c r="A46" s="5" t="s">
        <v>21</v>
      </c>
      <c r="B46" s="14" t="s">
        <v>28</v>
      </c>
      <c r="C46" s="2"/>
      <c r="D46" s="2"/>
      <c r="E46" s="43">
        <v>3.53E-7</v>
      </c>
      <c r="F46" s="32">
        <f t="shared" si="2"/>
        <v>5.0113991950582143E-15</v>
      </c>
      <c r="G46" s="14" t="s">
        <v>28</v>
      </c>
      <c r="H46" s="2"/>
      <c r="I46" s="2"/>
      <c r="J46" s="43">
        <v>3.2399999999999999E-7</v>
      </c>
      <c r="K46" s="32">
        <f t="shared" si="3"/>
        <v>4.5996978447559806E-15</v>
      </c>
      <c r="L46" s="14"/>
      <c r="M46" s="2"/>
      <c r="N46" s="2"/>
      <c r="O46" s="3"/>
      <c r="P46" s="11"/>
    </row>
    <row r="47" spans="1:16" x14ac:dyDescent="0.45">
      <c r="A47" s="5" t="s">
        <v>22</v>
      </c>
      <c r="B47" s="14" t="s">
        <v>27</v>
      </c>
      <c r="C47" s="2"/>
      <c r="D47" s="2"/>
      <c r="E47" s="43">
        <v>4.39E-7</v>
      </c>
      <c r="F47" s="32">
        <f t="shared" si="2"/>
        <v>6.2323066476786288E-15</v>
      </c>
      <c r="G47" s="14" t="s">
        <v>27</v>
      </c>
      <c r="H47" s="2"/>
      <c r="I47" s="2"/>
      <c r="J47" s="44">
        <v>4.1199999999999998E-7</v>
      </c>
      <c r="K47" s="32">
        <f t="shared" si="3"/>
        <v>5.8489984939489632E-15</v>
      </c>
      <c r="L47" s="14"/>
      <c r="M47" s="2"/>
      <c r="N47" s="2"/>
      <c r="O47" s="3"/>
      <c r="P47" s="11"/>
    </row>
    <row r="48" spans="1:16" x14ac:dyDescent="0.45">
      <c r="A48" s="5" t="s">
        <v>23</v>
      </c>
      <c r="B48" s="14" t="s">
        <v>27</v>
      </c>
      <c r="C48" s="2"/>
      <c r="D48" s="2"/>
      <c r="E48" s="43">
        <v>4.3700000000000001E-7</v>
      </c>
      <c r="F48" s="32">
        <f t="shared" si="2"/>
        <v>6.2039134511060615E-15</v>
      </c>
      <c r="G48" s="14" t="s">
        <v>27</v>
      </c>
      <c r="H48" s="2"/>
      <c r="I48" s="2"/>
      <c r="J48" s="44">
        <v>4.1199999999999998E-7</v>
      </c>
      <c r="K48" s="32">
        <f t="shared" si="3"/>
        <v>5.8489984939489632E-15</v>
      </c>
      <c r="L48" s="14"/>
      <c r="M48" s="2"/>
      <c r="N48" s="2"/>
      <c r="O48" s="3"/>
      <c r="P48" s="11"/>
    </row>
    <row r="49" spans="1:16" x14ac:dyDescent="0.45">
      <c r="A49" s="5" t="s">
        <v>24</v>
      </c>
      <c r="B49" s="14" t="s">
        <v>26</v>
      </c>
      <c r="C49" s="2"/>
      <c r="D49" s="2"/>
      <c r="E49" s="43">
        <v>5.6599999999999996E-7</v>
      </c>
      <c r="F49" s="32">
        <f t="shared" si="2"/>
        <v>8.0352746300366821E-15</v>
      </c>
      <c r="G49" s="14" t="s">
        <v>26</v>
      </c>
      <c r="H49" s="2"/>
      <c r="I49" s="2"/>
      <c r="J49" s="43">
        <v>5.2099999999999997E-7</v>
      </c>
      <c r="K49" s="32">
        <f t="shared" si="3"/>
        <v>7.3964277071539064E-15</v>
      </c>
      <c r="L49" s="14"/>
      <c r="M49" s="2"/>
      <c r="N49" s="2"/>
      <c r="O49" s="3"/>
      <c r="P49" s="11"/>
    </row>
    <row r="50" spans="1:16" ht="14.65" thickBot="1" x14ac:dyDescent="0.5">
      <c r="A50" s="10" t="s">
        <v>25</v>
      </c>
      <c r="B50" s="16" t="s">
        <v>26</v>
      </c>
      <c r="C50" s="17"/>
      <c r="D50" s="17"/>
      <c r="E50" s="45">
        <v>5.7299999999999996E-7</v>
      </c>
      <c r="F50" s="32">
        <f t="shared" si="2"/>
        <v>8.1346508180406695E-15</v>
      </c>
      <c r="G50" s="16" t="s">
        <v>26</v>
      </c>
      <c r="H50" s="17"/>
      <c r="I50" s="17"/>
      <c r="J50" s="43">
        <v>5.3200000000000005E-7</v>
      </c>
      <c r="K50" s="32">
        <f t="shared" si="3"/>
        <v>7.5525902883030315E-15</v>
      </c>
      <c r="L50" s="16"/>
      <c r="M50" s="17"/>
      <c r="N50" s="17"/>
      <c r="O50" s="23"/>
      <c r="P50" s="18"/>
    </row>
    <row r="51" spans="1:16" s="8" customFormat="1" ht="14.25" customHeight="1" thickBot="1" x14ac:dyDescent="0.5">
      <c r="A51" s="9" t="s">
        <v>32</v>
      </c>
      <c r="B51" s="20" t="s">
        <v>2</v>
      </c>
      <c r="C51" s="21"/>
      <c r="D51" s="21"/>
      <c r="E51" s="21"/>
      <c r="F51" s="22"/>
      <c r="G51" s="39" t="s">
        <v>37</v>
      </c>
      <c r="H51" s="40"/>
      <c r="I51" s="40"/>
      <c r="J51" s="40"/>
      <c r="K51" s="41"/>
      <c r="L51" s="27" t="s">
        <v>34</v>
      </c>
      <c r="M51" s="28"/>
      <c r="N51" s="28"/>
      <c r="O51" s="28"/>
      <c r="P51" s="29"/>
    </row>
    <row r="52" spans="1:16" x14ac:dyDescent="0.45">
      <c r="A52" s="5" t="s">
        <v>1</v>
      </c>
      <c r="B52" s="33">
        <v>220160000000</v>
      </c>
      <c r="C52" s="34"/>
      <c r="D52" s="34"/>
      <c r="E52" s="34"/>
      <c r="F52" s="37"/>
      <c r="G52" s="33">
        <v>220160000000</v>
      </c>
      <c r="H52" s="34"/>
      <c r="I52" s="34"/>
      <c r="J52" s="34"/>
      <c r="K52" s="37"/>
      <c r="L52" s="33">
        <v>220160000000</v>
      </c>
      <c r="M52" s="34"/>
      <c r="N52" s="34"/>
      <c r="O52" s="34"/>
      <c r="P52" s="37"/>
    </row>
    <row r="53" spans="1:16" x14ac:dyDescent="0.45">
      <c r="A53" s="5" t="s">
        <v>36</v>
      </c>
      <c r="B53" s="31">
        <v>2.2015013700400001E-4</v>
      </c>
      <c r="C53" s="35"/>
      <c r="D53" s="35"/>
      <c r="E53" s="35"/>
      <c r="F53" s="36"/>
      <c r="G53" s="31">
        <v>2.2015013700400001E-4</v>
      </c>
      <c r="H53" s="35"/>
      <c r="I53" s="35"/>
      <c r="J53" s="35"/>
      <c r="K53" s="36"/>
      <c r="L53" s="31">
        <v>2.2015013700400001E-4</v>
      </c>
      <c r="M53" s="35"/>
      <c r="N53" s="35"/>
      <c r="O53" s="35"/>
      <c r="P53" s="36"/>
    </row>
    <row r="54" spans="1:16" x14ac:dyDescent="0.45">
      <c r="A54" s="5" t="s">
        <v>33</v>
      </c>
      <c r="B54" s="12">
        <v>46</v>
      </c>
      <c r="C54" s="4"/>
      <c r="D54" s="4"/>
      <c r="E54" s="4"/>
      <c r="F54" s="11"/>
      <c r="G54" s="12">
        <v>46</v>
      </c>
      <c r="H54" s="4"/>
      <c r="I54" s="4"/>
      <c r="J54" s="4"/>
      <c r="K54" s="25"/>
      <c r="L54" s="12">
        <v>46</v>
      </c>
      <c r="M54" s="4"/>
      <c r="N54" s="4"/>
      <c r="O54" s="4"/>
      <c r="P54" s="25"/>
    </row>
    <row r="55" spans="1:16" x14ac:dyDescent="0.45">
      <c r="A55" s="5"/>
      <c r="B55" s="13" t="s">
        <v>5</v>
      </c>
      <c r="C55" s="6" t="s">
        <v>4</v>
      </c>
      <c r="D55" s="6" t="s">
        <v>6</v>
      </c>
      <c r="E55" s="6" t="s">
        <v>7</v>
      </c>
      <c r="F55" s="30" t="s">
        <v>35</v>
      </c>
      <c r="G55" s="13" t="s">
        <v>5</v>
      </c>
      <c r="H55" s="6" t="s">
        <v>4</v>
      </c>
      <c r="I55" s="6" t="s">
        <v>6</v>
      </c>
      <c r="J55" s="6" t="s">
        <v>7</v>
      </c>
      <c r="K55" s="30" t="s">
        <v>35</v>
      </c>
      <c r="L55" s="13" t="s">
        <v>5</v>
      </c>
      <c r="M55" s="6" t="s">
        <v>4</v>
      </c>
      <c r="N55" s="6" t="s">
        <v>6</v>
      </c>
      <c r="O55" s="6" t="s">
        <v>7</v>
      </c>
      <c r="P55" s="30" t="s">
        <v>35</v>
      </c>
    </row>
    <row r="56" spans="1:16" x14ac:dyDescent="0.45">
      <c r="A56" s="5" t="s">
        <v>3</v>
      </c>
      <c r="B56" s="42">
        <v>2.5199999999999999E-5</v>
      </c>
      <c r="C56" s="43">
        <v>1.11E-5</v>
      </c>
      <c r="D56" s="43">
        <v>1.33E-6</v>
      </c>
      <c r="E56" s="3">
        <f>SUM(B56:D56)</f>
        <v>3.7630000000000004E-5</v>
      </c>
      <c r="F56" s="32">
        <f>(E56*$B$53)/20000</f>
        <v>4.1421248277302609E-13</v>
      </c>
      <c r="G56" s="42">
        <v>3.2400000000000001E-5</v>
      </c>
      <c r="H56" s="43">
        <v>8.7299999999999994E-6</v>
      </c>
      <c r="I56" s="43">
        <v>1.8700000000000001E-6</v>
      </c>
      <c r="J56" s="3">
        <f>SUM(G56:I56)</f>
        <v>4.3000000000000002E-5</v>
      </c>
      <c r="K56" s="32">
        <f>(J56*$G$53)/20000</f>
        <v>4.7332279455860009E-13</v>
      </c>
      <c r="L56" s="42">
        <v>1.4800000000000001E-5</v>
      </c>
      <c r="M56" s="43">
        <v>4.4000000000000002E-6</v>
      </c>
      <c r="N56" s="43">
        <v>5.68E-7</v>
      </c>
      <c r="O56" s="3">
        <f>SUM(L56:N56)</f>
        <v>1.9767999999999998E-5</v>
      </c>
      <c r="P56" s="32">
        <f>(O56*$L$53)/20000</f>
        <v>2.1759639541475358E-13</v>
      </c>
    </row>
    <row r="57" spans="1:16" x14ac:dyDescent="0.45">
      <c r="A57" s="5" t="s">
        <v>8</v>
      </c>
      <c r="B57" s="42">
        <v>1.9300000000000002E-5</v>
      </c>
      <c r="C57" s="43">
        <v>1.04E-5</v>
      </c>
      <c r="D57" s="43">
        <v>1.11E-6</v>
      </c>
      <c r="E57" s="3">
        <f>SUM(B57:D57)</f>
        <v>3.0810000000000005E-5</v>
      </c>
      <c r="F57" s="32">
        <f>(E57*$B$53)/20000</f>
        <v>3.3914128605466207E-13</v>
      </c>
      <c r="G57" s="42">
        <v>2.6599999999999999E-5</v>
      </c>
      <c r="H57" s="43">
        <v>8.0199999999999994E-6</v>
      </c>
      <c r="I57" s="43">
        <v>1.64E-6</v>
      </c>
      <c r="J57" s="3">
        <f>SUM(G57:I57)</f>
        <v>3.6259999999999995E-5</v>
      </c>
      <c r="K57" s="32">
        <f>(J57*$G$53)/20000</f>
        <v>3.99132198388252E-13</v>
      </c>
      <c r="L57" s="42">
        <v>8.9400000000000008E-6</v>
      </c>
      <c r="M57" s="43">
        <v>3.9700000000000001E-6</v>
      </c>
      <c r="N57" s="43">
        <v>3.4200000000000002E-7</v>
      </c>
      <c r="O57" s="3">
        <f>SUM(L57:N57)</f>
        <v>1.3251999999999999E-5</v>
      </c>
      <c r="P57" s="32">
        <f>(O57*$L$53)/20000</f>
        <v>1.458714807788504E-13</v>
      </c>
    </row>
    <row r="58" spans="1:16" x14ac:dyDescent="0.45">
      <c r="A58" s="5"/>
      <c r="B58" s="15"/>
      <c r="C58" s="2"/>
      <c r="D58" s="2"/>
      <c r="E58" s="2"/>
      <c r="F58" s="11"/>
      <c r="G58" s="15"/>
      <c r="H58" s="2"/>
      <c r="I58" s="2"/>
      <c r="J58" s="2"/>
      <c r="K58" s="32"/>
      <c r="L58" s="15"/>
      <c r="M58" s="2"/>
      <c r="N58" s="2"/>
      <c r="O58" s="2"/>
      <c r="P58" s="32"/>
    </row>
    <row r="59" spans="1:16" x14ac:dyDescent="0.45">
      <c r="A59" s="5" t="s">
        <v>9</v>
      </c>
      <c r="B59" s="13" t="s">
        <v>30</v>
      </c>
      <c r="C59" s="2"/>
      <c r="E59" s="3">
        <f>SUM(E60:E75)</f>
        <v>6.6089999999999997E-6</v>
      </c>
      <c r="F59" s="32">
        <f>(E59*$B$53)/20000</f>
        <v>7.2748612772971798E-14</v>
      </c>
      <c r="G59" s="13" t="s">
        <v>30</v>
      </c>
      <c r="H59" s="2"/>
      <c r="I59" s="2"/>
      <c r="J59" s="3">
        <f>SUM(J60:J75)</f>
        <v>6.0639999999999999E-6</v>
      </c>
      <c r="K59" s="32">
        <f>(J59*$G$53)/20000</f>
        <v>6.6749521539612802E-14</v>
      </c>
      <c r="L59" s="13"/>
      <c r="M59" s="2"/>
      <c r="N59" s="2"/>
      <c r="O59" s="3"/>
      <c r="P59" s="11"/>
    </row>
    <row r="60" spans="1:16" x14ac:dyDescent="0.45">
      <c r="A60" s="5" t="s">
        <v>10</v>
      </c>
      <c r="B60" s="14" t="s">
        <v>27</v>
      </c>
      <c r="C60" s="2"/>
      <c r="D60" s="2"/>
      <c r="E60" s="43">
        <v>4.8500000000000002E-7</v>
      </c>
      <c r="F60" s="32">
        <f>(E60*$B$53)/20000</f>
        <v>5.338640822347001E-15</v>
      </c>
      <c r="G60" s="14" t="s">
        <v>27</v>
      </c>
      <c r="H60" s="2"/>
      <c r="I60" s="2"/>
      <c r="J60" s="43">
        <v>4.4099999999999999E-7</v>
      </c>
      <c r="K60" s="32">
        <f t="shared" ref="K60:K75" si="4">(J60*$G$53)/20000</f>
        <v>4.8543105209381999E-15</v>
      </c>
      <c r="L60" s="14"/>
      <c r="M60" s="2"/>
      <c r="N60" s="2"/>
      <c r="O60" s="3"/>
      <c r="P60" s="11"/>
    </row>
    <row r="61" spans="1:16" x14ac:dyDescent="0.45">
      <c r="A61" s="5" t="s">
        <v>11</v>
      </c>
      <c r="B61" s="14" t="s">
        <v>26</v>
      </c>
      <c r="C61" s="2"/>
      <c r="D61" s="2"/>
      <c r="E61" s="43">
        <v>3.9799999999999999E-7</v>
      </c>
      <c r="F61" s="32">
        <f>(E61*$B$53)/20000</f>
        <v>4.3809877263796E-15</v>
      </c>
      <c r="G61" s="14" t="s">
        <v>26</v>
      </c>
      <c r="H61" s="2"/>
      <c r="I61" s="2"/>
      <c r="J61" s="43">
        <v>3.7099999999999997E-7</v>
      </c>
      <c r="K61" s="32">
        <f t="shared" si="4"/>
        <v>4.0837850414242002E-15</v>
      </c>
      <c r="L61" s="14"/>
      <c r="M61" s="2"/>
      <c r="N61" s="2"/>
      <c r="O61" s="3"/>
      <c r="P61" s="11"/>
    </row>
    <row r="62" spans="1:16" x14ac:dyDescent="0.45">
      <c r="A62" s="5" t="s">
        <v>12</v>
      </c>
      <c r="B62" s="14" t="s">
        <v>27</v>
      </c>
      <c r="C62" s="2"/>
      <c r="D62" s="2"/>
      <c r="E62" s="43">
        <v>4.7999999999999996E-7</v>
      </c>
      <c r="F62" s="32">
        <f>(E62*$B$53)/20000</f>
        <v>5.2836032880960001E-15</v>
      </c>
      <c r="G62" s="14" t="s">
        <v>27</v>
      </c>
      <c r="H62" s="2"/>
      <c r="I62" s="2"/>
      <c r="J62" s="43">
        <v>4.34E-7</v>
      </c>
      <c r="K62" s="32">
        <f t="shared" si="4"/>
        <v>4.7772579729867996E-15</v>
      </c>
      <c r="L62" s="14"/>
      <c r="M62" s="2"/>
      <c r="N62" s="2"/>
      <c r="O62" s="3"/>
      <c r="P62" s="11"/>
    </row>
    <row r="63" spans="1:16" x14ac:dyDescent="0.45">
      <c r="A63" s="5" t="s">
        <v>13</v>
      </c>
      <c r="B63" s="14" t="s">
        <v>26</v>
      </c>
      <c r="C63" s="2"/>
      <c r="D63" s="2"/>
      <c r="E63" s="43">
        <v>3.9499999999999998E-7</v>
      </c>
      <c r="F63" s="32">
        <f>(E63*$B$53)/20000</f>
        <v>4.3479652058289993E-15</v>
      </c>
      <c r="G63" s="14" t="s">
        <v>26</v>
      </c>
      <c r="H63" s="2"/>
      <c r="I63" s="2"/>
      <c r="J63" s="43">
        <v>3.7E-7</v>
      </c>
      <c r="K63" s="32">
        <f t="shared" si="4"/>
        <v>4.0727775345740005E-15</v>
      </c>
      <c r="L63" s="14"/>
      <c r="M63" s="2"/>
      <c r="N63" s="2"/>
      <c r="O63" s="3"/>
      <c r="P63" s="11"/>
    </row>
    <row r="64" spans="1:16" x14ac:dyDescent="0.45">
      <c r="A64" s="5" t="s">
        <v>14</v>
      </c>
      <c r="B64" s="14" t="s">
        <v>29</v>
      </c>
      <c r="C64" s="2"/>
      <c r="D64" s="2"/>
      <c r="E64" s="43">
        <v>1.6899999999999999E-7</v>
      </c>
      <c r="F64" s="32">
        <f>(E64*$B$53)/20000</f>
        <v>1.8602686576837999E-15</v>
      </c>
      <c r="G64" s="14" t="s">
        <v>29</v>
      </c>
      <c r="H64" s="2"/>
      <c r="I64" s="2"/>
      <c r="J64" s="43">
        <v>1.4499999999999999E-7</v>
      </c>
      <c r="K64" s="32">
        <f>(J64*$G$53)/20000</f>
        <v>1.5960884932789997E-15</v>
      </c>
      <c r="L64" s="14"/>
      <c r="M64" s="2"/>
      <c r="N64" s="2"/>
      <c r="O64" s="3"/>
      <c r="P64" s="11"/>
    </row>
    <row r="65" spans="1:16" x14ac:dyDescent="0.45">
      <c r="A65" s="5" t="s">
        <v>15</v>
      </c>
      <c r="B65" s="14" t="s">
        <v>27</v>
      </c>
      <c r="C65" s="2"/>
      <c r="D65" s="2"/>
      <c r="E65" s="43">
        <v>4.6600000000000002E-7</v>
      </c>
      <c r="F65" s="32">
        <f>(E65*$B$53)/20000</f>
        <v>5.1294981921932003E-15</v>
      </c>
      <c r="G65" s="14" t="s">
        <v>27</v>
      </c>
      <c r="H65" s="2"/>
      <c r="I65" s="2"/>
      <c r="J65" s="43">
        <v>4.2399999999999999E-7</v>
      </c>
      <c r="K65" s="32">
        <f>(J65*$G$53)/20000</f>
        <v>4.6671829044848002E-15</v>
      </c>
      <c r="L65" s="14"/>
      <c r="M65" s="2"/>
      <c r="N65" s="2"/>
      <c r="O65" s="3"/>
      <c r="P65" s="11"/>
    </row>
    <row r="66" spans="1:16" x14ac:dyDescent="0.45">
      <c r="A66" s="5" t="s">
        <v>16</v>
      </c>
      <c r="B66" s="14" t="s">
        <v>27</v>
      </c>
      <c r="C66" s="2"/>
      <c r="D66" s="2"/>
      <c r="E66" s="43">
        <v>4.9299999999999998E-7</v>
      </c>
      <c r="F66" s="32">
        <f>(E66*$B$53)/20000</f>
        <v>5.4267008771486002E-15</v>
      </c>
      <c r="G66" s="14" t="s">
        <v>27</v>
      </c>
      <c r="H66" s="2"/>
      <c r="I66" s="2"/>
      <c r="J66" s="43">
        <v>4.2399999999999999E-7</v>
      </c>
      <c r="K66" s="32">
        <f t="shared" si="4"/>
        <v>4.6671829044848002E-15</v>
      </c>
      <c r="L66" s="14"/>
      <c r="M66" s="2"/>
      <c r="N66" s="2"/>
      <c r="O66" s="3"/>
      <c r="P66" s="11"/>
    </row>
    <row r="67" spans="1:16" x14ac:dyDescent="0.45">
      <c r="A67" s="5" t="s">
        <v>17</v>
      </c>
      <c r="B67" s="14" t="s">
        <v>26</v>
      </c>
      <c r="C67" s="2"/>
      <c r="D67" s="2"/>
      <c r="E67" s="43">
        <v>3.9999999999999998E-7</v>
      </c>
      <c r="F67" s="32">
        <f>(E67*$B$53)/20000</f>
        <v>4.4030027400800002E-15</v>
      </c>
      <c r="G67" s="14" t="s">
        <v>26</v>
      </c>
      <c r="H67" s="2"/>
      <c r="I67" s="2"/>
      <c r="J67" s="43">
        <v>3.7399999999999999E-7</v>
      </c>
      <c r="K67" s="32">
        <f t="shared" si="4"/>
        <v>4.1168075619748001E-15</v>
      </c>
      <c r="L67" s="14"/>
      <c r="M67" s="2"/>
      <c r="N67" s="2"/>
      <c r="O67" s="3"/>
      <c r="P67" s="11"/>
    </row>
    <row r="68" spans="1:16" x14ac:dyDescent="0.45">
      <c r="A68" s="5" t="s">
        <v>18</v>
      </c>
      <c r="B68" s="14" t="s">
        <v>28</v>
      </c>
      <c r="C68" s="2"/>
      <c r="D68" s="2"/>
      <c r="E68" s="43">
        <v>4.0600000000000001E-7</v>
      </c>
      <c r="F68" s="32">
        <f>(E68*$B$53)/20000</f>
        <v>4.4690477811812008E-15</v>
      </c>
      <c r="G68" s="14" t="s">
        <v>28</v>
      </c>
      <c r="H68" s="2"/>
      <c r="I68" s="2"/>
      <c r="J68" s="43">
        <v>3.6399999999999998E-7</v>
      </c>
      <c r="K68" s="32">
        <f>(J68*$G$53)/20000</f>
        <v>4.0067324934727999E-15</v>
      </c>
      <c r="L68" s="14"/>
      <c r="M68" s="2"/>
      <c r="N68" s="2"/>
      <c r="O68" s="3"/>
      <c r="P68" s="11"/>
    </row>
    <row r="69" spans="1:16" x14ac:dyDescent="0.45">
      <c r="A69" s="5" t="s">
        <v>19</v>
      </c>
      <c r="B69" s="14" t="s">
        <v>28</v>
      </c>
      <c r="C69" s="2"/>
      <c r="D69" s="2"/>
      <c r="E69" s="43">
        <v>3.9299999999999999E-7</v>
      </c>
      <c r="F69" s="32">
        <f>(E69*$B$53)/20000</f>
        <v>4.3259501921285999E-15</v>
      </c>
      <c r="G69" s="14" t="s">
        <v>28</v>
      </c>
      <c r="H69" s="2"/>
      <c r="I69" s="2"/>
      <c r="J69" s="43">
        <v>3.6100000000000002E-7</v>
      </c>
      <c r="K69" s="32">
        <f>(J69*$G$53)/20000</f>
        <v>3.9737099729222E-15</v>
      </c>
      <c r="L69" s="14"/>
      <c r="M69" s="2"/>
      <c r="N69" s="2"/>
      <c r="O69" s="3"/>
      <c r="P69" s="11"/>
    </row>
    <row r="70" spans="1:16" x14ac:dyDescent="0.45">
      <c r="A70" s="5" t="s">
        <v>20</v>
      </c>
      <c r="B70" s="14" t="s">
        <v>28</v>
      </c>
      <c r="C70" s="2"/>
      <c r="D70" s="2"/>
      <c r="E70" s="43">
        <v>4.0200000000000003E-7</v>
      </c>
      <c r="F70" s="32">
        <f>(E70*$B$53)/20000</f>
        <v>4.4250177537804004E-15</v>
      </c>
      <c r="G70" s="14" t="s">
        <v>28</v>
      </c>
      <c r="H70" s="2"/>
      <c r="I70" s="2"/>
      <c r="J70" s="43">
        <v>3.6300000000000001E-7</v>
      </c>
      <c r="K70" s="32">
        <f>(J70*$G$53)/20000</f>
        <v>3.9957249866226002E-15</v>
      </c>
      <c r="L70" s="14"/>
      <c r="M70" s="2"/>
      <c r="N70" s="2"/>
      <c r="O70" s="3"/>
      <c r="P70" s="11"/>
    </row>
    <row r="71" spans="1:16" x14ac:dyDescent="0.45">
      <c r="A71" s="5" t="s">
        <v>21</v>
      </c>
      <c r="B71" s="14" t="s">
        <v>28</v>
      </c>
      <c r="C71" s="2"/>
      <c r="D71" s="2"/>
      <c r="E71" s="43">
        <v>3.8200000000000001E-7</v>
      </c>
      <c r="F71" s="32">
        <f>(E71*$B$53)/20000</f>
        <v>4.2048676167764E-15</v>
      </c>
      <c r="G71" s="14" t="s">
        <v>28</v>
      </c>
      <c r="H71" s="2"/>
      <c r="I71" s="2"/>
      <c r="J71" s="43">
        <v>3.5100000000000001E-7</v>
      </c>
      <c r="K71" s="32">
        <f t="shared" si="4"/>
        <v>3.8636349044201998E-15</v>
      </c>
      <c r="L71" s="14"/>
      <c r="M71" s="2"/>
      <c r="N71" s="2"/>
      <c r="O71" s="3"/>
      <c r="P71" s="11"/>
    </row>
    <row r="72" spans="1:16" x14ac:dyDescent="0.45">
      <c r="A72" s="5" t="s">
        <v>22</v>
      </c>
      <c r="B72" s="14" t="s">
        <v>27</v>
      </c>
      <c r="C72" s="2"/>
      <c r="D72" s="2"/>
      <c r="E72" s="43">
        <v>4.7399999999999998E-7</v>
      </c>
      <c r="F72" s="32">
        <f>(E72*$B$53)/20000</f>
        <v>5.2175582469947995E-15</v>
      </c>
      <c r="G72" s="14" t="s">
        <v>27</v>
      </c>
      <c r="H72" s="2"/>
      <c r="I72" s="2"/>
      <c r="J72" s="43">
        <v>4.4299999999999998E-7</v>
      </c>
      <c r="K72" s="32">
        <f t="shared" si="4"/>
        <v>4.8763255346386001E-15</v>
      </c>
      <c r="L72" s="14"/>
      <c r="M72" s="2"/>
      <c r="N72" s="2"/>
      <c r="O72" s="3"/>
      <c r="P72" s="11"/>
    </row>
    <row r="73" spans="1:16" x14ac:dyDescent="0.45">
      <c r="A73" s="5" t="s">
        <v>23</v>
      </c>
      <c r="B73" s="14" t="s">
        <v>27</v>
      </c>
      <c r="C73" s="2"/>
      <c r="D73" s="2"/>
      <c r="E73" s="43">
        <v>4.6699999999999999E-7</v>
      </c>
      <c r="F73" s="32">
        <f>(E73*$B$53)/20000</f>
        <v>5.1405056990434E-15</v>
      </c>
      <c r="G73" s="14" t="s">
        <v>27</v>
      </c>
      <c r="H73" s="2"/>
      <c r="I73" s="2"/>
      <c r="J73" s="43">
        <v>4.39E-7</v>
      </c>
      <c r="K73" s="32">
        <f t="shared" si="4"/>
        <v>4.8322955072377997E-15</v>
      </c>
      <c r="L73" s="14"/>
      <c r="M73" s="2"/>
      <c r="N73" s="2"/>
      <c r="O73" s="3"/>
      <c r="P73" s="11"/>
    </row>
    <row r="74" spans="1:16" x14ac:dyDescent="0.45">
      <c r="A74" s="5" t="s">
        <v>24</v>
      </c>
      <c r="B74" s="14" t="s">
        <v>26</v>
      </c>
      <c r="C74" s="2"/>
      <c r="D74" s="2"/>
      <c r="E74" s="43">
        <v>4.0499999999999999E-7</v>
      </c>
      <c r="F74" s="32">
        <f>(E74*$B$53)/20000</f>
        <v>4.4580402743310003E-15</v>
      </c>
      <c r="G74" s="14" t="s">
        <v>26</v>
      </c>
      <c r="H74" s="2"/>
      <c r="I74" s="2"/>
      <c r="J74" s="43">
        <v>3.8500000000000002E-7</v>
      </c>
      <c r="K74" s="32">
        <f t="shared" si="4"/>
        <v>4.2378901373270007E-15</v>
      </c>
      <c r="L74" s="14"/>
      <c r="M74" s="2"/>
      <c r="N74" s="2"/>
      <c r="O74" s="3"/>
      <c r="P74" s="11"/>
    </row>
    <row r="75" spans="1:16" ht="14.65" thickBot="1" x14ac:dyDescent="0.5">
      <c r="A75" s="10" t="s">
        <v>25</v>
      </c>
      <c r="B75" s="16" t="s">
        <v>26</v>
      </c>
      <c r="C75" s="17"/>
      <c r="D75" s="17"/>
      <c r="E75" s="45">
        <v>3.9400000000000001E-7</v>
      </c>
      <c r="F75" s="38">
        <f>(E75*$B$53)/20000</f>
        <v>4.3369576989787996E-15</v>
      </c>
      <c r="G75" s="16" t="s">
        <v>26</v>
      </c>
      <c r="H75" s="17"/>
      <c r="I75" s="17"/>
      <c r="J75" s="45">
        <v>3.7500000000000001E-7</v>
      </c>
      <c r="K75" s="38">
        <f t="shared" si="4"/>
        <v>4.1278150688250005E-15</v>
      </c>
      <c r="L75" s="16"/>
      <c r="M75" s="17"/>
      <c r="N75" s="17"/>
      <c r="O75" s="23"/>
      <c r="P75" s="18"/>
    </row>
    <row r="80" spans="1:16" x14ac:dyDescent="0.45">
      <c r="E80" s="2"/>
    </row>
  </sheetData>
  <mergeCells count="36">
    <mergeCell ref="G29:K29"/>
    <mergeCell ref="G51:K51"/>
    <mergeCell ref="G52:K52"/>
    <mergeCell ref="G53:K53"/>
    <mergeCell ref="G54:K54"/>
    <mergeCell ref="L53:P53"/>
    <mergeCell ref="L54:P54"/>
    <mergeCell ref="B53:F53"/>
    <mergeCell ref="B52:F52"/>
    <mergeCell ref="G1:K1"/>
    <mergeCell ref="G2:K2"/>
    <mergeCell ref="G3:K3"/>
    <mergeCell ref="G4:K4"/>
    <mergeCell ref="G26:K26"/>
    <mergeCell ref="G27:K27"/>
    <mergeCell ref="B29:F29"/>
    <mergeCell ref="B51:F51"/>
    <mergeCell ref="L1:P1"/>
    <mergeCell ref="L2:P2"/>
    <mergeCell ref="L3:P3"/>
    <mergeCell ref="L4:P4"/>
    <mergeCell ref="L26:P26"/>
    <mergeCell ref="L28:P28"/>
    <mergeCell ref="L29:P29"/>
    <mergeCell ref="L51:P51"/>
    <mergeCell ref="L52:P52"/>
    <mergeCell ref="L27:P27"/>
    <mergeCell ref="B54:E54"/>
    <mergeCell ref="B4:F4"/>
    <mergeCell ref="B26:F26"/>
    <mergeCell ref="B27:F27"/>
    <mergeCell ref="B28:F28"/>
    <mergeCell ref="B1:F1"/>
    <mergeCell ref="B2:F2"/>
    <mergeCell ref="B3:F3"/>
    <mergeCell ref="G28:K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 Danielle Pelayo</dc:creator>
  <cp:lastModifiedBy>Kenn Danielle Pelayo</cp:lastModifiedBy>
  <dcterms:created xsi:type="dcterms:W3CDTF">2024-04-20T08:04:19Z</dcterms:created>
  <dcterms:modified xsi:type="dcterms:W3CDTF">2024-04-20T19:45:52Z</dcterms:modified>
</cp:coreProperties>
</file>