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0305" activeTab="1"/>
  </bookViews>
  <sheets>
    <sheet name="增值税专用发票" sheetId="6" r:id="rId1"/>
    <sheet name="增值税应税货物或劳务销货清单 第一页" sheetId="11" r:id="rId2"/>
    <sheet name="增值税应税货物或劳务销货清单 第二页" sheetId="7" r:id="rId3"/>
    <sheet name="增值税应税货物或劳务销货清单 第三页" sheetId="8" r:id="rId4"/>
    <sheet name="增值税应税货物或劳务销货清单 第四页" sheetId="9" r:id="rId5"/>
    <sheet name="结果" sheetId="10" r:id="rId6"/>
  </sheets>
  <calcPr calcId="144525"/>
</workbook>
</file>

<file path=xl/calcChain.xml><?xml version="1.0" encoding="utf-8"?>
<calcChain xmlns="http://schemas.openxmlformats.org/spreadsheetml/2006/main">
  <c r="B3" i="10" l="1"/>
  <c r="L27" i="10"/>
  <c r="K27" i="10"/>
  <c r="J27" i="10"/>
  <c r="I27" i="10"/>
  <c r="H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H24" i="10"/>
  <c r="L23" i="10"/>
  <c r="K23" i="10"/>
  <c r="J23" i="10"/>
  <c r="I23" i="10"/>
  <c r="H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H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H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H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H5" i="10"/>
  <c r="L4" i="10"/>
  <c r="K4" i="10"/>
  <c r="J4" i="10"/>
  <c r="I4" i="10"/>
  <c r="L3" i="10"/>
  <c r="K3" i="10"/>
  <c r="J3" i="10"/>
  <c r="I3" i="10"/>
  <c r="H3" i="10"/>
  <c r="L2" i="10"/>
  <c r="K2" i="10"/>
  <c r="J2" i="10"/>
  <c r="I2" i="10"/>
  <c r="AI9" i="9"/>
  <c r="AI9" i="8"/>
  <c r="AI9" i="7"/>
  <c r="AG37" i="11"/>
  <c r="AN37" i="11" s="1"/>
  <c r="N27" i="10" s="1"/>
  <c r="A37" i="11"/>
  <c r="AG36" i="11"/>
  <c r="AN36" i="11" s="1"/>
  <c r="N26" i="10" s="1"/>
  <c r="A36" i="11"/>
  <c r="H26" i="10" s="1"/>
  <c r="AG35" i="11"/>
  <c r="M25" i="10" s="1"/>
  <c r="A35" i="11"/>
  <c r="H25" i="10" s="1"/>
  <c r="AG34" i="11"/>
  <c r="M24" i="10" s="1"/>
  <c r="A34" i="11"/>
  <c r="AG33" i="11"/>
  <c r="AN33" i="11" s="1"/>
  <c r="N23" i="10" s="1"/>
  <c r="A33" i="11"/>
  <c r="AG32" i="11"/>
  <c r="AN32" i="11" s="1"/>
  <c r="N22" i="10" s="1"/>
  <c r="A32" i="11"/>
  <c r="H22" i="10" s="1"/>
  <c r="AG31" i="11"/>
  <c r="M21" i="10" s="1"/>
  <c r="A31" i="11"/>
  <c r="H21" i="10" s="1"/>
  <c r="AG30" i="11"/>
  <c r="M20" i="10" s="1"/>
  <c r="A30" i="11"/>
  <c r="AG29" i="11"/>
  <c r="AN29" i="11" s="1"/>
  <c r="N19" i="10" s="1"/>
  <c r="A29" i="11"/>
  <c r="H19" i="10" s="1"/>
  <c r="AG28" i="11"/>
  <c r="AN28" i="11" s="1"/>
  <c r="N18" i="10" s="1"/>
  <c r="A28" i="11"/>
  <c r="H18" i="10" s="1"/>
  <c r="AG27" i="11"/>
  <c r="AN27" i="11" s="1"/>
  <c r="N17" i="10" s="1"/>
  <c r="A27" i="11"/>
  <c r="H17" i="10" s="1"/>
  <c r="AG26" i="11"/>
  <c r="M16" i="10" s="1"/>
  <c r="A26" i="11"/>
  <c r="H16" i="10" s="1"/>
  <c r="AG25" i="11"/>
  <c r="AN25" i="11" s="1"/>
  <c r="N15" i="10" s="1"/>
  <c r="A25" i="11"/>
  <c r="H15" i="10" s="1"/>
  <c r="AG24" i="11"/>
  <c r="AN24" i="11" s="1"/>
  <c r="N14" i="10" s="1"/>
  <c r="A24" i="11"/>
  <c r="H14" i="10" s="1"/>
  <c r="AG23" i="11"/>
  <c r="AN23" i="11" s="1"/>
  <c r="N13" i="10" s="1"/>
  <c r="A23" i="11"/>
  <c r="AG22" i="11"/>
  <c r="M12" i="10" s="1"/>
  <c r="A22" i="11"/>
  <c r="H12" i="10" s="1"/>
  <c r="AG21" i="11"/>
  <c r="AN21" i="11" s="1"/>
  <c r="N11" i="10" s="1"/>
  <c r="A21" i="11"/>
  <c r="H11" i="10" s="1"/>
  <c r="AG20" i="11"/>
  <c r="AN20" i="11" s="1"/>
  <c r="N10" i="10" s="1"/>
  <c r="A20" i="11"/>
  <c r="H10" i="10" s="1"/>
  <c r="AG19" i="11"/>
  <c r="M9" i="10" s="1"/>
  <c r="A19" i="11"/>
  <c r="AG18" i="11"/>
  <c r="M8" i="10" s="1"/>
  <c r="A18" i="11"/>
  <c r="H8" i="10" s="1"/>
  <c r="AG17" i="11"/>
  <c r="AN17" i="11" s="1"/>
  <c r="N7" i="10" s="1"/>
  <c r="A17" i="11"/>
  <c r="H7" i="10" s="1"/>
  <c r="AG16" i="11"/>
  <c r="AN16" i="11" s="1"/>
  <c r="N6" i="10" s="1"/>
  <c r="A16" i="11"/>
  <c r="H6" i="10" s="1"/>
  <c r="AG15" i="11"/>
  <c r="AN15" i="11" s="1"/>
  <c r="N5" i="10" s="1"/>
  <c r="A15" i="11"/>
  <c r="AG14" i="11"/>
  <c r="M4" i="10" s="1"/>
  <c r="A14" i="11"/>
  <c r="H4" i="10" s="1"/>
  <c r="AG13" i="11"/>
  <c r="AN13" i="11" s="1"/>
  <c r="N3" i="10" s="1"/>
  <c r="A13" i="11"/>
  <c r="AG12" i="11"/>
  <c r="A12" i="11"/>
  <c r="H2" i="10" s="1"/>
  <c r="J9" i="11"/>
  <c r="AP44" i="6"/>
  <c r="L105" i="10"/>
  <c r="K105" i="10"/>
  <c r="J105" i="10"/>
  <c r="I105" i="10"/>
  <c r="M104" i="10"/>
  <c r="L104" i="10"/>
  <c r="K104" i="10"/>
  <c r="J104" i="10"/>
  <c r="I104" i="10"/>
  <c r="L103" i="10"/>
  <c r="K103" i="10"/>
  <c r="J103" i="10"/>
  <c r="I103" i="10"/>
  <c r="L102" i="10"/>
  <c r="K102" i="10"/>
  <c r="J102" i="10"/>
  <c r="I102" i="10"/>
  <c r="H102" i="10"/>
  <c r="M101" i="10"/>
  <c r="L101" i="10"/>
  <c r="K101" i="10"/>
  <c r="J101" i="10"/>
  <c r="I101" i="10"/>
  <c r="L100" i="10"/>
  <c r="K100" i="10"/>
  <c r="J100" i="10"/>
  <c r="I100" i="10"/>
  <c r="L99" i="10"/>
  <c r="K99" i="10"/>
  <c r="J99" i="10"/>
  <c r="I99" i="10"/>
  <c r="L98" i="10"/>
  <c r="K98" i="10"/>
  <c r="J98" i="10"/>
  <c r="I98" i="10"/>
  <c r="H98" i="10"/>
  <c r="L97" i="10"/>
  <c r="K97" i="10"/>
  <c r="J97" i="10"/>
  <c r="I97" i="10"/>
  <c r="H97" i="10"/>
  <c r="L96" i="10"/>
  <c r="K96" i="10"/>
  <c r="J96" i="10"/>
  <c r="I96" i="10"/>
  <c r="L95" i="10"/>
  <c r="K95" i="10"/>
  <c r="J95" i="10"/>
  <c r="I95" i="10"/>
  <c r="L94" i="10"/>
  <c r="K94" i="10"/>
  <c r="J94" i="10"/>
  <c r="I94" i="10"/>
  <c r="L93" i="10"/>
  <c r="K93" i="10"/>
  <c r="J93" i="10"/>
  <c r="I93" i="10"/>
  <c r="H93" i="10"/>
  <c r="L92" i="10"/>
  <c r="K92" i="10"/>
  <c r="J92" i="10"/>
  <c r="I92" i="10"/>
  <c r="L91" i="10"/>
  <c r="K91" i="10"/>
  <c r="J91" i="10"/>
  <c r="I91" i="10"/>
  <c r="L90" i="10"/>
  <c r="K90" i="10"/>
  <c r="J90" i="10"/>
  <c r="I90" i="10"/>
  <c r="L89" i="10"/>
  <c r="K89" i="10"/>
  <c r="J89" i="10"/>
  <c r="I89" i="10"/>
  <c r="H89" i="10"/>
  <c r="L88" i="10"/>
  <c r="K88" i="10"/>
  <c r="J88" i="10"/>
  <c r="I88" i="10"/>
  <c r="L87" i="10"/>
  <c r="K87" i="10"/>
  <c r="J87" i="10"/>
  <c r="I87" i="10"/>
  <c r="L86" i="10"/>
  <c r="K86" i="10"/>
  <c r="J86" i="10"/>
  <c r="I86" i="10"/>
  <c r="L85" i="10"/>
  <c r="K85" i="10"/>
  <c r="J85" i="10"/>
  <c r="I85" i="10"/>
  <c r="H85" i="10"/>
  <c r="L84" i="10"/>
  <c r="K84" i="10"/>
  <c r="J84" i="10"/>
  <c r="I84" i="10"/>
  <c r="L83" i="10"/>
  <c r="K83" i="10"/>
  <c r="J83" i="10"/>
  <c r="I83" i="10"/>
  <c r="L82" i="10"/>
  <c r="K82" i="10"/>
  <c r="J82" i="10"/>
  <c r="I82" i="10"/>
  <c r="H82" i="10"/>
  <c r="L81" i="10"/>
  <c r="K81" i="10"/>
  <c r="J81" i="10"/>
  <c r="I81" i="10"/>
  <c r="H81" i="10"/>
  <c r="L80" i="10"/>
  <c r="K80" i="10"/>
  <c r="J80" i="10"/>
  <c r="I80" i="10"/>
  <c r="L79" i="10"/>
  <c r="K79" i="10"/>
  <c r="J79" i="10"/>
  <c r="I79" i="10"/>
  <c r="L78" i="10"/>
  <c r="K78" i="10"/>
  <c r="J78" i="10"/>
  <c r="I78" i="10"/>
  <c r="H78" i="10"/>
  <c r="L77" i="10"/>
  <c r="K77" i="10"/>
  <c r="J77" i="10"/>
  <c r="I77" i="10"/>
  <c r="L76" i="10"/>
  <c r="K76" i="10"/>
  <c r="J76" i="10"/>
  <c r="I76" i="10"/>
  <c r="L75" i="10"/>
  <c r="K75" i="10"/>
  <c r="J75" i="10"/>
  <c r="I75" i="10"/>
  <c r="H75" i="10"/>
  <c r="L74" i="10"/>
  <c r="K74" i="10"/>
  <c r="J74" i="10"/>
  <c r="I74" i="10"/>
  <c r="L73" i="10"/>
  <c r="K73" i="10"/>
  <c r="J73" i="10"/>
  <c r="I73" i="10"/>
  <c r="H73" i="10"/>
  <c r="L72" i="10"/>
  <c r="K72" i="10"/>
  <c r="J72" i="10"/>
  <c r="I72" i="10"/>
  <c r="L71" i="10"/>
  <c r="K71" i="10"/>
  <c r="J71" i="10"/>
  <c r="I71" i="10"/>
  <c r="L70" i="10"/>
  <c r="K70" i="10"/>
  <c r="J70" i="10"/>
  <c r="I70" i="10"/>
  <c r="H70" i="10"/>
  <c r="L69" i="10"/>
  <c r="K69" i="10"/>
  <c r="J69" i="10"/>
  <c r="I69" i="10"/>
  <c r="H69" i="10"/>
  <c r="L68" i="10"/>
  <c r="K68" i="10"/>
  <c r="J68" i="10"/>
  <c r="I68" i="10"/>
  <c r="L67" i="10"/>
  <c r="K67" i="10"/>
  <c r="J67" i="10"/>
  <c r="I67" i="10"/>
  <c r="H67" i="10"/>
  <c r="L66" i="10"/>
  <c r="K66" i="10"/>
  <c r="J66" i="10"/>
  <c r="I66" i="10"/>
  <c r="L65" i="10"/>
  <c r="K65" i="10"/>
  <c r="J65" i="10"/>
  <c r="I65" i="10"/>
  <c r="L64" i="10"/>
  <c r="K64" i="10"/>
  <c r="J64" i="10"/>
  <c r="I64" i="10"/>
  <c r="L63" i="10"/>
  <c r="K63" i="10"/>
  <c r="J63" i="10"/>
  <c r="I63" i="10"/>
  <c r="H63" i="10"/>
  <c r="L62" i="10"/>
  <c r="K62" i="10"/>
  <c r="J62" i="10"/>
  <c r="I62" i="10"/>
  <c r="L61" i="10"/>
  <c r="K61" i="10"/>
  <c r="J61" i="10"/>
  <c r="I61" i="10"/>
  <c r="L60" i="10"/>
  <c r="K60" i="10"/>
  <c r="J60" i="10"/>
  <c r="I60" i="10"/>
  <c r="L59" i="10"/>
  <c r="K59" i="10"/>
  <c r="J59" i="10"/>
  <c r="I59" i="10"/>
  <c r="H59" i="10"/>
  <c r="L58" i="10"/>
  <c r="K58" i="10"/>
  <c r="J58" i="10"/>
  <c r="I58" i="10"/>
  <c r="L57" i="10"/>
  <c r="K57" i="10"/>
  <c r="J57" i="10"/>
  <c r="I57" i="10"/>
  <c r="L56" i="10"/>
  <c r="K56" i="10"/>
  <c r="J56" i="10"/>
  <c r="I56" i="10"/>
  <c r="L55" i="10"/>
  <c r="K55" i="10"/>
  <c r="J55" i="10"/>
  <c r="I55" i="10"/>
  <c r="H55" i="10"/>
  <c r="L54" i="10"/>
  <c r="K54" i="10"/>
  <c r="J54" i="10"/>
  <c r="I54" i="10"/>
  <c r="L53" i="10"/>
  <c r="K53" i="10"/>
  <c r="J53" i="10"/>
  <c r="I53" i="10"/>
  <c r="L52" i="10"/>
  <c r="K52" i="10"/>
  <c r="J52" i="10"/>
  <c r="I52" i="10"/>
  <c r="L51" i="10"/>
  <c r="K51" i="10"/>
  <c r="J51" i="10"/>
  <c r="I51" i="10"/>
  <c r="H51" i="10"/>
  <c r="L50" i="10"/>
  <c r="K50" i="10"/>
  <c r="J50" i="10"/>
  <c r="I50" i="10"/>
  <c r="L49" i="10"/>
  <c r="K49" i="10"/>
  <c r="J49" i="10"/>
  <c r="I49" i="10"/>
  <c r="L48" i="10"/>
  <c r="K48" i="10"/>
  <c r="J48" i="10"/>
  <c r="I48" i="10"/>
  <c r="L47" i="10"/>
  <c r="K47" i="10"/>
  <c r="J47" i="10"/>
  <c r="I47" i="10"/>
  <c r="H47" i="10"/>
  <c r="L46" i="10"/>
  <c r="K46" i="10"/>
  <c r="J46" i="10"/>
  <c r="I46" i="10"/>
  <c r="L45" i="10"/>
  <c r="K45" i="10"/>
  <c r="J45" i="10"/>
  <c r="I45" i="10"/>
  <c r="L44" i="10"/>
  <c r="K44" i="10"/>
  <c r="J44" i="10"/>
  <c r="I44" i="10"/>
  <c r="L43" i="10"/>
  <c r="K43" i="10"/>
  <c r="J43" i="10"/>
  <c r="I43" i="10"/>
  <c r="L42" i="10"/>
  <c r="K42" i="10"/>
  <c r="J42" i="10"/>
  <c r="I42" i="10"/>
  <c r="L41" i="10"/>
  <c r="K41" i="10"/>
  <c r="J41" i="10"/>
  <c r="I41" i="10"/>
  <c r="H41" i="10"/>
  <c r="L40" i="10"/>
  <c r="K40" i="10"/>
  <c r="J40" i="10"/>
  <c r="I40" i="10"/>
  <c r="L39" i="10"/>
  <c r="K39" i="10"/>
  <c r="J39" i="10"/>
  <c r="I39" i="10"/>
  <c r="L38" i="10"/>
  <c r="K38" i="10"/>
  <c r="J38" i="10"/>
  <c r="I38" i="10"/>
  <c r="H38" i="10"/>
  <c r="M37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H34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H30" i="10"/>
  <c r="L29" i="10"/>
  <c r="K29" i="10"/>
  <c r="J29" i="10"/>
  <c r="I29" i="10"/>
  <c r="L28" i="10"/>
  <c r="K28" i="10"/>
  <c r="J28" i="10"/>
  <c r="I28" i="10"/>
  <c r="D2" i="10"/>
  <c r="C2" i="10"/>
  <c r="B2" i="10"/>
  <c r="A2" i="10"/>
  <c r="AG13" i="9"/>
  <c r="M81" i="10" s="1"/>
  <c r="AG14" i="9"/>
  <c r="M82" i="10" s="1"/>
  <c r="AG15" i="9"/>
  <c r="M83" i="10" s="1"/>
  <c r="AG16" i="9"/>
  <c r="M84" i="10" s="1"/>
  <c r="AG17" i="9"/>
  <c r="M85" i="10" s="1"/>
  <c r="AG18" i="9"/>
  <c r="AN18" i="9" s="1"/>
  <c r="N86" i="10" s="1"/>
  <c r="AG19" i="9"/>
  <c r="AN19" i="9" s="1"/>
  <c r="N87" i="10" s="1"/>
  <c r="AG20" i="9"/>
  <c r="M88" i="10" s="1"/>
  <c r="AG21" i="9"/>
  <c r="M89" i="10" s="1"/>
  <c r="AG22" i="9"/>
  <c r="AN22" i="9" s="1"/>
  <c r="N90" i="10" s="1"/>
  <c r="AG23" i="9"/>
  <c r="AN23" i="9" s="1"/>
  <c r="N91" i="10" s="1"/>
  <c r="AG24" i="9"/>
  <c r="AN24" i="9" s="1"/>
  <c r="AG25" i="9"/>
  <c r="AN25" i="9" s="1"/>
  <c r="N93" i="10" s="1"/>
  <c r="AG26" i="9"/>
  <c r="M94" i="10" s="1"/>
  <c r="AG27" i="9"/>
  <c r="M95" i="10" s="1"/>
  <c r="AG28" i="9"/>
  <c r="M96" i="10" s="1"/>
  <c r="AG29" i="9"/>
  <c r="M97" i="10" s="1"/>
  <c r="AG30" i="9"/>
  <c r="M98" i="10" s="1"/>
  <c r="AG31" i="9"/>
  <c r="M99" i="10" s="1"/>
  <c r="AG32" i="9"/>
  <c r="M100" i="10" s="1"/>
  <c r="AG33" i="9"/>
  <c r="AG34" i="9"/>
  <c r="M102" i="10" s="1"/>
  <c r="AG35" i="9"/>
  <c r="AN35" i="9" s="1"/>
  <c r="N103" i="10" s="1"/>
  <c r="AG36" i="9"/>
  <c r="AG37" i="9"/>
  <c r="M105" i="10" s="1"/>
  <c r="AG12" i="9"/>
  <c r="M80" i="10" s="1"/>
  <c r="AG13" i="8"/>
  <c r="AN13" i="8" s="1"/>
  <c r="N55" i="10" s="1"/>
  <c r="AG14" i="8"/>
  <c r="AN14" i="8" s="1"/>
  <c r="N56" i="10" s="1"/>
  <c r="AG15" i="8"/>
  <c r="M57" i="10" s="1"/>
  <c r="AG16" i="8"/>
  <c r="M58" i="10" s="1"/>
  <c r="AG17" i="8"/>
  <c r="AN17" i="8" s="1"/>
  <c r="N59" i="10" s="1"/>
  <c r="AG18" i="8"/>
  <c r="M60" i="10" s="1"/>
  <c r="AG19" i="8"/>
  <c r="M61" i="10" s="1"/>
  <c r="AG20" i="8"/>
  <c r="M62" i="10" s="1"/>
  <c r="AG21" i="8"/>
  <c r="M63" i="10" s="1"/>
  <c r="AG22" i="8"/>
  <c r="M64" i="10" s="1"/>
  <c r="AG23" i="8"/>
  <c r="M65" i="10" s="1"/>
  <c r="AG24" i="8"/>
  <c r="M66" i="10" s="1"/>
  <c r="AG25" i="8"/>
  <c r="M67" i="10" s="1"/>
  <c r="AG26" i="8"/>
  <c r="M68" i="10" s="1"/>
  <c r="AG27" i="8"/>
  <c r="AN27" i="8" s="1"/>
  <c r="N69" i="10" s="1"/>
  <c r="AG28" i="8"/>
  <c r="M70" i="10" s="1"/>
  <c r="AG29" i="8"/>
  <c r="AN29" i="8" s="1"/>
  <c r="N71" i="10" s="1"/>
  <c r="AG30" i="8"/>
  <c r="M72" i="10" s="1"/>
  <c r="AG31" i="8"/>
  <c r="M73" i="10" s="1"/>
  <c r="AG32" i="8"/>
  <c r="M74" i="10" s="1"/>
  <c r="AG33" i="8"/>
  <c r="M75" i="10" s="1"/>
  <c r="AG34" i="8"/>
  <c r="AN34" i="8" s="1"/>
  <c r="N76" i="10" s="1"/>
  <c r="AG35" i="8"/>
  <c r="M77" i="10" s="1"/>
  <c r="AG36" i="8"/>
  <c r="M78" i="10" s="1"/>
  <c r="AG37" i="8"/>
  <c r="M79" i="10" s="1"/>
  <c r="AG13" i="7"/>
  <c r="M29" i="10" s="1"/>
  <c r="AG14" i="7"/>
  <c r="M30" i="10" s="1"/>
  <c r="AG15" i="7"/>
  <c r="M31" i="10" s="1"/>
  <c r="AG16" i="7"/>
  <c r="AN16" i="7" s="1"/>
  <c r="N32" i="10" s="1"/>
  <c r="AG17" i="7"/>
  <c r="AN17" i="7" s="1"/>
  <c r="N33" i="10" s="1"/>
  <c r="AG18" i="7"/>
  <c r="M34" i="10" s="1"/>
  <c r="AG19" i="7"/>
  <c r="M35" i="10" s="1"/>
  <c r="AG20" i="7"/>
  <c r="AN20" i="7" s="1"/>
  <c r="N36" i="10" s="1"/>
  <c r="AG21" i="7"/>
  <c r="AN21" i="7" s="1"/>
  <c r="N37" i="10" s="1"/>
  <c r="AG22" i="7"/>
  <c r="M38" i="10" s="1"/>
  <c r="AG23" i="7"/>
  <c r="M39" i="10" s="1"/>
  <c r="AG24" i="7"/>
  <c r="M40" i="10" s="1"/>
  <c r="AG25" i="7"/>
  <c r="M41" i="10" s="1"/>
  <c r="AN25" i="7"/>
  <c r="N41" i="10" s="1"/>
  <c r="AG26" i="7"/>
  <c r="M42" i="10" s="1"/>
  <c r="AG27" i="7"/>
  <c r="M43" i="10" s="1"/>
  <c r="AG28" i="7"/>
  <c r="AN28" i="7" s="1"/>
  <c r="N44" i="10" s="1"/>
  <c r="AG29" i="7"/>
  <c r="M45" i="10" s="1"/>
  <c r="AG30" i="7"/>
  <c r="M46" i="10" s="1"/>
  <c r="AG31" i="7"/>
  <c r="M47" i="10" s="1"/>
  <c r="AG32" i="7"/>
  <c r="AN32" i="7" s="1"/>
  <c r="N48" i="10" s="1"/>
  <c r="AG33" i="7"/>
  <c r="AN33" i="7" s="1"/>
  <c r="N49" i="10" s="1"/>
  <c r="AG34" i="7"/>
  <c r="M50" i="10" s="1"/>
  <c r="AG35" i="7"/>
  <c r="M51" i="10" s="1"/>
  <c r="AG36" i="7"/>
  <c r="AN36" i="7" s="1"/>
  <c r="N52" i="10" s="1"/>
  <c r="AG37" i="7"/>
  <c r="M53" i="10" s="1"/>
  <c r="AG12" i="7"/>
  <c r="AN12" i="7" s="1"/>
  <c r="J9" i="9"/>
  <c r="J9" i="8"/>
  <c r="J9" i="7"/>
  <c r="A13" i="9"/>
  <c r="A14" i="9"/>
  <c r="A15" i="9"/>
  <c r="H83" i="10" s="1"/>
  <c r="A16" i="9"/>
  <c r="H84" i="10" s="1"/>
  <c r="A17" i="9"/>
  <c r="A18" i="9"/>
  <c r="H86" i="10" s="1"/>
  <c r="A19" i="9"/>
  <c r="H87" i="10" s="1"/>
  <c r="A20" i="9"/>
  <c r="H88" i="10" s="1"/>
  <c r="A21" i="9"/>
  <c r="A22" i="9"/>
  <c r="H90" i="10" s="1"/>
  <c r="A23" i="9"/>
  <c r="H91" i="10" s="1"/>
  <c r="A24" i="9"/>
  <c r="H92" i="10" s="1"/>
  <c r="A25" i="9"/>
  <c r="A26" i="9"/>
  <c r="H94" i="10" s="1"/>
  <c r="A27" i="9"/>
  <c r="H95" i="10" s="1"/>
  <c r="A28" i="9"/>
  <c r="H96" i="10" s="1"/>
  <c r="A29" i="9"/>
  <c r="A30" i="9"/>
  <c r="A31" i="9"/>
  <c r="H99" i="10" s="1"/>
  <c r="A32" i="9"/>
  <c r="H100" i="10" s="1"/>
  <c r="A33" i="9"/>
  <c r="H101" i="10" s="1"/>
  <c r="A34" i="9"/>
  <c r="A35" i="9"/>
  <c r="H103" i="10" s="1"/>
  <c r="A36" i="9"/>
  <c r="H104" i="10" s="1"/>
  <c r="A37" i="9"/>
  <c r="H105" i="10" s="1"/>
  <c r="A12" i="9"/>
  <c r="H80" i="10" s="1"/>
  <c r="A13" i="8"/>
  <c r="A14" i="8"/>
  <c r="H56" i="10" s="1"/>
  <c r="A15" i="8"/>
  <c r="H57" i="10" s="1"/>
  <c r="A16" i="8"/>
  <c r="H58" i="10" s="1"/>
  <c r="A17" i="8"/>
  <c r="A18" i="8"/>
  <c r="H60" i="10" s="1"/>
  <c r="A19" i="8"/>
  <c r="H61" i="10" s="1"/>
  <c r="A20" i="8"/>
  <c r="H62" i="10" s="1"/>
  <c r="A21" i="8"/>
  <c r="A22" i="8"/>
  <c r="H64" i="10" s="1"/>
  <c r="A23" i="8"/>
  <c r="H65" i="10" s="1"/>
  <c r="A24" i="8"/>
  <c r="H66" i="10" s="1"/>
  <c r="A25" i="8"/>
  <c r="A26" i="8"/>
  <c r="H68" i="10" s="1"/>
  <c r="A27" i="8"/>
  <c r="A28" i="8"/>
  <c r="A29" i="8"/>
  <c r="H71" i="10" s="1"/>
  <c r="A30" i="8"/>
  <c r="H72" i="10" s="1"/>
  <c r="A31" i="8"/>
  <c r="A32" i="8"/>
  <c r="H74" i="10" s="1"/>
  <c r="A33" i="8"/>
  <c r="A34" i="8"/>
  <c r="H76" i="10" s="1"/>
  <c r="A35" i="8"/>
  <c r="H77" i="10" s="1"/>
  <c r="A36" i="8"/>
  <c r="A37" i="8"/>
  <c r="H79" i="10" s="1"/>
  <c r="A12" i="8"/>
  <c r="H54" i="10" s="1"/>
  <c r="A13" i="7"/>
  <c r="H29" i="10" s="1"/>
  <c r="A14" i="7"/>
  <c r="A15" i="7"/>
  <c r="H31" i="10" s="1"/>
  <c r="A16" i="7"/>
  <c r="H32" i="10" s="1"/>
  <c r="A17" i="7"/>
  <c r="H33" i="10" s="1"/>
  <c r="A18" i="7"/>
  <c r="A19" i="7"/>
  <c r="H35" i="10" s="1"/>
  <c r="A20" i="7"/>
  <c r="H36" i="10" s="1"/>
  <c r="A21" i="7"/>
  <c r="H37" i="10" s="1"/>
  <c r="A22" i="7"/>
  <c r="A23" i="7"/>
  <c r="H39" i="10" s="1"/>
  <c r="A24" i="7"/>
  <c r="H40" i="10" s="1"/>
  <c r="A25" i="7"/>
  <c r="A26" i="7"/>
  <c r="H42" i="10" s="1"/>
  <c r="A27" i="7"/>
  <c r="H43" i="10" s="1"/>
  <c r="A28" i="7"/>
  <c r="H44" i="10" s="1"/>
  <c r="A29" i="7"/>
  <c r="H45" i="10" s="1"/>
  <c r="A30" i="7"/>
  <c r="H46" i="10" s="1"/>
  <c r="A31" i="7"/>
  <c r="A32" i="7"/>
  <c r="H48" i="10" s="1"/>
  <c r="A33" i="7"/>
  <c r="H49" i="10" s="1"/>
  <c r="A34" i="7"/>
  <c r="H50" i="10" s="1"/>
  <c r="A35" i="7"/>
  <c r="A36" i="7"/>
  <c r="H52" i="10" s="1"/>
  <c r="A37" i="7"/>
  <c r="H53" i="10" s="1"/>
  <c r="A12" i="7"/>
  <c r="H28" i="10" s="1"/>
  <c r="AN36" i="9"/>
  <c r="N104" i="10" s="1"/>
  <c r="AN33" i="9"/>
  <c r="N101" i="10" s="1"/>
  <c r="AN32" i="9"/>
  <c r="N100" i="10" s="1"/>
  <c r="AN28" i="9"/>
  <c r="N96" i="10" s="1"/>
  <c r="AN26" i="9"/>
  <c r="N94" i="10" s="1"/>
  <c r="AN16" i="9"/>
  <c r="N84" i="10" s="1"/>
  <c r="AN14" i="9"/>
  <c r="N82" i="10" s="1"/>
  <c r="AN35" i="8"/>
  <c r="N77" i="10" s="1"/>
  <c r="AN33" i="8"/>
  <c r="N75" i="10" s="1"/>
  <c r="AN26" i="8"/>
  <c r="N68" i="10" s="1"/>
  <c r="AN21" i="8"/>
  <c r="N63" i="10" s="1"/>
  <c r="AG12" i="8"/>
  <c r="M54" i="10" s="1"/>
  <c r="AN34" i="7"/>
  <c r="N50" i="10" s="1"/>
  <c r="AN31" i="7"/>
  <c r="N47" i="10" s="1"/>
  <c r="AN27" i="7"/>
  <c r="N43" i="10" s="1"/>
  <c r="AN24" i="7"/>
  <c r="N40" i="10" s="1"/>
  <c r="AN25" i="6"/>
  <c r="AD25" i="6"/>
  <c r="AG38" i="8"/>
  <c r="AN19" i="11" l="1"/>
  <c r="N9" i="10" s="1"/>
  <c r="M5" i="10"/>
  <c r="AN26" i="11"/>
  <c r="N16" i="10" s="1"/>
  <c r="AN18" i="7"/>
  <c r="N34" i="10" s="1"/>
  <c r="AN16" i="8"/>
  <c r="N58" i="10" s="1"/>
  <c r="AN31" i="8"/>
  <c r="N73" i="10" s="1"/>
  <c r="AN13" i="9"/>
  <c r="N81" i="10" s="1"/>
  <c r="AN21" i="9"/>
  <c r="N89" i="10" s="1"/>
  <c r="M71" i="10"/>
  <c r="M22" i="10"/>
  <c r="M44" i="10"/>
  <c r="AN34" i="11"/>
  <c r="N24" i="10" s="1"/>
  <c r="M17" i="10"/>
  <c r="AN15" i="8"/>
  <c r="N57" i="10" s="1"/>
  <c r="AN28" i="8"/>
  <c r="N70" i="10" s="1"/>
  <c r="AN37" i="8"/>
  <c r="N79" i="10" s="1"/>
  <c r="AN17" i="9"/>
  <c r="N85" i="10" s="1"/>
  <c r="AN29" i="9"/>
  <c r="N97" i="10" s="1"/>
  <c r="AN19" i="8"/>
  <c r="N61" i="10" s="1"/>
  <c r="AN31" i="11"/>
  <c r="N21" i="10" s="1"/>
  <c r="M13" i="10"/>
  <c r="AG38" i="11"/>
  <c r="AG39" i="11" s="1"/>
  <c r="M26" i="10"/>
  <c r="AN35" i="11"/>
  <c r="N25" i="10" s="1"/>
  <c r="M14" i="10"/>
  <c r="AN18" i="11"/>
  <c r="N8" i="10" s="1"/>
  <c r="M6" i="10"/>
  <c r="M27" i="10"/>
  <c r="AN13" i="7"/>
  <c r="N29" i="10" s="1"/>
  <c r="M36" i="10"/>
  <c r="AN15" i="7"/>
  <c r="N31" i="10" s="1"/>
  <c r="AN37" i="7"/>
  <c r="N53" i="10" s="1"/>
  <c r="AN23" i="7"/>
  <c r="N39" i="10" s="1"/>
  <c r="AN30" i="7"/>
  <c r="N46" i="10" s="1"/>
  <c r="M52" i="10"/>
  <c r="AN12" i="8"/>
  <c r="N54" i="10" s="1"/>
  <c r="AN32" i="8"/>
  <c r="N74" i="10" s="1"/>
  <c r="AN25" i="8"/>
  <c r="N67" i="10" s="1"/>
  <c r="AN36" i="8"/>
  <c r="N78" i="10" s="1"/>
  <c r="M55" i="10"/>
  <c r="AN22" i="8"/>
  <c r="N64" i="10" s="1"/>
  <c r="AN23" i="8"/>
  <c r="N65" i="10" s="1"/>
  <c r="AN27" i="9"/>
  <c r="N95" i="10" s="1"/>
  <c r="M91" i="10"/>
  <c r="AN20" i="9"/>
  <c r="N88" i="10" s="1"/>
  <c r="M90" i="10"/>
  <c r="AN30" i="9"/>
  <c r="N98" i="10" s="1"/>
  <c r="M86" i="10"/>
  <c r="AN37" i="9"/>
  <c r="N105" i="10" s="1"/>
  <c r="AN31" i="9"/>
  <c r="N99" i="10" s="1"/>
  <c r="AN15" i="9"/>
  <c r="N83" i="10" s="1"/>
  <c r="M87" i="10"/>
  <c r="M93" i="10"/>
  <c r="AN34" i="9"/>
  <c r="N102" i="10" s="1"/>
  <c r="M103" i="10"/>
  <c r="AN12" i="9"/>
  <c r="N80" i="10" s="1"/>
  <c r="N92" i="10"/>
  <c r="M92" i="10"/>
  <c r="AG38" i="9"/>
  <c r="M59" i="10"/>
  <c r="AN30" i="8"/>
  <c r="N72" i="10" s="1"/>
  <c r="M56" i="10"/>
  <c r="M76" i="10"/>
  <c r="AN20" i="8"/>
  <c r="N62" i="10" s="1"/>
  <c r="AN18" i="8"/>
  <c r="N60" i="10" s="1"/>
  <c r="M69" i="10"/>
  <c r="AN24" i="8"/>
  <c r="N66" i="10" s="1"/>
  <c r="N28" i="10"/>
  <c r="M28" i="10"/>
  <c r="M32" i="10"/>
  <c r="M48" i="10"/>
  <c r="AN22" i="7"/>
  <c r="N38" i="10" s="1"/>
  <c r="AG38" i="7"/>
  <c r="AN29" i="7"/>
  <c r="N45" i="10" s="1"/>
  <c r="M33" i="10"/>
  <c r="M49" i="10"/>
  <c r="AN19" i="7"/>
  <c r="N35" i="10" s="1"/>
  <c r="AN35" i="7"/>
  <c r="N51" i="10" s="1"/>
  <c r="AN26" i="7"/>
  <c r="N42" i="10" s="1"/>
  <c r="AN14" i="7"/>
  <c r="N30" i="10" s="1"/>
  <c r="M2" i="10"/>
  <c r="M10" i="10"/>
  <c r="M18" i="10"/>
  <c r="AN14" i="11"/>
  <c r="N4" i="10" s="1"/>
  <c r="AN22" i="11"/>
  <c r="N12" i="10" s="1"/>
  <c r="AN30" i="11"/>
  <c r="N20" i="10" s="1"/>
  <c r="M3" i="10"/>
  <c r="M7" i="10"/>
  <c r="M11" i="10"/>
  <c r="M15" i="10"/>
  <c r="M19" i="10"/>
  <c r="M23" i="10"/>
  <c r="AN12" i="11"/>
  <c r="AL27" i="6"/>
  <c r="E2" i="10" s="1"/>
  <c r="AG39" i="7" l="1"/>
  <c r="AG39" i="8" s="1"/>
  <c r="AG39" i="9" s="1"/>
  <c r="V39" i="6" s="1"/>
  <c r="AN38" i="9"/>
  <c r="AN38" i="8"/>
  <c r="AN38" i="7"/>
  <c r="AN38" i="11"/>
  <c r="AN39" i="11" s="1"/>
  <c r="N2" i="10"/>
  <c r="AN39" i="7" l="1"/>
  <c r="AN39" i="8" s="1"/>
  <c r="AN39" i="9" s="1"/>
  <c r="AH39" i="6" s="1"/>
  <c r="AU39" i="6" s="1"/>
  <c r="AA44" i="6" l="1"/>
  <c r="M44" i="6"/>
</calcChain>
</file>

<file path=xl/sharedStrings.xml><?xml version="1.0" encoding="utf-8"?>
<sst xmlns="http://schemas.openxmlformats.org/spreadsheetml/2006/main" count="433" uniqueCount="122">
  <si>
    <t xml:space="preserve"> </t>
    <phoneticPr fontId="2" type="noConversion"/>
  </si>
  <si>
    <t>X X 增 值 税 专 用 发 票</t>
    <phoneticPr fontId="2" type="noConversion"/>
  </si>
  <si>
    <t>XXXXXXXXXX</t>
    <phoneticPr fontId="2" type="noConversion"/>
  </si>
  <si>
    <t>N</t>
    <phoneticPr fontId="2" type="noConversion"/>
  </si>
  <si>
    <t>o</t>
    <phoneticPr fontId="2" type="noConversion"/>
  </si>
  <si>
    <t>======================================</t>
    <phoneticPr fontId="2" type="noConversion"/>
  </si>
  <si>
    <t>此联不作报销、扣税凭证使用</t>
    <phoneticPr fontId="2" type="noConversion"/>
  </si>
  <si>
    <t>开票日期：</t>
    <phoneticPr fontId="2" type="noConversion"/>
  </si>
  <si>
    <t>购货单位</t>
    <phoneticPr fontId="2" type="noConversion"/>
  </si>
  <si>
    <t>名            称： XXXXXXXXXXXXXXXXXXXXXXXXXXXX</t>
    <phoneticPr fontId="2" type="noConversion"/>
  </si>
  <si>
    <t>密码区</t>
    <phoneticPr fontId="2" type="noConversion"/>
  </si>
  <si>
    <t>XXXXXXXXXXXXXXXXXXXXXXXXXXXXXXXX</t>
    <phoneticPr fontId="2" type="noConversion"/>
  </si>
  <si>
    <t>纳税人识别号：   XXXXXXXXXXXXXX</t>
    <phoneticPr fontId="2" type="noConversion"/>
  </si>
  <si>
    <t>XXXXXXXXX</t>
    <phoneticPr fontId="2" type="noConversion"/>
  </si>
  <si>
    <t>地 址、 电 话：  XXXXXXXXXXXXXXXXXXXXXXXXXX</t>
    <phoneticPr fontId="2" type="noConversion"/>
  </si>
  <si>
    <t>开户行及帐号：  XXXXXXXXXXXXXXXXXXXXXX</t>
    <phoneticPr fontId="2" type="noConversion"/>
  </si>
  <si>
    <t>货物或应税劳务名称</t>
    <phoneticPr fontId="2" type="noConversion"/>
  </si>
  <si>
    <t>规格型号</t>
    <phoneticPr fontId="2" type="noConversion"/>
  </si>
  <si>
    <t>单位</t>
    <phoneticPr fontId="2" type="noConversion"/>
  </si>
  <si>
    <t>数量</t>
    <phoneticPr fontId="2" type="noConversion"/>
  </si>
  <si>
    <t>单价</t>
    <phoneticPr fontId="2" type="noConversion"/>
  </si>
  <si>
    <t>金额</t>
    <phoneticPr fontId="2" type="noConversion"/>
  </si>
  <si>
    <t>税率</t>
    <phoneticPr fontId="2" type="noConversion"/>
  </si>
  <si>
    <t>税额</t>
    <phoneticPr fontId="2" type="noConversion"/>
  </si>
  <si>
    <t>（详见销货清单）</t>
    <phoneticPr fontId="2" type="noConversion"/>
  </si>
  <si>
    <t>合   计</t>
    <phoneticPr fontId="2" type="noConversion"/>
  </si>
  <si>
    <t>价税合计（大写）</t>
    <phoneticPr fontId="2" type="noConversion"/>
  </si>
  <si>
    <t>XXXXXXXXXXXXXXXXXXXXXX</t>
    <phoneticPr fontId="2" type="noConversion"/>
  </si>
  <si>
    <t>（小写）</t>
    <phoneticPr fontId="2" type="noConversion"/>
  </si>
  <si>
    <t>销货单位</t>
    <phoneticPr fontId="2" type="noConversion"/>
  </si>
  <si>
    <t>名            称：XXXXXXXXXXXXXXXXXXXXXXXXXXX</t>
    <phoneticPr fontId="2" type="noConversion"/>
  </si>
  <si>
    <t>备注</t>
    <phoneticPr fontId="2" type="noConversion"/>
  </si>
  <si>
    <t>纳税人识别号：  XXXXXXXXXXXXXXXXXXXXXX</t>
    <phoneticPr fontId="2" type="noConversion"/>
  </si>
  <si>
    <t>地 址、 电 话：  XXXXXXXXXXXXXXXXXXXXXXXXXXXXX</t>
    <phoneticPr fontId="2" type="noConversion"/>
  </si>
  <si>
    <t>开户行及帐号：  XXXXXXXXXXXXXXXXXXXXXXXXXXXXXXXXXXXXXX</t>
    <phoneticPr fontId="2" type="noConversion"/>
  </si>
  <si>
    <t>收款人：</t>
    <phoneticPr fontId="2" type="noConversion"/>
  </si>
  <si>
    <t>复核：</t>
    <phoneticPr fontId="2" type="noConversion"/>
  </si>
  <si>
    <t>开票人：  xxxxxx</t>
    <phoneticPr fontId="2" type="noConversion"/>
  </si>
  <si>
    <t>销货单位：（章）</t>
    <phoneticPr fontId="2" type="noConversion"/>
  </si>
  <si>
    <t>购货单位名称： 北京汽车制造厂有限公司顺义汽车厂</t>
    <phoneticPr fontId="1" type="noConversion"/>
  </si>
  <si>
    <t>销货单位名称： XXXXXXXXXX</t>
    <phoneticPr fontId="1" type="noConversion"/>
  </si>
  <si>
    <t xml:space="preserve">所属增值税专用发票代码：  </t>
    <phoneticPr fontId="1" type="noConversion"/>
  </si>
  <si>
    <t xml:space="preserve">号码：   XXXXXXXXX        </t>
    <phoneticPr fontId="1" type="noConversion"/>
  </si>
  <si>
    <t>共</t>
    <phoneticPr fontId="1" type="noConversion"/>
  </si>
  <si>
    <t>页</t>
    <phoneticPr fontId="1" type="noConversion"/>
  </si>
  <si>
    <t>第</t>
    <phoneticPr fontId="1" type="noConversion"/>
  </si>
  <si>
    <t>增值税应税货物或劳务销货清单</t>
  </si>
  <si>
    <t>序号</t>
    <phoneticPr fontId="1" type="noConversion"/>
  </si>
  <si>
    <t>规格型号</t>
    <phoneticPr fontId="1" type="noConversion"/>
  </si>
  <si>
    <t>单位</t>
  </si>
  <si>
    <t>数量</t>
    <phoneticPr fontId="1" type="noConversion"/>
  </si>
  <si>
    <t>单价</t>
    <phoneticPr fontId="1" type="noConversion"/>
  </si>
  <si>
    <t>金额</t>
    <phoneticPr fontId="1" type="noConversion"/>
  </si>
  <si>
    <t>税率</t>
    <phoneticPr fontId="1" type="noConversion"/>
  </si>
  <si>
    <t>税额</t>
    <phoneticPr fontId="1" type="noConversion"/>
  </si>
  <si>
    <t>货物（劳务）名称</t>
    <phoneticPr fontId="1" type="noConversion"/>
  </si>
  <si>
    <t>小计</t>
    <phoneticPr fontId="1" type="noConversion"/>
  </si>
  <si>
    <t>总计</t>
    <phoneticPr fontId="1" type="noConversion"/>
  </si>
  <si>
    <t>销货单位（章）：</t>
    <phoneticPr fontId="1" type="noConversion"/>
  </si>
  <si>
    <t>开票日期  XXXXXXXXX</t>
    <phoneticPr fontId="1" type="noConversion"/>
  </si>
  <si>
    <t>国家税务总局印制</t>
    <phoneticPr fontId="1" type="noConversion"/>
  </si>
  <si>
    <t>备注</t>
    <phoneticPr fontId="1" type="noConversion"/>
  </si>
  <si>
    <t>件</t>
    <phoneticPr fontId="1" type="noConversion"/>
  </si>
  <si>
    <t>补充说明</t>
    <phoneticPr fontId="1" type="noConversion"/>
  </si>
  <si>
    <t>"当前数据清晰"</t>
  </si>
  <si>
    <t>表示需要核对的数据</t>
    <phoneticPr fontId="1" type="noConversion"/>
  </si>
  <si>
    <t>表示需要填写的数据</t>
    <phoneticPr fontId="1" type="noConversion"/>
  </si>
  <si>
    <t>表示需要选择修改的描述</t>
    <phoneticPr fontId="1" type="noConversion"/>
  </si>
  <si>
    <t>说明：</t>
    <phoneticPr fontId="1" type="noConversion"/>
  </si>
  <si>
    <t>如果需要核对的数据是单据，8位小数，只需要比较前3位或前4位小数是否相同即可</t>
    <phoneticPr fontId="1" type="noConversion"/>
  </si>
  <si>
    <t>此部分数字需要后面所有页面数据输入完成后再核对</t>
    <phoneticPr fontId="3" type="noConversion"/>
  </si>
  <si>
    <t>增值税发票号</t>
    <phoneticPr fontId="1" type="noConversion"/>
  </si>
  <si>
    <t>日期</t>
    <phoneticPr fontId="1" type="noConversion"/>
  </si>
  <si>
    <t>价税合计</t>
    <phoneticPr fontId="1" type="noConversion"/>
  </si>
  <si>
    <t>入库年月</t>
    <phoneticPr fontId="1" type="noConversion"/>
  </si>
  <si>
    <t>劳务名称</t>
    <phoneticPr fontId="1" type="noConversion"/>
  </si>
  <si>
    <t>单位</t>
    <phoneticPr fontId="1" type="noConversion"/>
  </si>
  <si>
    <t>这里填写清单中的备注</t>
    <phoneticPr fontId="3" type="noConversion"/>
  </si>
  <si>
    <t>误差值：</t>
    <phoneticPr fontId="3" type="noConversion"/>
  </si>
  <si>
    <t>验证：</t>
    <phoneticPr fontId="3" type="noConversion"/>
  </si>
  <si>
    <t>清单价税合计：</t>
    <phoneticPr fontId="3" type="noConversion"/>
  </si>
  <si>
    <t>清单税额合计：</t>
    <phoneticPr fontId="3" type="noConversion"/>
  </si>
  <si>
    <t>清单金额合计：</t>
    <phoneticPr fontId="3" type="noConversion"/>
  </si>
  <si>
    <t>发票票号验证：</t>
    <phoneticPr fontId="3" type="noConversion"/>
  </si>
  <si>
    <t>如果误差值大于等于1，请检查录入数据并调整</t>
    <phoneticPr fontId="3" type="noConversion"/>
  </si>
  <si>
    <t>备注：</t>
    <phoneticPr fontId="6" type="noConversion"/>
  </si>
  <si>
    <t>‘01943098</t>
    <phoneticPr fontId="3" type="noConversion"/>
  </si>
  <si>
    <t>Q5101090</t>
    <phoneticPr fontId="27" type="noConversion"/>
  </si>
  <si>
    <t>Q4400416</t>
    <phoneticPr fontId="27" type="noConversion"/>
  </si>
  <si>
    <t>Q350B14</t>
    <phoneticPr fontId="27" type="noConversion"/>
  </si>
  <si>
    <t>M6*1.25</t>
    <phoneticPr fontId="27" type="noConversion"/>
  </si>
  <si>
    <t>Q151C1030</t>
    <phoneticPr fontId="27" type="noConversion"/>
  </si>
  <si>
    <t>Q2714210</t>
    <phoneticPr fontId="27" type="noConversion"/>
  </si>
  <si>
    <t>Q2140540</t>
    <phoneticPr fontId="27" type="noConversion"/>
  </si>
  <si>
    <t>39208</t>
    <phoneticPr fontId="27" type="noConversion"/>
  </si>
  <si>
    <t>Q2714216</t>
    <phoneticPr fontId="27" type="noConversion"/>
  </si>
  <si>
    <t>Q218B1690</t>
    <phoneticPr fontId="27" type="noConversion"/>
  </si>
  <si>
    <t>8*1.25</t>
    <phoneticPr fontId="27" type="noConversion"/>
  </si>
  <si>
    <t>Q1461025</t>
    <phoneticPr fontId="27" type="noConversion"/>
  </si>
  <si>
    <t>Q1981240</t>
    <phoneticPr fontId="27" type="noConversion"/>
  </si>
  <si>
    <t>Q218B1435</t>
    <phoneticPr fontId="27" type="noConversion"/>
  </si>
  <si>
    <t>Q150B10120</t>
    <phoneticPr fontId="27" type="noConversion"/>
  </si>
  <si>
    <t>12*1.25</t>
    <phoneticPr fontId="27" type="noConversion"/>
  </si>
  <si>
    <t>150B0840</t>
    <phoneticPr fontId="27" type="noConversion"/>
  </si>
  <si>
    <t>Q150B1280</t>
    <phoneticPr fontId="27" type="noConversion"/>
  </si>
  <si>
    <t>销轴</t>
    <phoneticPr fontId="27" type="noConversion"/>
  </si>
  <si>
    <t>拉铆钉</t>
    <phoneticPr fontId="27" type="noConversion"/>
  </si>
  <si>
    <t>螺母</t>
    <phoneticPr fontId="27" type="noConversion"/>
  </si>
  <si>
    <t>园螺母</t>
    <phoneticPr fontId="27" type="noConversion"/>
  </si>
  <si>
    <t>六角螺栓</t>
    <phoneticPr fontId="27" type="noConversion"/>
  </si>
  <si>
    <t>自攻钉</t>
    <phoneticPr fontId="27" type="noConversion"/>
  </si>
  <si>
    <t>机螺钉</t>
    <phoneticPr fontId="27" type="noConversion"/>
  </si>
  <si>
    <t>梯形螺母</t>
    <phoneticPr fontId="27" type="noConversion"/>
  </si>
  <si>
    <t>自攻钉</t>
    <phoneticPr fontId="27" type="noConversion"/>
  </si>
  <si>
    <t>内六角螺栓</t>
    <phoneticPr fontId="27" type="noConversion"/>
  </si>
  <si>
    <t>圆螺母</t>
    <phoneticPr fontId="27" type="noConversion"/>
  </si>
  <si>
    <t>六角平弹组合</t>
    <phoneticPr fontId="27" type="noConversion"/>
  </si>
  <si>
    <t>焊钉</t>
    <phoneticPr fontId="27" type="noConversion"/>
  </si>
  <si>
    <t>内六角螺栓</t>
    <phoneticPr fontId="27" type="noConversion"/>
  </si>
  <si>
    <t>六角螺栓</t>
    <phoneticPr fontId="27" type="noConversion"/>
  </si>
  <si>
    <t>四角焊母</t>
    <phoneticPr fontId="27" type="noConversion"/>
  </si>
  <si>
    <t>六角螺栓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</si>
</sst>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¥&quot;#,##0.00;&quot;¥&quot;\-#,##0.00"/>
    <numFmt numFmtId="176" formatCode="0.00_ "/>
    <numFmt numFmtId="177" formatCode="0.00_);[Red]\(0.00\)"/>
    <numFmt numFmtId="178" formatCode="0.00;[Red]0.00"/>
    <numFmt numFmtId="179" formatCode="&quot;¥&quot;#,##0.00_);[Red]\(&quot;¥&quot;#,##0.00\)"/>
    <numFmt numFmtId="180" formatCode="yyyy&quot;年&quot;m&quot;月&quot;d&quot;日&quot;;@"/>
    <numFmt numFmtId="181" formatCode="0_);[Red]\(0\)"/>
    <numFmt numFmtId="182" formatCode="0.000000000_);[Red]\(0.000000000\)"/>
  </numFmts>
  <fonts count="2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4"/>
      <color theme="1"/>
      <name val="Curlz MT"/>
      <family val="5"/>
    </font>
    <font>
      <u/>
      <sz val="9"/>
      <color theme="1"/>
      <name val="微软雅黑"/>
      <family val="2"/>
      <charset val="134"/>
    </font>
    <font>
      <sz val="12"/>
      <color theme="1"/>
      <name val="华文楷体"/>
      <family val="3"/>
      <charset val="134"/>
    </font>
    <font>
      <sz val="11"/>
      <color theme="1"/>
      <name val="黑体"/>
      <family val="3"/>
      <charset val="134"/>
    </font>
    <font>
      <sz val="24"/>
      <color theme="1"/>
      <name val="黑体"/>
      <family val="3"/>
      <charset val="134"/>
    </font>
    <font>
      <b/>
      <sz val="11"/>
      <color theme="1"/>
      <name val="仿宋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8"/>
      <color theme="1"/>
      <name val="黑体"/>
      <family val="3"/>
      <charset val="134"/>
    </font>
    <font>
      <sz val="18"/>
      <color theme="1"/>
      <name val="华文楷体"/>
      <family val="3"/>
      <charset val="134"/>
    </font>
    <font>
      <sz val="16"/>
      <color theme="1"/>
      <name val="微软雅黑"/>
      <family val="2"/>
      <charset val="134"/>
    </font>
    <font>
      <sz val="9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236">
    <xf numFmtId="0" fontId="0" fillId="0" borderId="0" xfId="0">
      <alignment vertical="center"/>
    </xf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176" fontId="8" fillId="0" borderId="0" xfId="0" applyNumberFormat="1" applyFont="1" applyBorder="1">
      <alignment vertical="center"/>
    </xf>
    <xf numFmtId="49" fontId="8" fillId="0" borderId="0" xfId="0" applyNumberFormat="1" applyFont="1">
      <alignment vertical="center"/>
    </xf>
    <xf numFmtId="31" fontId="8" fillId="0" borderId="16" xfId="0" applyNumberFormat="1" applyFont="1" applyBorder="1">
      <alignment vertical="center"/>
    </xf>
    <xf numFmtId="176" fontId="8" fillId="0" borderId="17" xfId="0" applyNumberFormat="1" applyFont="1" applyBorder="1">
      <alignment vertical="center"/>
    </xf>
    <xf numFmtId="0" fontId="8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2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8" fillId="0" borderId="0" xfId="0" quotePrefix="1" applyFont="1" applyBorder="1">
      <alignment vertical="center"/>
    </xf>
    <xf numFmtId="0" fontId="11" fillId="0" borderId="0" xfId="0" applyFont="1" applyBorder="1">
      <alignment vertical="center"/>
    </xf>
    <xf numFmtId="176" fontId="8" fillId="0" borderId="1" xfId="0" applyNumberFormat="1" applyFont="1" applyBorder="1">
      <alignment vertical="center"/>
    </xf>
    <xf numFmtId="176" fontId="8" fillId="0" borderId="2" xfId="0" applyNumberFormat="1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1" xfId="0" applyFont="1" applyBorder="1">
      <alignment vertical="center"/>
    </xf>
    <xf numFmtId="176" fontId="8" fillId="0" borderId="4" xfId="0" applyNumberFormat="1" applyFont="1" applyBorder="1">
      <alignment vertical="center"/>
    </xf>
    <xf numFmtId="0" fontId="8" fillId="0" borderId="5" xfId="0" applyFont="1" applyBorder="1">
      <alignment vertical="center"/>
    </xf>
    <xf numFmtId="0" fontId="8" fillId="0" borderId="4" xfId="0" applyFont="1" applyBorder="1">
      <alignment vertical="center"/>
    </xf>
    <xf numFmtId="176" fontId="8" fillId="0" borderId="6" xfId="0" applyNumberFormat="1" applyFont="1" applyBorder="1">
      <alignment vertical="center"/>
    </xf>
    <xf numFmtId="176" fontId="8" fillId="0" borderId="7" xfId="0" applyNumberFormat="1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21" xfId="0" applyFont="1" applyBorder="1">
      <alignment vertical="center"/>
    </xf>
    <xf numFmtId="176" fontId="8" fillId="0" borderId="22" xfId="0" applyNumberFormat="1" applyFont="1" applyBorder="1">
      <alignment vertical="center"/>
    </xf>
    <xf numFmtId="0" fontId="8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10" xfId="0" applyFont="1" applyBorder="1">
      <alignment vertical="center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16" fillId="0" borderId="4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6" fillId="0" borderId="2" xfId="0" applyFont="1" applyBorder="1">
      <alignment vertical="center"/>
    </xf>
    <xf numFmtId="0" fontId="16" fillId="0" borderId="3" xfId="0" applyFont="1" applyBorder="1">
      <alignment vertical="center"/>
    </xf>
    <xf numFmtId="0" fontId="16" fillId="0" borderId="0" xfId="0" applyFont="1">
      <alignment vertical="center"/>
    </xf>
    <xf numFmtId="0" fontId="16" fillId="0" borderId="6" xfId="0" applyFont="1" applyBorder="1">
      <alignment vertical="center"/>
    </xf>
    <xf numFmtId="0" fontId="16" fillId="0" borderId="7" xfId="0" applyFont="1" applyBorder="1">
      <alignment vertical="center"/>
    </xf>
    <xf numFmtId="0" fontId="16" fillId="0" borderId="8" xfId="0" applyFont="1" applyBorder="1">
      <alignment vertical="center"/>
    </xf>
    <xf numFmtId="0" fontId="16" fillId="0" borderId="11" xfId="0" applyFont="1" applyBorder="1">
      <alignment vertical="center"/>
    </xf>
    <xf numFmtId="0" fontId="16" fillId="0" borderId="10" xfId="0" applyFont="1" applyBorder="1">
      <alignment vertical="center"/>
    </xf>
    <xf numFmtId="0" fontId="12" fillId="3" borderId="0" xfId="0" applyFont="1" applyFill="1">
      <alignment vertical="center"/>
    </xf>
    <xf numFmtId="0" fontId="0" fillId="4" borderId="0" xfId="0" applyFill="1">
      <alignment vertical="center"/>
    </xf>
    <xf numFmtId="0" fontId="12" fillId="5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3" borderId="0" xfId="0" applyFont="1" applyFill="1">
      <alignment vertical="center"/>
    </xf>
    <xf numFmtId="0" fontId="19" fillId="0" borderId="0" xfId="0" applyFont="1">
      <alignment vertical="center"/>
    </xf>
    <xf numFmtId="0" fontId="12" fillId="0" borderId="0" xfId="0" applyFont="1" applyProtection="1">
      <alignment vertical="center"/>
      <protection locked="0"/>
    </xf>
    <xf numFmtId="7" fontId="8" fillId="0" borderId="0" xfId="0" applyNumberFormat="1" applyFont="1">
      <alignment vertical="center"/>
    </xf>
    <xf numFmtId="0" fontId="8" fillId="0" borderId="0" xfId="0" applyFont="1" applyProtection="1">
      <alignment vertical="center"/>
      <protection hidden="1"/>
    </xf>
    <xf numFmtId="14" fontId="8" fillId="0" borderId="0" xfId="0" applyNumberFormat="1" applyFont="1" applyProtection="1">
      <alignment vertical="center"/>
      <protection hidden="1"/>
    </xf>
    <xf numFmtId="181" fontId="8" fillId="0" borderId="0" xfId="0" applyNumberFormat="1" applyFont="1" applyProtection="1">
      <alignment vertical="center"/>
      <protection hidden="1"/>
    </xf>
    <xf numFmtId="177" fontId="8" fillId="0" borderId="0" xfId="0" applyNumberFormat="1" applyFont="1" applyProtection="1">
      <alignment vertical="center"/>
      <protection hidden="1"/>
    </xf>
    <xf numFmtId="49" fontId="8" fillId="0" borderId="0" xfId="0" applyNumberFormat="1" applyFont="1" applyProtection="1">
      <alignment vertical="center"/>
      <protection hidden="1"/>
    </xf>
    <xf numFmtId="181" fontId="8" fillId="0" borderId="15" xfId="0" applyNumberFormat="1" applyFont="1" applyBorder="1" applyProtection="1">
      <alignment vertical="center"/>
      <protection hidden="1"/>
    </xf>
    <xf numFmtId="0" fontId="8" fillId="0" borderId="15" xfId="0" applyFont="1" applyBorder="1" applyProtection="1">
      <alignment vertical="center"/>
      <protection hidden="1"/>
    </xf>
    <xf numFmtId="177" fontId="8" fillId="0" borderId="15" xfId="0" applyNumberFormat="1" applyFont="1" applyBorder="1" applyProtection="1">
      <alignment vertical="center"/>
      <protection hidden="1"/>
    </xf>
    <xf numFmtId="14" fontId="8" fillId="0" borderId="15" xfId="0" applyNumberFormat="1" applyFont="1" applyBorder="1" applyProtection="1">
      <alignment vertical="center"/>
      <protection hidden="1"/>
    </xf>
    <xf numFmtId="1" fontId="8" fillId="0" borderId="15" xfId="0" applyNumberFormat="1" applyFont="1" applyBorder="1" applyProtection="1">
      <alignment vertical="center"/>
      <protection hidden="1"/>
    </xf>
    <xf numFmtId="176" fontId="8" fillId="0" borderId="15" xfId="0" applyNumberFormat="1" applyFont="1" applyBorder="1" applyProtection="1">
      <alignment vertical="center"/>
      <protection hidden="1"/>
    </xf>
    <xf numFmtId="176" fontId="8" fillId="0" borderId="12" xfId="0" applyNumberFormat="1" applyFont="1" applyBorder="1" applyAlignment="1">
      <alignment horizontal="center" vertical="center" wrapText="1"/>
    </xf>
    <xf numFmtId="176" fontId="8" fillId="0" borderId="13" xfId="0" applyNumberFormat="1" applyFont="1" applyBorder="1" applyAlignment="1">
      <alignment horizontal="center" vertical="center" wrapText="1"/>
    </xf>
    <xf numFmtId="176" fontId="8" fillId="0" borderId="14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7" fontId="25" fillId="3" borderId="0" xfId="0" applyNumberFormat="1" applyFont="1" applyFill="1" applyBorder="1" applyAlignment="1">
      <alignment horizontal="right" vertical="center"/>
    </xf>
    <xf numFmtId="7" fontId="25" fillId="3" borderId="7" xfId="0" applyNumberFormat="1" applyFont="1" applyFill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176" fontId="23" fillId="0" borderId="2" xfId="0" applyNumberFormat="1" applyFont="1" applyBorder="1" applyAlignment="1">
      <alignment horizontal="center" vertical="center"/>
    </xf>
    <xf numFmtId="176" fontId="23" fillId="0" borderId="3" xfId="0" applyNumberFormat="1" applyFont="1" applyBorder="1" applyAlignment="1">
      <alignment horizontal="center" vertical="center"/>
    </xf>
    <xf numFmtId="176" fontId="23" fillId="0" borderId="6" xfId="0" applyNumberFormat="1" applyFont="1" applyBorder="1" applyAlignment="1">
      <alignment horizontal="center" vertical="center"/>
    </xf>
    <xf numFmtId="176" fontId="23" fillId="0" borderId="7" xfId="0" applyNumberFormat="1" applyFont="1" applyBorder="1" applyAlignment="1">
      <alignment horizontal="center" vertical="center"/>
    </xf>
    <xf numFmtId="176" fontId="23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7" fontId="24" fillId="3" borderId="2" xfId="0" applyNumberFormat="1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49" fontId="8" fillId="4" borderId="9" xfId="0" applyNumberFormat="1" applyFont="1" applyFill="1" applyBorder="1" applyAlignment="1" applyProtection="1">
      <alignment horizontal="left" vertical="center"/>
      <protection locked="0"/>
    </xf>
    <xf numFmtId="49" fontId="8" fillId="4" borderId="11" xfId="0" applyNumberFormat="1" applyFont="1" applyFill="1" applyBorder="1" applyAlignment="1" applyProtection="1">
      <alignment horizontal="left" vertical="center"/>
      <protection locked="0"/>
    </xf>
    <xf numFmtId="49" fontId="8" fillId="4" borderId="10" xfId="0" applyNumberFormat="1" applyFont="1" applyFill="1" applyBorder="1" applyAlignment="1" applyProtection="1">
      <alignment horizontal="left" vertical="center"/>
      <protection locked="0"/>
    </xf>
    <xf numFmtId="180" fontId="8" fillId="4" borderId="9" xfId="0" applyNumberFormat="1" applyFont="1" applyFill="1" applyBorder="1" applyAlignment="1" applyProtection="1">
      <alignment horizontal="left" vertical="center"/>
      <protection locked="0"/>
    </xf>
    <xf numFmtId="180" fontId="8" fillId="4" borderId="11" xfId="0" applyNumberFormat="1" applyFont="1" applyFill="1" applyBorder="1" applyAlignment="1" applyProtection="1">
      <alignment horizontal="left" vertical="center"/>
      <protection locked="0"/>
    </xf>
    <xf numFmtId="180" fontId="8" fillId="4" borderId="10" xfId="0" applyNumberFormat="1" applyFont="1" applyFill="1" applyBorder="1" applyAlignment="1" applyProtection="1">
      <alignment horizontal="left" vertical="center"/>
      <protection locked="0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9" fontId="24" fillId="3" borderId="1" xfId="0" applyNumberFormat="1" applyFont="1" applyFill="1" applyBorder="1" applyAlignment="1">
      <alignment horizontal="center" vertical="center"/>
    </xf>
    <xf numFmtId="179" fontId="24" fillId="3" borderId="2" xfId="0" applyNumberFormat="1" applyFont="1" applyFill="1" applyBorder="1" applyAlignment="1">
      <alignment horizontal="center" vertical="center"/>
    </xf>
    <xf numFmtId="179" fontId="24" fillId="3" borderId="3" xfId="0" applyNumberFormat="1" applyFont="1" applyFill="1" applyBorder="1" applyAlignment="1">
      <alignment horizontal="center" vertical="center"/>
    </xf>
    <xf numFmtId="179" fontId="24" fillId="3" borderId="6" xfId="0" applyNumberFormat="1" applyFont="1" applyFill="1" applyBorder="1" applyAlignment="1">
      <alignment horizontal="center" vertical="center"/>
    </xf>
    <xf numFmtId="179" fontId="24" fillId="3" borderId="7" xfId="0" applyNumberFormat="1" applyFont="1" applyFill="1" applyBorder="1" applyAlignment="1">
      <alignment horizontal="center" vertical="center"/>
    </xf>
    <xf numFmtId="179" fontId="24" fillId="3" borderId="8" xfId="0" applyNumberFormat="1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6" xfId="0" applyNumberFormat="1" applyFont="1" applyFill="1" applyBorder="1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center"/>
    </xf>
    <xf numFmtId="176" fontId="8" fillId="3" borderId="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3" xfId="0" applyFont="1" applyFill="1" applyBorder="1" applyAlignment="1" applyProtection="1">
      <alignment horizontal="left" vertical="center"/>
      <protection locked="0"/>
    </xf>
    <xf numFmtId="0" fontId="8" fillId="4" borderId="6" xfId="0" applyFont="1" applyFill="1" applyBorder="1" applyAlignment="1" applyProtection="1">
      <alignment horizontal="left" vertical="center"/>
      <protection locked="0"/>
    </xf>
    <xf numFmtId="0" fontId="8" fillId="4" borderId="7" xfId="0" applyFont="1" applyFill="1" applyBorder="1" applyAlignment="1" applyProtection="1">
      <alignment horizontal="left" vertical="center"/>
      <protection locked="0"/>
    </xf>
    <xf numFmtId="0" fontId="8" fillId="4" borderId="8" xfId="0" applyFont="1" applyFill="1" applyBorder="1" applyAlignment="1" applyProtection="1">
      <alignment horizontal="left" vertical="center"/>
      <protection locked="0"/>
    </xf>
    <xf numFmtId="176" fontId="22" fillId="0" borderId="2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8" fontId="8" fillId="4" borderId="9" xfId="0" applyNumberFormat="1" applyFont="1" applyFill="1" applyBorder="1" applyAlignment="1" applyProtection="1">
      <alignment horizontal="right" vertical="center"/>
      <protection locked="0"/>
    </xf>
    <xf numFmtId="178" fontId="8" fillId="4" borderId="11" xfId="0" applyNumberFormat="1" applyFont="1" applyFill="1" applyBorder="1" applyAlignment="1" applyProtection="1">
      <alignment horizontal="right" vertical="center"/>
      <protection locked="0"/>
    </xf>
    <xf numFmtId="178" fontId="8" fillId="4" borderId="10" xfId="0" applyNumberFormat="1" applyFont="1" applyFill="1" applyBorder="1" applyAlignment="1" applyProtection="1">
      <alignment horizontal="right" vertical="center"/>
      <protection locked="0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176" fontId="8" fillId="8" borderId="2" xfId="0" applyNumberFormat="1" applyFont="1" applyFill="1" applyBorder="1" applyAlignment="1">
      <alignment horizontal="center" vertical="center"/>
    </xf>
    <xf numFmtId="176" fontId="8" fillId="8" borderId="3" xfId="0" applyNumberFormat="1" applyFont="1" applyFill="1" applyBorder="1" applyAlignment="1">
      <alignment horizontal="center" vertical="center"/>
    </xf>
    <xf numFmtId="176" fontId="8" fillId="8" borderId="6" xfId="0" applyNumberFormat="1" applyFont="1" applyFill="1" applyBorder="1" applyAlignment="1">
      <alignment horizontal="center" vertical="center"/>
    </xf>
    <xf numFmtId="176" fontId="8" fillId="8" borderId="7" xfId="0" applyNumberFormat="1" applyFont="1" applyFill="1" applyBorder="1" applyAlignment="1">
      <alignment horizontal="center" vertical="center"/>
    </xf>
    <xf numFmtId="176" fontId="8" fillId="8" borderId="8" xfId="0" applyNumberFormat="1" applyFont="1" applyFill="1" applyBorder="1" applyAlignment="1">
      <alignment horizontal="center" vertical="center"/>
    </xf>
    <xf numFmtId="49" fontId="12" fillId="7" borderId="9" xfId="0" applyNumberFormat="1" applyFont="1" applyFill="1" applyBorder="1" applyAlignment="1" applyProtection="1">
      <alignment horizontal="left" vertical="center"/>
    </xf>
    <xf numFmtId="49" fontId="12" fillId="7" borderId="11" xfId="0" applyNumberFormat="1" applyFont="1" applyFill="1" applyBorder="1" applyAlignment="1" applyProtection="1">
      <alignment horizontal="left" vertical="center"/>
    </xf>
    <xf numFmtId="49" fontId="12" fillId="7" borderId="1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horizontal="center" vertical="center"/>
    </xf>
    <xf numFmtId="0" fontId="12" fillId="4" borderId="9" xfId="0" applyFont="1" applyFill="1" applyBorder="1" applyAlignment="1" applyProtection="1">
      <alignment horizontal="center" vertical="center"/>
      <protection locked="0"/>
    </xf>
    <xf numFmtId="0" fontId="12" fillId="4" borderId="10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11" xfId="0" applyNumberFormat="1" applyFont="1" applyFill="1" applyBorder="1" applyAlignment="1" applyProtection="1">
      <alignment horizontal="center" vertical="center"/>
      <protection locked="0"/>
    </xf>
    <xf numFmtId="49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5" fillId="2" borderId="9" xfId="0" applyFont="1" applyFill="1" applyBorder="1" applyAlignment="1" applyProtection="1">
      <alignment horizontal="right" vertical="center"/>
      <protection locked="0"/>
    </xf>
    <xf numFmtId="0" fontId="5" fillId="2" borderId="11" xfId="0" applyFont="1" applyFill="1" applyBorder="1" applyAlignment="1" applyProtection="1">
      <alignment horizontal="right" vertical="center"/>
      <protection locked="0"/>
    </xf>
    <xf numFmtId="0" fontId="5" fillId="2" borderId="10" xfId="0" applyFont="1" applyFill="1" applyBorder="1" applyAlignment="1" applyProtection="1">
      <alignment horizontal="right" vertical="center"/>
      <protection locked="0"/>
    </xf>
    <xf numFmtId="182" fontId="5" fillId="2" borderId="9" xfId="0" applyNumberFormat="1" applyFont="1" applyFill="1" applyBorder="1" applyAlignment="1" applyProtection="1">
      <alignment horizontal="right" vertical="center"/>
      <protection locked="0"/>
    </xf>
    <xf numFmtId="182" fontId="5" fillId="2" borderId="11" xfId="0" applyNumberFormat="1" applyFont="1" applyFill="1" applyBorder="1" applyAlignment="1" applyProtection="1">
      <alignment horizontal="right" vertical="center"/>
      <protection locked="0"/>
    </xf>
    <xf numFmtId="182" fontId="5" fillId="2" borderId="10" xfId="0" applyNumberFormat="1" applyFont="1" applyFill="1" applyBorder="1" applyAlignment="1" applyProtection="1">
      <alignment horizontal="right" vertical="center"/>
      <protection locked="0"/>
    </xf>
    <xf numFmtId="4" fontId="15" fillId="3" borderId="9" xfId="0" applyNumberFormat="1" applyFont="1" applyFill="1" applyBorder="1" applyAlignment="1" applyProtection="1">
      <alignment horizontal="right" vertical="center"/>
    </xf>
    <xf numFmtId="4" fontId="15" fillId="3" borderId="11" xfId="0" applyNumberFormat="1" applyFont="1" applyFill="1" applyBorder="1" applyAlignment="1" applyProtection="1">
      <alignment horizontal="right" vertical="center"/>
    </xf>
    <xf numFmtId="4" fontId="15" fillId="3" borderId="10" xfId="0" applyNumberFormat="1" applyFont="1" applyFill="1" applyBorder="1" applyAlignment="1" applyProtection="1">
      <alignment horizontal="right" vertical="center"/>
    </xf>
    <xf numFmtId="9" fontId="26" fillId="0" borderId="9" xfId="0" applyNumberFormat="1" applyFont="1" applyBorder="1" applyAlignment="1">
      <alignment horizontal="center" vertical="center"/>
    </xf>
    <xf numFmtId="178" fontId="15" fillId="3" borderId="9" xfId="0" applyNumberFormat="1" applyFont="1" applyFill="1" applyBorder="1" applyAlignment="1">
      <alignment horizontal="right" vertical="center"/>
    </xf>
    <xf numFmtId="178" fontId="15" fillId="3" borderId="11" xfId="0" applyNumberFormat="1" applyFont="1" applyFill="1" applyBorder="1" applyAlignment="1">
      <alignment horizontal="right" vertical="center"/>
    </xf>
    <xf numFmtId="178" fontId="15" fillId="3" borderId="10" xfId="0" applyNumberFormat="1" applyFont="1" applyFill="1" applyBorder="1" applyAlignment="1">
      <alignment horizontal="right" vertical="center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15" fillId="5" borderId="10" xfId="0" applyFont="1" applyFill="1" applyBorder="1" applyAlignment="1" applyProtection="1">
      <alignment horizontal="center" vertical="center"/>
      <protection locked="0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" fontId="16" fillId="3" borderId="9" xfId="0" applyNumberFormat="1" applyFont="1" applyFill="1" applyBorder="1" applyAlignment="1">
      <alignment horizontal="right" vertical="center"/>
    </xf>
    <xf numFmtId="4" fontId="16" fillId="3" borderId="11" xfId="0" applyNumberFormat="1" applyFont="1" applyFill="1" applyBorder="1" applyAlignment="1">
      <alignment horizontal="right" vertical="center"/>
    </xf>
    <xf numFmtId="4" fontId="16" fillId="3" borderId="10" xfId="0" applyNumberFormat="1" applyFont="1" applyFill="1" applyBorder="1" applyAlignment="1">
      <alignment horizontal="right" vertical="center"/>
    </xf>
    <xf numFmtId="178" fontId="16" fillId="3" borderId="1" xfId="0" applyNumberFormat="1" applyFont="1" applyFill="1" applyBorder="1" applyAlignment="1">
      <alignment horizontal="right" vertical="center"/>
    </xf>
    <xf numFmtId="0" fontId="16" fillId="3" borderId="2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78" fontId="16" fillId="3" borderId="9" xfId="0" applyNumberFormat="1" applyFont="1" applyFill="1" applyBorder="1" applyAlignment="1">
      <alignment horizontal="right" vertical="center"/>
    </xf>
    <xf numFmtId="0" fontId="16" fillId="3" borderId="11" xfId="0" applyFont="1" applyFill="1" applyBorder="1" applyAlignment="1">
      <alignment horizontal="right" vertical="center"/>
    </xf>
    <xf numFmtId="0" fontId="16" fillId="3" borderId="10" xfId="0" applyFont="1" applyFill="1" applyBorder="1" applyAlignment="1">
      <alignment horizontal="right" vertical="center"/>
    </xf>
    <xf numFmtId="0" fontId="15" fillId="4" borderId="9" xfId="0" applyFont="1" applyFill="1" applyBorder="1" applyAlignment="1" applyProtection="1">
      <alignment horizontal="right" vertical="center"/>
      <protection locked="0"/>
    </xf>
    <xf numFmtId="0" fontId="15" fillId="4" borderId="11" xfId="0" applyFont="1" applyFill="1" applyBorder="1" applyAlignment="1" applyProtection="1">
      <alignment horizontal="right" vertical="center"/>
      <protection locked="0"/>
    </xf>
    <xf numFmtId="0" fontId="15" fillId="4" borderId="10" xfId="0" applyFont="1" applyFill="1" applyBorder="1" applyAlignment="1" applyProtection="1">
      <alignment horizontal="right" vertical="center"/>
      <protection locked="0"/>
    </xf>
    <xf numFmtId="182" fontId="15" fillId="4" borderId="9" xfId="0" applyNumberFormat="1" applyFont="1" applyFill="1" applyBorder="1" applyAlignment="1" applyProtection="1">
      <alignment horizontal="right" vertical="center"/>
      <protection locked="0"/>
    </xf>
    <xf numFmtId="182" fontId="15" fillId="4" borderId="11" xfId="0" applyNumberFormat="1" applyFont="1" applyFill="1" applyBorder="1" applyAlignment="1" applyProtection="1">
      <alignment horizontal="right" vertical="center"/>
      <protection locked="0"/>
    </xf>
    <xf numFmtId="182" fontId="15" fillId="4" borderId="10" xfId="0" applyNumberFormat="1" applyFont="1" applyFill="1" applyBorder="1" applyAlignment="1" applyProtection="1">
      <alignment horizontal="right" vertical="center"/>
      <protection locked="0"/>
    </xf>
    <xf numFmtId="49" fontId="12" fillId="7" borderId="9" xfId="0" applyNumberFormat="1" applyFont="1" applyFill="1" applyBorder="1" applyAlignment="1">
      <alignment horizontal="left" vertical="center"/>
    </xf>
    <xf numFmtId="49" fontId="12" fillId="7" borderId="11" xfId="0" applyNumberFormat="1" applyFont="1" applyFill="1" applyBorder="1" applyAlignment="1">
      <alignment horizontal="left" vertical="center"/>
    </xf>
    <xf numFmtId="49" fontId="12" fillId="7" borderId="10" xfId="0" applyNumberFormat="1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76" fontId="15" fillId="3" borderId="9" xfId="0" applyNumberFormat="1" applyFont="1" applyFill="1" applyBorder="1" applyAlignment="1" applyProtection="1">
      <alignment horizontal="right" vertical="center"/>
    </xf>
    <xf numFmtId="176" fontId="15" fillId="3" borderId="11" xfId="0" applyNumberFormat="1" applyFont="1" applyFill="1" applyBorder="1" applyAlignment="1" applyProtection="1">
      <alignment horizontal="right" vertical="center"/>
    </xf>
    <xf numFmtId="176" fontId="15" fillId="3" borderId="10" xfId="0" applyNumberFormat="1" applyFont="1" applyFill="1" applyBorder="1" applyAlignment="1" applyProtection="1">
      <alignment horizontal="right" vertical="center"/>
    </xf>
    <xf numFmtId="176" fontId="16" fillId="3" borderId="9" xfId="0" applyNumberFormat="1" applyFont="1" applyFill="1" applyBorder="1" applyAlignment="1" applyProtection="1">
      <alignment horizontal="right" vertical="center"/>
    </xf>
    <xf numFmtId="176" fontId="16" fillId="3" borderId="11" xfId="0" applyNumberFormat="1" applyFont="1" applyFill="1" applyBorder="1" applyAlignment="1" applyProtection="1">
      <alignment horizontal="right" vertical="center"/>
    </xf>
    <xf numFmtId="176" fontId="16" fillId="3" borderId="10" xfId="0" applyNumberFormat="1" applyFont="1" applyFill="1" applyBorder="1" applyAlignment="1" applyProtection="1">
      <alignment horizontal="right" vertical="center"/>
    </xf>
    <xf numFmtId="4" fontId="16" fillId="3" borderId="9" xfId="0" applyNumberFormat="1" applyFont="1" applyFill="1" applyBorder="1" applyAlignment="1" applyProtection="1">
      <alignment horizontal="right" vertical="center"/>
    </xf>
    <xf numFmtId="4" fontId="16" fillId="3" borderId="11" xfId="0" applyNumberFormat="1" applyFont="1" applyFill="1" applyBorder="1" applyAlignment="1" applyProtection="1">
      <alignment horizontal="right" vertical="center"/>
    </xf>
    <xf numFmtId="4" fontId="16" fillId="3" borderId="10" xfId="0" applyNumberFormat="1" applyFont="1" applyFill="1" applyBorder="1" applyAlignment="1" applyProtection="1">
      <alignment horizontal="right" vertical="center"/>
    </xf>
    <xf numFmtId="49" fontId="12" fillId="7" borderId="9" xfId="0" applyNumberFormat="1" applyFont="1" applyFill="1" applyBorder="1" applyAlignment="1" applyProtection="1">
      <alignment horizontal="left" vertical="center"/>
      <protection locked="0"/>
    </xf>
    <xf numFmtId="49" fontId="12" fillId="7" borderId="11" xfId="0" applyNumberFormat="1" applyFont="1" applyFill="1" applyBorder="1" applyAlignment="1" applyProtection="1">
      <alignment horizontal="left" vertical="center"/>
      <protection locked="0"/>
    </xf>
    <xf numFmtId="49" fontId="12" fillId="7" borderId="10" xfId="0" applyNumberFormat="1" applyFont="1" applyFill="1" applyBorder="1" applyAlignment="1" applyProtection="1">
      <alignment horizontal="left" vertical="center"/>
      <protection locked="0"/>
    </xf>
    <xf numFmtId="49" fontId="8" fillId="0" borderId="9" xfId="0" applyNumberFormat="1" applyFont="1" applyBorder="1" applyAlignment="1" applyProtection="1">
      <alignment horizontal="left" vertical="center"/>
      <protection hidden="1"/>
    </xf>
    <xf numFmtId="49" fontId="8" fillId="0" borderId="11" xfId="0" applyNumberFormat="1" applyFont="1" applyBorder="1" applyAlignment="1" applyProtection="1">
      <alignment horizontal="left" vertical="center"/>
      <protection hidden="1"/>
    </xf>
    <xf numFmtId="49" fontId="8" fillId="0" borderId="10" xfId="0" applyNumberFormat="1" applyFont="1" applyBorder="1" applyAlignment="1" applyProtection="1">
      <alignment horizontal="left" vertical="center"/>
      <protection hidden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46"/>
  <sheetViews>
    <sheetView workbookViewId="0">
      <selection activeCell="AK4" sqref="AK4:AQ4"/>
    </sheetView>
  </sheetViews>
  <sheetFormatPr defaultColWidth="3" defaultRowHeight="10.5" customHeight="1" x14ac:dyDescent="0.15"/>
  <cols>
    <col min="1" max="2" width="3" style="1"/>
    <col min="3" max="5" width="3" style="2"/>
    <col min="6" max="21" width="3" style="1"/>
    <col min="22" max="22" width="3.875" style="1" customWidth="1"/>
    <col min="23" max="24" width="3" style="1"/>
    <col min="25" max="25" width="2.875" style="1" customWidth="1"/>
    <col min="26" max="46" width="3" style="1"/>
    <col min="47" max="47" width="3.75" style="1" customWidth="1"/>
    <col min="48" max="51" width="3" style="1"/>
    <col min="52" max="52" width="4.75" style="1" customWidth="1"/>
    <col min="53" max="16384" width="3" style="1"/>
  </cols>
  <sheetData>
    <row r="1" spans="1:47" ht="10.5" customHeight="1" x14ac:dyDescent="0.15">
      <c r="E1" s="3"/>
    </row>
    <row r="2" spans="1:47" ht="10.5" customHeight="1" x14ac:dyDescent="0.15">
      <c r="A2" s="4"/>
      <c r="B2" s="5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8"/>
    </row>
    <row r="3" spans="1:47" ht="10.5" customHeight="1" x14ac:dyDescent="0.15">
      <c r="B3" s="9"/>
      <c r="C3" s="3"/>
      <c r="D3" s="3"/>
      <c r="E3" s="3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0</v>
      </c>
      <c r="R3" s="101" t="s">
        <v>1</v>
      </c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1"/>
    </row>
    <row r="4" spans="1:47" ht="10.5" customHeight="1" x14ac:dyDescent="0.15">
      <c r="B4" s="9"/>
      <c r="C4" s="3"/>
      <c r="D4" s="3"/>
      <c r="E4" s="102" t="s">
        <v>2</v>
      </c>
      <c r="F4" s="102"/>
      <c r="G4" s="102"/>
      <c r="H4" s="102"/>
      <c r="I4" s="102"/>
      <c r="J4" s="102"/>
      <c r="K4" s="102"/>
      <c r="L4" s="102"/>
      <c r="M4" s="102"/>
      <c r="N4" s="10"/>
      <c r="O4" s="10"/>
      <c r="P4" s="10"/>
      <c r="Q4" s="10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"/>
      <c r="AE4" s="10"/>
      <c r="AF4" s="10"/>
      <c r="AG4" s="10"/>
      <c r="AH4" s="12" t="s">
        <v>3</v>
      </c>
      <c r="AI4" s="13" t="s">
        <v>4</v>
      </c>
      <c r="AJ4" s="10"/>
      <c r="AK4" s="103" t="s">
        <v>86</v>
      </c>
      <c r="AL4" s="104"/>
      <c r="AM4" s="104"/>
      <c r="AN4" s="104"/>
      <c r="AO4" s="104"/>
      <c r="AP4" s="104"/>
      <c r="AQ4" s="105"/>
      <c r="AR4" s="10"/>
      <c r="AS4" s="10"/>
      <c r="AT4" s="10"/>
      <c r="AU4" s="11"/>
    </row>
    <row r="5" spans="1:47" ht="10.5" customHeight="1" x14ac:dyDescent="0.15">
      <c r="B5" s="9"/>
      <c r="C5" s="3"/>
      <c r="D5" s="3"/>
      <c r="E5" s="102"/>
      <c r="F5" s="102"/>
      <c r="G5" s="102"/>
      <c r="H5" s="102"/>
      <c r="I5" s="102"/>
      <c r="J5" s="102"/>
      <c r="K5" s="102"/>
      <c r="L5" s="102"/>
      <c r="M5" s="102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1"/>
    </row>
    <row r="6" spans="1:47" ht="10.5" customHeight="1" x14ac:dyDescent="0.15">
      <c r="B6" s="9"/>
      <c r="C6" s="3"/>
      <c r="D6" s="3"/>
      <c r="E6" s="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4" t="s">
        <v>5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1"/>
    </row>
    <row r="7" spans="1:47" ht="10.5" customHeight="1" x14ac:dyDescent="0.15">
      <c r="B7" s="9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5" t="s">
        <v>6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 t="s">
        <v>7</v>
      </c>
      <c r="AJ7" s="10"/>
      <c r="AK7" s="10"/>
      <c r="AL7" s="106">
        <v>41292</v>
      </c>
      <c r="AM7" s="107"/>
      <c r="AN7" s="107"/>
      <c r="AO7" s="107"/>
      <c r="AP7" s="107"/>
      <c r="AQ7" s="107"/>
      <c r="AR7" s="108"/>
      <c r="AS7" s="10"/>
      <c r="AT7" s="10"/>
      <c r="AU7" s="11"/>
    </row>
    <row r="8" spans="1:47" ht="10.5" customHeight="1" x14ac:dyDescent="0.15">
      <c r="B8" s="9"/>
      <c r="C8" s="3"/>
      <c r="D8" s="3"/>
      <c r="E8" s="3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1"/>
    </row>
    <row r="9" spans="1:47" ht="10.5" customHeight="1" x14ac:dyDescent="0.15">
      <c r="B9" s="9"/>
      <c r="C9" s="117" t="s">
        <v>8</v>
      </c>
      <c r="D9" s="16" t="s">
        <v>9</v>
      </c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  <c r="AA9" s="120" t="s">
        <v>10</v>
      </c>
      <c r="AB9" s="20"/>
      <c r="AC9" s="18" t="s">
        <v>11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9"/>
      <c r="AU9" s="11"/>
    </row>
    <row r="10" spans="1:47" ht="10.5" customHeight="1" x14ac:dyDescent="0.15">
      <c r="B10" s="9"/>
      <c r="C10" s="118"/>
      <c r="D10" s="21" t="s">
        <v>12</v>
      </c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22"/>
      <c r="AA10" s="121"/>
      <c r="AB10" s="23"/>
      <c r="AC10" s="10" t="s">
        <v>11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 t="s">
        <v>13</v>
      </c>
      <c r="AQ10" s="10"/>
      <c r="AR10" s="10"/>
      <c r="AS10" s="10"/>
      <c r="AT10" s="22"/>
      <c r="AU10" s="11"/>
    </row>
    <row r="11" spans="1:47" ht="10.5" customHeight="1" x14ac:dyDescent="0.15">
      <c r="B11" s="9"/>
      <c r="C11" s="118"/>
      <c r="D11" s="21" t="s">
        <v>14</v>
      </c>
      <c r="E11" s="3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22"/>
      <c r="AA11" s="121"/>
      <c r="AB11" s="23"/>
      <c r="AC11" s="10" t="s">
        <v>11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 t="s">
        <v>2</v>
      </c>
      <c r="AQ11" s="10"/>
      <c r="AR11" s="10"/>
      <c r="AS11" s="10"/>
      <c r="AT11" s="22"/>
      <c r="AU11" s="11"/>
    </row>
    <row r="12" spans="1:47" ht="10.5" customHeight="1" x14ac:dyDescent="0.15">
      <c r="B12" s="9"/>
      <c r="C12" s="118"/>
      <c r="D12" s="21" t="s">
        <v>15</v>
      </c>
      <c r="E12" s="3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22"/>
      <c r="AA12" s="121"/>
      <c r="AB12" s="23"/>
      <c r="AC12" s="10" t="s">
        <v>11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 t="s">
        <v>13</v>
      </c>
      <c r="AQ12" s="10"/>
      <c r="AR12" s="10"/>
      <c r="AS12" s="10"/>
      <c r="AT12" s="22"/>
      <c r="AU12" s="11"/>
    </row>
    <row r="13" spans="1:47" ht="10.5" customHeight="1" x14ac:dyDescent="0.15">
      <c r="B13" s="9"/>
      <c r="C13" s="119"/>
      <c r="D13" s="24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  <c r="AA13" s="122"/>
      <c r="AB13" s="28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7"/>
      <c r="AU13" s="11"/>
    </row>
    <row r="14" spans="1:47" ht="10.5" customHeight="1" x14ac:dyDescent="0.15">
      <c r="B14" s="9"/>
      <c r="C14" s="16"/>
      <c r="D14" s="3"/>
      <c r="E14" s="141" t="s">
        <v>16</v>
      </c>
      <c r="F14" s="141"/>
      <c r="G14" s="141"/>
      <c r="H14" s="141"/>
      <c r="I14" s="141"/>
      <c r="J14" s="141"/>
      <c r="K14" s="141"/>
      <c r="L14" s="141"/>
      <c r="M14" s="141"/>
      <c r="N14" s="18"/>
      <c r="O14" s="19"/>
      <c r="P14" s="81" t="s">
        <v>17</v>
      </c>
      <c r="Q14" s="82"/>
      <c r="R14" s="82"/>
      <c r="S14" s="83"/>
      <c r="T14" s="81" t="s">
        <v>18</v>
      </c>
      <c r="U14" s="82"/>
      <c r="V14" s="83"/>
      <c r="W14" s="81" t="s">
        <v>19</v>
      </c>
      <c r="X14" s="82"/>
      <c r="Y14" s="83"/>
      <c r="Z14" s="81" t="s">
        <v>20</v>
      </c>
      <c r="AA14" s="82"/>
      <c r="AB14" s="83"/>
      <c r="AC14" s="81" t="s">
        <v>21</v>
      </c>
      <c r="AD14" s="82"/>
      <c r="AE14" s="82"/>
      <c r="AF14" s="82"/>
      <c r="AG14" s="82"/>
      <c r="AH14" s="82"/>
      <c r="AI14" s="83"/>
      <c r="AJ14" s="81" t="s">
        <v>22</v>
      </c>
      <c r="AK14" s="82"/>
      <c r="AL14" s="83"/>
      <c r="AM14" s="81" t="s">
        <v>23</v>
      </c>
      <c r="AN14" s="82"/>
      <c r="AO14" s="82"/>
      <c r="AP14" s="82"/>
      <c r="AQ14" s="82"/>
      <c r="AR14" s="82"/>
      <c r="AS14" s="82"/>
      <c r="AT14" s="83"/>
      <c r="AU14" s="11"/>
    </row>
    <row r="15" spans="1:47" ht="10.5" customHeight="1" x14ac:dyDescent="0.15">
      <c r="B15" s="9"/>
      <c r="C15" s="21"/>
      <c r="D15" s="103" t="s">
        <v>24</v>
      </c>
      <c r="E15" s="104"/>
      <c r="F15" s="104"/>
      <c r="G15" s="104"/>
      <c r="H15" s="104"/>
      <c r="I15" s="104"/>
      <c r="J15" s="104"/>
      <c r="K15" s="104"/>
      <c r="L15" s="104"/>
      <c r="M15" s="104"/>
      <c r="N15" s="105"/>
      <c r="O15" s="22"/>
      <c r="P15" s="23"/>
      <c r="Q15" s="10"/>
      <c r="R15" s="10"/>
      <c r="S15" s="22"/>
      <c r="T15" s="23"/>
      <c r="U15" s="10"/>
      <c r="V15" s="22"/>
      <c r="W15" s="23"/>
      <c r="X15" s="10"/>
      <c r="Y15" s="22"/>
      <c r="Z15" s="23"/>
      <c r="AA15" s="10"/>
      <c r="AB15" s="22"/>
      <c r="AC15" s="23"/>
      <c r="AD15" s="144">
        <v>38363.160000000003</v>
      </c>
      <c r="AE15" s="145"/>
      <c r="AF15" s="145"/>
      <c r="AG15" s="145"/>
      <c r="AH15" s="146"/>
      <c r="AI15" s="22"/>
      <c r="AJ15" s="142">
        <v>0.17</v>
      </c>
      <c r="AK15" s="93"/>
      <c r="AL15" s="143"/>
      <c r="AM15" s="23"/>
      <c r="AN15" s="144">
        <v>6521.73</v>
      </c>
      <c r="AO15" s="145"/>
      <c r="AP15" s="145"/>
      <c r="AQ15" s="145"/>
      <c r="AR15" s="145"/>
      <c r="AS15" s="146"/>
      <c r="AT15" s="22"/>
      <c r="AU15" s="11"/>
    </row>
    <row r="16" spans="1:47" ht="10.5" customHeight="1" x14ac:dyDescent="0.15">
      <c r="B16" s="9"/>
      <c r="C16" s="21"/>
      <c r="D16" s="3"/>
      <c r="E16" s="3"/>
      <c r="F16" s="10"/>
      <c r="G16" s="10"/>
      <c r="H16" s="10"/>
      <c r="I16" s="10"/>
      <c r="J16" s="10"/>
      <c r="K16" s="10"/>
      <c r="L16" s="10"/>
      <c r="M16" s="10"/>
      <c r="N16" s="10"/>
      <c r="O16" s="22"/>
      <c r="P16" s="23"/>
      <c r="Q16" s="10"/>
      <c r="R16" s="10"/>
      <c r="S16" s="22"/>
      <c r="T16" s="23"/>
      <c r="U16" s="10"/>
      <c r="V16" s="22"/>
      <c r="W16" s="23"/>
      <c r="X16" s="10"/>
      <c r="Y16" s="22"/>
      <c r="Z16" s="23"/>
      <c r="AA16" s="10"/>
      <c r="AB16" s="22"/>
      <c r="AC16" s="23"/>
      <c r="AD16" s="10"/>
      <c r="AE16" s="10"/>
      <c r="AF16" s="10"/>
      <c r="AG16" s="10"/>
      <c r="AH16" s="10"/>
      <c r="AI16" s="22"/>
      <c r="AJ16" s="23"/>
      <c r="AK16" s="10"/>
      <c r="AL16" s="22"/>
      <c r="AM16" s="23"/>
      <c r="AN16" s="10"/>
      <c r="AO16" s="10"/>
      <c r="AP16" s="10"/>
      <c r="AQ16" s="10"/>
      <c r="AR16" s="10"/>
      <c r="AS16" s="10"/>
      <c r="AT16" s="22"/>
      <c r="AU16" s="11"/>
    </row>
    <row r="17" spans="2:47" ht="10.5" customHeight="1" x14ac:dyDescent="0.15">
      <c r="B17" s="9"/>
      <c r="C17" s="21"/>
      <c r="D17" s="3"/>
      <c r="E17" s="3"/>
      <c r="F17" s="10"/>
      <c r="G17" s="10"/>
      <c r="H17" s="10"/>
      <c r="I17" s="10"/>
      <c r="J17" s="10"/>
      <c r="K17" s="10"/>
      <c r="L17" s="10"/>
      <c r="M17" s="10"/>
      <c r="N17" s="10"/>
      <c r="O17" s="22"/>
      <c r="P17" s="23"/>
      <c r="Q17" s="10"/>
      <c r="R17" s="10"/>
      <c r="S17" s="22"/>
      <c r="T17" s="23"/>
      <c r="U17" s="10"/>
      <c r="V17" s="22"/>
      <c r="W17" s="23"/>
      <c r="X17" s="10"/>
      <c r="Y17" s="22"/>
      <c r="Z17" s="23"/>
      <c r="AA17" s="10"/>
      <c r="AB17" s="22"/>
      <c r="AC17" s="23"/>
      <c r="AD17" s="10"/>
      <c r="AE17" s="10"/>
      <c r="AF17" s="10"/>
      <c r="AG17" s="10"/>
      <c r="AH17" s="10"/>
      <c r="AI17" s="22"/>
      <c r="AJ17" s="23"/>
      <c r="AK17" s="10"/>
      <c r="AL17" s="22"/>
      <c r="AM17" s="23"/>
      <c r="AN17" s="10"/>
      <c r="AO17" s="10"/>
      <c r="AP17" s="10"/>
      <c r="AQ17" s="10"/>
      <c r="AR17" s="10"/>
      <c r="AS17" s="10"/>
      <c r="AT17" s="22"/>
      <c r="AU17" s="11"/>
    </row>
    <row r="18" spans="2:47" ht="10.5" customHeight="1" x14ac:dyDescent="0.15">
      <c r="B18" s="9"/>
      <c r="C18" s="21"/>
      <c r="D18" s="3"/>
      <c r="E18" s="3"/>
      <c r="F18" s="10"/>
      <c r="G18" s="10"/>
      <c r="H18" s="10"/>
      <c r="I18" s="10"/>
      <c r="J18" s="10"/>
      <c r="K18" s="10"/>
      <c r="L18" s="10"/>
      <c r="M18" s="10"/>
      <c r="N18" s="10"/>
      <c r="O18" s="22"/>
      <c r="P18" s="23"/>
      <c r="Q18" s="10"/>
      <c r="R18" s="10"/>
      <c r="S18" s="22"/>
      <c r="T18" s="23"/>
      <c r="U18" s="10"/>
      <c r="V18" s="22"/>
      <c r="W18" s="23"/>
      <c r="X18" s="10"/>
      <c r="Y18" s="22"/>
      <c r="Z18" s="23"/>
      <c r="AA18" s="10"/>
      <c r="AB18" s="22"/>
      <c r="AC18" s="23"/>
      <c r="AD18" s="10"/>
      <c r="AE18" s="10"/>
      <c r="AF18" s="10"/>
      <c r="AG18" s="10"/>
      <c r="AH18" s="10"/>
      <c r="AI18" s="22"/>
      <c r="AJ18" s="23"/>
      <c r="AK18" s="10"/>
      <c r="AL18" s="22"/>
      <c r="AM18" s="23"/>
      <c r="AN18" s="10"/>
      <c r="AO18" s="10"/>
      <c r="AP18" s="10"/>
      <c r="AQ18" s="10"/>
      <c r="AR18" s="10"/>
      <c r="AS18" s="10"/>
      <c r="AT18" s="22"/>
      <c r="AU18" s="11"/>
    </row>
    <row r="19" spans="2:47" ht="10.5" customHeight="1" x14ac:dyDescent="0.15">
      <c r="B19" s="9"/>
      <c r="C19" s="21"/>
      <c r="D19" s="3"/>
      <c r="E19" s="3"/>
      <c r="F19" s="10"/>
      <c r="G19" s="10"/>
      <c r="H19" s="10"/>
      <c r="I19" s="10"/>
      <c r="J19" s="10"/>
      <c r="K19" s="10"/>
      <c r="L19" s="10"/>
      <c r="M19" s="10"/>
      <c r="N19" s="10"/>
      <c r="O19" s="22"/>
      <c r="P19" s="23"/>
      <c r="Q19" s="10"/>
      <c r="R19" s="10"/>
      <c r="S19" s="22"/>
      <c r="T19" s="23"/>
      <c r="U19" s="10"/>
      <c r="V19" s="22"/>
      <c r="W19" s="23"/>
      <c r="X19" s="10"/>
      <c r="Y19" s="22"/>
      <c r="Z19" s="23"/>
      <c r="AA19" s="10"/>
      <c r="AB19" s="22"/>
      <c r="AC19" s="23"/>
      <c r="AD19" s="10"/>
      <c r="AE19" s="10"/>
      <c r="AF19" s="10"/>
      <c r="AG19" s="10"/>
      <c r="AH19" s="10"/>
      <c r="AI19" s="22"/>
      <c r="AJ19" s="23"/>
      <c r="AK19" s="10"/>
      <c r="AL19" s="22"/>
      <c r="AM19" s="23"/>
      <c r="AN19" s="10"/>
      <c r="AO19" s="10"/>
      <c r="AP19" s="10"/>
      <c r="AQ19" s="10"/>
      <c r="AR19" s="10"/>
      <c r="AS19" s="10"/>
      <c r="AT19" s="22"/>
      <c r="AU19" s="11"/>
    </row>
    <row r="20" spans="2:47" ht="10.5" customHeight="1" x14ac:dyDescent="0.15">
      <c r="B20" s="9"/>
      <c r="C20" s="21"/>
      <c r="D20" s="3"/>
      <c r="E20" s="3"/>
      <c r="F20" s="10"/>
      <c r="G20" s="10"/>
      <c r="H20" s="10"/>
      <c r="I20" s="10"/>
      <c r="J20" s="10"/>
      <c r="K20" s="10"/>
      <c r="L20" s="10"/>
      <c r="M20" s="10"/>
      <c r="N20" s="10"/>
      <c r="O20" s="22"/>
      <c r="P20" s="23"/>
      <c r="Q20" s="10"/>
      <c r="R20" s="10"/>
      <c r="S20" s="22"/>
      <c r="T20" s="23"/>
      <c r="U20" s="10"/>
      <c r="V20" s="22"/>
      <c r="W20" s="23"/>
      <c r="X20" s="10"/>
      <c r="Y20" s="22"/>
      <c r="Z20" s="23"/>
      <c r="AA20" s="10"/>
      <c r="AB20" s="22"/>
      <c r="AC20" s="23"/>
      <c r="AD20" s="10"/>
      <c r="AE20" s="10"/>
      <c r="AF20" s="10"/>
      <c r="AG20" s="10"/>
      <c r="AH20" s="10"/>
      <c r="AI20" s="22"/>
      <c r="AJ20" s="23"/>
      <c r="AK20" s="10"/>
      <c r="AL20" s="22"/>
      <c r="AM20" s="23"/>
      <c r="AN20" s="10"/>
      <c r="AO20" s="10"/>
      <c r="AP20" s="10"/>
      <c r="AQ20" s="10"/>
      <c r="AR20" s="10"/>
      <c r="AS20" s="10"/>
      <c r="AT20" s="22"/>
      <c r="AU20" s="11"/>
    </row>
    <row r="21" spans="2:47" ht="10.5" customHeight="1" x14ac:dyDescent="0.15">
      <c r="B21" s="9"/>
      <c r="C21" s="21"/>
      <c r="D21" s="3"/>
      <c r="E21" s="3"/>
      <c r="F21" s="10"/>
      <c r="G21" s="10"/>
      <c r="H21" s="10"/>
      <c r="I21" s="10"/>
      <c r="J21" s="10"/>
      <c r="K21" s="10"/>
      <c r="L21" s="10"/>
      <c r="M21" s="10"/>
      <c r="N21" s="10"/>
      <c r="O21" s="22"/>
      <c r="P21" s="23"/>
      <c r="Q21" s="10"/>
      <c r="R21" s="10"/>
      <c r="S21" s="22"/>
      <c r="T21" s="23"/>
      <c r="U21" s="10"/>
      <c r="V21" s="22"/>
      <c r="W21" s="23"/>
      <c r="X21" s="10"/>
      <c r="Y21" s="22"/>
      <c r="Z21" s="23"/>
      <c r="AA21" s="10"/>
      <c r="AB21" s="22"/>
      <c r="AC21" s="23"/>
      <c r="AD21" s="10"/>
      <c r="AE21" s="10"/>
      <c r="AF21" s="10"/>
      <c r="AG21" s="10"/>
      <c r="AH21" s="10"/>
      <c r="AI21" s="22"/>
      <c r="AJ21" s="23"/>
      <c r="AK21" s="10"/>
      <c r="AL21" s="22"/>
      <c r="AM21" s="23"/>
      <c r="AN21" s="10"/>
      <c r="AO21" s="10"/>
      <c r="AP21" s="10"/>
      <c r="AQ21" s="10"/>
      <c r="AR21" s="10"/>
      <c r="AS21" s="10"/>
      <c r="AT21" s="22"/>
      <c r="AU21" s="11"/>
    </row>
    <row r="22" spans="2:47" ht="10.5" customHeight="1" x14ac:dyDescent="0.15">
      <c r="B22" s="9"/>
      <c r="C22" s="21"/>
      <c r="D22" s="3"/>
      <c r="E22" s="3"/>
      <c r="F22" s="10"/>
      <c r="G22" s="10"/>
      <c r="H22" s="10"/>
      <c r="I22" s="10"/>
      <c r="J22" s="10"/>
      <c r="K22" s="10"/>
      <c r="L22" s="10"/>
      <c r="M22" s="10"/>
      <c r="N22" s="10"/>
      <c r="O22" s="22"/>
      <c r="P22" s="23"/>
      <c r="Q22" s="10"/>
      <c r="R22" s="10"/>
      <c r="S22" s="22"/>
      <c r="T22" s="23"/>
      <c r="U22" s="10"/>
      <c r="V22" s="22"/>
      <c r="W22" s="23"/>
      <c r="X22" s="10"/>
      <c r="Y22" s="22"/>
      <c r="Z22" s="23"/>
      <c r="AA22" s="10"/>
      <c r="AB22" s="22"/>
      <c r="AC22" s="23"/>
      <c r="AD22" s="10"/>
      <c r="AE22" s="10"/>
      <c r="AF22" s="10"/>
      <c r="AG22" s="10"/>
      <c r="AH22" s="10"/>
      <c r="AI22" s="22"/>
      <c r="AJ22" s="23"/>
      <c r="AK22" s="10"/>
      <c r="AL22" s="22"/>
      <c r="AM22" s="23"/>
      <c r="AN22" s="10"/>
      <c r="AO22" s="10"/>
      <c r="AP22" s="10"/>
      <c r="AQ22" s="10"/>
      <c r="AR22" s="10"/>
      <c r="AS22" s="10"/>
      <c r="AT22" s="22"/>
      <c r="AU22" s="11"/>
    </row>
    <row r="23" spans="2:47" ht="10.5" customHeight="1" x14ac:dyDescent="0.15">
      <c r="B23" s="9"/>
      <c r="C23" s="21"/>
      <c r="D23" s="3"/>
      <c r="E23" s="3"/>
      <c r="F23" s="10"/>
      <c r="G23" s="10"/>
      <c r="H23" s="10"/>
      <c r="I23" s="10"/>
      <c r="J23" s="10"/>
      <c r="K23" s="10"/>
      <c r="L23" s="10"/>
      <c r="M23" s="10"/>
      <c r="N23" s="10"/>
      <c r="O23" s="22"/>
      <c r="P23" s="23"/>
      <c r="Q23" s="10"/>
      <c r="R23" s="10"/>
      <c r="S23" s="22"/>
      <c r="T23" s="23"/>
      <c r="U23" s="10"/>
      <c r="V23" s="22"/>
      <c r="W23" s="23"/>
      <c r="X23" s="10"/>
      <c r="Y23" s="22"/>
      <c r="Z23" s="23"/>
      <c r="AA23" s="10"/>
      <c r="AB23" s="22"/>
      <c r="AC23" s="23"/>
      <c r="AD23" s="10"/>
      <c r="AE23" s="10"/>
      <c r="AF23" s="10"/>
      <c r="AG23" s="10"/>
      <c r="AH23" s="10"/>
      <c r="AI23" s="22"/>
      <c r="AJ23" s="23"/>
      <c r="AK23" s="10"/>
      <c r="AL23" s="22"/>
      <c r="AM23" s="23"/>
      <c r="AN23" s="10"/>
      <c r="AO23" s="10"/>
      <c r="AP23" s="10"/>
      <c r="AQ23" s="10"/>
      <c r="AR23" s="10"/>
      <c r="AS23" s="10"/>
      <c r="AT23" s="22"/>
      <c r="AU23" s="11"/>
    </row>
    <row r="24" spans="2:47" ht="10.5" customHeight="1" x14ac:dyDescent="0.15">
      <c r="B24" s="9"/>
      <c r="C24" s="21"/>
      <c r="D24" s="3"/>
      <c r="E24" s="3"/>
      <c r="F24" s="10"/>
      <c r="G24" s="10"/>
      <c r="H24" s="10"/>
      <c r="I24" s="10"/>
      <c r="J24" s="10"/>
      <c r="K24" s="10"/>
      <c r="L24" s="10"/>
      <c r="M24" s="10"/>
      <c r="N24" s="10"/>
      <c r="O24" s="22"/>
      <c r="P24" s="23"/>
      <c r="Q24" s="10"/>
      <c r="R24" s="10"/>
      <c r="S24" s="22"/>
      <c r="T24" s="23"/>
      <c r="U24" s="10"/>
      <c r="V24" s="22"/>
      <c r="W24" s="23"/>
      <c r="X24" s="10"/>
      <c r="Y24" s="22"/>
      <c r="Z24" s="23"/>
      <c r="AA24" s="10"/>
      <c r="AB24" s="22"/>
      <c r="AC24" s="23"/>
      <c r="AD24" s="10"/>
      <c r="AE24" s="10"/>
      <c r="AF24" s="10"/>
      <c r="AG24" s="10"/>
      <c r="AH24" s="10"/>
      <c r="AI24" s="22"/>
      <c r="AJ24" s="23"/>
      <c r="AK24" s="10"/>
      <c r="AL24" s="22"/>
      <c r="AM24" s="23"/>
      <c r="AN24" s="10"/>
      <c r="AO24" s="10"/>
      <c r="AP24" s="10"/>
      <c r="AQ24" s="10"/>
      <c r="AR24" s="10"/>
      <c r="AS24" s="10"/>
      <c r="AT24" s="22"/>
      <c r="AU24" s="11"/>
    </row>
    <row r="25" spans="2:47" ht="10.5" customHeight="1" x14ac:dyDescent="0.15">
      <c r="B25" s="9"/>
      <c r="C25" s="21"/>
      <c r="D25" s="3"/>
      <c r="E25" s="3"/>
      <c r="F25" s="10"/>
      <c r="G25" s="10"/>
      <c r="H25" s="10"/>
      <c r="I25" s="10"/>
      <c r="J25" s="10"/>
      <c r="K25" s="10"/>
      <c r="L25" s="10"/>
      <c r="M25" s="10"/>
      <c r="N25" s="10"/>
      <c r="O25" s="22"/>
      <c r="P25" s="23"/>
      <c r="Q25" s="10"/>
      <c r="R25" s="10"/>
      <c r="S25" s="22"/>
      <c r="T25" s="23"/>
      <c r="U25" s="10"/>
      <c r="V25" s="22"/>
      <c r="W25" s="23"/>
      <c r="X25" s="10"/>
      <c r="Y25" s="22"/>
      <c r="Z25" s="23"/>
      <c r="AA25" s="10"/>
      <c r="AB25" s="22"/>
      <c r="AC25" s="23"/>
      <c r="AD25" s="79">
        <f>AD15</f>
        <v>38363.160000000003</v>
      </c>
      <c r="AE25" s="79"/>
      <c r="AF25" s="79"/>
      <c r="AG25" s="79"/>
      <c r="AH25" s="79"/>
      <c r="AI25" s="22"/>
      <c r="AJ25" s="23"/>
      <c r="AK25" s="10"/>
      <c r="AL25" s="22"/>
      <c r="AM25" s="23"/>
      <c r="AN25" s="79">
        <f>AN15</f>
        <v>6521.73</v>
      </c>
      <c r="AO25" s="79"/>
      <c r="AP25" s="79"/>
      <c r="AQ25" s="79"/>
      <c r="AR25" s="79"/>
      <c r="AS25" s="79"/>
      <c r="AT25" s="22"/>
      <c r="AU25" s="11"/>
    </row>
    <row r="26" spans="2:47" ht="10.5" customHeight="1" x14ac:dyDescent="0.15">
      <c r="B26" s="9"/>
      <c r="C26" s="24"/>
      <c r="D26" s="25"/>
      <c r="E26" s="25"/>
      <c r="F26" s="26"/>
      <c r="G26" s="84" t="s">
        <v>25</v>
      </c>
      <c r="H26" s="84"/>
      <c r="I26" s="84"/>
      <c r="J26" s="84"/>
      <c r="K26" s="26"/>
      <c r="L26" s="26"/>
      <c r="M26" s="26"/>
      <c r="N26" s="26"/>
      <c r="O26" s="27"/>
      <c r="P26" s="28"/>
      <c r="Q26" s="26"/>
      <c r="R26" s="26"/>
      <c r="S26" s="27"/>
      <c r="T26" s="28"/>
      <c r="U26" s="26"/>
      <c r="V26" s="27"/>
      <c r="W26" s="28"/>
      <c r="X26" s="26"/>
      <c r="Y26" s="27"/>
      <c r="Z26" s="28"/>
      <c r="AA26" s="26"/>
      <c r="AB26" s="27"/>
      <c r="AC26" s="28"/>
      <c r="AD26" s="80"/>
      <c r="AE26" s="80"/>
      <c r="AF26" s="80"/>
      <c r="AG26" s="80"/>
      <c r="AH26" s="80"/>
      <c r="AI26" s="27"/>
      <c r="AJ26" s="28"/>
      <c r="AK26" s="26"/>
      <c r="AL26" s="27"/>
      <c r="AM26" s="28"/>
      <c r="AN26" s="80"/>
      <c r="AO26" s="80"/>
      <c r="AP26" s="80"/>
      <c r="AQ26" s="80"/>
      <c r="AR26" s="80"/>
      <c r="AS26" s="80"/>
      <c r="AT26" s="27"/>
      <c r="AU26" s="11"/>
    </row>
    <row r="27" spans="2:47" ht="10.5" customHeight="1" x14ac:dyDescent="0.15">
      <c r="B27" s="9"/>
      <c r="C27" s="85" t="s">
        <v>26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 t="s">
        <v>27</v>
      </c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3"/>
      <c r="AE27" s="93"/>
      <c r="AF27" s="93"/>
      <c r="AG27" s="93"/>
      <c r="AH27" s="93" t="s">
        <v>28</v>
      </c>
      <c r="AI27" s="92"/>
      <c r="AJ27" s="92"/>
      <c r="AK27" s="18"/>
      <c r="AL27" s="96">
        <f>AD25+AN25</f>
        <v>44884.89</v>
      </c>
      <c r="AM27" s="97"/>
      <c r="AN27" s="97"/>
      <c r="AO27" s="97"/>
      <c r="AP27" s="97"/>
      <c r="AQ27" s="97"/>
      <c r="AR27" s="97"/>
      <c r="AS27" s="97"/>
      <c r="AT27" s="98"/>
      <c r="AU27" s="11"/>
    </row>
    <row r="28" spans="2:47" ht="10.5" customHeight="1" x14ac:dyDescent="0.15">
      <c r="B28" s="9"/>
      <c r="C28" s="88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26"/>
      <c r="AL28" s="99"/>
      <c r="AM28" s="99"/>
      <c r="AN28" s="99"/>
      <c r="AO28" s="99"/>
      <c r="AP28" s="99"/>
      <c r="AQ28" s="99"/>
      <c r="AR28" s="99"/>
      <c r="AS28" s="99"/>
      <c r="AT28" s="100"/>
      <c r="AU28" s="11"/>
    </row>
    <row r="29" spans="2:47" ht="10.5" customHeight="1" x14ac:dyDescent="0.15">
      <c r="B29" s="9"/>
      <c r="C29" s="73" t="s">
        <v>29</v>
      </c>
      <c r="D29" s="17" t="s">
        <v>30</v>
      </c>
      <c r="E29" s="1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76" t="s">
        <v>31</v>
      </c>
      <c r="AB29" s="135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7"/>
      <c r="AO29" s="18"/>
      <c r="AP29" s="18"/>
      <c r="AQ29" s="18"/>
      <c r="AR29" s="18"/>
      <c r="AS29" s="18"/>
      <c r="AT29" s="19"/>
      <c r="AU29" s="11"/>
    </row>
    <row r="30" spans="2:47" ht="10.5" customHeight="1" x14ac:dyDescent="0.15">
      <c r="B30" s="9"/>
      <c r="C30" s="74"/>
      <c r="D30" s="3" t="s">
        <v>32</v>
      </c>
      <c r="E30" s="3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77"/>
      <c r="AB30" s="138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40"/>
      <c r="AO30" s="10" t="s">
        <v>77</v>
      </c>
      <c r="AP30" s="10"/>
      <c r="AQ30" s="10"/>
      <c r="AR30" s="10"/>
      <c r="AS30" s="10"/>
      <c r="AT30" s="22"/>
      <c r="AU30" s="11"/>
    </row>
    <row r="31" spans="2:47" ht="10.5" customHeight="1" x14ac:dyDescent="0.15">
      <c r="B31" s="9"/>
      <c r="C31" s="74"/>
      <c r="D31" s="3" t="s">
        <v>33</v>
      </c>
      <c r="E31" s="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77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22"/>
      <c r="AU31" s="11"/>
    </row>
    <row r="32" spans="2:47" ht="10.5" customHeight="1" x14ac:dyDescent="0.15">
      <c r="B32" s="9"/>
      <c r="C32" s="74"/>
      <c r="D32" s="3" t="s">
        <v>34</v>
      </c>
      <c r="E32" s="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77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22"/>
      <c r="AU32" s="11"/>
    </row>
    <row r="33" spans="2:52" ht="10.5" customHeight="1" x14ac:dyDescent="0.15">
      <c r="B33" s="9"/>
      <c r="C33" s="75"/>
      <c r="D33" s="25"/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78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7"/>
      <c r="AU33" s="11"/>
    </row>
    <row r="34" spans="2:52" ht="10.5" customHeight="1" x14ac:dyDescent="0.15">
      <c r="B34" s="9"/>
      <c r="C34" s="3"/>
      <c r="D34" s="3" t="s">
        <v>35</v>
      </c>
      <c r="E34" s="3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36</v>
      </c>
      <c r="P34" s="10"/>
      <c r="Q34" s="10"/>
      <c r="R34" s="10"/>
      <c r="S34" s="10"/>
      <c r="T34" s="10"/>
      <c r="U34" s="10"/>
      <c r="V34" s="10"/>
      <c r="W34" s="10"/>
      <c r="X34" s="10"/>
      <c r="Y34" s="10" t="s">
        <v>37</v>
      </c>
      <c r="Z34" s="10"/>
      <c r="AA34" s="10"/>
      <c r="AB34" s="10"/>
      <c r="AC34" s="10"/>
      <c r="AD34" s="10"/>
      <c r="AE34" s="10"/>
      <c r="AF34" s="10"/>
      <c r="AG34" s="10"/>
      <c r="AH34" s="10"/>
      <c r="AI34" s="10" t="s">
        <v>38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1"/>
    </row>
    <row r="35" spans="2:52" ht="10.5" customHeight="1" x14ac:dyDescent="0.15">
      <c r="B35" s="9"/>
      <c r="C35" s="3"/>
      <c r="D35" s="3"/>
      <c r="E35" s="3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1"/>
    </row>
    <row r="36" spans="2:52" ht="10.5" customHeight="1" x14ac:dyDescent="0.15">
      <c r="B36" s="29"/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2"/>
    </row>
    <row r="38" spans="2:52" ht="10.5" customHeight="1" x14ac:dyDescent="0.15">
      <c r="AU38" s="61"/>
    </row>
    <row r="39" spans="2:52" ht="10.5" customHeight="1" x14ac:dyDescent="0.15">
      <c r="B39" s="1" t="s">
        <v>68</v>
      </c>
      <c r="R39" s="91" t="s">
        <v>82</v>
      </c>
      <c r="S39" s="92"/>
      <c r="T39" s="92"/>
      <c r="U39" s="109"/>
      <c r="V39" s="123">
        <f>'增值税应税货物或劳务销货清单 第四页'!AG39</f>
        <v>38363.153846335503</v>
      </c>
      <c r="W39" s="124"/>
      <c r="X39" s="124"/>
      <c r="Y39" s="124"/>
      <c r="Z39" s="124"/>
      <c r="AA39" s="124"/>
      <c r="AB39" s="125"/>
      <c r="AD39" s="129" t="s">
        <v>81</v>
      </c>
      <c r="AE39" s="130"/>
      <c r="AF39" s="130"/>
      <c r="AG39" s="131"/>
      <c r="AH39" s="123">
        <f>'增值税应税货物或劳务销货清单 第四页'!AN39</f>
        <v>6521.7361538770365</v>
      </c>
      <c r="AI39" s="124"/>
      <c r="AJ39" s="124"/>
      <c r="AK39" s="124"/>
      <c r="AL39" s="124"/>
      <c r="AM39" s="125"/>
      <c r="AQ39" s="91" t="s">
        <v>80</v>
      </c>
      <c r="AR39" s="92"/>
      <c r="AS39" s="92"/>
      <c r="AT39" s="109"/>
      <c r="AU39" s="111">
        <f>AH39+V39</f>
        <v>44884.890000212537</v>
      </c>
      <c r="AV39" s="112"/>
      <c r="AW39" s="112"/>
      <c r="AX39" s="112"/>
      <c r="AY39" s="112"/>
      <c r="AZ39" s="113"/>
    </row>
    <row r="40" spans="2:52" s="57" customFormat="1" ht="10.5" customHeight="1" x14ac:dyDescent="0.15">
      <c r="B40" s="55"/>
      <c r="C40" s="56" t="s">
        <v>66</v>
      </c>
      <c r="D40" s="56"/>
      <c r="E40" s="56"/>
      <c r="F40" s="56"/>
      <c r="G40" s="56"/>
      <c r="H40" s="56"/>
      <c r="I40" s="56"/>
      <c r="J40" s="56"/>
      <c r="R40" s="94"/>
      <c r="S40" s="95"/>
      <c r="T40" s="95"/>
      <c r="U40" s="110"/>
      <c r="V40" s="126"/>
      <c r="W40" s="127"/>
      <c r="X40" s="127"/>
      <c r="Y40" s="127"/>
      <c r="Z40" s="127"/>
      <c r="AA40" s="127"/>
      <c r="AB40" s="128"/>
      <c r="AD40" s="132"/>
      <c r="AE40" s="133"/>
      <c r="AF40" s="133"/>
      <c r="AG40" s="134"/>
      <c r="AH40" s="126"/>
      <c r="AI40" s="127"/>
      <c r="AJ40" s="127"/>
      <c r="AK40" s="127"/>
      <c r="AL40" s="127"/>
      <c r="AM40" s="128"/>
      <c r="AQ40" s="94"/>
      <c r="AR40" s="95"/>
      <c r="AS40" s="95"/>
      <c r="AT40" s="110"/>
      <c r="AU40" s="114"/>
      <c r="AV40" s="115"/>
      <c r="AW40" s="115"/>
      <c r="AX40" s="115"/>
      <c r="AY40" s="115"/>
      <c r="AZ40" s="116"/>
    </row>
    <row r="41" spans="2:52" s="57" customFormat="1" ht="10.5" customHeight="1" x14ac:dyDescent="0.15">
      <c r="B41" s="58"/>
      <c r="C41" s="59" t="s">
        <v>65</v>
      </c>
      <c r="D41" s="59"/>
      <c r="E41" s="59"/>
      <c r="F41" s="59"/>
      <c r="G41" s="59"/>
      <c r="H41" s="59"/>
      <c r="I41" s="56"/>
      <c r="J41" s="56"/>
      <c r="R41" s="57" t="s">
        <v>70</v>
      </c>
      <c r="AD41" s="57" t="s">
        <v>70</v>
      </c>
      <c r="AQ41" s="57" t="s">
        <v>70</v>
      </c>
    </row>
    <row r="44" spans="2:52" ht="10.5" customHeight="1" x14ac:dyDescent="0.15">
      <c r="J44" s="91" t="s">
        <v>78</v>
      </c>
      <c r="K44" s="92"/>
      <c r="L44" s="109"/>
      <c r="M44" s="153">
        <f>AL27-V39-AH39</f>
        <v>-2.125398168573156E-7</v>
      </c>
      <c r="N44" s="154"/>
      <c r="O44" s="154"/>
      <c r="P44" s="154"/>
      <c r="Q44" s="154"/>
      <c r="R44" s="154"/>
      <c r="S44" s="155"/>
      <c r="X44" s="91" t="s">
        <v>79</v>
      </c>
      <c r="Y44" s="92"/>
      <c r="Z44" s="109"/>
      <c r="AA44" s="153" t="str">
        <f>IF((AL27-V39-AH39)&gt;1,"数据存在错误，请检查并修改",IF(((AL27-V39-AH39)&lt;-1),"数据存在错误，请检查并修改！","正确"))</f>
        <v>正确</v>
      </c>
      <c r="AB44" s="154"/>
      <c r="AC44" s="154"/>
      <c r="AD44" s="154"/>
      <c r="AE44" s="154"/>
      <c r="AF44" s="154"/>
      <c r="AG44" s="155"/>
      <c r="AL44" s="91" t="s">
        <v>83</v>
      </c>
      <c r="AM44" s="92"/>
      <c r="AN44" s="92"/>
      <c r="AO44" s="109"/>
      <c r="AP44" s="147" t="str">
        <f>IF(LEN(AK4)&lt;&gt;8,"发票编号录入错误，请修改","正确")</f>
        <v>发票编号录入错误，请修改</v>
      </c>
      <c r="AQ44" s="148"/>
      <c r="AR44" s="148"/>
      <c r="AS44" s="148"/>
      <c r="AT44" s="148"/>
      <c r="AU44" s="148"/>
      <c r="AV44" s="149"/>
    </row>
    <row r="45" spans="2:52" ht="10.5" customHeight="1" x14ac:dyDescent="0.15">
      <c r="J45" s="94"/>
      <c r="K45" s="95"/>
      <c r="L45" s="110"/>
      <c r="M45" s="156"/>
      <c r="N45" s="157"/>
      <c r="O45" s="157"/>
      <c r="P45" s="157"/>
      <c r="Q45" s="157"/>
      <c r="R45" s="157"/>
      <c r="S45" s="158"/>
      <c r="X45" s="94"/>
      <c r="Y45" s="95"/>
      <c r="Z45" s="110"/>
      <c r="AA45" s="156"/>
      <c r="AB45" s="157"/>
      <c r="AC45" s="157"/>
      <c r="AD45" s="157"/>
      <c r="AE45" s="157"/>
      <c r="AF45" s="157"/>
      <c r="AG45" s="158"/>
      <c r="AL45" s="94"/>
      <c r="AM45" s="95"/>
      <c r="AN45" s="95"/>
      <c r="AO45" s="110"/>
      <c r="AP45" s="150"/>
      <c r="AQ45" s="151"/>
      <c r="AR45" s="151"/>
      <c r="AS45" s="151"/>
      <c r="AT45" s="151"/>
      <c r="AU45" s="151"/>
      <c r="AV45" s="152"/>
    </row>
    <row r="46" spans="2:52" ht="10.5" customHeight="1" x14ac:dyDescent="0.15">
      <c r="J46" s="57" t="s">
        <v>84</v>
      </c>
      <c r="K46" s="57"/>
      <c r="L46" s="57"/>
      <c r="M46" s="57"/>
      <c r="N46" s="57"/>
      <c r="O46" s="57"/>
      <c r="P46" s="57"/>
      <c r="Q46" s="57"/>
      <c r="R46" s="57"/>
      <c r="S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L46" s="57"/>
      <c r="AN46" s="57"/>
      <c r="AO46" s="57"/>
      <c r="AP46" s="57"/>
      <c r="AQ46" s="57"/>
      <c r="AR46" s="57"/>
      <c r="AS46" s="57"/>
      <c r="AT46" s="57"/>
      <c r="AU46" s="57"/>
      <c r="AV46" s="57"/>
    </row>
  </sheetData>
  <sheetProtection sheet="1" selectLockedCells="1"/>
  <mergeCells count="40">
    <mergeCell ref="AP44:AV45"/>
    <mergeCell ref="AL44:AO45"/>
    <mergeCell ref="J44:L45"/>
    <mergeCell ref="M44:S45"/>
    <mergeCell ref="X44:Z45"/>
    <mergeCell ref="AA44:AG45"/>
    <mergeCell ref="R39:U40"/>
    <mergeCell ref="AU39:AZ40"/>
    <mergeCell ref="C9:C13"/>
    <mergeCell ref="AA9:AA13"/>
    <mergeCell ref="V39:AB40"/>
    <mergeCell ref="AD39:AG40"/>
    <mergeCell ref="AH39:AM40"/>
    <mergeCell ref="AB29:AN30"/>
    <mergeCell ref="AC14:AI14"/>
    <mergeCell ref="E14:M14"/>
    <mergeCell ref="P14:S14"/>
    <mergeCell ref="AJ15:AL15"/>
    <mergeCell ref="AN15:AS15"/>
    <mergeCell ref="AQ39:AT40"/>
    <mergeCell ref="D15:N15"/>
    <mergeCell ref="AD15:AH15"/>
    <mergeCell ref="R3:AC4"/>
    <mergeCell ref="E4:M5"/>
    <mergeCell ref="AK4:AQ4"/>
    <mergeCell ref="AL7:AR7"/>
    <mergeCell ref="AJ14:AL14"/>
    <mergeCell ref="AM14:AT14"/>
    <mergeCell ref="Z14:AB14"/>
    <mergeCell ref="C29:C33"/>
    <mergeCell ref="AA29:AA33"/>
    <mergeCell ref="AD25:AH26"/>
    <mergeCell ref="AN25:AS26"/>
    <mergeCell ref="T14:V14"/>
    <mergeCell ref="W14:Y14"/>
    <mergeCell ref="G26:J26"/>
    <mergeCell ref="C27:O28"/>
    <mergeCell ref="P27:AG28"/>
    <mergeCell ref="AH27:AJ28"/>
    <mergeCell ref="AL27:AT2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W45"/>
  <sheetViews>
    <sheetView tabSelected="1" topLeftCell="A20" workbookViewId="0">
      <selection activeCell="C29" sqref="C29:M29"/>
    </sheetView>
  </sheetViews>
  <sheetFormatPr defaultColWidth="2.625" defaultRowHeight="13.5" x14ac:dyDescent="0.15"/>
  <cols>
    <col min="46" max="49" width="4.625" customWidth="1"/>
  </cols>
  <sheetData>
    <row r="1" spans="1:49" ht="31.5" x14ac:dyDescent="0.15">
      <c r="K1" s="34" t="s">
        <v>46</v>
      </c>
      <c r="L1" s="34"/>
    </row>
    <row r="2" spans="1:49" x14ac:dyDescent="0.15">
      <c r="AM2" s="53"/>
      <c r="AN2" t="s">
        <v>66</v>
      </c>
    </row>
    <row r="3" spans="1:49" x14ac:dyDescent="0.15">
      <c r="AL3" s="33"/>
      <c r="AM3" s="52"/>
      <c r="AN3" s="33" t="s">
        <v>65</v>
      </c>
      <c r="AO3" s="33"/>
      <c r="AP3" s="33"/>
      <c r="AQ3" s="33"/>
      <c r="AR3" s="33"/>
      <c r="AS3" s="33"/>
      <c r="AT3" s="35"/>
    </row>
    <row r="4" spans="1:49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3"/>
      <c r="AM4" s="54"/>
      <c r="AN4" s="33" t="s">
        <v>67</v>
      </c>
      <c r="AO4" s="33"/>
      <c r="AP4" s="33"/>
      <c r="AQ4" s="33"/>
      <c r="AR4" s="33"/>
      <c r="AS4" s="33"/>
      <c r="AT4" s="35"/>
      <c r="AU4" s="38"/>
      <c r="AV4" s="38"/>
      <c r="AW4" s="38"/>
    </row>
    <row r="5" spans="1:49" x14ac:dyDescent="0.1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56" t="s">
        <v>69</v>
      </c>
      <c r="AN5" s="33"/>
      <c r="AO5" s="33"/>
      <c r="AP5" s="33"/>
      <c r="AQ5" s="33"/>
      <c r="AR5" s="33"/>
      <c r="AS5" s="33"/>
      <c r="AT5" s="35"/>
      <c r="AU5" s="35"/>
      <c r="AV5" s="35"/>
      <c r="AW5" s="38"/>
    </row>
    <row r="6" spans="1:49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5"/>
      <c r="AU6" s="35"/>
      <c r="AV6" s="35"/>
      <c r="AW6" s="38"/>
    </row>
    <row r="7" spans="1:49" x14ac:dyDescent="0.15">
      <c r="A7" s="33" t="s">
        <v>40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5"/>
      <c r="AU7" s="35"/>
      <c r="AV7" s="35"/>
      <c r="AW7" s="38"/>
    </row>
    <row r="8" spans="1:49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5"/>
      <c r="AU8" s="35"/>
      <c r="AV8" s="35"/>
      <c r="AW8" s="38"/>
    </row>
    <row r="9" spans="1:49" x14ac:dyDescent="0.15">
      <c r="A9" s="33" t="s">
        <v>41</v>
      </c>
      <c r="B9" s="33"/>
      <c r="C9" s="33"/>
      <c r="D9" s="33"/>
      <c r="E9" s="33"/>
      <c r="F9" s="33"/>
      <c r="G9" s="33"/>
      <c r="H9" s="33"/>
      <c r="I9" s="33"/>
      <c r="J9" s="159" t="str">
        <f>增值税专用发票!AK4</f>
        <v>‘01943098</v>
      </c>
      <c r="K9" s="160"/>
      <c r="L9" s="160"/>
      <c r="M9" s="160"/>
      <c r="N9" s="160"/>
      <c r="O9" s="160"/>
      <c r="P9" s="160"/>
      <c r="Q9" s="160"/>
      <c r="R9" s="160"/>
      <c r="S9" s="161"/>
      <c r="T9" s="33"/>
      <c r="U9" s="33"/>
      <c r="V9" s="162" t="s">
        <v>42</v>
      </c>
      <c r="W9" s="162"/>
      <c r="X9" s="162"/>
      <c r="Y9" s="162"/>
      <c r="Z9" s="162"/>
      <c r="AA9" s="162"/>
      <c r="AB9" s="162"/>
      <c r="AC9" s="162"/>
      <c r="AD9" s="162"/>
      <c r="AE9" s="162"/>
      <c r="AF9" s="33"/>
      <c r="AG9" s="33"/>
      <c r="AH9" s="33" t="s">
        <v>43</v>
      </c>
      <c r="AI9" s="163">
        <v>3</v>
      </c>
      <c r="AJ9" s="164"/>
      <c r="AK9" s="33" t="s">
        <v>44</v>
      </c>
      <c r="AL9" s="33"/>
      <c r="AM9" s="33" t="s">
        <v>45</v>
      </c>
      <c r="AN9" s="165">
        <v>1</v>
      </c>
      <c r="AO9" s="166"/>
      <c r="AP9" s="33" t="s">
        <v>44</v>
      </c>
      <c r="AQ9" s="33"/>
      <c r="AR9" s="33"/>
      <c r="AS9" s="33"/>
      <c r="AT9" s="35"/>
      <c r="AU9" s="35"/>
      <c r="AV9" s="35"/>
      <c r="AW9" s="38"/>
    </row>
    <row r="10" spans="1:49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8"/>
    </row>
    <row r="11" spans="1:49" x14ac:dyDescent="0.15">
      <c r="A11" s="36" t="s">
        <v>47</v>
      </c>
      <c r="B11" s="37"/>
      <c r="C11" s="167" t="s">
        <v>55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9"/>
      <c r="N11" s="167" t="s">
        <v>48</v>
      </c>
      <c r="O11" s="168"/>
      <c r="P11" s="168"/>
      <c r="Q11" s="168"/>
      <c r="R11" s="168"/>
      <c r="S11" s="168"/>
      <c r="T11" s="169"/>
      <c r="U11" s="36" t="s">
        <v>49</v>
      </c>
      <c r="V11" s="37"/>
      <c r="W11" s="167" t="s">
        <v>50</v>
      </c>
      <c r="X11" s="168"/>
      <c r="Y11" s="168"/>
      <c r="Z11" s="169"/>
      <c r="AA11" s="167" t="s">
        <v>51</v>
      </c>
      <c r="AB11" s="168"/>
      <c r="AC11" s="168"/>
      <c r="AD11" s="168"/>
      <c r="AE11" s="168"/>
      <c r="AF11" s="169"/>
      <c r="AG11" s="167" t="s">
        <v>52</v>
      </c>
      <c r="AH11" s="168"/>
      <c r="AI11" s="168"/>
      <c r="AJ11" s="168"/>
      <c r="AK11" s="169"/>
      <c r="AL11" s="167" t="s">
        <v>53</v>
      </c>
      <c r="AM11" s="169"/>
      <c r="AN11" s="167" t="s">
        <v>54</v>
      </c>
      <c r="AO11" s="168"/>
      <c r="AP11" s="168"/>
      <c r="AQ11" s="168"/>
      <c r="AR11" s="169"/>
      <c r="AS11" s="39"/>
      <c r="AT11" s="170" t="s">
        <v>63</v>
      </c>
      <c r="AU11" s="171"/>
      <c r="AV11" s="171"/>
      <c r="AW11" s="172"/>
    </row>
    <row r="12" spans="1:49" s="39" customFormat="1" ht="11.25" x14ac:dyDescent="0.15">
      <c r="A12" s="173">
        <f>ROW()-11</f>
        <v>1</v>
      </c>
      <c r="B12" s="173"/>
      <c r="C12" s="174" t="s">
        <v>105</v>
      </c>
      <c r="D12" s="175"/>
      <c r="E12" s="175"/>
      <c r="F12" s="175"/>
      <c r="G12" s="175"/>
      <c r="H12" s="175"/>
      <c r="I12" s="175"/>
      <c r="J12" s="175"/>
      <c r="K12" s="175"/>
      <c r="L12" s="175"/>
      <c r="M12" s="176"/>
      <c r="N12" s="175" t="s">
        <v>87</v>
      </c>
      <c r="O12" s="175"/>
      <c r="P12" s="175"/>
      <c r="Q12" s="175"/>
      <c r="R12" s="175"/>
      <c r="S12" s="175"/>
      <c r="T12" s="176"/>
      <c r="U12" s="177" t="s">
        <v>62</v>
      </c>
      <c r="V12" s="178"/>
      <c r="W12" s="179">
        <v>14.4</v>
      </c>
      <c r="X12" s="180"/>
      <c r="Y12" s="180"/>
      <c r="Z12" s="181"/>
      <c r="AA12" s="182">
        <v>608.54700854999999</v>
      </c>
      <c r="AB12" s="183"/>
      <c r="AC12" s="183"/>
      <c r="AD12" s="183"/>
      <c r="AE12" s="183"/>
      <c r="AF12" s="184"/>
      <c r="AG12" s="185">
        <f>W12*AA12</f>
        <v>8763.0769231199993</v>
      </c>
      <c r="AH12" s="186"/>
      <c r="AI12" s="186"/>
      <c r="AJ12" s="186"/>
      <c r="AK12" s="187"/>
      <c r="AL12" s="188">
        <v>0.17</v>
      </c>
      <c r="AM12" s="178"/>
      <c r="AN12" s="189">
        <f>AG12*0.17</f>
        <v>1489.7230769303999</v>
      </c>
      <c r="AO12" s="190"/>
      <c r="AP12" s="190"/>
      <c r="AQ12" s="190"/>
      <c r="AR12" s="191"/>
      <c r="AT12" s="192" t="s">
        <v>64</v>
      </c>
      <c r="AU12" s="193"/>
      <c r="AV12" s="193"/>
      <c r="AW12" s="194"/>
    </row>
    <row r="13" spans="1:49" s="39" customFormat="1" ht="11.25" x14ac:dyDescent="0.15">
      <c r="A13" s="173">
        <f t="shared" ref="A13:A37" si="0">ROW()-11</f>
        <v>2</v>
      </c>
      <c r="B13" s="173"/>
      <c r="C13" s="174" t="s">
        <v>106</v>
      </c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175" t="s">
        <v>88</v>
      </c>
      <c r="O13" s="175"/>
      <c r="P13" s="175"/>
      <c r="Q13" s="175"/>
      <c r="R13" s="175"/>
      <c r="S13" s="175"/>
      <c r="T13" s="176"/>
      <c r="U13" s="177" t="s">
        <v>62</v>
      </c>
      <c r="V13" s="178"/>
      <c r="W13" s="179">
        <v>15</v>
      </c>
      <c r="X13" s="180"/>
      <c r="Y13" s="180"/>
      <c r="Z13" s="181"/>
      <c r="AA13" s="182">
        <v>82.905982906000006</v>
      </c>
      <c r="AB13" s="183"/>
      <c r="AC13" s="183"/>
      <c r="AD13" s="183"/>
      <c r="AE13" s="183"/>
      <c r="AF13" s="184"/>
      <c r="AG13" s="185">
        <f t="shared" ref="AG13:AG37" si="1">W13*AA13</f>
        <v>1243.5897435900001</v>
      </c>
      <c r="AH13" s="186"/>
      <c r="AI13" s="186"/>
      <c r="AJ13" s="186"/>
      <c r="AK13" s="187"/>
      <c r="AL13" s="188">
        <v>0.17</v>
      </c>
      <c r="AM13" s="178"/>
      <c r="AN13" s="189">
        <f t="shared" ref="AN13:AN37" si="2">AG13*0.17</f>
        <v>211.41025641030004</v>
      </c>
      <c r="AO13" s="190"/>
      <c r="AP13" s="190"/>
      <c r="AQ13" s="190"/>
      <c r="AR13" s="191"/>
      <c r="AT13" s="192" t="s">
        <v>64</v>
      </c>
      <c r="AU13" s="193"/>
      <c r="AV13" s="193"/>
      <c r="AW13" s="194"/>
    </row>
    <row r="14" spans="1:49" s="39" customFormat="1" ht="11.25" x14ac:dyDescent="0.15">
      <c r="A14" s="173">
        <f t="shared" si="0"/>
        <v>3</v>
      </c>
      <c r="B14" s="173"/>
      <c r="C14" s="174" t="s">
        <v>107</v>
      </c>
      <c r="D14" s="175"/>
      <c r="E14" s="175"/>
      <c r="F14" s="175"/>
      <c r="G14" s="175"/>
      <c r="H14" s="175"/>
      <c r="I14" s="175"/>
      <c r="J14" s="175"/>
      <c r="K14" s="175"/>
      <c r="L14" s="175"/>
      <c r="M14" s="176"/>
      <c r="N14" s="175" t="s">
        <v>89</v>
      </c>
      <c r="O14" s="175"/>
      <c r="P14" s="175"/>
      <c r="Q14" s="175"/>
      <c r="R14" s="175"/>
      <c r="S14" s="175"/>
      <c r="T14" s="176"/>
      <c r="U14" s="177" t="s">
        <v>62</v>
      </c>
      <c r="V14" s="178"/>
      <c r="W14" s="179">
        <v>20</v>
      </c>
      <c r="X14" s="180"/>
      <c r="Y14" s="180"/>
      <c r="Z14" s="181"/>
      <c r="AA14" s="182">
        <v>316.23931623999999</v>
      </c>
      <c r="AB14" s="183"/>
      <c r="AC14" s="183"/>
      <c r="AD14" s="183"/>
      <c r="AE14" s="183"/>
      <c r="AF14" s="184"/>
      <c r="AG14" s="185">
        <f t="shared" si="1"/>
        <v>6324.7863247999994</v>
      </c>
      <c r="AH14" s="186"/>
      <c r="AI14" s="186"/>
      <c r="AJ14" s="186"/>
      <c r="AK14" s="187"/>
      <c r="AL14" s="188">
        <v>0.17</v>
      </c>
      <c r="AM14" s="178"/>
      <c r="AN14" s="189">
        <f t="shared" si="2"/>
        <v>1075.213675216</v>
      </c>
      <c r="AO14" s="190"/>
      <c r="AP14" s="190"/>
      <c r="AQ14" s="190"/>
      <c r="AR14" s="191"/>
      <c r="AT14" s="192" t="s">
        <v>64</v>
      </c>
      <c r="AU14" s="193"/>
      <c r="AV14" s="193"/>
      <c r="AW14" s="194"/>
    </row>
    <row r="15" spans="1:49" s="39" customFormat="1" ht="11.25" x14ac:dyDescent="0.15">
      <c r="A15" s="173">
        <f t="shared" si="0"/>
        <v>4</v>
      </c>
      <c r="B15" s="173"/>
      <c r="C15" s="174" t="s">
        <v>108</v>
      </c>
      <c r="D15" s="175"/>
      <c r="E15" s="175"/>
      <c r="F15" s="175"/>
      <c r="G15" s="175"/>
      <c r="H15" s="175"/>
      <c r="I15" s="175"/>
      <c r="J15" s="175"/>
      <c r="K15" s="175"/>
      <c r="L15" s="175"/>
      <c r="M15" s="176"/>
      <c r="N15" s="175" t="s">
        <v>90</v>
      </c>
      <c r="O15" s="175"/>
      <c r="P15" s="175"/>
      <c r="Q15" s="175"/>
      <c r="R15" s="175"/>
      <c r="S15" s="175"/>
      <c r="T15" s="176"/>
      <c r="U15" s="177" t="s">
        <v>62</v>
      </c>
      <c r="V15" s="178"/>
      <c r="W15" s="179">
        <v>10</v>
      </c>
      <c r="X15" s="180"/>
      <c r="Y15" s="180"/>
      <c r="Z15" s="181"/>
      <c r="AA15" s="182">
        <v>128.20512821</v>
      </c>
      <c r="AB15" s="183"/>
      <c r="AC15" s="183"/>
      <c r="AD15" s="183"/>
      <c r="AE15" s="183"/>
      <c r="AF15" s="184"/>
      <c r="AG15" s="185">
        <f t="shared" si="1"/>
        <v>1282.0512821</v>
      </c>
      <c r="AH15" s="186"/>
      <c r="AI15" s="186"/>
      <c r="AJ15" s="186"/>
      <c r="AK15" s="187"/>
      <c r="AL15" s="188">
        <v>0.17</v>
      </c>
      <c r="AM15" s="178"/>
      <c r="AN15" s="189">
        <f t="shared" si="2"/>
        <v>217.94871795700001</v>
      </c>
      <c r="AO15" s="190"/>
      <c r="AP15" s="190"/>
      <c r="AQ15" s="190"/>
      <c r="AR15" s="191"/>
      <c r="AT15" s="192" t="s">
        <v>64</v>
      </c>
      <c r="AU15" s="193"/>
      <c r="AV15" s="193"/>
      <c r="AW15" s="194"/>
    </row>
    <row r="16" spans="1:49" s="39" customFormat="1" ht="11.25" x14ac:dyDescent="0.15">
      <c r="A16" s="173">
        <f t="shared" si="0"/>
        <v>5</v>
      </c>
      <c r="B16" s="173"/>
      <c r="C16" s="174" t="s">
        <v>109</v>
      </c>
      <c r="D16" s="175"/>
      <c r="E16" s="175"/>
      <c r="F16" s="175"/>
      <c r="G16" s="175"/>
      <c r="H16" s="175"/>
      <c r="I16" s="175"/>
      <c r="J16" s="175"/>
      <c r="K16" s="175"/>
      <c r="L16" s="175"/>
      <c r="M16" s="176"/>
      <c r="N16" s="175" t="s">
        <v>91</v>
      </c>
      <c r="O16" s="175"/>
      <c r="P16" s="175"/>
      <c r="Q16" s="175"/>
      <c r="R16" s="175"/>
      <c r="S16" s="175"/>
      <c r="T16" s="176"/>
      <c r="U16" s="177" t="s">
        <v>62</v>
      </c>
      <c r="V16" s="178"/>
      <c r="W16" s="179">
        <v>2.7</v>
      </c>
      <c r="X16" s="180"/>
      <c r="Y16" s="180"/>
      <c r="Z16" s="181"/>
      <c r="AA16" s="182">
        <v>253.84615385000001</v>
      </c>
      <c r="AB16" s="183"/>
      <c r="AC16" s="183"/>
      <c r="AD16" s="183"/>
      <c r="AE16" s="183"/>
      <c r="AF16" s="184"/>
      <c r="AG16" s="185">
        <f t="shared" si="1"/>
        <v>685.38461539500008</v>
      </c>
      <c r="AH16" s="186"/>
      <c r="AI16" s="186"/>
      <c r="AJ16" s="186"/>
      <c r="AK16" s="187"/>
      <c r="AL16" s="188">
        <v>0.17</v>
      </c>
      <c r="AM16" s="178"/>
      <c r="AN16" s="189">
        <f t="shared" si="2"/>
        <v>116.51538461715002</v>
      </c>
      <c r="AO16" s="190"/>
      <c r="AP16" s="190"/>
      <c r="AQ16" s="190"/>
      <c r="AR16" s="191"/>
      <c r="AT16" s="192" t="s">
        <v>64</v>
      </c>
      <c r="AU16" s="193"/>
      <c r="AV16" s="193"/>
      <c r="AW16" s="194"/>
    </row>
    <row r="17" spans="1:49" s="39" customFormat="1" ht="11.25" x14ac:dyDescent="0.15">
      <c r="A17" s="173">
        <f t="shared" si="0"/>
        <v>6</v>
      </c>
      <c r="B17" s="173"/>
      <c r="C17" s="174" t="s">
        <v>110</v>
      </c>
      <c r="D17" s="175"/>
      <c r="E17" s="175"/>
      <c r="F17" s="175"/>
      <c r="G17" s="175"/>
      <c r="H17" s="175"/>
      <c r="I17" s="175"/>
      <c r="J17" s="175"/>
      <c r="K17" s="175"/>
      <c r="L17" s="175"/>
      <c r="M17" s="176"/>
      <c r="N17" s="175" t="s">
        <v>92</v>
      </c>
      <c r="O17" s="175"/>
      <c r="P17" s="175"/>
      <c r="Q17" s="175"/>
      <c r="R17" s="175"/>
      <c r="S17" s="175"/>
      <c r="T17" s="176"/>
      <c r="U17" s="177" t="s">
        <v>62</v>
      </c>
      <c r="V17" s="178"/>
      <c r="W17" s="179">
        <v>5</v>
      </c>
      <c r="X17" s="180"/>
      <c r="Y17" s="180"/>
      <c r="Z17" s="181"/>
      <c r="AA17" s="182">
        <v>33.333333332999999</v>
      </c>
      <c r="AB17" s="183"/>
      <c r="AC17" s="183"/>
      <c r="AD17" s="183"/>
      <c r="AE17" s="183"/>
      <c r="AF17" s="184"/>
      <c r="AG17" s="185">
        <f t="shared" si="1"/>
        <v>166.66666666499998</v>
      </c>
      <c r="AH17" s="186"/>
      <c r="AI17" s="186"/>
      <c r="AJ17" s="186"/>
      <c r="AK17" s="187"/>
      <c r="AL17" s="188">
        <v>0.17</v>
      </c>
      <c r="AM17" s="178"/>
      <c r="AN17" s="189">
        <f t="shared" si="2"/>
        <v>28.33333333305</v>
      </c>
      <c r="AO17" s="190"/>
      <c r="AP17" s="190"/>
      <c r="AQ17" s="190"/>
      <c r="AR17" s="191"/>
      <c r="AT17" s="192" t="s">
        <v>64</v>
      </c>
      <c r="AU17" s="193"/>
      <c r="AV17" s="193"/>
      <c r="AW17" s="194"/>
    </row>
    <row r="18" spans="1:49" s="39" customFormat="1" ht="11.25" x14ac:dyDescent="0.15">
      <c r="A18" s="173">
        <f t="shared" si="0"/>
        <v>7</v>
      </c>
      <c r="B18" s="173"/>
      <c r="C18" s="174" t="s">
        <v>111</v>
      </c>
      <c r="D18" s="175"/>
      <c r="E18" s="175"/>
      <c r="F18" s="175"/>
      <c r="G18" s="175"/>
      <c r="H18" s="175"/>
      <c r="I18" s="175"/>
      <c r="J18" s="175"/>
      <c r="K18" s="175"/>
      <c r="L18" s="175"/>
      <c r="M18" s="176"/>
      <c r="N18" s="175" t="s">
        <v>93</v>
      </c>
      <c r="O18" s="175"/>
      <c r="P18" s="175"/>
      <c r="Q18" s="175"/>
      <c r="R18" s="175"/>
      <c r="S18" s="175"/>
      <c r="T18" s="176"/>
      <c r="U18" s="177" t="s">
        <v>62</v>
      </c>
      <c r="V18" s="178"/>
      <c r="W18" s="179">
        <v>1.6</v>
      </c>
      <c r="X18" s="180"/>
      <c r="Y18" s="180"/>
      <c r="Z18" s="181"/>
      <c r="AA18" s="182">
        <v>66.666666667000001</v>
      </c>
      <c r="AB18" s="183"/>
      <c r="AC18" s="183"/>
      <c r="AD18" s="183"/>
      <c r="AE18" s="183"/>
      <c r="AF18" s="184"/>
      <c r="AG18" s="185">
        <f t="shared" si="1"/>
        <v>106.6666666672</v>
      </c>
      <c r="AH18" s="186"/>
      <c r="AI18" s="186"/>
      <c r="AJ18" s="186"/>
      <c r="AK18" s="187"/>
      <c r="AL18" s="188">
        <v>0.17</v>
      </c>
      <c r="AM18" s="178"/>
      <c r="AN18" s="189">
        <f t="shared" si="2"/>
        <v>18.133333333424002</v>
      </c>
      <c r="AO18" s="190"/>
      <c r="AP18" s="190"/>
      <c r="AQ18" s="190"/>
      <c r="AR18" s="191"/>
      <c r="AT18" s="192" t="s">
        <v>64</v>
      </c>
      <c r="AU18" s="193"/>
      <c r="AV18" s="193"/>
      <c r="AW18" s="194"/>
    </row>
    <row r="19" spans="1:49" s="39" customFormat="1" ht="11.25" x14ac:dyDescent="0.15">
      <c r="A19" s="173">
        <f t="shared" si="0"/>
        <v>8</v>
      </c>
      <c r="B19" s="173"/>
      <c r="C19" s="174" t="s">
        <v>112</v>
      </c>
      <c r="D19" s="175"/>
      <c r="E19" s="175"/>
      <c r="F19" s="175"/>
      <c r="G19" s="175"/>
      <c r="H19" s="175"/>
      <c r="I19" s="175"/>
      <c r="J19" s="175"/>
      <c r="K19" s="175"/>
      <c r="L19" s="175"/>
      <c r="M19" s="176"/>
      <c r="N19" s="175" t="s">
        <v>94</v>
      </c>
      <c r="O19" s="175"/>
      <c r="P19" s="175"/>
      <c r="Q19" s="175"/>
      <c r="R19" s="175"/>
      <c r="S19" s="175"/>
      <c r="T19" s="176"/>
      <c r="U19" s="177" t="s">
        <v>62</v>
      </c>
      <c r="V19" s="178"/>
      <c r="W19" s="179">
        <v>2.4</v>
      </c>
      <c r="X19" s="180"/>
      <c r="Y19" s="180"/>
      <c r="Z19" s="181"/>
      <c r="AA19" s="182">
        <v>284.61538461999999</v>
      </c>
      <c r="AB19" s="183"/>
      <c r="AC19" s="183"/>
      <c r="AD19" s="183"/>
      <c r="AE19" s="183"/>
      <c r="AF19" s="184"/>
      <c r="AG19" s="185">
        <f t="shared" si="1"/>
        <v>683.07692308799994</v>
      </c>
      <c r="AH19" s="186"/>
      <c r="AI19" s="186"/>
      <c r="AJ19" s="186"/>
      <c r="AK19" s="187"/>
      <c r="AL19" s="188">
        <v>0.17</v>
      </c>
      <c r="AM19" s="178"/>
      <c r="AN19" s="189">
        <f t="shared" si="2"/>
        <v>116.12307692496</v>
      </c>
      <c r="AO19" s="190"/>
      <c r="AP19" s="190"/>
      <c r="AQ19" s="190"/>
      <c r="AR19" s="191"/>
      <c r="AT19" s="192" t="s">
        <v>64</v>
      </c>
      <c r="AU19" s="193"/>
      <c r="AV19" s="193"/>
      <c r="AW19" s="194"/>
    </row>
    <row r="20" spans="1:49" s="39" customFormat="1" ht="11.25" x14ac:dyDescent="0.15">
      <c r="A20" s="173">
        <f t="shared" si="0"/>
        <v>9</v>
      </c>
      <c r="B20" s="173"/>
      <c r="C20" s="174" t="s">
        <v>113</v>
      </c>
      <c r="D20" s="175"/>
      <c r="E20" s="175"/>
      <c r="F20" s="175"/>
      <c r="G20" s="175"/>
      <c r="H20" s="175"/>
      <c r="I20" s="175"/>
      <c r="J20" s="175"/>
      <c r="K20" s="175"/>
      <c r="L20" s="175"/>
      <c r="M20" s="176"/>
      <c r="N20" s="175" t="s">
        <v>95</v>
      </c>
      <c r="O20" s="175"/>
      <c r="P20" s="175"/>
      <c r="Q20" s="175"/>
      <c r="R20" s="175"/>
      <c r="S20" s="175"/>
      <c r="T20" s="176"/>
      <c r="U20" s="177" t="s">
        <v>62</v>
      </c>
      <c r="V20" s="178"/>
      <c r="W20" s="179">
        <v>3.5</v>
      </c>
      <c r="X20" s="180"/>
      <c r="Y20" s="180"/>
      <c r="Z20" s="181"/>
      <c r="AA20" s="182">
        <v>36.752136751999998</v>
      </c>
      <c r="AB20" s="183"/>
      <c r="AC20" s="183"/>
      <c r="AD20" s="183"/>
      <c r="AE20" s="183"/>
      <c r="AF20" s="184"/>
      <c r="AG20" s="185">
        <f t="shared" si="1"/>
        <v>128.63247863199999</v>
      </c>
      <c r="AH20" s="186"/>
      <c r="AI20" s="186"/>
      <c r="AJ20" s="186"/>
      <c r="AK20" s="187"/>
      <c r="AL20" s="188">
        <v>0.17</v>
      </c>
      <c r="AM20" s="178"/>
      <c r="AN20" s="189">
        <f t="shared" si="2"/>
        <v>21.867521367439998</v>
      </c>
      <c r="AO20" s="190"/>
      <c r="AP20" s="190"/>
      <c r="AQ20" s="190"/>
      <c r="AR20" s="191"/>
      <c r="AT20" s="192" t="s">
        <v>64</v>
      </c>
      <c r="AU20" s="193"/>
      <c r="AV20" s="193"/>
      <c r="AW20" s="194"/>
    </row>
    <row r="21" spans="1:49" s="39" customFormat="1" ht="11.25" x14ac:dyDescent="0.15">
      <c r="A21" s="173">
        <f t="shared" si="0"/>
        <v>10</v>
      </c>
      <c r="B21" s="173"/>
      <c r="C21" s="174" t="s">
        <v>114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76"/>
      <c r="N21" s="175" t="s">
        <v>96</v>
      </c>
      <c r="O21" s="175"/>
      <c r="P21" s="175"/>
      <c r="Q21" s="175"/>
      <c r="R21" s="175"/>
      <c r="S21" s="175"/>
      <c r="T21" s="176"/>
      <c r="U21" s="177" t="s">
        <v>62</v>
      </c>
      <c r="V21" s="178"/>
      <c r="W21" s="179">
        <v>0.5</v>
      </c>
      <c r="X21" s="180"/>
      <c r="Y21" s="180"/>
      <c r="Z21" s="181"/>
      <c r="AA21" s="182">
        <v>3400.8547008999999</v>
      </c>
      <c r="AB21" s="183"/>
      <c r="AC21" s="183"/>
      <c r="AD21" s="183"/>
      <c r="AE21" s="183"/>
      <c r="AF21" s="184"/>
      <c r="AG21" s="185">
        <f t="shared" si="1"/>
        <v>1700.4273504499999</v>
      </c>
      <c r="AH21" s="186"/>
      <c r="AI21" s="186"/>
      <c r="AJ21" s="186"/>
      <c r="AK21" s="187"/>
      <c r="AL21" s="188">
        <v>0.17</v>
      </c>
      <c r="AM21" s="178"/>
      <c r="AN21" s="189">
        <f t="shared" si="2"/>
        <v>289.0726495765</v>
      </c>
      <c r="AO21" s="190"/>
      <c r="AP21" s="190"/>
      <c r="AQ21" s="190"/>
      <c r="AR21" s="191"/>
      <c r="AT21" s="192" t="s">
        <v>64</v>
      </c>
      <c r="AU21" s="193"/>
      <c r="AV21" s="193"/>
      <c r="AW21" s="194"/>
    </row>
    <row r="22" spans="1:49" s="39" customFormat="1" ht="11.25" x14ac:dyDescent="0.15">
      <c r="A22" s="173">
        <f t="shared" si="0"/>
        <v>11</v>
      </c>
      <c r="B22" s="173"/>
      <c r="C22" s="174" t="s">
        <v>115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76"/>
      <c r="N22" s="175" t="s">
        <v>97</v>
      </c>
      <c r="O22" s="175"/>
      <c r="P22" s="175"/>
      <c r="Q22" s="175"/>
      <c r="R22" s="175"/>
      <c r="S22" s="175"/>
      <c r="T22" s="176"/>
      <c r="U22" s="177" t="s">
        <v>62</v>
      </c>
      <c r="V22" s="178"/>
      <c r="W22" s="179">
        <v>40</v>
      </c>
      <c r="X22" s="180"/>
      <c r="Y22" s="180"/>
      <c r="Z22" s="181"/>
      <c r="AA22" s="182">
        <v>158.11965812</v>
      </c>
      <c r="AB22" s="183"/>
      <c r="AC22" s="183"/>
      <c r="AD22" s="183"/>
      <c r="AE22" s="183"/>
      <c r="AF22" s="184"/>
      <c r="AG22" s="185">
        <f t="shared" si="1"/>
        <v>6324.7863247999994</v>
      </c>
      <c r="AH22" s="186"/>
      <c r="AI22" s="186"/>
      <c r="AJ22" s="186"/>
      <c r="AK22" s="187"/>
      <c r="AL22" s="188">
        <v>0.17</v>
      </c>
      <c r="AM22" s="178"/>
      <c r="AN22" s="189">
        <f t="shared" si="2"/>
        <v>1075.213675216</v>
      </c>
      <c r="AO22" s="190"/>
      <c r="AP22" s="190"/>
      <c r="AQ22" s="190"/>
      <c r="AR22" s="191"/>
      <c r="AT22" s="192" t="s">
        <v>64</v>
      </c>
      <c r="AU22" s="193"/>
      <c r="AV22" s="193"/>
      <c r="AW22" s="194"/>
    </row>
    <row r="23" spans="1:49" s="39" customFormat="1" ht="11.25" x14ac:dyDescent="0.15">
      <c r="A23" s="173">
        <f t="shared" si="0"/>
        <v>12</v>
      </c>
      <c r="B23" s="173"/>
      <c r="C23" s="174" t="s">
        <v>116</v>
      </c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5" t="s">
        <v>98</v>
      </c>
      <c r="O23" s="175"/>
      <c r="P23" s="175"/>
      <c r="Q23" s="175"/>
      <c r="R23" s="175"/>
      <c r="S23" s="175"/>
      <c r="T23" s="176"/>
      <c r="U23" s="177" t="s">
        <v>62</v>
      </c>
      <c r="V23" s="178"/>
      <c r="W23" s="179">
        <v>4.5</v>
      </c>
      <c r="X23" s="180"/>
      <c r="Y23" s="180"/>
      <c r="Z23" s="181"/>
      <c r="AA23" s="182">
        <v>683.76068376000001</v>
      </c>
      <c r="AB23" s="183"/>
      <c r="AC23" s="183"/>
      <c r="AD23" s="183"/>
      <c r="AE23" s="183"/>
      <c r="AF23" s="184"/>
      <c r="AG23" s="185">
        <f t="shared" si="1"/>
        <v>3076.9230769199999</v>
      </c>
      <c r="AH23" s="186"/>
      <c r="AI23" s="186"/>
      <c r="AJ23" s="186"/>
      <c r="AK23" s="187"/>
      <c r="AL23" s="188">
        <v>0.17</v>
      </c>
      <c r="AM23" s="178"/>
      <c r="AN23" s="189">
        <f t="shared" si="2"/>
        <v>523.07692307640002</v>
      </c>
      <c r="AO23" s="190"/>
      <c r="AP23" s="190"/>
      <c r="AQ23" s="190"/>
      <c r="AR23" s="191"/>
      <c r="AT23" s="192" t="s">
        <v>64</v>
      </c>
      <c r="AU23" s="193"/>
      <c r="AV23" s="193"/>
      <c r="AW23" s="194"/>
    </row>
    <row r="24" spans="1:49" s="39" customFormat="1" ht="11.25" x14ac:dyDescent="0.15">
      <c r="A24" s="173">
        <f t="shared" si="0"/>
        <v>13</v>
      </c>
      <c r="B24" s="173"/>
      <c r="C24" s="174" t="s">
        <v>117</v>
      </c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5" t="s">
        <v>99</v>
      </c>
      <c r="O24" s="175"/>
      <c r="P24" s="175"/>
      <c r="Q24" s="175"/>
      <c r="R24" s="175"/>
      <c r="S24" s="175"/>
      <c r="T24" s="176"/>
      <c r="U24" s="177" t="s">
        <v>62</v>
      </c>
      <c r="V24" s="178"/>
      <c r="W24" s="179">
        <v>0.75</v>
      </c>
      <c r="X24" s="180"/>
      <c r="Y24" s="180"/>
      <c r="Z24" s="181"/>
      <c r="AA24" s="182">
        <v>692.30769230999999</v>
      </c>
      <c r="AB24" s="183"/>
      <c r="AC24" s="183"/>
      <c r="AD24" s="183"/>
      <c r="AE24" s="183"/>
      <c r="AF24" s="184"/>
      <c r="AG24" s="185">
        <f t="shared" si="1"/>
        <v>519.23076923250005</v>
      </c>
      <c r="AH24" s="186"/>
      <c r="AI24" s="186"/>
      <c r="AJ24" s="186"/>
      <c r="AK24" s="187"/>
      <c r="AL24" s="188">
        <v>0.17</v>
      </c>
      <c r="AM24" s="178"/>
      <c r="AN24" s="189">
        <f t="shared" si="2"/>
        <v>88.269230769525009</v>
      </c>
      <c r="AO24" s="190"/>
      <c r="AP24" s="190"/>
      <c r="AQ24" s="190"/>
      <c r="AR24" s="191"/>
      <c r="AT24" s="192" t="s">
        <v>64</v>
      </c>
      <c r="AU24" s="193"/>
      <c r="AV24" s="193"/>
      <c r="AW24" s="194"/>
    </row>
    <row r="25" spans="1:49" s="39" customFormat="1" ht="11.25" x14ac:dyDescent="0.15">
      <c r="A25" s="173">
        <f t="shared" si="0"/>
        <v>14</v>
      </c>
      <c r="B25" s="173"/>
      <c r="C25" s="174" t="s">
        <v>118</v>
      </c>
      <c r="D25" s="175"/>
      <c r="E25" s="175"/>
      <c r="F25" s="175"/>
      <c r="G25" s="175"/>
      <c r="H25" s="175"/>
      <c r="I25" s="175"/>
      <c r="J25" s="175"/>
      <c r="K25" s="175"/>
      <c r="L25" s="175"/>
      <c r="M25" s="176"/>
      <c r="N25" s="175" t="s">
        <v>100</v>
      </c>
      <c r="O25" s="175"/>
      <c r="P25" s="175"/>
      <c r="Q25" s="175"/>
      <c r="R25" s="175"/>
      <c r="S25" s="175"/>
      <c r="T25" s="176"/>
      <c r="U25" s="177" t="s">
        <v>62</v>
      </c>
      <c r="V25" s="178"/>
      <c r="W25" s="179">
        <v>0.8</v>
      </c>
      <c r="X25" s="180"/>
      <c r="Y25" s="180"/>
      <c r="Z25" s="181"/>
      <c r="AA25" s="182">
        <v>1125.6410255999999</v>
      </c>
      <c r="AB25" s="183"/>
      <c r="AC25" s="183"/>
      <c r="AD25" s="183"/>
      <c r="AE25" s="183"/>
      <c r="AF25" s="184"/>
      <c r="AG25" s="185">
        <f t="shared" si="1"/>
        <v>900.51282047999996</v>
      </c>
      <c r="AH25" s="186"/>
      <c r="AI25" s="186"/>
      <c r="AJ25" s="186"/>
      <c r="AK25" s="187"/>
      <c r="AL25" s="188">
        <v>0.17</v>
      </c>
      <c r="AM25" s="178"/>
      <c r="AN25" s="189">
        <f t="shared" si="2"/>
        <v>153.0871794816</v>
      </c>
      <c r="AO25" s="190"/>
      <c r="AP25" s="190"/>
      <c r="AQ25" s="190"/>
      <c r="AR25" s="191"/>
      <c r="AT25" s="192" t="s">
        <v>64</v>
      </c>
      <c r="AU25" s="193"/>
      <c r="AV25" s="193"/>
      <c r="AW25" s="194"/>
    </row>
    <row r="26" spans="1:49" s="39" customFormat="1" ht="11.25" x14ac:dyDescent="0.15">
      <c r="A26" s="173">
        <f t="shared" si="0"/>
        <v>15</v>
      </c>
      <c r="B26" s="173"/>
      <c r="C26" s="174" t="s">
        <v>119</v>
      </c>
      <c r="D26" s="175"/>
      <c r="E26" s="175"/>
      <c r="F26" s="175"/>
      <c r="G26" s="175"/>
      <c r="H26" s="175"/>
      <c r="I26" s="175"/>
      <c r="J26" s="175"/>
      <c r="K26" s="175"/>
      <c r="L26" s="175"/>
      <c r="M26" s="176"/>
      <c r="N26" s="175" t="s">
        <v>101</v>
      </c>
      <c r="O26" s="175"/>
      <c r="P26" s="175"/>
      <c r="Q26" s="175"/>
      <c r="R26" s="175"/>
      <c r="S26" s="175"/>
      <c r="T26" s="176"/>
      <c r="U26" s="177" t="s">
        <v>62</v>
      </c>
      <c r="V26" s="178"/>
      <c r="W26" s="179">
        <v>0.34</v>
      </c>
      <c r="X26" s="180"/>
      <c r="Y26" s="180"/>
      <c r="Z26" s="181"/>
      <c r="AA26" s="182">
        <v>1741.8803419000001</v>
      </c>
      <c r="AB26" s="183"/>
      <c r="AC26" s="183"/>
      <c r="AD26" s="183"/>
      <c r="AE26" s="183"/>
      <c r="AF26" s="184"/>
      <c r="AG26" s="185">
        <f t="shared" si="1"/>
        <v>592.23931624600004</v>
      </c>
      <c r="AH26" s="186"/>
      <c r="AI26" s="186"/>
      <c r="AJ26" s="186"/>
      <c r="AK26" s="187"/>
      <c r="AL26" s="188">
        <v>0.17</v>
      </c>
      <c r="AM26" s="178"/>
      <c r="AN26" s="189">
        <f t="shared" si="2"/>
        <v>100.68068376182002</v>
      </c>
      <c r="AO26" s="190"/>
      <c r="AP26" s="190"/>
      <c r="AQ26" s="190"/>
      <c r="AR26" s="191"/>
      <c r="AT26" s="192" t="s">
        <v>64</v>
      </c>
      <c r="AU26" s="193"/>
      <c r="AV26" s="193"/>
      <c r="AW26" s="194"/>
    </row>
    <row r="27" spans="1:49" s="39" customFormat="1" ht="11.25" x14ac:dyDescent="0.15">
      <c r="A27" s="173">
        <f t="shared" si="0"/>
        <v>16</v>
      </c>
      <c r="B27" s="173"/>
      <c r="C27" s="174" t="s">
        <v>120</v>
      </c>
      <c r="D27" s="175"/>
      <c r="E27" s="175"/>
      <c r="F27" s="175"/>
      <c r="G27" s="175"/>
      <c r="H27" s="175"/>
      <c r="I27" s="175"/>
      <c r="J27" s="175"/>
      <c r="K27" s="175"/>
      <c r="L27" s="175"/>
      <c r="M27" s="176"/>
      <c r="N27" s="175" t="s">
        <v>102</v>
      </c>
      <c r="O27" s="175"/>
      <c r="P27" s="175"/>
      <c r="Q27" s="175"/>
      <c r="R27" s="175"/>
      <c r="S27" s="175"/>
      <c r="T27" s="176"/>
      <c r="U27" s="177" t="s">
        <v>62</v>
      </c>
      <c r="V27" s="178"/>
      <c r="W27" s="179">
        <v>7</v>
      </c>
      <c r="X27" s="180"/>
      <c r="Y27" s="180"/>
      <c r="Z27" s="181"/>
      <c r="AA27" s="182">
        <v>624.78632478999998</v>
      </c>
      <c r="AB27" s="183"/>
      <c r="AC27" s="183"/>
      <c r="AD27" s="183"/>
      <c r="AE27" s="183"/>
      <c r="AF27" s="184"/>
      <c r="AG27" s="185">
        <f t="shared" si="1"/>
        <v>4373.5042735299994</v>
      </c>
      <c r="AH27" s="186"/>
      <c r="AI27" s="186"/>
      <c r="AJ27" s="186"/>
      <c r="AK27" s="187"/>
      <c r="AL27" s="188">
        <v>0.17</v>
      </c>
      <c r="AM27" s="178"/>
      <c r="AN27" s="189">
        <f t="shared" si="2"/>
        <v>743.49572650009998</v>
      </c>
      <c r="AO27" s="190"/>
      <c r="AP27" s="190"/>
      <c r="AQ27" s="190"/>
      <c r="AR27" s="191"/>
      <c r="AT27" s="192" t="s">
        <v>64</v>
      </c>
      <c r="AU27" s="193"/>
      <c r="AV27" s="193"/>
      <c r="AW27" s="194"/>
    </row>
    <row r="28" spans="1:49" s="39" customFormat="1" ht="11.25" x14ac:dyDescent="0.15">
      <c r="A28" s="173">
        <f t="shared" si="0"/>
        <v>17</v>
      </c>
      <c r="B28" s="173"/>
      <c r="C28" s="174" t="s">
        <v>119</v>
      </c>
      <c r="D28" s="175"/>
      <c r="E28" s="175"/>
      <c r="F28" s="175"/>
      <c r="G28" s="175"/>
      <c r="H28" s="175"/>
      <c r="I28" s="175"/>
      <c r="J28" s="175"/>
      <c r="K28" s="175"/>
      <c r="L28" s="175"/>
      <c r="M28" s="176"/>
      <c r="N28" s="175" t="s">
        <v>103</v>
      </c>
      <c r="O28" s="175"/>
      <c r="P28" s="175"/>
      <c r="Q28" s="175"/>
      <c r="R28" s="175"/>
      <c r="S28" s="175"/>
      <c r="T28" s="176"/>
      <c r="U28" s="177" t="s">
        <v>62</v>
      </c>
      <c r="V28" s="178"/>
      <c r="W28" s="179">
        <v>7.35</v>
      </c>
      <c r="X28" s="180"/>
      <c r="Y28" s="180"/>
      <c r="Z28" s="181"/>
      <c r="AA28" s="182">
        <v>194.01709402</v>
      </c>
      <c r="AB28" s="183"/>
      <c r="AC28" s="183"/>
      <c r="AD28" s="183"/>
      <c r="AE28" s="183"/>
      <c r="AF28" s="184"/>
      <c r="AG28" s="185">
        <f t="shared" si="1"/>
        <v>1426.0256410469999</v>
      </c>
      <c r="AH28" s="186"/>
      <c r="AI28" s="186"/>
      <c r="AJ28" s="186"/>
      <c r="AK28" s="187"/>
      <c r="AL28" s="188">
        <v>0.17</v>
      </c>
      <c r="AM28" s="178"/>
      <c r="AN28" s="189">
        <f t="shared" si="2"/>
        <v>242.42435897799001</v>
      </c>
      <c r="AO28" s="190"/>
      <c r="AP28" s="190"/>
      <c r="AQ28" s="190"/>
      <c r="AR28" s="191"/>
      <c r="AT28" s="192" t="s">
        <v>64</v>
      </c>
      <c r="AU28" s="193"/>
      <c r="AV28" s="193"/>
      <c r="AW28" s="194"/>
    </row>
    <row r="29" spans="1:49" s="39" customFormat="1" ht="11.25" x14ac:dyDescent="0.15">
      <c r="A29" s="173">
        <f t="shared" si="0"/>
        <v>18</v>
      </c>
      <c r="B29" s="173"/>
      <c r="C29" s="174" t="s">
        <v>121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6"/>
      <c r="N29" s="175" t="s">
        <v>104</v>
      </c>
      <c r="O29" s="175"/>
      <c r="P29" s="175"/>
      <c r="Q29" s="175"/>
      <c r="R29" s="175"/>
      <c r="S29" s="175"/>
      <c r="T29" s="176"/>
      <c r="U29" s="177" t="s">
        <v>62</v>
      </c>
      <c r="V29" s="178"/>
      <c r="W29" s="179">
        <v>0.08</v>
      </c>
      <c r="X29" s="180"/>
      <c r="Y29" s="180"/>
      <c r="Z29" s="181"/>
      <c r="AA29" s="182">
        <v>819.65811966000001</v>
      </c>
      <c r="AB29" s="183"/>
      <c r="AC29" s="183"/>
      <c r="AD29" s="183"/>
      <c r="AE29" s="183"/>
      <c r="AF29" s="184"/>
      <c r="AG29" s="185">
        <f t="shared" si="1"/>
        <v>65.572649572800003</v>
      </c>
      <c r="AH29" s="186"/>
      <c r="AI29" s="186"/>
      <c r="AJ29" s="186"/>
      <c r="AK29" s="187"/>
      <c r="AL29" s="188">
        <v>0.17</v>
      </c>
      <c r="AM29" s="178"/>
      <c r="AN29" s="189">
        <f t="shared" si="2"/>
        <v>11.147350427376001</v>
      </c>
      <c r="AO29" s="190"/>
      <c r="AP29" s="190"/>
      <c r="AQ29" s="190"/>
      <c r="AR29" s="191"/>
      <c r="AT29" s="192" t="s">
        <v>64</v>
      </c>
      <c r="AU29" s="193"/>
      <c r="AV29" s="193"/>
      <c r="AW29" s="194"/>
    </row>
    <row r="30" spans="1:49" s="39" customFormat="1" ht="11.25" x14ac:dyDescent="0.15">
      <c r="A30" s="173">
        <f t="shared" si="0"/>
        <v>19</v>
      </c>
      <c r="B30" s="173"/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6"/>
      <c r="N30" s="175"/>
      <c r="O30" s="175"/>
      <c r="P30" s="175"/>
      <c r="Q30" s="175"/>
      <c r="R30" s="175"/>
      <c r="S30" s="175"/>
      <c r="T30" s="176"/>
      <c r="U30" s="177" t="s">
        <v>62</v>
      </c>
      <c r="V30" s="178"/>
      <c r="W30" s="179"/>
      <c r="X30" s="180"/>
      <c r="Y30" s="180"/>
      <c r="Z30" s="181"/>
      <c r="AA30" s="182"/>
      <c r="AB30" s="183"/>
      <c r="AC30" s="183"/>
      <c r="AD30" s="183"/>
      <c r="AE30" s="183"/>
      <c r="AF30" s="184"/>
      <c r="AG30" s="185">
        <f t="shared" si="1"/>
        <v>0</v>
      </c>
      <c r="AH30" s="186"/>
      <c r="AI30" s="186"/>
      <c r="AJ30" s="186"/>
      <c r="AK30" s="187"/>
      <c r="AL30" s="188">
        <v>0.17</v>
      </c>
      <c r="AM30" s="178"/>
      <c r="AN30" s="189">
        <f t="shared" si="2"/>
        <v>0</v>
      </c>
      <c r="AO30" s="190"/>
      <c r="AP30" s="190"/>
      <c r="AQ30" s="190"/>
      <c r="AR30" s="191"/>
      <c r="AT30" s="192" t="s">
        <v>64</v>
      </c>
      <c r="AU30" s="193"/>
      <c r="AV30" s="193"/>
      <c r="AW30" s="194"/>
    </row>
    <row r="31" spans="1:49" s="39" customFormat="1" ht="11.25" x14ac:dyDescent="0.15">
      <c r="A31" s="173">
        <f t="shared" si="0"/>
        <v>20</v>
      </c>
      <c r="B31" s="173"/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6"/>
      <c r="N31" s="174"/>
      <c r="O31" s="175"/>
      <c r="P31" s="175"/>
      <c r="Q31" s="175"/>
      <c r="R31" s="175"/>
      <c r="S31" s="175"/>
      <c r="T31" s="176"/>
      <c r="U31" s="177" t="s">
        <v>62</v>
      </c>
      <c r="V31" s="178"/>
      <c r="W31" s="179"/>
      <c r="X31" s="180"/>
      <c r="Y31" s="180"/>
      <c r="Z31" s="181"/>
      <c r="AA31" s="182"/>
      <c r="AB31" s="183"/>
      <c r="AC31" s="183"/>
      <c r="AD31" s="183"/>
      <c r="AE31" s="183"/>
      <c r="AF31" s="184"/>
      <c r="AG31" s="185">
        <f t="shared" si="1"/>
        <v>0</v>
      </c>
      <c r="AH31" s="186"/>
      <c r="AI31" s="186"/>
      <c r="AJ31" s="186"/>
      <c r="AK31" s="187"/>
      <c r="AL31" s="188">
        <v>0.17</v>
      </c>
      <c r="AM31" s="178"/>
      <c r="AN31" s="189">
        <f t="shared" si="2"/>
        <v>0</v>
      </c>
      <c r="AO31" s="190"/>
      <c r="AP31" s="190"/>
      <c r="AQ31" s="190"/>
      <c r="AR31" s="191"/>
      <c r="AT31" s="192" t="s">
        <v>64</v>
      </c>
      <c r="AU31" s="193"/>
      <c r="AV31" s="193"/>
      <c r="AW31" s="194"/>
    </row>
    <row r="32" spans="1:49" s="39" customFormat="1" ht="11.25" x14ac:dyDescent="0.15">
      <c r="A32" s="173">
        <f t="shared" si="0"/>
        <v>21</v>
      </c>
      <c r="B32" s="173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5"/>
      <c r="O32" s="175"/>
      <c r="P32" s="175"/>
      <c r="Q32" s="175"/>
      <c r="R32" s="175"/>
      <c r="S32" s="175"/>
      <c r="T32" s="176"/>
      <c r="U32" s="177" t="s">
        <v>62</v>
      </c>
      <c r="V32" s="178"/>
      <c r="W32" s="179"/>
      <c r="X32" s="180"/>
      <c r="Y32" s="180"/>
      <c r="Z32" s="181"/>
      <c r="AA32" s="182"/>
      <c r="AB32" s="183"/>
      <c r="AC32" s="183"/>
      <c r="AD32" s="183"/>
      <c r="AE32" s="183"/>
      <c r="AF32" s="184"/>
      <c r="AG32" s="185">
        <f t="shared" si="1"/>
        <v>0</v>
      </c>
      <c r="AH32" s="186"/>
      <c r="AI32" s="186"/>
      <c r="AJ32" s="186"/>
      <c r="AK32" s="187"/>
      <c r="AL32" s="188">
        <v>0.17</v>
      </c>
      <c r="AM32" s="178"/>
      <c r="AN32" s="189">
        <f t="shared" si="2"/>
        <v>0</v>
      </c>
      <c r="AO32" s="190"/>
      <c r="AP32" s="190"/>
      <c r="AQ32" s="190"/>
      <c r="AR32" s="191"/>
      <c r="AT32" s="192" t="s">
        <v>64</v>
      </c>
      <c r="AU32" s="193"/>
      <c r="AV32" s="193"/>
      <c r="AW32" s="194"/>
    </row>
    <row r="33" spans="1:49" s="39" customFormat="1" ht="11.25" x14ac:dyDescent="0.15">
      <c r="A33" s="173">
        <f t="shared" si="0"/>
        <v>22</v>
      </c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5"/>
      <c r="O33" s="175"/>
      <c r="P33" s="175"/>
      <c r="Q33" s="175"/>
      <c r="R33" s="175"/>
      <c r="S33" s="175"/>
      <c r="T33" s="176"/>
      <c r="U33" s="177" t="s">
        <v>62</v>
      </c>
      <c r="V33" s="178"/>
      <c r="W33" s="179"/>
      <c r="X33" s="180"/>
      <c r="Y33" s="180"/>
      <c r="Z33" s="181"/>
      <c r="AA33" s="182"/>
      <c r="AB33" s="183"/>
      <c r="AC33" s="183"/>
      <c r="AD33" s="183"/>
      <c r="AE33" s="183"/>
      <c r="AF33" s="184"/>
      <c r="AG33" s="185">
        <f t="shared" si="1"/>
        <v>0</v>
      </c>
      <c r="AH33" s="186"/>
      <c r="AI33" s="186"/>
      <c r="AJ33" s="186"/>
      <c r="AK33" s="187"/>
      <c r="AL33" s="188">
        <v>0.17</v>
      </c>
      <c r="AM33" s="178"/>
      <c r="AN33" s="189">
        <f t="shared" si="2"/>
        <v>0</v>
      </c>
      <c r="AO33" s="190"/>
      <c r="AP33" s="190"/>
      <c r="AQ33" s="190"/>
      <c r="AR33" s="191"/>
      <c r="AT33" s="192" t="s">
        <v>64</v>
      </c>
      <c r="AU33" s="193"/>
      <c r="AV33" s="193"/>
      <c r="AW33" s="194"/>
    </row>
    <row r="34" spans="1:49" s="39" customFormat="1" ht="11.25" x14ac:dyDescent="0.15">
      <c r="A34" s="173">
        <f t="shared" si="0"/>
        <v>23</v>
      </c>
      <c r="B34" s="173"/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6"/>
      <c r="N34" s="175"/>
      <c r="O34" s="175"/>
      <c r="P34" s="175"/>
      <c r="Q34" s="175"/>
      <c r="R34" s="175"/>
      <c r="S34" s="175"/>
      <c r="T34" s="176"/>
      <c r="U34" s="177" t="s">
        <v>62</v>
      </c>
      <c r="V34" s="178"/>
      <c r="W34" s="179"/>
      <c r="X34" s="180"/>
      <c r="Y34" s="180"/>
      <c r="Z34" s="181"/>
      <c r="AA34" s="182"/>
      <c r="AB34" s="183"/>
      <c r="AC34" s="183"/>
      <c r="AD34" s="183"/>
      <c r="AE34" s="183"/>
      <c r="AF34" s="184"/>
      <c r="AG34" s="185">
        <f t="shared" si="1"/>
        <v>0</v>
      </c>
      <c r="AH34" s="186"/>
      <c r="AI34" s="186"/>
      <c r="AJ34" s="186"/>
      <c r="AK34" s="187"/>
      <c r="AL34" s="188">
        <v>0.17</v>
      </c>
      <c r="AM34" s="178"/>
      <c r="AN34" s="189">
        <f t="shared" si="2"/>
        <v>0</v>
      </c>
      <c r="AO34" s="190"/>
      <c r="AP34" s="190"/>
      <c r="AQ34" s="190"/>
      <c r="AR34" s="191"/>
      <c r="AT34" s="192" t="s">
        <v>64</v>
      </c>
      <c r="AU34" s="193"/>
      <c r="AV34" s="193"/>
      <c r="AW34" s="194"/>
    </row>
    <row r="35" spans="1:49" s="39" customFormat="1" ht="11.25" x14ac:dyDescent="0.15">
      <c r="A35" s="173">
        <f t="shared" si="0"/>
        <v>24</v>
      </c>
      <c r="B35" s="173"/>
      <c r="C35" s="174"/>
      <c r="D35" s="175"/>
      <c r="E35" s="175"/>
      <c r="F35" s="175"/>
      <c r="G35" s="175"/>
      <c r="H35" s="175"/>
      <c r="I35" s="175"/>
      <c r="J35" s="175"/>
      <c r="K35" s="175"/>
      <c r="L35" s="175"/>
      <c r="M35" s="176"/>
      <c r="N35" s="175"/>
      <c r="O35" s="175"/>
      <c r="P35" s="175"/>
      <c r="Q35" s="175"/>
      <c r="R35" s="175"/>
      <c r="S35" s="175"/>
      <c r="T35" s="176"/>
      <c r="U35" s="177" t="s">
        <v>62</v>
      </c>
      <c r="V35" s="178"/>
      <c r="W35" s="179"/>
      <c r="X35" s="180"/>
      <c r="Y35" s="180"/>
      <c r="Z35" s="181"/>
      <c r="AA35" s="182"/>
      <c r="AB35" s="183"/>
      <c r="AC35" s="183"/>
      <c r="AD35" s="183"/>
      <c r="AE35" s="183"/>
      <c r="AF35" s="184"/>
      <c r="AG35" s="185">
        <f t="shared" si="1"/>
        <v>0</v>
      </c>
      <c r="AH35" s="186"/>
      <c r="AI35" s="186"/>
      <c r="AJ35" s="186"/>
      <c r="AK35" s="187"/>
      <c r="AL35" s="188">
        <v>0.17</v>
      </c>
      <c r="AM35" s="178"/>
      <c r="AN35" s="189">
        <f t="shared" si="2"/>
        <v>0</v>
      </c>
      <c r="AO35" s="190"/>
      <c r="AP35" s="190"/>
      <c r="AQ35" s="190"/>
      <c r="AR35" s="191"/>
      <c r="AT35" s="192" t="s">
        <v>64</v>
      </c>
      <c r="AU35" s="193"/>
      <c r="AV35" s="193"/>
      <c r="AW35" s="194"/>
    </row>
    <row r="36" spans="1:49" s="39" customFormat="1" ht="11.25" x14ac:dyDescent="0.15">
      <c r="A36" s="173">
        <f t="shared" si="0"/>
        <v>25</v>
      </c>
      <c r="B36" s="173"/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6"/>
      <c r="N36" s="175"/>
      <c r="O36" s="175"/>
      <c r="P36" s="175"/>
      <c r="Q36" s="175"/>
      <c r="R36" s="175"/>
      <c r="S36" s="175"/>
      <c r="T36" s="176"/>
      <c r="U36" s="177" t="s">
        <v>62</v>
      </c>
      <c r="V36" s="178"/>
      <c r="W36" s="179"/>
      <c r="X36" s="180"/>
      <c r="Y36" s="180"/>
      <c r="Z36" s="181"/>
      <c r="AA36" s="182"/>
      <c r="AB36" s="183"/>
      <c r="AC36" s="183"/>
      <c r="AD36" s="183"/>
      <c r="AE36" s="183"/>
      <c r="AF36" s="184"/>
      <c r="AG36" s="185">
        <f t="shared" si="1"/>
        <v>0</v>
      </c>
      <c r="AH36" s="186"/>
      <c r="AI36" s="186"/>
      <c r="AJ36" s="186"/>
      <c r="AK36" s="187"/>
      <c r="AL36" s="188">
        <v>0.17</v>
      </c>
      <c r="AM36" s="178"/>
      <c r="AN36" s="189">
        <f t="shared" si="2"/>
        <v>0</v>
      </c>
      <c r="AO36" s="190"/>
      <c r="AP36" s="190"/>
      <c r="AQ36" s="190"/>
      <c r="AR36" s="191"/>
      <c r="AT36" s="192" t="s">
        <v>64</v>
      </c>
      <c r="AU36" s="193"/>
      <c r="AV36" s="193"/>
      <c r="AW36" s="194"/>
    </row>
    <row r="37" spans="1:49" s="39" customFormat="1" ht="11.25" x14ac:dyDescent="0.15">
      <c r="A37" s="173">
        <f t="shared" si="0"/>
        <v>26</v>
      </c>
      <c r="B37" s="173"/>
      <c r="C37" s="174"/>
      <c r="D37" s="175"/>
      <c r="E37" s="175"/>
      <c r="F37" s="175"/>
      <c r="G37" s="175"/>
      <c r="H37" s="175"/>
      <c r="I37" s="175"/>
      <c r="J37" s="175"/>
      <c r="K37" s="175"/>
      <c r="L37" s="175"/>
      <c r="M37" s="176"/>
      <c r="N37" s="175"/>
      <c r="O37" s="175"/>
      <c r="P37" s="175"/>
      <c r="Q37" s="175"/>
      <c r="R37" s="175"/>
      <c r="S37" s="175"/>
      <c r="T37" s="176"/>
      <c r="U37" s="177" t="s">
        <v>62</v>
      </c>
      <c r="V37" s="178"/>
      <c r="W37" s="210"/>
      <c r="X37" s="211"/>
      <c r="Y37" s="211"/>
      <c r="Z37" s="212"/>
      <c r="AA37" s="213"/>
      <c r="AB37" s="214"/>
      <c r="AC37" s="214"/>
      <c r="AD37" s="214"/>
      <c r="AE37" s="214"/>
      <c r="AF37" s="215"/>
      <c r="AG37" s="185">
        <f t="shared" si="1"/>
        <v>0</v>
      </c>
      <c r="AH37" s="186"/>
      <c r="AI37" s="186"/>
      <c r="AJ37" s="186"/>
      <c r="AK37" s="187"/>
      <c r="AL37" s="188">
        <v>0.17</v>
      </c>
      <c r="AM37" s="178"/>
      <c r="AN37" s="189">
        <f t="shared" si="2"/>
        <v>0</v>
      </c>
      <c r="AO37" s="190"/>
      <c r="AP37" s="190"/>
      <c r="AQ37" s="190"/>
      <c r="AR37" s="191"/>
      <c r="AT37" s="192" t="s">
        <v>64</v>
      </c>
      <c r="AU37" s="193"/>
      <c r="AV37" s="193"/>
      <c r="AW37" s="194"/>
    </row>
    <row r="38" spans="1:49" s="46" customFormat="1" ht="11.25" x14ac:dyDescent="0.15">
      <c r="A38" s="197" t="s">
        <v>56</v>
      </c>
      <c r="B38" s="198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3"/>
      <c r="O38" s="44"/>
      <c r="P38" s="44"/>
      <c r="Q38" s="44"/>
      <c r="R38" s="44"/>
      <c r="S38" s="44"/>
      <c r="T38" s="45"/>
      <c r="U38" s="43"/>
      <c r="V38" s="45"/>
      <c r="W38" s="43"/>
      <c r="X38" s="44"/>
      <c r="Y38" s="44"/>
      <c r="Z38" s="45"/>
      <c r="AA38" s="43"/>
      <c r="AB38" s="44"/>
      <c r="AC38" s="44"/>
      <c r="AD38" s="44"/>
      <c r="AE38" s="44"/>
      <c r="AF38" s="44"/>
      <c r="AG38" s="199">
        <f>SUM(AG12:AK37)</f>
        <v>38363.153846335503</v>
      </c>
      <c r="AH38" s="200"/>
      <c r="AI38" s="200"/>
      <c r="AJ38" s="200"/>
      <c r="AK38" s="201"/>
      <c r="AL38" s="43"/>
      <c r="AM38" s="45"/>
      <c r="AN38" s="202">
        <f>SUM(AN12:AR37)</f>
        <v>6521.7361538770365</v>
      </c>
      <c r="AO38" s="203"/>
      <c r="AP38" s="203"/>
      <c r="AQ38" s="203"/>
      <c r="AR38" s="204"/>
    </row>
    <row r="39" spans="1:49" s="46" customFormat="1" ht="11.25" x14ac:dyDescent="0.15">
      <c r="A39" s="205" t="s">
        <v>57</v>
      </c>
      <c r="B39" s="206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47"/>
      <c r="O39" s="48"/>
      <c r="P39" s="48"/>
      <c r="Q39" s="48"/>
      <c r="R39" s="48"/>
      <c r="S39" s="48"/>
      <c r="T39" s="49"/>
      <c r="U39" s="47"/>
      <c r="V39" s="49"/>
      <c r="W39" s="47"/>
      <c r="X39" s="48"/>
      <c r="Y39" s="48"/>
      <c r="Z39" s="49"/>
      <c r="AA39" s="47"/>
      <c r="AB39" s="48"/>
      <c r="AC39" s="48"/>
      <c r="AD39" s="48"/>
      <c r="AE39" s="48"/>
      <c r="AF39" s="48"/>
      <c r="AG39" s="199">
        <f>AG38</f>
        <v>38363.153846335503</v>
      </c>
      <c r="AH39" s="200"/>
      <c r="AI39" s="200"/>
      <c r="AJ39" s="200"/>
      <c r="AK39" s="201"/>
      <c r="AL39" s="47"/>
      <c r="AM39" s="49"/>
      <c r="AN39" s="207">
        <f>AN38</f>
        <v>6521.7361538770365</v>
      </c>
      <c r="AO39" s="208"/>
      <c r="AP39" s="208"/>
      <c r="AQ39" s="208"/>
      <c r="AR39" s="209"/>
    </row>
    <row r="40" spans="1:49" s="46" customFormat="1" ht="15" customHeight="1" x14ac:dyDescent="0.15">
      <c r="A40" s="195" t="s">
        <v>61</v>
      </c>
      <c r="B40" s="196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1"/>
    </row>
    <row r="41" spans="1:49" s="46" customFormat="1" ht="11.25" x14ac:dyDescent="0.15"/>
    <row r="42" spans="1:49" s="46" customFormat="1" ht="11.25" x14ac:dyDescent="0.15">
      <c r="C42" s="46" t="s">
        <v>58</v>
      </c>
      <c r="O42" s="46" t="s">
        <v>59</v>
      </c>
      <c r="AG42" s="46" t="s">
        <v>60</v>
      </c>
    </row>
    <row r="43" spans="1:49" s="46" customFormat="1" ht="11.25" x14ac:dyDescent="0.15"/>
    <row r="44" spans="1:49" s="46" customFormat="1" ht="11.25" x14ac:dyDescent="0.15"/>
    <row r="45" spans="1:49" s="46" customFormat="1" ht="11.25" x14ac:dyDescent="0.15"/>
  </sheetData>
  <sheetProtection password="CF5E" sheet="1" selectLockedCells="1"/>
  <mergeCells count="279">
    <mergeCell ref="AG38:AK38"/>
    <mergeCell ref="AN38:AR38"/>
    <mergeCell ref="A39:B39"/>
    <mergeCell ref="AG39:AK39"/>
    <mergeCell ref="AN39:AR39"/>
    <mergeCell ref="A37:B37"/>
    <mergeCell ref="C37:M37"/>
    <mergeCell ref="N37:T37"/>
    <mergeCell ref="U37:V37"/>
    <mergeCell ref="W37:Z37"/>
    <mergeCell ref="AA37:AF37"/>
    <mergeCell ref="AG37:AK37"/>
    <mergeCell ref="AL37:AM37"/>
    <mergeCell ref="A40:B40"/>
    <mergeCell ref="AT35:AW35"/>
    <mergeCell ref="A36:B36"/>
    <mergeCell ref="C36:M36"/>
    <mergeCell ref="N36:T36"/>
    <mergeCell ref="U36:V36"/>
    <mergeCell ref="W36:Z36"/>
    <mergeCell ref="AA36:AF36"/>
    <mergeCell ref="AG36:AK36"/>
    <mergeCell ref="AL36:AM36"/>
    <mergeCell ref="AN36:AR36"/>
    <mergeCell ref="AT36:AW36"/>
    <mergeCell ref="A35:B35"/>
    <mergeCell ref="C35:M35"/>
    <mergeCell ref="N35:T35"/>
    <mergeCell ref="U35:V35"/>
    <mergeCell ref="W35:Z35"/>
    <mergeCell ref="AA35:AF35"/>
    <mergeCell ref="AG35:AK35"/>
    <mergeCell ref="AL35:AM35"/>
    <mergeCell ref="AN35:AR35"/>
    <mergeCell ref="AN37:AR37"/>
    <mergeCell ref="AT37:AW37"/>
    <mergeCell ref="A38:B38"/>
    <mergeCell ref="AT33:AW33"/>
    <mergeCell ref="A34:B34"/>
    <mergeCell ref="C34:M34"/>
    <mergeCell ref="N34:T34"/>
    <mergeCell ref="U34:V34"/>
    <mergeCell ref="W34:Z34"/>
    <mergeCell ref="AA34:AF34"/>
    <mergeCell ref="AG34:AK34"/>
    <mergeCell ref="AL34:AM34"/>
    <mergeCell ref="AN34:AR34"/>
    <mergeCell ref="AT34:AW34"/>
    <mergeCell ref="A33:B33"/>
    <mergeCell ref="C33:M33"/>
    <mergeCell ref="N33:T33"/>
    <mergeCell ref="U33:V33"/>
    <mergeCell ref="W33:Z33"/>
    <mergeCell ref="AA33:AF33"/>
    <mergeCell ref="AG33:AK33"/>
    <mergeCell ref="AL33:AM33"/>
    <mergeCell ref="AN33:AR33"/>
    <mergeCell ref="AT31:AW31"/>
    <mergeCell ref="A32:B32"/>
    <mergeCell ref="C32:M32"/>
    <mergeCell ref="N32:T32"/>
    <mergeCell ref="U32:V32"/>
    <mergeCell ref="W32:Z32"/>
    <mergeCell ref="AA32:AF32"/>
    <mergeCell ref="AG32:AK32"/>
    <mergeCell ref="AL32:AM32"/>
    <mergeCell ref="AN32:AR32"/>
    <mergeCell ref="AT32:AW32"/>
    <mergeCell ref="A31:B31"/>
    <mergeCell ref="C31:M31"/>
    <mergeCell ref="N31:T31"/>
    <mergeCell ref="U31:V31"/>
    <mergeCell ref="W31:Z31"/>
    <mergeCell ref="AA31:AF31"/>
    <mergeCell ref="AG31:AK31"/>
    <mergeCell ref="AL31:AM31"/>
    <mergeCell ref="AN31:AR31"/>
    <mergeCell ref="AT29:AW29"/>
    <mergeCell ref="A30:B30"/>
    <mergeCell ref="C30:M30"/>
    <mergeCell ref="N30:T30"/>
    <mergeCell ref="U30:V30"/>
    <mergeCell ref="W30:Z30"/>
    <mergeCell ref="AA30:AF30"/>
    <mergeCell ref="AG30:AK30"/>
    <mergeCell ref="AL30:AM30"/>
    <mergeCell ref="AN30:AR30"/>
    <mergeCell ref="AT30:AW30"/>
    <mergeCell ref="A29:B29"/>
    <mergeCell ref="C29:M29"/>
    <mergeCell ref="N29:T29"/>
    <mergeCell ref="U29:V29"/>
    <mergeCell ref="W29:Z29"/>
    <mergeCell ref="AA29:AF29"/>
    <mergeCell ref="AG29:AK29"/>
    <mergeCell ref="AL29:AM29"/>
    <mergeCell ref="AN29:AR29"/>
    <mergeCell ref="AT27:AW27"/>
    <mergeCell ref="A28:B28"/>
    <mergeCell ref="C28:M28"/>
    <mergeCell ref="N28:T28"/>
    <mergeCell ref="U28:V28"/>
    <mergeCell ref="W28:Z28"/>
    <mergeCell ref="AA28:AF28"/>
    <mergeCell ref="AG28:AK28"/>
    <mergeCell ref="AL28:AM28"/>
    <mergeCell ref="AN28:AR28"/>
    <mergeCell ref="AT28:AW28"/>
    <mergeCell ref="A27:B27"/>
    <mergeCell ref="C27:M27"/>
    <mergeCell ref="N27:T27"/>
    <mergeCell ref="U27:V27"/>
    <mergeCell ref="W27:Z27"/>
    <mergeCell ref="AA27:AF27"/>
    <mergeCell ref="AG27:AK27"/>
    <mergeCell ref="AL27:AM27"/>
    <mergeCell ref="AN27:AR27"/>
    <mergeCell ref="AT25:AW25"/>
    <mergeCell ref="A26:B26"/>
    <mergeCell ref="C26:M26"/>
    <mergeCell ref="N26:T26"/>
    <mergeCell ref="U26:V26"/>
    <mergeCell ref="W26:Z26"/>
    <mergeCell ref="AA26:AF26"/>
    <mergeCell ref="AG26:AK26"/>
    <mergeCell ref="AL26:AM26"/>
    <mergeCell ref="AN26:AR26"/>
    <mergeCell ref="AT26:AW26"/>
    <mergeCell ref="A25:B25"/>
    <mergeCell ref="C25:M25"/>
    <mergeCell ref="N25:T25"/>
    <mergeCell ref="U25:V25"/>
    <mergeCell ref="W25:Z25"/>
    <mergeCell ref="AA25:AF25"/>
    <mergeCell ref="AG25:AK25"/>
    <mergeCell ref="AL25:AM25"/>
    <mergeCell ref="AN25:AR25"/>
    <mergeCell ref="AT23:AW23"/>
    <mergeCell ref="A24:B24"/>
    <mergeCell ref="C24:M24"/>
    <mergeCell ref="N24:T24"/>
    <mergeCell ref="U24:V24"/>
    <mergeCell ref="W24:Z24"/>
    <mergeCell ref="AA24:AF24"/>
    <mergeCell ref="AG24:AK24"/>
    <mergeCell ref="AL24:AM24"/>
    <mergeCell ref="AN24:AR24"/>
    <mergeCell ref="AT24:AW24"/>
    <mergeCell ref="A23:B23"/>
    <mergeCell ref="C23:M23"/>
    <mergeCell ref="N23:T23"/>
    <mergeCell ref="U23:V23"/>
    <mergeCell ref="W23:Z23"/>
    <mergeCell ref="AA23:AF23"/>
    <mergeCell ref="AG23:AK23"/>
    <mergeCell ref="AL23:AM23"/>
    <mergeCell ref="AN23:AR23"/>
    <mergeCell ref="AT21:AW21"/>
    <mergeCell ref="A22:B22"/>
    <mergeCell ref="C22:M22"/>
    <mergeCell ref="N22:T22"/>
    <mergeCell ref="U22:V22"/>
    <mergeCell ref="W22:Z22"/>
    <mergeCell ref="AA22:AF22"/>
    <mergeCell ref="AG22:AK22"/>
    <mergeCell ref="AL22:AM22"/>
    <mergeCell ref="AN22:AR22"/>
    <mergeCell ref="AT22:AW22"/>
    <mergeCell ref="A21:B21"/>
    <mergeCell ref="C21:M21"/>
    <mergeCell ref="N21:T21"/>
    <mergeCell ref="U21:V21"/>
    <mergeCell ref="W21:Z21"/>
    <mergeCell ref="AA21:AF21"/>
    <mergeCell ref="AG21:AK21"/>
    <mergeCell ref="AL21:AM21"/>
    <mergeCell ref="AN21:AR21"/>
    <mergeCell ref="AT19:AW19"/>
    <mergeCell ref="A20:B20"/>
    <mergeCell ref="C20:M20"/>
    <mergeCell ref="N20:T20"/>
    <mergeCell ref="U20:V20"/>
    <mergeCell ref="W20:Z20"/>
    <mergeCell ref="AA20:AF20"/>
    <mergeCell ref="AG20:AK20"/>
    <mergeCell ref="AL20:AM20"/>
    <mergeCell ref="AN20:AR20"/>
    <mergeCell ref="AT20:AW20"/>
    <mergeCell ref="A19:B19"/>
    <mergeCell ref="C19:M19"/>
    <mergeCell ref="N19:T19"/>
    <mergeCell ref="U19:V19"/>
    <mergeCell ref="W19:Z19"/>
    <mergeCell ref="AA19:AF19"/>
    <mergeCell ref="AG19:AK19"/>
    <mergeCell ref="AL19:AM19"/>
    <mergeCell ref="AN19:AR19"/>
    <mergeCell ref="AT17:AW17"/>
    <mergeCell ref="A18:B18"/>
    <mergeCell ref="C18:M18"/>
    <mergeCell ref="N18:T18"/>
    <mergeCell ref="U18:V18"/>
    <mergeCell ref="W18:Z18"/>
    <mergeCell ref="AA18:AF18"/>
    <mergeCell ref="AG18:AK18"/>
    <mergeCell ref="AL18:AM18"/>
    <mergeCell ref="AN18:AR18"/>
    <mergeCell ref="AT18:AW18"/>
    <mergeCell ref="A17:B17"/>
    <mergeCell ref="C17:M17"/>
    <mergeCell ref="N17:T17"/>
    <mergeCell ref="U17:V17"/>
    <mergeCell ref="W17:Z17"/>
    <mergeCell ref="AA17:AF17"/>
    <mergeCell ref="AG17:AK17"/>
    <mergeCell ref="AL17:AM17"/>
    <mergeCell ref="AN17:AR17"/>
    <mergeCell ref="AT15:AW15"/>
    <mergeCell ref="A16:B16"/>
    <mergeCell ref="C16:M16"/>
    <mergeCell ref="N16:T16"/>
    <mergeCell ref="U16:V16"/>
    <mergeCell ref="W16:Z16"/>
    <mergeCell ref="AA16:AF16"/>
    <mergeCell ref="AG16:AK16"/>
    <mergeCell ref="AL16:AM16"/>
    <mergeCell ref="AN16:AR16"/>
    <mergeCell ref="AT16:AW16"/>
    <mergeCell ref="A15:B15"/>
    <mergeCell ref="C15:M15"/>
    <mergeCell ref="N15:T15"/>
    <mergeCell ref="U15:V15"/>
    <mergeCell ref="W15:Z15"/>
    <mergeCell ref="AA15:AF15"/>
    <mergeCell ref="AG15:AK15"/>
    <mergeCell ref="AL15:AM15"/>
    <mergeCell ref="AN15:AR15"/>
    <mergeCell ref="AT13:AW13"/>
    <mergeCell ref="A14:B14"/>
    <mergeCell ref="C14:M14"/>
    <mergeCell ref="N14:T14"/>
    <mergeCell ref="U14:V14"/>
    <mergeCell ref="W14:Z14"/>
    <mergeCell ref="AA14:AF14"/>
    <mergeCell ref="AG14:AK14"/>
    <mergeCell ref="AL14:AM14"/>
    <mergeCell ref="AN14:AR14"/>
    <mergeCell ref="AT14:AW14"/>
    <mergeCell ref="A13:B13"/>
    <mergeCell ref="C13:M13"/>
    <mergeCell ref="N13:T13"/>
    <mergeCell ref="U13:V13"/>
    <mergeCell ref="W13:Z13"/>
    <mergeCell ref="AA13:AF13"/>
    <mergeCell ref="AG13:AK13"/>
    <mergeCell ref="AL13:AM13"/>
    <mergeCell ref="AN13:AR13"/>
    <mergeCell ref="AT11:AW11"/>
    <mergeCell ref="A12:B12"/>
    <mergeCell ref="C12:M12"/>
    <mergeCell ref="N12:T12"/>
    <mergeCell ref="U12:V12"/>
    <mergeCell ref="W12:Z12"/>
    <mergeCell ref="AA12:AF12"/>
    <mergeCell ref="AG12:AK12"/>
    <mergeCell ref="AL12:AM12"/>
    <mergeCell ref="AN12:AR12"/>
    <mergeCell ref="AT12:AW12"/>
    <mergeCell ref="J9:S9"/>
    <mergeCell ref="V9:AE9"/>
    <mergeCell ref="AI9:AJ9"/>
    <mergeCell ref="AN9:AO9"/>
    <mergeCell ref="C11:M11"/>
    <mergeCell ref="N11:T11"/>
    <mergeCell ref="W11:Z11"/>
    <mergeCell ref="AA11:AF11"/>
    <mergeCell ref="AG11:AK11"/>
    <mergeCell ref="AL11:AM11"/>
    <mergeCell ref="AN11:AR11"/>
  </mergeCells>
  <phoneticPr fontId="27" type="noConversion"/>
  <dataValidations count="1">
    <dataValidation type="list" allowBlank="1" showInputMessage="1" showErrorMessage="1" sqref="AT12:AW37">
      <formula1>"""当前数据清晰"",""货物（劳务）名称看不清楚"",""规格型号看不清楚"",""全部看不清楚"""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W45"/>
  <sheetViews>
    <sheetView workbookViewId="0">
      <selection activeCell="W27" sqref="W27:Z27"/>
    </sheetView>
  </sheetViews>
  <sheetFormatPr defaultColWidth="2.625" defaultRowHeight="13.5" x14ac:dyDescent="0.15"/>
  <cols>
    <col min="46" max="49" width="4.625" customWidth="1"/>
  </cols>
  <sheetData>
    <row r="1" spans="1:49" ht="31.5" x14ac:dyDescent="0.15">
      <c r="K1" s="34" t="s">
        <v>46</v>
      </c>
      <c r="L1" s="34"/>
    </row>
    <row r="2" spans="1:49" x14ac:dyDescent="0.15">
      <c r="AM2" s="53"/>
      <c r="AN2" t="s">
        <v>66</v>
      </c>
    </row>
    <row r="3" spans="1:49" x14ac:dyDescent="0.15">
      <c r="AL3" s="33"/>
      <c r="AM3" s="52"/>
      <c r="AN3" s="33" t="s">
        <v>65</v>
      </c>
      <c r="AO3" s="33"/>
      <c r="AP3" s="33"/>
      <c r="AQ3" s="33"/>
      <c r="AR3" s="33"/>
      <c r="AS3" s="33"/>
      <c r="AT3" s="35"/>
    </row>
    <row r="4" spans="1:49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3"/>
      <c r="AM4" s="54"/>
      <c r="AN4" s="33" t="s">
        <v>67</v>
      </c>
      <c r="AO4" s="33"/>
      <c r="AP4" s="33"/>
      <c r="AQ4" s="33"/>
      <c r="AR4" s="33"/>
      <c r="AS4" s="33"/>
      <c r="AT4" s="35"/>
      <c r="AU4" s="38"/>
      <c r="AV4" s="38"/>
      <c r="AW4" s="38"/>
    </row>
    <row r="5" spans="1:49" x14ac:dyDescent="0.1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56" t="s">
        <v>69</v>
      </c>
      <c r="AN5" s="33"/>
      <c r="AO5" s="33"/>
      <c r="AP5" s="33"/>
      <c r="AQ5" s="33"/>
      <c r="AR5" s="33"/>
      <c r="AS5" s="33"/>
      <c r="AT5" s="35"/>
      <c r="AU5" s="35"/>
      <c r="AV5" s="35"/>
      <c r="AW5" s="38"/>
    </row>
    <row r="6" spans="1:49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5"/>
      <c r="AU6" s="35"/>
      <c r="AV6" s="35"/>
      <c r="AW6" s="38"/>
    </row>
    <row r="7" spans="1:49" x14ac:dyDescent="0.15">
      <c r="A7" s="33" t="s">
        <v>40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5"/>
      <c r="AU7" s="35"/>
      <c r="AV7" s="35"/>
      <c r="AW7" s="38"/>
    </row>
    <row r="8" spans="1:49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5"/>
      <c r="AU8" s="35"/>
      <c r="AV8" s="35"/>
      <c r="AW8" s="38"/>
    </row>
    <row r="9" spans="1:49" x14ac:dyDescent="0.15">
      <c r="A9" s="33" t="s">
        <v>41</v>
      </c>
      <c r="B9" s="33"/>
      <c r="C9" s="33"/>
      <c r="D9" s="33"/>
      <c r="E9" s="33"/>
      <c r="F9" s="33"/>
      <c r="G9" s="33"/>
      <c r="H9" s="33"/>
      <c r="I9" s="33"/>
      <c r="J9" s="216" t="str">
        <f>增值税专用发票!AK4</f>
        <v>‘01943098</v>
      </c>
      <c r="K9" s="217"/>
      <c r="L9" s="217"/>
      <c r="M9" s="217"/>
      <c r="N9" s="217"/>
      <c r="O9" s="217"/>
      <c r="P9" s="217"/>
      <c r="Q9" s="217"/>
      <c r="R9" s="217"/>
      <c r="S9" s="218"/>
      <c r="T9" s="33"/>
      <c r="U9" s="33"/>
      <c r="V9" s="162" t="s">
        <v>42</v>
      </c>
      <c r="W9" s="162"/>
      <c r="X9" s="162"/>
      <c r="Y9" s="162"/>
      <c r="Z9" s="162"/>
      <c r="AA9" s="162"/>
      <c r="AB9" s="162"/>
      <c r="AC9" s="162"/>
      <c r="AD9" s="162"/>
      <c r="AE9" s="162"/>
      <c r="AF9" s="33"/>
      <c r="AG9" s="33"/>
      <c r="AH9" s="33" t="s">
        <v>43</v>
      </c>
      <c r="AI9" s="219">
        <f>'增值税应税货物或劳务销货清单 第一页'!AI9:AJ9</f>
        <v>3</v>
      </c>
      <c r="AJ9" s="220"/>
      <c r="AK9" s="33" t="s">
        <v>44</v>
      </c>
      <c r="AL9" s="33"/>
      <c r="AM9" s="33" t="s">
        <v>45</v>
      </c>
      <c r="AN9" s="165">
        <v>2</v>
      </c>
      <c r="AO9" s="166"/>
      <c r="AP9" s="33" t="s">
        <v>44</v>
      </c>
      <c r="AQ9" s="33"/>
      <c r="AR9" s="33"/>
      <c r="AS9" s="33"/>
      <c r="AT9" s="35"/>
      <c r="AU9" s="35"/>
      <c r="AV9" s="35"/>
      <c r="AW9" s="38"/>
    </row>
    <row r="10" spans="1:49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8"/>
    </row>
    <row r="11" spans="1:49" x14ac:dyDescent="0.15">
      <c r="A11" s="36" t="s">
        <v>47</v>
      </c>
      <c r="B11" s="37"/>
      <c r="C11" s="167" t="s">
        <v>55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9"/>
      <c r="N11" s="167" t="s">
        <v>48</v>
      </c>
      <c r="O11" s="168"/>
      <c r="P11" s="168"/>
      <c r="Q11" s="168"/>
      <c r="R11" s="168"/>
      <c r="S11" s="168"/>
      <c r="T11" s="169"/>
      <c r="U11" s="36" t="s">
        <v>49</v>
      </c>
      <c r="V11" s="37"/>
      <c r="W11" s="167" t="s">
        <v>50</v>
      </c>
      <c r="X11" s="168"/>
      <c r="Y11" s="168"/>
      <c r="Z11" s="169"/>
      <c r="AA11" s="167" t="s">
        <v>51</v>
      </c>
      <c r="AB11" s="168"/>
      <c r="AC11" s="168"/>
      <c r="AD11" s="168"/>
      <c r="AE11" s="168"/>
      <c r="AF11" s="169"/>
      <c r="AG11" s="167" t="s">
        <v>52</v>
      </c>
      <c r="AH11" s="168"/>
      <c r="AI11" s="168"/>
      <c r="AJ11" s="168"/>
      <c r="AK11" s="169"/>
      <c r="AL11" s="167" t="s">
        <v>53</v>
      </c>
      <c r="AM11" s="169"/>
      <c r="AN11" s="167" t="s">
        <v>54</v>
      </c>
      <c r="AO11" s="168"/>
      <c r="AP11" s="168"/>
      <c r="AQ11" s="168"/>
      <c r="AR11" s="169"/>
      <c r="AS11" s="39"/>
      <c r="AT11" s="170" t="s">
        <v>63</v>
      </c>
      <c r="AU11" s="171"/>
      <c r="AV11" s="171"/>
      <c r="AW11" s="172"/>
    </row>
    <row r="12" spans="1:49" s="39" customFormat="1" ht="11.25" x14ac:dyDescent="0.15">
      <c r="A12" s="173">
        <f>ROW()+15</f>
        <v>27</v>
      </c>
      <c r="B12" s="173"/>
      <c r="C12" s="174"/>
      <c r="D12" s="175"/>
      <c r="E12" s="175"/>
      <c r="F12" s="175"/>
      <c r="G12" s="175"/>
      <c r="H12" s="175"/>
      <c r="I12" s="175"/>
      <c r="J12" s="175"/>
      <c r="K12" s="175"/>
      <c r="L12" s="175"/>
      <c r="M12" s="176"/>
      <c r="N12" s="175"/>
      <c r="O12" s="175"/>
      <c r="P12" s="175"/>
      <c r="Q12" s="175"/>
      <c r="R12" s="175"/>
      <c r="S12" s="175"/>
      <c r="T12" s="176"/>
      <c r="U12" s="177" t="s">
        <v>62</v>
      </c>
      <c r="V12" s="178"/>
      <c r="W12" s="179"/>
      <c r="X12" s="180"/>
      <c r="Y12" s="180"/>
      <c r="Z12" s="181"/>
      <c r="AA12" s="182"/>
      <c r="AB12" s="183"/>
      <c r="AC12" s="183"/>
      <c r="AD12" s="183"/>
      <c r="AE12" s="183"/>
      <c r="AF12" s="184"/>
      <c r="AG12" s="221">
        <f>W12*AA12</f>
        <v>0</v>
      </c>
      <c r="AH12" s="222"/>
      <c r="AI12" s="222"/>
      <c r="AJ12" s="222"/>
      <c r="AK12" s="223"/>
      <c r="AL12" s="188">
        <v>0.17</v>
      </c>
      <c r="AM12" s="178"/>
      <c r="AN12" s="189">
        <f>AG12*0.17</f>
        <v>0</v>
      </c>
      <c r="AO12" s="190"/>
      <c r="AP12" s="190"/>
      <c r="AQ12" s="190"/>
      <c r="AR12" s="191"/>
      <c r="AT12" s="192" t="s">
        <v>64</v>
      </c>
      <c r="AU12" s="193"/>
      <c r="AV12" s="193"/>
      <c r="AW12" s="194"/>
    </row>
    <row r="13" spans="1:49" s="39" customFormat="1" ht="11.25" x14ac:dyDescent="0.15">
      <c r="A13" s="173">
        <f t="shared" ref="A13:A37" si="0">ROW()+15</f>
        <v>28</v>
      </c>
      <c r="B13" s="173"/>
      <c r="C13" s="174"/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175"/>
      <c r="O13" s="175"/>
      <c r="P13" s="175"/>
      <c r="Q13" s="175"/>
      <c r="R13" s="175"/>
      <c r="S13" s="175"/>
      <c r="T13" s="176"/>
      <c r="U13" s="177" t="s">
        <v>62</v>
      </c>
      <c r="V13" s="178"/>
      <c r="W13" s="179"/>
      <c r="X13" s="180"/>
      <c r="Y13" s="180"/>
      <c r="Z13" s="181"/>
      <c r="AA13" s="182"/>
      <c r="AB13" s="183"/>
      <c r="AC13" s="183"/>
      <c r="AD13" s="183"/>
      <c r="AE13" s="183"/>
      <c r="AF13" s="184"/>
      <c r="AG13" s="221">
        <f t="shared" ref="AG13:AG37" si="1">W13*AA13</f>
        <v>0</v>
      </c>
      <c r="AH13" s="222"/>
      <c r="AI13" s="222"/>
      <c r="AJ13" s="222"/>
      <c r="AK13" s="223"/>
      <c r="AL13" s="188">
        <v>0.17</v>
      </c>
      <c r="AM13" s="178"/>
      <c r="AN13" s="189">
        <f t="shared" ref="AN13:AN37" si="2">AG13*0.17</f>
        <v>0</v>
      </c>
      <c r="AO13" s="190"/>
      <c r="AP13" s="190"/>
      <c r="AQ13" s="190"/>
      <c r="AR13" s="191"/>
      <c r="AT13" s="192" t="s">
        <v>64</v>
      </c>
      <c r="AU13" s="193"/>
      <c r="AV13" s="193"/>
      <c r="AW13" s="194"/>
    </row>
    <row r="14" spans="1:49" s="39" customFormat="1" ht="11.25" x14ac:dyDescent="0.15">
      <c r="A14" s="173">
        <f t="shared" si="0"/>
        <v>29</v>
      </c>
      <c r="B14" s="173"/>
      <c r="C14" s="174"/>
      <c r="D14" s="175"/>
      <c r="E14" s="175"/>
      <c r="F14" s="175"/>
      <c r="G14" s="175"/>
      <c r="H14" s="175"/>
      <c r="I14" s="175"/>
      <c r="J14" s="175"/>
      <c r="K14" s="175"/>
      <c r="L14" s="175"/>
      <c r="M14" s="176"/>
      <c r="N14" s="175"/>
      <c r="O14" s="175"/>
      <c r="P14" s="175"/>
      <c r="Q14" s="175"/>
      <c r="R14" s="175"/>
      <c r="S14" s="175"/>
      <c r="T14" s="176"/>
      <c r="U14" s="177" t="s">
        <v>62</v>
      </c>
      <c r="V14" s="178"/>
      <c r="W14" s="179"/>
      <c r="X14" s="180"/>
      <c r="Y14" s="180"/>
      <c r="Z14" s="181"/>
      <c r="AA14" s="182"/>
      <c r="AB14" s="183"/>
      <c r="AC14" s="183"/>
      <c r="AD14" s="183"/>
      <c r="AE14" s="183"/>
      <c r="AF14" s="184"/>
      <c r="AG14" s="221">
        <f t="shared" si="1"/>
        <v>0</v>
      </c>
      <c r="AH14" s="222"/>
      <c r="AI14" s="222"/>
      <c r="AJ14" s="222"/>
      <c r="AK14" s="223"/>
      <c r="AL14" s="188">
        <v>0.17</v>
      </c>
      <c r="AM14" s="178"/>
      <c r="AN14" s="189">
        <f t="shared" si="2"/>
        <v>0</v>
      </c>
      <c r="AO14" s="190"/>
      <c r="AP14" s="190"/>
      <c r="AQ14" s="190"/>
      <c r="AR14" s="191"/>
      <c r="AT14" s="192" t="s">
        <v>64</v>
      </c>
      <c r="AU14" s="193"/>
      <c r="AV14" s="193"/>
      <c r="AW14" s="194"/>
    </row>
    <row r="15" spans="1:49" s="39" customFormat="1" ht="11.25" x14ac:dyDescent="0.15">
      <c r="A15" s="173">
        <f t="shared" si="0"/>
        <v>30</v>
      </c>
      <c r="B15" s="173"/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6"/>
      <c r="N15" s="175"/>
      <c r="O15" s="175"/>
      <c r="P15" s="175"/>
      <c r="Q15" s="175"/>
      <c r="R15" s="175"/>
      <c r="S15" s="175"/>
      <c r="T15" s="176"/>
      <c r="U15" s="177" t="s">
        <v>62</v>
      </c>
      <c r="V15" s="178"/>
      <c r="W15" s="179"/>
      <c r="X15" s="180"/>
      <c r="Y15" s="180"/>
      <c r="Z15" s="181"/>
      <c r="AA15" s="182"/>
      <c r="AB15" s="183"/>
      <c r="AC15" s="183"/>
      <c r="AD15" s="183"/>
      <c r="AE15" s="183"/>
      <c r="AF15" s="184"/>
      <c r="AG15" s="221">
        <f t="shared" si="1"/>
        <v>0</v>
      </c>
      <c r="AH15" s="222"/>
      <c r="AI15" s="222"/>
      <c r="AJ15" s="222"/>
      <c r="AK15" s="223"/>
      <c r="AL15" s="188">
        <v>0.17</v>
      </c>
      <c r="AM15" s="178"/>
      <c r="AN15" s="189">
        <f t="shared" si="2"/>
        <v>0</v>
      </c>
      <c r="AO15" s="190"/>
      <c r="AP15" s="190"/>
      <c r="AQ15" s="190"/>
      <c r="AR15" s="191"/>
      <c r="AT15" s="192" t="s">
        <v>64</v>
      </c>
      <c r="AU15" s="193"/>
      <c r="AV15" s="193"/>
      <c r="AW15" s="194"/>
    </row>
    <row r="16" spans="1:49" s="39" customFormat="1" ht="11.25" x14ac:dyDescent="0.15">
      <c r="A16" s="173">
        <f t="shared" si="0"/>
        <v>31</v>
      </c>
      <c r="B16" s="173"/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6"/>
      <c r="N16" s="175"/>
      <c r="O16" s="175"/>
      <c r="P16" s="175"/>
      <c r="Q16" s="175"/>
      <c r="R16" s="175"/>
      <c r="S16" s="175"/>
      <c r="T16" s="176"/>
      <c r="U16" s="177" t="s">
        <v>62</v>
      </c>
      <c r="V16" s="178"/>
      <c r="W16" s="179"/>
      <c r="X16" s="180"/>
      <c r="Y16" s="180"/>
      <c r="Z16" s="181"/>
      <c r="AA16" s="182"/>
      <c r="AB16" s="183"/>
      <c r="AC16" s="183"/>
      <c r="AD16" s="183"/>
      <c r="AE16" s="183"/>
      <c r="AF16" s="184"/>
      <c r="AG16" s="221">
        <f t="shared" si="1"/>
        <v>0</v>
      </c>
      <c r="AH16" s="222"/>
      <c r="AI16" s="222"/>
      <c r="AJ16" s="222"/>
      <c r="AK16" s="223"/>
      <c r="AL16" s="188">
        <v>0.17</v>
      </c>
      <c r="AM16" s="178"/>
      <c r="AN16" s="189">
        <f t="shared" si="2"/>
        <v>0</v>
      </c>
      <c r="AO16" s="190"/>
      <c r="AP16" s="190"/>
      <c r="AQ16" s="190"/>
      <c r="AR16" s="191"/>
      <c r="AT16" s="192" t="s">
        <v>64</v>
      </c>
      <c r="AU16" s="193"/>
      <c r="AV16" s="193"/>
      <c r="AW16" s="194"/>
    </row>
    <row r="17" spans="1:49" s="39" customFormat="1" ht="11.25" x14ac:dyDescent="0.15">
      <c r="A17" s="173">
        <f t="shared" si="0"/>
        <v>32</v>
      </c>
      <c r="B17" s="173"/>
      <c r="C17" s="174"/>
      <c r="D17" s="175"/>
      <c r="E17" s="175"/>
      <c r="F17" s="175"/>
      <c r="G17" s="175"/>
      <c r="H17" s="175"/>
      <c r="I17" s="175"/>
      <c r="J17" s="175"/>
      <c r="K17" s="175"/>
      <c r="L17" s="175"/>
      <c r="M17" s="176"/>
      <c r="N17" s="175"/>
      <c r="O17" s="175"/>
      <c r="P17" s="175"/>
      <c r="Q17" s="175"/>
      <c r="R17" s="175"/>
      <c r="S17" s="175"/>
      <c r="T17" s="176"/>
      <c r="U17" s="177" t="s">
        <v>62</v>
      </c>
      <c r="V17" s="178"/>
      <c r="W17" s="179"/>
      <c r="X17" s="180"/>
      <c r="Y17" s="180"/>
      <c r="Z17" s="181"/>
      <c r="AA17" s="182"/>
      <c r="AB17" s="183"/>
      <c r="AC17" s="183"/>
      <c r="AD17" s="183"/>
      <c r="AE17" s="183"/>
      <c r="AF17" s="184"/>
      <c r="AG17" s="221">
        <f t="shared" si="1"/>
        <v>0</v>
      </c>
      <c r="AH17" s="222"/>
      <c r="AI17" s="222"/>
      <c r="AJ17" s="222"/>
      <c r="AK17" s="223"/>
      <c r="AL17" s="188">
        <v>0.17</v>
      </c>
      <c r="AM17" s="178"/>
      <c r="AN17" s="189">
        <f t="shared" si="2"/>
        <v>0</v>
      </c>
      <c r="AO17" s="190"/>
      <c r="AP17" s="190"/>
      <c r="AQ17" s="190"/>
      <c r="AR17" s="191"/>
      <c r="AT17" s="192" t="s">
        <v>64</v>
      </c>
      <c r="AU17" s="193"/>
      <c r="AV17" s="193"/>
      <c r="AW17" s="194"/>
    </row>
    <row r="18" spans="1:49" s="39" customFormat="1" ht="11.25" x14ac:dyDescent="0.15">
      <c r="A18" s="173">
        <f t="shared" si="0"/>
        <v>33</v>
      </c>
      <c r="B18" s="173"/>
      <c r="C18" s="174"/>
      <c r="D18" s="175"/>
      <c r="E18" s="175"/>
      <c r="F18" s="175"/>
      <c r="G18" s="175"/>
      <c r="H18" s="175"/>
      <c r="I18" s="175"/>
      <c r="J18" s="175"/>
      <c r="K18" s="175"/>
      <c r="L18" s="175"/>
      <c r="M18" s="176"/>
      <c r="N18" s="175"/>
      <c r="O18" s="175"/>
      <c r="P18" s="175"/>
      <c r="Q18" s="175"/>
      <c r="R18" s="175"/>
      <c r="S18" s="175"/>
      <c r="T18" s="176"/>
      <c r="U18" s="177" t="s">
        <v>62</v>
      </c>
      <c r="V18" s="178"/>
      <c r="W18" s="179"/>
      <c r="X18" s="180"/>
      <c r="Y18" s="180"/>
      <c r="Z18" s="181"/>
      <c r="AA18" s="182"/>
      <c r="AB18" s="183"/>
      <c r="AC18" s="183"/>
      <c r="AD18" s="183"/>
      <c r="AE18" s="183"/>
      <c r="AF18" s="184"/>
      <c r="AG18" s="221">
        <f t="shared" si="1"/>
        <v>0</v>
      </c>
      <c r="AH18" s="222"/>
      <c r="AI18" s="222"/>
      <c r="AJ18" s="222"/>
      <c r="AK18" s="223"/>
      <c r="AL18" s="188">
        <v>0.17</v>
      </c>
      <c r="AM18" s="178"/>
      <c r="AN18" s="189">
        <f t="shared" si="2"/>
        <v>0</v>
      </c>
      <c r="AO18" s="190"/>
      <c r="AP18" s="190"/>
      <c r="AQ18" s="190"/>
      <c r="AR18" s="191"/>
      <c r="AT18" s="192" t="s">
        <v>64</v>
      </c>
      <c r="AU18" s="193"/>
      <c r="AV18" s="193"/>
      <c r="AW18" s="194"/>
    </row>
    <row r="19" spans="1:49" s="39" customFormat="1" ht="11.25" x14ac:dyDescent="0.15">
      <c r="A19" s="173">
        <f t="shared" si="0"/>
        <v>34</v>
      </c>
      <c r="B19" s="173"/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6"/>
      <c r="N19" s="175"/>
      <c r="O19" s="175"/>
      <c r="P19" s="175"/>
      <c r="Q19" s="175"/>
      <c r="R19" s="175"/>
      <c r="S19" s="175"/>
      <c r="T19" s="176"/>
      <c r="U19" s="177" t="s">
        <v>62</v>
      </c>
      <c r="V19" s="178"/>
      <c r="W19" s="179"/>
      <c r="X19" s="180"/>
      <c r="Y19" s="180"/>
      <c r="Z19" s="181"/>
      <c r="AA19" s="182"/>
      <c r="AB19" s="183"/>
      <c r="AC19" s="183"/>
      <c r="AD19" s="183"/>
      <c r="AE19" s="183"/>
      <c r="AF19" s="184"/>
      <c r="AG19" s="221">
        <f t="shared" si="1"/>
        <v>0</v>
      </c>
      <c r="AH19" s="222"/>
      <c r="AI19" s="222"/>
      <c r="AJ19" s="222"/>
      <c r="AK19" s="223"/>
      <c r="AL19" s="188">
        <v>0.17</v>
      </c>
      <c r="AM19" s="178"/>
      <c r="AN19" s="189">
        <f t="shared" si="2"/>
        <v>0</v>
      </c>
      <c r="AO19" s="190"/>
      <c r="AP19" s="190"/>
      <c r="AQ19" s="190"/>
      <c r="AR19" s="191"/>
      <c r="AT19" s="192" t="s">
        <v>64</v>
      </c>
      <c r="AU19" s="193"/>
      <c r="AV19" s="193"/>
      <c r="AW19" s="194"/>
    </row>
    <row r="20" spans="1:49" s="39" customFormat="1" ht="11.25" x14ac:dyDescent="0.15">
      <c r="A20" s="173">
        <f t="shared" si="0"/>
        <v>35</v>
      </c>
      <c r="B20" s="173"/>
      <c r="C20" s="174"/>
      <c r="D20" s="175"/>
      <c r="E20" s="175"/>
      <c r="F20" s="175"/>
      <c r="G20" s="175"/>
      <c r="H20" s="175"/>
      <c r="I20" s="175"/>
      <c r="J20" s="175"/>
      <c r="K20" s="175"/>
      <c r="L20" s="175"/>
      <c r="M20" s="176"/>
      <c r="N20" s="175"/>
      <c r="O20" s="175"/>
      <c r="P20" s="175"/>
      <c r="Q20" s="175"/>
      <c r="R20" s="175"/>
      <c r="S20" s="175"/>
      <c r="T20" s="176"/>
      <c r="U20" s="177" t="s">
        <v>62</v>
      </c>
      <c r="V20" s="178"/>
      <c r="W20" s="179"/>
      <c r="X20" s="180"/>
      <c r="Y20" s="180"/>
      <c r="Z20" s="181"/>
      <c r="AA20" s="182"/>
      <c r="AB20" s="183"/>
      <c r="AC20" s="183"/>
      <c r="AD20" s="183"/>
      <c r="AE20" s="183"/>
      <c r="AF20" s="184"/>
      <c r="AG20" s="221">
        <f t="shared" si="1"/>
        <v>0</v>
      </c>
      <c r="AH20" s="222"/>
      <c r="AI20" s="222"/>
      <c r="AJ20" s="222"/>
      <c r="AK20" s="223"/>
      <c r="AL20" s="188">
        <v>0.17</v>
      </c>
      <c r="AM20" s="178"/>
      <c r="AN20" s="189">
        <f t="shared" si="2"/>
        <v>0</v>
      </c>
      <c r="AO20" s="190"/>
      <c r="AP20" s="190"/>
      <c r="AQ20" s="190"/>
      <c r="AR20" s="191"/>
      <c r="AT20" s="192" t="s">
        <v>64</v>
      </c>
      <c r="AU20" s="193"/>
      <c r="AV20" s="193"/>
      <c r="AW20" s="194"/>
    </row>
    <row r="21" spans="1:49" s="39" customFormat="1" ht="11.25" x14ac:dyDescent="0.15">
      <c r="A21" s="173">
        <f t="shared" si="0"/>
        <v>36</v>
      </c>
      <c r="B21" s="173"/>
      <c r="C21" s="174"/>
      <c r="D21" s="175"/>
      <c r="E21" s="175"/>
      <c r="F21" s="175"/>
      <c r="G21" s="175"/>
      <c r="H21" s="175"/>
      <c r="I21" s="175"/>
      <c r="J21" s="175"/>
      <c r="K21" s="175"/>
      <c r="L21" s="175"/>
      <c r="M21" s="176"/>
      <c r="N21" s="175"/>
      <c r="O21" s="175"/>
      <c r="P21" s="175"/>
      <c r="Q21" s="175"/>
      <c r="R21" s="175"/>
      <c r="S21" s="175"/>
      <c r="T21" s="176"/>
      <c r="U21" s="177" t="s">
        <v>62</v>
      </c>
      <c r="V21" s="178"/>
      <c r="W21" s="179"/>
      <c r="X21" s="180"/>
      <c r="Y21" s="180"/>
      <c r="Z21" s="181"/>
      <c r="AA21" s="182"/>
      <c r="AB21" s="183"/>
      <c r="AC21" s="183"/>
      <c r="AD21" s="183"/>
      <c r="AE21" s="183"/>
      <c r="AF21" s="184"/>
      <c r="AG21" s="221">
        <f t="shared" si="1"/>
        <v>0</v>
      </c>
      <c r="AH21" s="222"/>
      <c r="AI21" s="222"/>
      <c r="AJ21" s="222"/>
      <c r="AK21" s="223"/>
      <c r="AL21" s="188">
        <v>0.17</v>
      </c>
      <c r="AM21" s="178"/>
      <c r="AN21" s="189">
        <f t="shared" si="2"/>
        <v>0</v>
      </c>
      <c r="AO21" s="190"/>
      <c r="AP21" s="190"/>
      <c r="AQ21" s="190"/>
      <c r="AR21" s="191"/>
      <c r="AT21" s="192" t="s">
        <v>64</v>
      </c>
      <c r="AU21" s="193"/>
      <c r="AV21" s="193"/>
      <c r="AW21" s="194"/>
    </row>
    <row r="22" spans="1:49" s="39" customFormat="1" ht="11.25" x14ac:dyDescent="0.15">
      <c r="A22" s="173">
        <f t="shared" si="0"/>
        <v>37</v>
      </c>
      <c r="B22" s="173"/>
      <c r="C22" s="174"/>
      <c r="D22" s="175"/>
      <c r="E22" s="175"/>
      <c r="F22" s="175"/>
      <c r="G22" s="175"/>
      <c r="H22" s="175"/>
      <c r="I22" s="175"/>
      <c r="J22" s="175"/>
      <c r="K22" s="175"/>
      <c r="L22" s="175"/>
      <c r="M22" s="176"/>
      <c r="N22" s="175"/>
      <c r="O22" s="175"/>
      <c r="P22" s="175"/>
      <c r="Q22" s="175"/>
      <c r="R22" s="175"/>
      <c r="S22" s="175"/>
      <c r="T22" s="176"/>
      <c r="U22" s="177" t="s">
        <v>62</v>
      </c>
      <c r="V22" s="178"/>
      <c r="W22" s="179"/>
      <c r="X22" s="180"/>
      <c r="Y22" s="180"/>
      <c r="Z22" s="181"/>
      <c r="AA22" s="182"/>
      <c r="AB22" s="183"/>
      <c r="AC22" s="183"/>
      <c r="AD22" s="183"/>
      <c r="AE22" s="183"/>
      <c r="AF22" s="184"/>
      <c r="AG22" s="221">
        <f t="shared" si="1"/>
        <v>0</v>
      </c>
      <c r="AH22" s="222"/>
      <c r="AI22" s="222"/>
      <c r="AJ22" s="222"/>
      <c r="AK22" s="223"/>
      <c r="AL22" s="188">
        <v>0.17</v>
      </c>
      <c r="AM22" s="178"/>
      <c r="AN22" s="189">
        <f t="shared" si="2"/>
        <v>0</v>
      </c>
      <c r="AO22" s="190"/>
      <c r="AP22" s="190"/>
      <c r="AQ22" s="190"/>
      <c r="AR22" s="191"/>
      <c r="AT22" s="192" t="s">
        <v>64</v>
      </c>
      <c r="AU22" s="193"/>
      <c r="AV22" s="193"/>
      <c r="AW22" s="194"/>
    </row>
    <row r="23" spans="1:49" s="39" customFormat="1" ht="11.25" x14ac:dyDescent="0.15">
      <c r="A23" s="173">
        <f t="shared" si="0"/>
        <v>38</v>
      </c>
      <c r="B23" s="173"/>
      <c r="C23" s="174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5"/>
      <c r="O23" s="175"/>
      <c r="P23" s="175"/>
      <c r="Q23" s="175"/>
      <c r="R23" s="175"/>
      <c r="S23" s="175"/>
      <c r="T23" s="176"/>
      <c r="U23" s="177" t="s">
        <v>62</v>
      </c>
      <c r="V23" s="178"/>
      <c r="W23" s="179"/>
      <c r="X23" s="180"/>
      <c r="Y23" s="180"/>
      <c r="Z23" s="181"/>
      <c r="AA23" s="182"/>
      <c r="AB23" s="183"/>
      <c r="AC23" s="183"/>
      <c r="AD23" s="183"/>
      <c r="AE23" s="183"/>
      <c r="AF23" s="184"/>
      <c r="AG23" s="221">
        <f t="shared" si="1"/>
        <v>0</v>
      </c>
      <c r="AH23" s="222"/>
      <c r="AI23" s="222"/>
      <c r="AJ23" s="222"/>
      <c r="AK23" s="223"/>
      <c r="AL23" s="188">
        <v>0.17</v>
      </c>
      <c r="AM23" s="178"/>
      <c r="AN23" s="189">
        <f t="shared" si="2"/>
        <v>0</v>
      </c>
      <c r="AO23" s="190"/>
      <c r="AP23" s="190"/>
      <c r="AQ23" s="190"/>
      <c r="AR23" s="191"/>
      <c r="AT23" s="192" t="s">
        <v>64</v>
      </c>
      <c r="AU23" s="193"/>
      <c r="AV23" s="193"/>
      <c r="AW23" s="194"/>
    </row>
    <row r="24" spans="1:49" s="39" customFormat="1" ht="11.25" x14ac:dyDescent="0.15">
      <c r="A24" s="173">
        <f t="shared" si="0"/>
        <v>39</v>
      </c>
      <c r="B24" s="173"/>
      <c r="C24" s="174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5"/>
      <c r="O24" s="175"/>
      <c r="P24" s="175"/>
      <c r="Q24" s="175"/>
      <c r="R24" s="175"/>
      <c r="S24" s="175"/>
      <c r="T24" s="176"/>
      <c r="U24" s="177" t="s">
        <v>62</v>
      </c>
      <c r="V24" s="178"/>
      <c r="W24" s="179"/>
      <c r="X24" s="180"/>
      <c r="Y24" s="180"/>
      <c r="Z24" s="181"/>
      <c r="AA24" s="182"/>
      <c r="AB24" s="183"/>
      <c r="AC24" s="183"/>
      <c r="AD24" s="183"/>
      <c r="AE24" s="183"/>
      <c r="AF24" s="184"/>
      <c r="AG24" s="221">
        <f t="shared" si="1"/>
        <v>0</v>
      </c>
      <c r="AH24" s="222"/>
      <c r="AI24" s="222"/>
      <c r="AJ24" s="222"/>
      <c r="AK24" s="223"/>
      <c r="AL24" s="188">
        <v>0.17</v>
      </c>
      <c r="AM24" s="178"/>
      <c r="AN24" s="189">
        <f t="shared" si="2"/>
        <v>0</v>
      </c>
      <c r="AO24" s="190"/>
      <c r="AP24" s="190"/>
      <c r="AQ24" s="190"/>
      <c r="AR24" s="191"/>
      <c r="AT24" s="192" t="s">
        <v>64</v>
      </c>
      <c r="AU24" s="193"/>
      <c r="AV24" s="193"/>
      <c r="AW24" s="194"/>
    </row>
    <row r="25" spans="1:49" s="39" customFormat="1" ht="11.25" x14ac:dyDescent="0.15">
      <c r="A25" s="173">
        <f t="shared" si="0"/>
        <v>40</v>
      </c>
      <c r="B25" s="173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6"/>
      <c r="N25" s="175"/>
      <c r="O25" s="175"/>
      <c r="P25" s="175"/>
      <c r="Q25" s="175"/>
      <c r="R25" s="175"/>
      <c r="S25" s="175"/>
      <c r="T25" s="176"/>
      <c r="U25" s="177" t="s">
        <v>62</v>
      </c>
      <c r="V25" s="178"/>
      <c r="W25" s="179"/>
      <c r="X25" s="180"/>
      <c r="Y25" s="180"/>
      <c r="Z25" s="181"/>
      <c r="AA25" s="182"/>
      <c r="AB25" s="183"/>
      <c r="AC25" s="183"/>
      <c r="AD25" s="183"/>
      <c r="AE25" s="183"/>
      <c r="AF25" s="184"/>
      <c r="AG25" s="221">
        <f t="shared" si="1"/>
        <v>0</v>
      </c>
      <c r="AH25" s="222"/>
      <c r="AI25" s="222"/>
      <c r="AJ25" s="222"/>
      <c r="AK25" s="223"/>
      <c r="AL25" s="188">
        <v>0.17</v>
      </c>
      <c r="AM25" s="178"/>
      <c r="AN25" s="189">
        <f t="shared" si="2"/>
        <v>0</v>
      </c>
      <c r="AO25" s="190"/>
      <c r="AP25" s="190"/>
      <c r="AQ25" s="190"/>
      <c r="AR25" s="191"/>
      <c r="AT25" s="192" t="s">
        <v>64</v>
      </c>
      <c r="AU25" s="193"/>
      <c r="AV25" s="193"/>
      <c r="AW25" s="194"/>
    </row>
    <row r="26" spans="1:49" s="39" customFormat="1" ht="11.25" x14ac:dyDescent="0.15">
      <c r="A26" s="173">
        <f t="shared" si="0"/>
        <v>41</v>
      </c>
      <c r="B26" s="173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6"/>
      <c r="N26" s="175"/>
      <c r="O26" s="175"/>
      <c r="P26" s="175"/>
      <c r="Q26" s="175"/>
      <c r="R26" s="175"/>
      <c r="S26" s="175"/>
      <c r="T26" s="176"/>
      <c r="U26" s="177" t="s">
        <v>62</v>
      </c>
      <c r="V26" s="178"/>
      <c r="W26" s="179"/>
      <c r="X26" s="180"/>
      <c r="Y26" s="180"/>
      <c r="Z26" s="181"/>
      <c r="AA26" s="182"/>
      <c r="AB26" s="183"/>
      <c r="AC26" s="183"/>
      <c r="AD26" s="183"/>
      <c r="AE26" s="183"/>
      <c r="AF26" s="184"/>
      <c r="AG26" s="221">
        <f t="shared" si="1"/>
        <v>0</v>
      </c>
      <c r="AH26" s="222"/>
      <c r="AI26" s="222"/>
      <c r="AJ26" s="222"/>
      <c r="AK26" s="223"/>
      <c r="AL26" s="188">
        <v>0.17</v>
      </c>
      <c r="AM26" s="178"/>
      <c r="AN26" s="189">
        <f t="shared" si="2"/>
        <v>0</v>
      </c>
      <c r="AO26" s="190"/>
      <c r="AP26" s="190"/>
      <c r="AQ26" s="190"/>
      <c r="AR26" s="191"/>
      <c r="AT26" s="192" t="s">
        <v>64</v>
      </c>
      <c r="AU26" s="193"/>
      <c r="AV26" s="193"/>
      <c r="AW26" s="194"/>
    </row>
    <row r="27" spans="1:49" s="39" customFormat="1" ht="11.25" x14ac:dyDescent="0.15">
      <c r="A27" s="173">
        <f t="shared" si="0"/>
        <v>42</v>
      </c>
      <c r="B27" s="173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6"/>
      <c r="N27" s="175"/>
      <c r="O27" s="175"/>
      <c r="P27" s="175"/>
      <c r="Q27" s="175"/>
      <c r="R27" s="175"/>
      <c r="S27" s="175"/>
      <c r="T27" s="176"/>
      <c r="U27" s="177" t="s">
        <v>62</v>
      </c>
      <c r="V27" s="178"/>
      <c r="W27" s="179"/>
      <c r="X27" s="180"/>
      <c r="Y27" s="180"/>
      <c r="Z27" s="181"/>
      <c r="AA27" s="182"/>
      <c r="AB27" s="183"/>
      <c r="AC27" s="183"/>
      <c r="AD27" s="183"/>
      <c r="AE27" s="183"/>
      <c r="AF27" s="184"/>
      <c r="AG27" s="221">
        <f t="shared" si="1"/>
        <v>0</v>
      </c>
      <c r="AH27" s="222"/>
      <c r="AI27" s="222"/>
      <c r="AJ27" s="222"/>
      <c r="AK27" s="223"/>
      <c r="AL27" s="188">
        <v>0.17</v>
      </c>
      <c r="AM27" s="178"/>
      <c r="AN27" s="189">
        <f t="shared" si="2"/>
        <v>0</v>
      </c>
      <c r="AO27" s="190"/>
      <c r="AP27" s="190"/>
      <c r="AQ27" s="190"/>
      <c r="AR27" s="191"/>
      <c r="AT27" s="192" t="s">
        <v>64</v>
      </c>
      <c r="AU27" s="193"/>
      <c r="AV27" s="193"/>
      <c r="AW27" s="194"/>
    </row>
    <row r="28" spans="1:49" s="39" customFormat="1" ht="11.25" x14ac:dyDescent="0.15">
      <c r="A28" s="173">
        <f t="shared" si="0"/>
        <v>43</v>
      </c>
      <c r="B28" s="173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6"/>
      <c r="N28" s="175"/>
      <c r="O28" s="175"/>
      <c r="P28" s="175"/>
      <c r="Q28" s="175"/>
      <c r="R28" s="175"/>
      <c r="S28" s="175"/>
      <c r="T28" s="176"/>
      <c r="U28" s="177" t="s">
        <v>62</v>
      </c>
      <c r="V28" s="178"/>
      <c r="W28" s="179"/>
      <c r="X28" s="180"/>
      <c r="Y28" s="180"/>
      <c r="Z28" s="181"/>
      <c r="AA28" s="182"/>
      <c r="AB28" s="183"/>
      <c r="AC28" s="183"/>
      <c r="AD28" s="183"/>
      <c r="AE28" s="183"/>
      <c r="AF28" s="184"/>
      <c r="AG28" s="221">
        <f t="shared" si="1"/>
        <v>0</v>
      </c>
      <c r="AH28" s="222"/>
      <c r="AI28" s="222"/>
      <c r="AJ28" s="222"/>
      <c r="AK28" s="223"/>
      <c r="AL28" s="188">
        <v>0.17</v>
      </c>
      <c r="AM28" s="178"/>
      <c r="AN28" s="189">
        <f t="shared" si="2"/>
        <v>0</v>
      </c>
      <c r="AO28" s="190"/>
      <c r="AP28" s="190"/>
      <c r="AQ28" s="190"/>
      <c r="AR28" s="191"/>
      <c r="AT28" s="192" t="s">
        <v>64</v>
      </c>
      <c r="AU28" s="193"/>
      <c r="AV28" s="193"/>
      <c r="AW28" s="194"/>
    </row>
    <row r="29" spans="1:49" s="39" customFormat="1" ht="11.25" x14ac:dyDescent="0.15">
      <c r="A29" s="173">
        <f t="shared" si="0"/>
        <v>44</v>
      </c>
      <c r="B29" s="173"/>
      <c r="C29" s="174"/>
      <c r="D29" s="175"/>
      <c r="E29" s="175"/>
      <c r="F29" s="175"/>
      <c r="G29" s="175"/>
      <c r="H29" s="175"/>
      <c r="I29" s="175"/>
      <c r="J29" s="175"/>
      <c r="K29" s="175"/>
      <c r="L29" s="175"/>
      <c r="M29" s="176"/>
      <c r="N29" s="175"/>
      <c r="O29" s="175"/>
      <c r="P29" s="175"/>
      <c r="Q29" s="175"/>
      <c r="R29" s="175"/>
      <c r="S29" s="175"/>
      <c r="T29" s="176"/>
      <c r="U29" s="177" t="s">
        <v>62</v>
      </c>
      <c r="V29" s="178"/>
      <c r="W29" s="179"/>
      <c r="X29" s="180"/>
      <c r="Y29" s="180"/>
      <c r="Z29" s="181"/>
      <c r="AA29" s="182"/>
      <c r="AB29" s="183"/>
      <c r="AC29" s="183"/>
      <c r="AD29" s="183"/>
      <c r="AE29" s="183"/>
      <c r="AF29" s="184"/>
      <c r="AG29" s="221">
        <f t="shared" si="1"/>
        <v>0</v>
      </c>
      <c r="AH29" s="222"/>
      <c r="AI29" s="222"/>
      <c r="AJ29" s="222"/>
      <c r="AK29" s="223"/>
      <c r="AL29" s="188">
        <v>0.17</v>
      </c>
      <c r="AM29" s="178"/>
      <c r="AN29" s="189">
        <f t="shared" si="2"/>
        <v>0</v>
      </c>
      <c r="AO29" s="190"/>
      <c r="AP29" s="190"/>
      <c r="AQ29" s="190"/>
      <c r="AR29" s="191"/>
      <c r="AT29" s="192" t="s">
        <v>64</v>
      </c>
      <c r="AU29" s="193"/>
      <c r="AV29" s="193"/>
      <c r="AW29" s="194"/>
    </row>
    <row r="30" spans="1:49" s="39" customFormat="1" ht="11.25" x14ac:dyDescent="0.15">
      <c r="A30" s="173">
        <f t="shared" si="0"/>
        <v>45</v>
      </c>
      <c r="B30" s="173"/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6"/>
      <c r="N30" s="175"/>
      <c r="O30" s="175"/>
      <c r="P30" s="175"/>
      <c r="Q30" s="175"/>
      <c r="R30" s="175"/>
      <c r="S30" s="175"/>
      <c r="T30" s="176"/>
      <c r="U30" s="177" t="s">
        <v>62</v>
      </c>
      <c r="V30" s="178"/>
      <c r="W30" s="179"/>
      <c r="X30" s="180"/>
      <c r="Y30" s="180"/>
      <c r="Z30" s="181"/>
      <c r="AA30" s="182"/>
      <c r="AB30" s="183"/>
      <c r="AC30" s="183"/>
      <c r="AD30" s="183"/>
      <c r="AE30" s="183"/>
      <c r="AF30" s="184"/>
      <c r="AG30" s="221">
        <f t="shared" si="1"/>
        <v>0</v>
      </c>
      <c r="AH30" s="222"/>
      <c r="AI30" s="222"/>
      <c r="AJ30" s="222"/>
      <c r="AK30" s="223"/>
      <c r="AL30" s="188">
        <v>0.17</v>
      </c>
      <c r="AM30" s="178"/>
      <c r="AN30" s="189">
        <f t="shared" si="2"/>
        <v>0</v>
      </c>
      <c r="AO30" s="190"/>
      <c r="AP30" s="190"/>
      <c r="AQ30" s="190"/>
      <c r="AR30" s="191"/>
      <c r="AT30" s="192" t="s">
        <v>64</v>
      </c>
      <c r="AU30" s="193"/>
      <c r="AV30" s="193"/>
      <c r="AW30" s="194"/>
    </row>
    <row r="31" spans="1:49" s="39" customFormat="1" ht="11.25" x14ac:dyDescent="0.15">
      <c r="A31" s="173">
        <f t="shared" si="0"/>
        <v>46</v>
      </c>
      <c r="B31" s="173"/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6"/>
      <c r="N31" s="174"/>
      <c r="O31" s="175"/>
      <c r="P31" s="175"/>
      <c r="Q31" s="175"/>
      <c r="R31" s="175"/>
      <c r="S31" s="175"/>
      <c r="T31" s="176"/>
      <c r="U31" s="177" t="s">
        <v>62</v>
      </c>
      <c r="V31" s="178"/>
      <c r="W31" s="179"/>
      <c r="X31" s="180"/>
      <c r="Y31" s="180"/>
      <c r="Z31" s="181"/>
      <c r="AA31" s="182"/>
      <c r="AB31" s="183"/>
      <c r="AC31" s="183"/>
      <c r="AD31" s="183"/>
      <c r="AE31" s="183"/>
      <c r="AF31" s="184"/>
      <c r="AG31" s="221">
        <f t="shared" si="1"/>
        <v>0</v>
      </c>
      <c r="AH31" s="222"/>
      <c r="AI31" s="222"/>
      <c r="AJ31" s="222"/>
      <c r="AK31" s="223"/>
      <c r="AL31" s="188">
        <v>0.17</v>
      </c>
      <c r="AM31" s="178"/>
      <c r="AN31" s="189">
        <f t="shared" si="2"/>
        <v>0</v>
      </c>
      <c r="AO31" s="190"/>
      <c r="AP31" s="190"/>
      <c r="AQ31" s="190"/>
      <c r="AR31" s="191"/>
      <c r="AT31" s="192" t="s">
        <v>64</v>
      </c>
      <c r="AU31" s="193"/>
      <c r="AV31" s="193"/>
      <c r="AW31" s="194"/>
    </row>
    <row r="32" spans="1:49" s="39" customFormat="1" ht="11.25" x14ac:dyDescent="0.15">
      <c r="A32" s="173">
        <f t="shared" si="0"/>
        <v>47</v>
      </c>
      <c r="B32" s="173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5"/>
      <c r="O32" s="175"/>
      <c r="P32" s="175"/>
      <c r="Q32" s="175"/>
      <c r="R32" s="175"/>
      <c r="S32" s="175"/>
      <c r="T32" s="176"/>
      <c r="U32" s="177" t="s">
        <v>62</v>
      </c>
      <c r="V32" s="178"/>
      <c r="W32" s="179"/>
      <c r="X32" s="180"/>
      <c r="Y32" s="180"/>
      <c r="Z32" s="181"/>
      <c r="AA32" s="182"/>
      <c r="AB32" s="183"/>
      <c r="AC32" s="183"/>
      <c r="AD32" s="183"/>
      <c r="AE32" s="183"/>
      <c r="AF32" s="184"/>
      <c r="AG32" s="221">
        <f t="shared" si="1"/>
        <v>0</v>
      </c>
      <c r="AH32" s="222"/>
      <c r="AI32" s="222"/>
      <c r="AJ32" s="222"/>
      <c r="AK32" s="223"/>
      <c r="AL32" s="188">
        <v>0.17</v>
      </c>
      <c r="AM32" s="178"/>
      <c r="AN32" s="189">
        <f t="shared" si="2"/>
        <v>0</v>
      </c>
      <c r="AO32" s="190"/>
      <c r="AP32" s="190"/>
      <c r="AQ32" s="190"/>
      <c r="AR32" s="191"/>
      <c r="AT32" s="192" t="s">
        <v>64</v>
      </c>
      <c r="AU32" s="193"/>
      <c r="AV32" s="193"/>
      <c r="AW32" s="194"/>
    </row>
    <row r="33" spans="1:49" s="39" customFormat="1" ht="11.25" x14ac:dyDescent="0.15">
      <c r="A33" s="173">
        <f t="shared" si="0"/>
        <v>48</v>
      </c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5"/>
      <c r="O33" s="175"/>
      <c r="P33" s="175"/>
      <c r="Q33" s="175"/>
      <c r="R33" s="175"/>
      <c r="S33" s="175"/>
      <c r="T33" s="176"/>
      <c r="U33" s="177" t="s">
        <v>62</v>
      </c>
      <c r="V33" s="178"/>
      <c r="W33" s="179"/>
      <c r="X33" s="180"/>
      <c r="Y33" s="180"/>
      <c r="Z33" s="181"/>
      <c r="AA33" s="182"/>
      <c r="AB33" s="183"/>
      <c r="AC33" s="183"/>
      <c r="AD33" s="183"/>
      <c r="AE33" s="183"/>
      <c r="AF33" s="184"/>
      <c r="AG33" s="221">
        <f t="shared" si="1"/>
        <v>0</v>
      </c>
      <c r="AH33" s="222"/>
      <c r="AI33" s="222"/>
      <c r="AJ33" s="222"/>
      <c r="AK33" s="223"/>
      <c r="AL33" s="188">
        <v>0.17</v>
      </c>
      <c r="AM33" s="178"/>
      <c r="AN33" s="189">
        <f t="shared" si="2"/>
        <v>0</v>
      </c>
      <c r="AO33" s="190"/>
      <c r="AP33" s="190"/>
      <c r="AQ33" s="190"/>
      <c r="AR33" s="191"/>
      <c r="AT33" s="192" t="s">
        <v>64</v>
      </c>
      <c r="AU33" s="193"/>
      <c r="AV33" s="193"/>
      <c r="AW33" s="194"/>
    </row>
    <row r="34" spans="1:49" s="39" customFormat="1" ht="11.25" x14ac:dyDescent="0.15">
      <c r="A34" s="173">
        <f t="shared" si="0"/>
        <v>49</v>
      </c>
      <c r="B34" s="173"/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6"/>
      <c r="N34" s="175"/>
      <c r="O34" s="175"/>
      <c r="P34" s="175"/>
      <c r="Q34" s="175"/>
      <c r="R34" s="175"/>
      <c r="S34" s="175"/>
      <c r="T34" s="176"/>
      <c r="U34" s="177" t="s">
        <v>62</v>
      </c>
      <c r="V34" s="178"/>
      <c r="W34" s="179"/>
      <c r="X34" s="180"/>
      <c r="Y34" s="180"/>
      <c r="Z34" s="181"/>
      <c r="AA34" s="182"/>
      <c r="AB34" s="183"/>
      <c r="AC34" s="183"/>
      <c r="AD34" s="183"/>
      <c r="AE34" s="183"/>
      <c r="AF34" s="184"/>
      <c r="AG34" s="221">
        <f t="shared" si="1"/>
        <v>0</v>
      </c>
      <c r="AH34" s="222"/>
      <c r="AI34" s="222"/>
      <c r="AJ34" s="222"/>
      <c r="AK34" s="223"/>
      <c r="AL34" s="188">
        <v>0.17</v>
      </c>
      <c r="AM34" s="178"/>
      <c r="AN34" s="189">
        <f t="shared" si="2"/>
        <v>0</v>
      </c>
      <c r="AO34" s="190"/>
      <c r="AP34" s="190"/>
      <c r="AQ34" s="190"/>
      <c r="AR34" s="191"/>
      <c r="AT34" s="192" t="s">
        <v>64</v>
      </c>
      <c r="AU34" s="193"/>
      <c r="AV34" s="193"/>
      <c r="AW34" s="194"/>
    </row>
    <row r="35" spans="1:49" s="39" customFormat="1" ht="11.25" x14ac:dyDescent="0.15">
      <c r="A35" s="173">
        <f t="shared" si="0"/>
        <v>50</v>
      </c>
      <c r="B35" s="173"/>
      <c r="C35" s="174"/>
      <c r="D35" s="175"/>
      <c r="E35" s="175"/>
      <c r="F35" s="175"/>
      <c r="G35" s="175"/>
      <c r="H35" s="175"/>
      <c r="I35" s="175"/>
      <c r="J35" s="175"/>
      <c r="K35" s="175"/>
      <c r="L35" s="175"/>
      <c r="M35" s="176"/>
      <c r="N35" s="175"/>
      <c r="O35" s="175"/>
      <c r="P35" s="175"/>
      <c r="Q35" s="175"/>
      <c r="R35" s="175"/>
      <c r="S35" s="175"/>
      <c r="T35" s="176"/>
      <c r="U35" s="177" t="s">
        <v>62</v>
      </c>
      <c r="V35" s="178"/>
      <c r="W35" s="179"/>
      <c r="X35" s="180"/>
      <c r="Y35" s="180"/>
      <c r="Z35" s="181"/>
      <c r="AA35" s="182"/>
      <c r="AB35" s="183"/>
      <c r="AC35" s="183"/>
      <c r="AD35" s="183"/>
      <c r="AE35" s="183"/>
      <c r="AF35" s="184"/>
      <c r="AG35" s="221">
        <f t="shared" si="1"/>
        <v>0</v>
      </c>
      <c r="AH35" s="222"/>
      <c r="AI35" s="222"/>
      <c r="AJ35" s="222"/>
      <c r="AK35" s="223"/>
      <c r="AL35" s="188">
        <v>0.17</v>
      </c>
      <c r="AM35" s="178"/>
      <c r="AN35" s="189">
        <f t="shared" si="2"/>
        <v>0</v>
      </c>
      <c r="AO35" s="190"/>
      <c r="AP35" s="190"/>
      <c r="AQ35" s="190"/>
      <c r="AR35" s="191"/>
      <c r="AT35" s="192" t="s">
        <v>64</v>
      </c>
      <c r="AU35" s="193"/>
      <c r="AV35" s="193"/>
      <c r="AW35" s="194"/>
    </row>
    <row r="36" spans="1:49" s="39" customFormat="1" ht="11.25" x14ac:dyDescent="0.15">
      <c r="A36" s="173">
        <f t="shared" si="0"/>
        <v>51</v>
      </c>
      <c r="B36" s="173"/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6"/>
      <c r="N36" s="175"/>
      <c r="O36" s="175"/>
      <c r="P36" s="175"/>
      <c r="Q36" s="175"/>
      <c r="R36" s="175"/>
      <c r="S36" s="175"/>
      <c r="T36" s="176"/>
      <c r="U36" s="177" t="s">
        <v>62</v>
      </c>
      <c r="V36" s="178"/>
      <c r="W36" s="179"/>
      <c r="X36" s="180"/>
      <c r="Y36" s="180"/>
      <c r="Z36" s="181"/>
      <c r="AA36" s="182"/>
      <c r="AB36" s="183"/>
      <c r="AC36" s="183"/>
      <c r="AD36" s="183"/>
      <c r="AE36" s="183"/>
      <c r="AF36" s="184"/>
      <c r="AG36" s="221">
        <f t="shared" si="1"/>
        <v>0</v>
      </c>
      <c r="AH36" s="222"/>
      <c r="AI36" s="222"/>
      <c r="AJ36" s="222"/>
      <c r="AK36" s="223"/>
      <c r="AL36" s="188">
        <v>0.17</v>
      </c>
      <c r="AM36" s="178"/>
      <c r="AN36" s="189">
        <f t="shared" si="2"/>
        <v>0</v>
      </c>
      <c r="AO36" s="190"/>
      <c r="AP36" s="190"/>
      <c r="AQ36" s="190"/>
      <c r="AR36" s="191"/>
      <c r="AT36" s="192" t="s">
        <v>64</v>
      </c>
      <c r="AU36" s="193"/>
      <c r="AV36" s="193"/>
      <c r="AW36" s="194"/>
    </row>
    <row r="37" spans="1:49" s="39" customFormat="1" ht="11.25" x14ac:dyDescent="0.15">
      <c r="A37" s="173">
        <f t="shared" si="0"/>
        <v>52</v>
      </c>
      <c r="B37" s="173"/>
      <c r="C37" s="174"/>
      <c r="D37" s="175"/>
      <c r="E37" s="175"/>
      <c r="F37" s="175"/>
      <c r="G37" s="175"/>
      <c r="H37" s="175"/>
      <c r="I37" s="175"/>
      <c r="J37" s="175"/>
      <c r="K37" s="175"/>
      <c r="L37" s="175"/>
      <c r="M37" s="176"/>
      <c r="N37" s="175"/>
      <c r="O37" s="175"/>
      <c r="P37" s="175"/>
      <c r="Q37" s="175"/>
      <c r="R37" s="175"/>
      <c r="S37" s="175"/>
      <c r="T37" s="176"/>
      <c r="U37" s="177" t="s">
        <v>62</v>
      </c>
      <c r="V37" s="178"/>
      <c r="W37" s="210"/>
      <c r="X37" s="211"/>
      <c r="Y37" s="211"/>
      <c r="Z37" s="212"/>
      <c r="AA37" s="213"/>
      <c r="AB37" s="214"/>
      <c r="AC37" s="214"/>
      <c r="AD37" s="214"/>
      <c r="AE37" s="214"/>
      <c r="AF37" s="215"/>
      <c r="AG37" s="221">
        <f t="shared" si="1"/>
        <v>0</v>
      </c>
      <c r="AH37" s="222"/>
      <c r="AI37" s="222"/>
      <c r="AJ37" s="222"/>
      <c r="AK37" s="223"/>
      <c r="AL37" s="188">
        <v>0.17</v>
      </c>
      <c r="AM37" s="178"/>
      <c r="AN37" s="189">
        <f t="shared" si="2"/>
        <v>0</v>
      </c>
      <c r="AO37" s="190"/>
      <c r="AP37" s="190"/>
      <c r="AQ37" s="190"/>
      <c r="AR37" s="191"/>
      <c r="AT37" s="192" t="s">
        <v>64</v>
      </c>
      <c r="AU37" s="193"/>
      <c r="AV37" s="193"/>
      <c r="AW37" s="194"/>
    </row>
    <row r="38" spans="1:49" s="46" customFormat="1" ht="11.25" x14ac:dyDescent="0.15">
      <c r="A38" s="197" t="s">
        <v>56</v>
      </c>
      <c r="B38" s="198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3"/>
      <c r="O38" s="44"/>
      <c r="P38" s="44"/>
      <c r="Q38" s="44"/>
      <c r="R38" s="44"/>
      <c r="S38" s="44"/>
      <c r="T38" s="45"/>
      <c r="U38" s="43"/>
      <c r="V38" s="45"/>
      <c r="W38" s="43"/>
      <c r="X38" s="44"/>
      <c r="Y38" s="44"/>
      <c r="Z38" s="45"/>
      <c r="AA38" s="43"/>
      <c r="AB38" s="44"/>
      <c r="AC38" s="44"/>
      <c r="AD38" s="44"/>
      <c r="AE38" s="44"/>
      <c r="AF38" s="44"/>
      <c r="AG38" s="224">
        <f>SUM(AG12:AK37)</f>
        <v>0</v>
      </c>
      <c r="AH38" s="225"/>
      <c r="AI38" s="225"/>
      <c r="AJ38" s="225"/>
      <c r="AK38" s="226"/>
      <c r="AL38" s="43"/>
      <c r="AM38" s="45"/>
      <c r="AN38" s="202">
        <f>SUM(AN12:AR37)</f>
        <v>0</v>
      </c>
      <c r="AO38" s="203"/>
      <c r="AP38" s="203"/>
      <c r="AQ38" s="203"/>
      <c r="AR38" s="204"/>
    </row>
    <row r="39" spans="1:49" s="46" customFormat="1" ht="11.25" x14ac:dyDescent="0.15">
      <c r="A39" s="205" t="s">
        <v>57</v>
      </c>
      <c r="B39" s="206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47"/>
      <c r="O39" s="48"/>
      <c r="P39" s="48"/>
      <c r="Q39" s="48"/>
      <c r="R39" s="48"/>
      <c r="S39" s="48"/>
      <c r="T39" s="49"/>
      <c r="U39" s="47"/>
      <c r="V39" s="49"/>
      <c r="W39" s="47"/>
      <c r="X39" s="48"/>
      <c r="Y39" s="48"/>
      <c r="Z39" s="49"/>
      <c r="AA39" s="47"/>
      <c r="AB39" s="48"/>
      <c r="AC39" s="48"/>
      <c r="AD39" s="48"/>
      <c r="AE39" s="48"/>
      <c r="AF39" s="48"/>
      <c r="AG39" s="224">
        <f>AG38+'增值税应税货物或劳务销货清单 第一页'!AG39:AK39</f>
        <v>38363.153846335503</v>
      </c>
      <c r="AH39" s="225"/>
      <c r="AI39" s="225"/>
      <c r="AJ39" s="225"/>
      <c r="AK39" s="226"/>
      <c r="AL39" s="47"/>
      <c r="AM39" s="49"/>
      <c r="AN39" s="207">
        <f>AN38+'增值税应税货物或劳务销货清单 第一页'!AN39:AR39</f>
        <v>6521.7361538770365</v>
      </c>
      <c r="AO39" s="208"/>
      <c r="AP39" s="208"/>
      <c r="AQ39" s="208"/>
      <c r="AR39" s="209"/>
    </row>
    <row r="40" spans="1:49" s="46" customFormat="1" ht="15" customHeight="1" x14ac:dyDescent="0.15">
      <c r="A40" s="195" t="s">
        <v>61</v>
      </c>
      <c r="B40" s="196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1"/>
    </row>
    <row r="41" spans="1:49" s="46" customFormat="1" ht="11.25" x14ac:dyDescent="0.15"/>
    <row r="42" spans="1:49" s="46" customFormat="1" ht="11.25" x14ac:dyDescent="0.15">
      <c r="C42" s="46" t="s">
        <v>58</v>
      </c>
      <c r="O42" s="46" t="s">
        <v>59</v>
      </c>
      <c r="AG42" s="46" t="s">
        <v>60</v>
      </c>
    </row>
    <row r="43" spans="1:49" s="46" customFormat="1" ht="11.25" x14ac:dyDescent="0.15"/>
    <row r="44" spans="1:49" s="46" customFormat="1" ht="11.25" x14ac:dyDescent="0.15"/>
    <row r="45" spans="1:49" s="46" customFormat="1" ht="11.25" x14ac:dyDescent="0.15"/>
  </sheetData>
  <sheetProtection password="CF5E" sheet="1" selectLockedCells="1"/>
  <mergeCells count="279">
    <mergeCell ref="AG38:AK38"/>
    <mergeCell ref="AN38:AR38"/>
    <mergeCell ref="A39:B39"/>
    <mergeCell ref="AG39:AK39"/>
    <mergeCell ref="AN39:AR39"/>
    <mergeCell ref="A37:B37"/>
    <mergeCell ref="C37:M37"/>
    <mergeCell ref="N37:T37"/>
    <mergeCell ref="U37:V37"/>
    <mergeCell ref="W37:Z37"/>
    <mergeCell ref="AA37:AF37"/>
    <mergeCell ref="AG37:AK37"/>
    <mergeCell ref="AL37:AM37"/>
    <mergeCell ref="A40:B40"/>
    <mergeCell ref="AT35:AW35"/>
    <mergeCell ref="A36:B36"/>
    <mergeCell ref="C36:M36"/>
    <mergeCell ref="N36:T36"/>
    <mergeCell ref="U36:V36"/>
    <mergeCell ref="W36:Z36"/>
    <mergeCell ref="AA36:AF36"/>
    <mergeCell ref="AG36:AK36"/>
    <mergeCell ref="AL36:AM36"/>
    <mergeCell ref="AN36:AR36"/>
    <mergeCell ref="AT36:AW36"/>
    <mergeCell ref="A35:B35"/>
    <mergeCell ref="C35:M35"/>
    <mergeCell ref="N35:T35"/>
    <mergeCell ref="U35:V35"/>
    <mergeCell ref="W35:Z35"/>
    <mergeCell ref="AA35:AF35"/>
    <mergeCell ref="AG35:AK35"/>
    <mergeCell ref="AL35:AM35"/>
    <mergeCell ref="AN35:AR35"/>
    <mergeCell ref="AN37:AR37"/>
    <mergeCell ref="AT37:AW37"/>
    <mergeCell ref="A38:B38"/>
    <mergeCell ref="AT33:AW33"/>
    <mergeCell ref="A34:B34"/>
    <mergeCell ref="C34:M34"/>
    <mergeCell ref="N34:T34"/>
    <mergeCell ref="U34:V34"/>
    <mergeCell ref="W34:Z34"/>
    <mergeCell ref="AA34:AF34"/>
    <mergeCell ref="AG34:AK34"/>
    <mergeCell ref="AL34:AM34"/>
    <mergeCell ref="AN34:AR34"/>
    <mergeCell ref="AT34:AW34"/>
    <mergeCell ref="A33:B33"/>
    <mergeCell ref="C33:M33"/>
    <mergeCell ref="N33:T33"/>
    <mergeCell ref="U33:V33"/>
    <mergeCell ref="W33:Z33"/>
    <mergeCell ref="AA33:AF33"/>
    <mergeCell ref="AG33:AK33"/>
    <mergeCell ref="AL33:AM33"/>
    <mergeCell ref="AN33:AR33"/>
    <mergeCell ref="AT31:AW31"/>
    <mergeCell ref="A32:B32"/>
    <mergeCell ref="C32:M32"/>
    <mergeCell ref="N32:T32"/>
    <mergeCell ref="U32:V32"/>
    <mergeCell ref="W32:Z32"/>
    <mergeCell ref="AA32:AF32"/>
    <mergeCell ref="AG32:AK32"/>
    <mergeCell ref="AL32:AM32"/>
    <mergeCell ref="AN32:AR32"/>
    <mergeCell ref="AT32:AW32"/>
    <mergeCell ref="A31:B31"/>
    <mergeCell ref="C31:M31"/>
    <mergeCell ref="N31:T31"/>
    <mergeCell ref="U31:V31"/>
    <mergeCell ref="W31:Z31"/>
    <mergeCell ref="AA31:AF31"/>
    <mergeCell ref="AG31:AK31"/>
    <mergeCell ref="AL31:AM31"/>
    <mergeCell ref="AN31:AR31"/>
    <mergeCell ref="AT29:AW29"/>
    <mergeCell ref="A30:B30"/>
    <mergeCell ref="C30:M30"/>
    <mergeCell ref="N30:T30"/>
    <mergeCell ref="U30:V30"/>
    <mergeCell ref="W30:Z30"/>
    <mergeCell ref="AA30:AF30"/>
    <mergeCell ref="AG30:AK30"/>
    <mergeCell ref="AL30:AM30"/>
    <mergeCell ref="AN30:AR30"/>
    <mergeCell ref="AT30:AW30"/>
    <mergeCell ref="A29:B29"/>
    <mergeCell ref="C29:M29"/>
    <mergeCell ref="N29:T29"/>
    <mergeCell ref="U29:V29"/>
    <mergeCell ref="W29:Z29"/>
    <mergeCell ref="AA29:AF29"/>
    <mergeCell ref="AG29:AK29"/>
    <mergeCell ref="AL29:AM29"/>
    <mergeCell ref="AN29:AR29"/>
    <mergeCell ref="AT27:AW27"/>
    <mergeCell ref="A28:B28"/>
    <mergeCell ref="C28:M28"/>
    <mergeCell ref="N28:T28"/>
    <mergeCell ref="U28:V28"/>
    <mergeCell ref="W28:Z28"/>
    <mergeCell ref="AA28:AF28"/>
    <mergeCell ref="AG28:AK28"/>
    <mergeCell ref="AL28:AM28"/>
    <mergeCell ref="AN28:AR28"/>
    <mergeCell ref="AT28:AW28"/>
    <mergeCell ref="A27:B27"/>
    <mergeCell ref="C27:M27"/>
    <mergeCell ref="N27:T27"/>
    <mergeCell ref="U27:V27"/>
    <mergeCell ref="W27:Z27"/>
    <mergeCell ref="AA27:AF27"/>
    <mergeCell ref="AG27:AK27"/>
    <mergeCell ref="AL27:AM27"/>
    <mergeCell ref="AN27:AR27"/>
    <mergeCell ref="AT25:AW25"/>
    <mergeCell ref="A26:B26"/>
    <mergeCell ref="C26:M26"/>
    <mergeCell ref="N26:T26"/>
    <mergeCell ref="U26:V26"/>
    <mergeCell ref="W26:Z26"/>
    <mergeCell ref="AA26:AF26"/>
    <mergeCell ref="AG26:AK26"/>
    <mergeCell ref="AL26:AM26"/>
    <mergeCell ref="AN26:AR26"/>
    <mergeCell ref="AT26:AW26"/>
    <mergeCell ref="A25:B25"/>
    <mergeCell ref="C25:M25"/>
    <mergeCell ref="N25:T25"/>
    <mergeCell ref="U25:V25"/>
    <mergeCell ref="W25:Z25"/>
    <mergeCell ref="AA25:AF25"/>
    <mergeCell ref="AG25:AK25"/>
    <mergeCell ref="AL25:AM25"/>
    <mergeCell ref="AN25:AR25"/>
    <mergeCell ref="AT23:AW23"/>
    <mergeCell ref="A24:B24"/>
    <mergeCell ref="C24:M24"/>
    <mergeCell ref="N24:T24"/>
    <mergeCell ref="U24:V24"/>
    <mergeCell ref="W24:Z24"/>
    <mergeCell ref="AA24:AF24"/>
    <mergeCell ref="AG24:AK24"/>
    <mergeCell ref="AL24:AM24"/>
    <mergeCell ref="AN24:AR24"/>
    <mergeCell ref="AT24:AW24"/>
    <mergeCell ref="A23:B23"/>
    <mergeCell ref="C23:M23"/>
    <mergeCell ref="N23:T23"/>
    <mergeCell ref="U23:V23"/>
    <mergeCell ref="W23:Z23"/>
    <mergeCell ref="AA23:AF23"/>
    <mergeCell ref="AG23:AK23"/>
    <mergeCell ref="AL23:AM23"/>
    <mergeCell ref="AN23:AR23"/>
    <mergeCell ref="AT21:AW21"/>
    <mergeCell ref="A22:B22"/>
    <mergeCell ref="C22:M22"/>
    <mergeCell ref="N22:T22"/>
    <mergeCell ref="U22:V22"/>
    <mergeCell ref="W22:Z22"/>
    <mergeCell ref="AA22:AF22"/>
    <mergeCell ref="AG22:AK22"/>
    <mergeCell ref="AL22:AM22"/>
    <mergeCell ref="AN22:AR22"/>
    <mergeCell ref="AT22:AW22"/>
    <mergeCell ref="A21:B21"/>
    <mergeCell ref="C21:M21"/>
    <mergeCell ref="N21:T21"/>
    <mergeCell ref="U21:V21"/>
    <mergeCell ref="W21:Z21"/>
    <mergeCell ref="AA21:AF21"/>
    <mergeCell ref="AG21:AK21"/>
    <mergeCell ref="AL21:AM21"/>
    <mergeCell ref="AN21:AR21"/>
    <mergeCell ref="AT19:AW19"/>
    <mergeCell ref="A20:B20"/>
    <mergeCell ref="C20:M20"/>
    <mergeCell ref="N20:T20"/>
    <mergeCell ref="U20:V20"/>
    <mergeCell ref="W20:Z20"/>
    <mergeCell ref="AA20:AF20"/>
    <mergeCell ref="AG20:AK20"/>
    <mergeCell ref="AL20:AM20"/>
    <mergeCell ref="AN20:AR20"/>
    <mergeCell ref="AT20:AW20"/>
    <mergeCell ref="A19:B19"/>
    <mergeCell ref="C19:M19"/>
    <mergeCell ref="N19:T19"/>
    <mergeCell ref="U19:V19"/>
    <mergeCell ref="W19:Z19"/>
    <mergeCell ref="AA19:AF19"/>
    <mergeCell ref="AG19:AK19"/>
    <mergeCell ref="AL19:AM19"/>
    <mergeCell ref="AN19:AR19"/>
    <mergeCell ref="AT17:AW17"/>
    <mergeCell ref="A18:B18"/>
    <mergeCell ref="C18:M18"/>
    <mergeCell ref="N18:T18"/>
    <mergeCell ref="U18:V18"/>
    <mergeCell ref="W18:Z18"/>
    <mergeCell ref="AA18:AF18"/>
    <mergeCell ref="AG18:AK18"/>
    <mergeCell ref="AL18:AM18"/>
    <mergeCell ref="AN18:AR18"/>
    <mergeCell ref="AT18:AW18"/>
    <mergeCell ref="A17:B17"/>
    <mergeCell ref="C17:M17"/>
    <mergeCell ref="N17:T17"/>
    <mergeCell ref="U17:V17"/>
    <mergeCell ref="W17:Z17"/>
    <mergeCell ref="AA17:AF17"/>
    <mergeCell ref="AG17:AK17"/>
    <mergeCell ref="AL17:AM17"/>
    <mergeCell ref="AN17:AR17"/>
    <mergeCell ref="AT15:AW15"/>
    <mergeCell ref="A16:B16"/>
    <mergeCell ref="C16:M16"/>
    <mergeCell ref="N16:T16"/>
    <mergeCell ref="U16:V16"/>
    <mergeCell ref="W16:Z16"/>
    <mergeCell ref="AA16:AF16"/>
    <mergeCell ref="AG16:AK16"/>
    <mergeCell ref="AL16:AM16"/>
    <mergeCell ref="AN16:AR16"/>
    <mergeCell ref="AT16:AW16"/>
    <mergeCell ref="A15:B15"/>
    <mergeCell ref="C15:M15"/>
    <mergeCell ref="N15:T15"/>
    <mergeCell ref="U15:V15"/>
    <mergeCell ref="W15:Z15"/>
    <mergeCell ref="AA15:AF15"/>
    <mergeCell ref="AG15:AK15"/>
    <mergeCell ref="AL15:AM15"/>
    <mergeCell ref="AN15:AR15"/>
    <mergeCell ref="AT13:AW13"/>
    <mergeCell ref="A14:B14"/>
    <mergeCell ref="C14:M14"/>
    <mergeCell ref="N14:T14"/>
    <mergeCell ref="U14:V14"/>
    <mergeCell ref="W14:Z14"/>
    <mergeCell ref="AA14:AF14"/>
    <mergeCell ref="AG14:AK14"/>
    <mergeCell ref="AL14:AM14"/>
    <mergeCell ref="AN14:AR14"/>
    <mergeCell ref="AT14:AW14"/>
    <mergeCell ref="A13:B13"/>
    <mergeCell ref="C13:M13"/>
    <mergeCell ref="N13:T13"/>
    <mergeCell ref="U13:V13"/>
    <mergeCell ref="W13:Z13"/>
    <mergeCell ref="AA13:AF13"/>
    <mergeCell ref="AG13:AK13"/>
    <mergeCell ref="AL13:AM13"/>
    <mergeCell ref="AN13:AR13"/>
    <mergeCell ref="AT11:AW11"/>
    <mergeCell ref="A12:B12"/>
    <mergeCell ref="C12:M12"/>
    <mergeCell ref="N12:T12"/>
    <mergeCell ref="U12:V12"/>
    <mergeCell ref="W12:Z12"/>
    <mergeCell ref="AA12:AF12"/>
    <mergeCell ref="AG12:AK12"/>
    <mergeCell ref="AL12:AM12"/>
    <mergeCell ref="AN12:AR12"/>
    <mergeCell ref="AT12:AW12"/>
    <mergeCell ref="J9:S9"/>
    <mergeCell ref="V9:AE9"/>
    <mergeCell ref="AI9:AJ9"/>
    <mergeCell ref="AN9:AO9"/>
    <mergeCell ref="C11:M11"/>
    <mergeCell ref="N11:T11"/>
    <mergeCell ref="W11:Z11"/>
    <mergeCell ref="AA11:AF11"/>
    <mergeCell ref="AG11:AK11"/>
    <mergeCell ref="AL11:AM11"/>
    <mergeCell ref="AN11:AR11"/>
  </mergeCells>
  <phoneticPr fontId="4" type="noConversion"/>
  <dataValidations count="1">
    <dataValidation type="list" allowBlank="1" showInputMessage="1" showErrorMessage="1" sqref="AT12:AW37">
      <formula1>"""当前数据清晰"",""货物（劳务）名称看不清楚"",""规格型号看不清楚"",""全部看不清楚"""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W45"/>
  <sheetViews>
    <sheetView workbookViewId="0">
      <selection activeCell="AT17" sqref="AT17:AW17"/>
    </sheetView>
  </sheetViews>
  <sheetFormatPr defaultColWidth="2.625" defaultRowHeight="13.5" x14ac:dyDescent="0.15"/>
  <cols>
    <col min="46" max="49" width="4.625" customWidth="1"/>
  </cols>
  <sheetData>
    <row r="1" spans="1:49" ht="31.5" x14ac:dyDescent="0.15">
      <c r="K1" s="34" t="s">
        <v>46</v>
      </c>
      <c r="L1" s="34"/>
    </row>
    <row r="2" spans="1:49" x14ac:dyDescent="0.15">
      <c r="AM2" s="53"/>
      <c r="AN2" t="s">
        <v>66</v>
      </c>
    </row>
    <row r="3" spans="1:49" x14ac:dyDescent="0.15">
      <c r="AL3" s="33"/>
      <c r="AM3" s="52"/>
      <c r="AN3" s="33" t="s">
        <v>65</v>
      </c>
      <c r="AO3" s="33"/>
      <c r="AP3" s="33"/>
      <c r="AQ3" s="33"/>
      <c r="AR3" s="33"/>
      <c r="AS3" s="33"/>
      <c r="AT3" s="35"/>
    </row>
    <row r="4" spans="1:49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3"/>
      <c r="AM4" s="54"/>
      <c r="AN4" s="33" t="s">
        <v>67</v>
      </c>
      <c r="AO4" s="33"/>
      <c r="AP4" s="33"/>
      <c r="AQ4" s="33"/>
      <c r="AR4" s="33"/>
      <c r="AS4" s="33"/>
      <c r="AT4" s="35"/>
      <c r="AU4" s="38"/>
      <c r="AV4" s="38"/>
      <c r="AW4" s="38"/>
    </row>
    <row r="5" spans="1:49" x14ac:dyDescent="0.1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56" t="s">
        <v>69</v>
      </c>
      <c r="AN5" s="33"/>
      <c r="AO5" s="33"/>
      <c r="AP5" s="33"/>
      <c r="AQ5" s="33"/>
      <c r="AR5" s="33"/>
      <c r="AS5" s="33"/>
      <c r="AT5" s="35"/>
      <c r="AU5" s="35"/>
      <c r="AV5" s="35"/>
      <c r="AW5" s="38"/>
    </row>
    <row r="6" spans="1:49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5"/>
      <c r="AU6" s="35"/>
      <c r="AV6" s="35"/>
      <c r="AW6" s="38"/>
    </row>
    <row r="7" spans="1:49" x14ac:dyDescent="0.15">
      <c r="A7" s="33" t="s">
        <v>40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60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5"/>
      <c r="AU7" s="35"/>
      <c r="AV7" s="35"/>
      <c r="AW7" s="38"/>
    </row>
    <row r="8" spans="1:49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5"/>
      <c r="AU8" s="35"/>
      <c r="AV8" s="35"/>
      <c r="AW8" s="38"/>
    </row>
    <row r="9" spans="1:49" x14ac:dyDescent="0.15">
      <c r="A9" s="33" t="s">
        <v>41</v>
      </c>
      <c r="B9" s="33"/>
      <c r="C9" s="33"/>
      <c r="D9" s="33"/>
      <c r="E9" s="33"/>
      <c r="F9" s="33"/>
      <c r="G9" s="33"/>
      <c r="H9" s="33"/>
      <c r="I9" s="33"/>
      <c r="J9" s="216" t="str">
        <f>增值税专用发票!AK4</f>
        <v>‘01943098</v>
      </c>
      <c r="K9" s="217"/>
      <c r="L9" s="217"/>
      <c r="M9" s="217"/>
      <c r="N9" s="217"/>
      <c r="O9" s="217"/>
      <c r="P9" s="217"/>
      <c r="Q9" s="217"/>
      <c r="R9" s="217"/>
      <c r="S9" s="218"/>
      <c r="T9" s="33"/>
      <c r="U9" s="33"/>
      <c r="V9" s="162" t="s">
        <v>42</v>
      </c>
      <c r="W9" s="162"/>
      <c r="X9" s="162"/>
      <c r="Y9" s="162"/>
      <c r="Z9" s="162"/>
      <c r="AA9" s="162"/>
      <c r="AB9" s="162"/>
      <c r="AC9" s="162"/>
      <c r="AD9" s="162"/>
      <c r="AE9" s="162"/>
      <c r="AF9" s="33"/>
      <c r="AG9" s="33"/>
      <c r="AH9" s="33" t="s">
        <v>43</v>
      </c>
      <c r="AI9" s="219">
        <f>'增值税应税货物或劳务销货清单 第一页'!AI9:AJ9</f>
        <v>3</v>
      </c>
      <c r="AJ9" s="220"/>
      <c r="AK9" s="33" t="s">
        <v>44</v>
      </c>
      <c r="AL9" s="33"/>
      <c r="AM9" s="33" t="s">
        <v>45</v>
      </c>
      <c r="AN9" s="165">
        <v>3</v>
      </c>
      <c r="AO9" s="166"/>
      <c r="AP9" s="33" t="s">
        <v>44</v>
      </c>
      <c r="AQ9" s="33"/>
      <c r="AR9" s="33"/>
      <c r="AS9" s="33"/>
      <c r="AT9" s="35"/>
      <c r="AU9" s="35"/>
      <c r="AV9" s="35"/>
      <c r="AW9" s="38"/>
    </row>
    <row r="10" spans="1:49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8"/>
    </row>
    <row r="11" spans="1:49" x14ac:dyDescent="0.15">
      <c r="A11" s="36" t="s">
        <v>47</v>
      </c>
      <c r="B11" s="37"/>
      <c r="C11" s="167" t="s">
        <v>55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9"/>
      <c r="N11" s="167" t="s">
        <v>48</v>
      </c>
      <c r="O11" s="168"/>
      <c r="P11" s="168"/>
      <c r="Q11" s="168"/>
      <c r="R11" s="168"/>
      <c r="S11" s="168"/>
      <c r="T11" s="169"/>
      <c r="U11" s="36" t="s">
        <v>49</v>
      </c>
      <c r="V11" s="37"/>
      <c r="W11" s="167" t="s">
        <v>50</v>
      </c>
      <c r="X11" s="168"/>
      <c r="Y11" s="168"/>
      <c r="Z11" s="169"/>
      <c r="AA11" s="167" t="s">
        <v>51</v>
      </c>
      <c r="AB11" s="168"/>
      <c r="AC11" s="168"/>
      <c r="AD11" s="168"/>
      <c r="AE11" s="168"/>
      <c r="AF11" s="169"/>
      <c r="AG11" s="167" t="s">
        <v>52</v>
      </c>
      <c r="AH11" s="168"/>
      <c r="AI11" s="168"/>
      <c r="AJ11" s="168"/>
      <c r="AK11" s="169"/>
      <c r="AL11" s="167" t="s">
        <v>53</v>
      </c>
      <c r="AM11" s="169"/>
      <c r="AN11" s="167" t="s">
        <v>54</v>
      </c>
      <c r="AO11" s="168"/>
      <c r="AP11" s="168"/>
      <c r="AQ11" s="168"/>
      <c r="AR11" s="169"/>
      <c r="AS11" s="39"/>
      <c r="AT11" s="170" t="s">
        <v>63</v>
      </c>
      <c r="AU11" s="171"/>
      <c r="AV11" s="171"/>
      <c r="AW11" s="172"/>
    </row>
    <row r="12" spans="1:49" s="39" customFormat="1" ht="11.25" x14ac:dyDescent="0.15">
      <c r="A12" s="173">
        <f>ROW()+41</f>
        <v>53</v>
      </c>
      <c r="B12" s="173"/>
      <c r="C12" s="174"/>
      <c r="D12" s="175"/>
      <c r="E12" s="175"/>
      <c r="F12" s="175"/>
      <c r="G12" s="175"/>
      <c r="H12" s="175"/>
      <c r="I12" s="175"/>
      <c r="J12" s="175"/>
      <c r="K12" s="175"/>
      <c r="L12" s="175"/>
      <c r="M12" s="176"/>
      <c r="N12" s="175"/>
      <c r="O12" s="175"/>
      <c r="P12" s="175"/>
      <c r="Q12" s="175"/>
      <c r="R12" s="175"/>
      <c r="S12" s="175"/>
      <c r="T12" s="176"/>
      <c r="U12" s="177" t="s">
        <v>62</v>
      </c>
      <c r="V12" s="178"/>
      <c r="W12" s="179"/>
      <c r="X12" s="180"/>
      <c r="Y12" s="180"/>
      <c r="Z12" s="181"/>
      <c r="AA12" s="182"/>
      <c r="AB12" s="183"/>
      <c r="AC12" s="183"/>
      <c r="AD12" s="183"/>
      <c r="AE12" s="183"/>
      <c r="AF12" s="184"/>
      <c r="AG12" s="185">
        <f>W12*AA12</f>
        <v>0</v>
      </c>
      <c r="AH12" s="186"/>
      <c r="AI12" s="186"/>
      <c r="AJ12" s="186"/>
      <c r="AK12" s="187"/>
      <c r="AL12" s="188">
        <v>0.17</v>
      </c>
      <c r="AM12" s="178"/>
      <c r="AN12" s="189">
        <f>AG12*0.17</f>
        <v>0</v>
      </c>
      <c r="AO12" s="190"/>
      <c r="AP12" s="190"/>
      <c r="AQ12" s="190"/>
      <c r="AR12" s="191"/>
      <c r="AT12" s="192" t="s">
        <v>64</v>
      </c>
      <c r="AU12" s="193"/>
      <c r="AV12" s="193"/>
      <c r="AW12" s="194"/>
    </row>
    <row r="13" spans="1:49" s="39" customFormat="1" ht="11.25" x14ac:dyDescent="0.15">
      <c r="A13" s="173">
        <f t="shared" ref="A13:A37" si="0">ROW()+41</f>
        <v>54</v>
      </c>
      <c r="B13" s="173"/>
      <c r="C13" s="174"/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175"/>
      <c r="O13" s="175"/>
      <c r="P13" s="175"/>
      <c r="Q13" s="175"/>
      <c r="R13" s="175"/>
      <c r="S13" s="175"/>
      <c r="T13" s="176"/>
      <c r="U13" s="177" t="s">
        <v>62</v>
      </c>
      <c r="V13" s="178"/>
      <c r="W13" s="179"/>
      <c r="X13" s="180"/>
      <c r="Y13" s="180"/>
      <c r="Z13" s="181"/>
      <c r="AA13" s="182"/>
      <c r="AB13" s="183"/>
      <c r="AC13" s="183"/>
      <c r="AD13" s="183"/>
      <c r="AE13" s="183"/>
      <c r="AF13" s="184"/>
      <c r="AG13" s="185">
        <f t="shared" ref="AG13:AG37" si="1">W13*AA13</f>
        <v>0</v>
      </c>
      <c r="AH13" s="186"/>
      <c r="AI13" s="186"/>
      <c r="AJ13" s="186"/>
      <c r="AK13" s="187"/>
      <c r="AL13" s="188">
        <v>0.17</v>
      </c>
      <c r="AM13" s="178"/>
      <c r="AN13" s="189">
        <f t="shared" ref="AN13:AN37" si="2">AG13*0.17</f>
        <v>0</v>
      </c>
      <c r="AO13" s="190"/>
      <c r="AP13" s="190"/>
      <c r="AQ13" s="190"/>
      <c r="AR13" s="191"/>
      <c r="AT13" s="192" t="s">
        <v>64</v>
      </c>
      <c r="AU13" s="193"/>
      <c r="AV13" s="193"/>
      <c r="AW13" s="194"/>
    </row>
    <row r="14" spans="1:49" s="39" customFormat="1" ht="11.25" x14ac:dyDescent="0.15">
      <c r="A14" s="173">
        <f t="shared" si="0"/>
        <v>55</v>
      </c>
      <c r="B14" s="173"/>
      <c r="C14" s="174"/>
      <c r="D14" s="175"/>
      <c r="E14" s="175"/>
      <c r="F14" s="175"/>
      <c r="G14" s="175"/>
      <c r="H14" s="175"/>
      <c r="I14" s="175"/>
      <c r="J14" s="175"/>
      <c r="K14" s="175"/>
      <c r="L14" s="175"/>
      <c r="M14" s="176"/>
      <c r="N14" s="175"/>
      <c r="O14" s="175"/>
      <c r="P14" s="175"/>
      <c r="Q14" s="175"/>
      <c r="R14" s="175"/>
      <c r="S14" s="175"/>
      <c r="T14" s="176"/>
      <c r="U14" s="177" t="s">
        <v>62</v>
      </c>
      <c r="V14" s="178"/>
      <c r="W14" s="179"/>
      <c r="X14" s="180"/>
      <c r="Y14" s="180"/>
      <c r="Z14" s="181"/>
      <c r="AA14" s="182"/>
      <c r="AB14" s="183"/>
      <c r="AC14" s="183"/>
      <c r="AD14" s="183"/>
      <c r="AE14" s="183"/>
      <c r="AF14" s="184"/>
      <c r="AG14" s="185">
        <f t="shared" si="1"/>
        <v>0</v>
      </c>
      <c r="AH14" s="186"/>
      <c r="AI14" s="186"/>
      <c r="AJ14" s="186"/>
      <c r="AK14" s="187"/>
      <c r="AL14" s="188">
        <v>0.17</v>
      </c>
      <c r="AM14" s="178"/>
      <c r="AN14" s="189">
        <f t="shared" si="2"/>
        <v>0</v>
      </c>
      <c r="AO14" s="190"/>
      <c r="AP14" s="190"/>
      <c r="AQ14" s="190"/>
      <c r="AR14" s="191"/>
      <c r="AT14" s="192" t="s">
        <v>64</v>
      </c>
      <c r="AU14" s="193"/>
      <c r="AV14" s="193"/>
      <c r="AW14" s="194"/>
    </row>
    <row r="15" spans="1:49" s="39" customFormat="1" ht="11.25" x14ac:dyDescent="0.15">
      <c r="A15" s="173">
        <f t="shared" si="0"/>
        <v>56</v>
      </c>
      <c r="B15" s="173"/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6"/>
      <c r="N15" s="175"/>
      <c r="O15" s="175"/>
      <c r="P15" s="175"/>
      <c r="Q15" s="175"/>
      <c r="R15" s="175"/>
      <c r="S15" s="175"/>
      <c r="T15" s="176"/>
      <c r="U15" s="177" t="s">
        <v>62</v>
      </c>
      <c r="V15" s="178"/>
      <c r="W15" s="179"/>
      <c r="X15" s="180"/>
      <c r="Y15" s="180"/>
      <c r="Z15" s="181"/>
      <c r="AA15" s="182"/>
      <c r="AB15" s="183"/>
      <c r="AC15" s="183"/>
      <c r="AD15" s="183"/>
      <c r="AE15" s="183"/>
      <c r="AF15" s="184"/>
      <c r="AG15" s="185">
        <f t="shared" si="1"/>
        <v>0</v>
      </c>
      <c r="AH15" s="186"/>
      <c r="AI15" s="186"/>
      <c r="AJ15" s="186"/>
      <c r="AK15" s="187"/>
      <c r="AL15" s="188">
        <v>0.17</v>
      </c>
      <c r="AM15" s="178"/>
      <c r="AN15" s="189">
        <f t="shared" si="2"/>
        <v>0</v>
      </c>
      <c r="AO15" s="190"/>
      <c r="AP15" s="190"/>
      <c r="AQ15" s="190"/>
      <c r="AR15" s="191"/>
      <c r="AT15" s="192" t="s">
        <v>64</v>
      </c>
      <c r="AU15" s="193"/>
      <c r="AV15" s="193"/>
      <c r="AW15" s="194"/>
    </row>
    <row r="16" spans="1:49" s="39" customFormat="1" ht="11.25" x14ac:dyDescent="0.15">
      <c r="A16" s="173">
        <f t="shared" si="0"/>
        <v>57</v>
      </c>
      <c r="B16" s="173"/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6"/>
      <c r="N16" s="175"/>
      <c r="O16" s="175"/>
      <c r="P16" s="175"/>
      <c r="Q16" s="175"/>
      <c r="R16" s="175"/>
      <c r="S16" s="175"/>
      <c r="T16" s="176"/>
      <c r="U16" s="177" t="s">
        <v>62</v>
      </c>
      <c r="V16" s="178"/>
      <c r="W16" s="179"/>
      <c r="X16" s="180"/>
      <c r="Y16" s="180"/>
      <c r="Z16" s="181"/>
      <c r="AA16" s="182"/>
      <c r="AB16" s="183"/>
      <c r="AC16" s="183"/>
      <c r="AD16" s="183"/>
      <c r="AE16" s="183"/>
      <c r="AF16" s="184"/>
      <c r="AG16" s="185">
        <f t="shared" si="1"/>
        <v>0</v>
      </c>
      <c r="AH16" s="186"/>
      <c r="AI16" s="186"/>
      <c r="AJ16" s="186"/>
      <c r="AK16" s="187"/>
      <c r="AL16" s="188">
        <v>0.17</v>
      </c>
      <c r="AM16" s="178"/>
      <c r="AN16" s="189">
        <f t="shared" si="2"/>
        <v>0</v>
      </c>
      <c r="AO16" s="190"/>
      <c r="AP16" s="190"/>
      <c r="AQ16" s="190"/>
      <c r="AR16" s="191"/>
      <c r="AT16" s="192" t="s">
        <v>64</v>
      </c>
      <c r="AU16" s="193"/>
      <c r="AV16" s="193"/>
      <c r="AW16" s="194"/>
    </row>
    <row r="17" spans="1:49" s="39" customFormat="1" ht="11.25" x14ac:dyDescent="0.15">
      <c r="A17" s="173">
        <f t="shared" si="0"/>
        <v>58</v>
      </c>
      <c r="B17" s="173"/>
      <c r="C17" s="174"/>
      <c r="D17" s="175"/>
      <c r="E17" s="175"/>
      <c r="F17" s="175"/>
      <c r="G17" s="175"/>
      <c r="H17" s="175"/>
      <c r="I17" s="175"/>
      <c r="J17" s="175"/>
      <c r="K17" s="175"/>
      <c r="L17" s="175"/>
      <c r="M17" s="176"/>
      <c r="N17" s="175"/>
      <c r="O17" s="175"/>
      <c r="P17" s="175"/>
      <c r="Q17" s="175"/>
      <c r="R17" s="175"/>
      <c r="S17" s="175"/>
      <c r="T17" s="176"/>
      <c r="U17" s="177" t="s">
        <v>62</v>
      </c>
      <c r="V17" s="178"/>
      <c r="W17" s="179"/>
      <c r="X17" s="180"/>
      <c r="Y17" s="180"/>
      <c r="Z17" s="181"/>
      <c r="AA17" s="182"/>
      <c r="AB17" s="183"/>
      <c r="AC17" s="183"/>
      <c r="AD17" s="183"/>
      <c r="AE17" s="183"/>
      <c r="AF17" s="184"/>
      <c r="AG17" s="185">
        <f t="shared" si="1"/>
        <v>0</v>
      </c>
      <c r="AH17" s="186"/>
      <c r="AI17" s="186"/>
      <c r="AJ17" s="186"/>
      <c r="AK17" s="187"/>
      <c r="AL17" s="188">
        <v>0.17</v>
      </c>
      <c r="AM17" s="178"/>
      <c r="AN17" s="189">
        <f t="shared" si="2"/>
        <v>0</v>
      </c>
      <c r="AO17" s="190"/>
      <c r="AP17" s="190"/>
      <c r="AQ17" s="190"/>
      <c r="AR17" s="191"/>
      <c r="AT17" s="192" t="s">
        <v>64</v>
      </c>
      <c r="AU17" s="193"/>
      <c r="AV17" s="193"/>
      <c r="AW17" s="194"/>
    </row>
    <row r="18" spans="1:49" s="39" customFormat="1" ht="11.25" x14ac:dyDescent="0.15">
      <c r="A18" s="173">
        <f t="shared" si="0"/>
        <v>59</v>
      </c>
      <c r="B18" s="173"/>
      <c r="C18" s="174"/>
      <c r="D18" s="175"/>
      <c r="E18" s="175"/>
      <c r="F18" s="175"/>
      <c r="G18" s="175"/>
      <c r="H18" s="175"/>
      <c r="I18" s="175"/>
      <c r="J18" s="175"/>
      <c r="K18" s="175"/>
      <c r="L18" s="175"/>
      <c r="M18" s="176"/>
      <c r="N18" s="175"/>
      <c r="O18" s="175"/>
      <c r="P18" s="175"/>
      <c r="Q18" s="175"/>
      <c r="R18" s="175"/>
      <c r="S18" s="175"/>
      <c r="T18" s="176"/>
      <c r="U18" s="177" t="s">
        <v>62</v>
      </c>
      <c r="V18" s="178"/>
      <c r="W18" s="179"/>
      <c r="X18" s="180"/>
      <c r="Y18" s="180"/>
      <c r="Z18" s="181"/>
      <c r="AA18" s="182"/>
      <c r="AB18" s="183"/>
      <c r="AC18" s="183"/>
      <c r="AD18" s="183"/>
      <c r="AE18" s="183"/>
      <c r="AF18" s="184"/>
      <c r="AG18" s="185">
        <f t="shared" si="1"/>
        <v>0</v>
      </c>
      <c r="AH18" s="186"/>
      <c r="AI18" s="186"/>
      <c r="AJ18" s="186"/>
      <c r="AK18" s="187"/>
      <c r="AL18" s="188">
        <v>0.17</v>
      </c>
      <c r="AM18" s="178"/>
      <c r="AN18" s="189">
        <f t="shared" si="2"/>
        <v>0</v>
      </c>
      <c r="AO18" s="190"/>
      <c r="AP18" s="190"/>
      <c r="AQ18" s="190"/>
      <c r="AR18" s="191"/>
      <c r="AT18" s="192" t="s">
        <v>64</v>
      </c>
      <c r="AU18" s="193"/>
      <c r="AV18" s="193"/>
      <c r="AW18" s="194"/>
    </row>
    <row r="19" spans="1:49" s="39" customFormat="1" ht="11.25" x14ac:dyDescent="0.15">
      <c r="A19" s="173">
        <f t="shared" si="0"/>
        <v>60</v>
      </c>
      <c r="B19" s="173"/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6"/>
      <c r="N19" s="175"/>
      <c r="O19" s="175"/>
      <c r="P19" s="175"/>
      <c r="Q19" s="175"/>
      <c r="R19" s="175"/>
      <c r="S19" s="175"/>
      <c r="T19" s="176"/>
      <c r="U19" s="177" t="s">
        <v>62</v>
      </c>
      <c r="V19" s="178"/>
      <c r="W19" s="179"/>
      <c r="X19" s="180"/>
      <c r="Y19" s="180"/>
      <c r="Z19" s="181"/>
      <c r="AA19" s="182"/>
      <c r="AB19" s="183"/>
      <c r="AC19" s="183"/>
      <c r="AD19" s="183"/>
      <c r="AE19" s="183"/>
      <c r="AF19" s="184"/>
      <c r="AG19" s="185">
        <f t="shared" si="1"/>
        <v>0</v>
      </c>
      <c r="AH19" s="186"/>
      <c r="AI19" s="186"/>
      <c r="AJ19" s="186"/>
      <c r="AK19" s="187"/>
      <c r="AL19" s="188">
        <v>0.17</v>
      </c>
      <c r="AM19" s="178"/>
      <c r="AN19" s="189">
        <f t="shared" si="2"/>
        <v>0</v>
      </c>
      <c r="AO19" s="190"/>
      <c r="AP19" s="190"/>
      <c r="AQ19" s="190"/>
      <c r="AR19" s="191"/>
      <c r="AT19" s="192" t="s">
        <v>64</v>
      </c>
      <c r="AU19" s="193"/>
      <c r="AV19" s="193"/>
      <c r="AW19" s="194"/>
    </row>
    <row r="20" spans="1:49" s="39" customFormat="1" ht="11.25" x14ac:dyDescent="0.15">
      <c r="A20" s="173">
        <f t="shared" si="0"/>
        <v>61</v>
      </c>
      <c r="B20" s="173"/>
      <c r="C20" s="174"/>
      <c r="D20" s="175"/>
      <c r="E20" s="175"/>
      <c r="F20" s="175"/>
      <c r="G20" s="175"/>
      <c r="H20" s="175"/>
      <c r="I20" s="175"/>
      <c r="J20" s="175"/>
      <c r="K20" s="175"/>
      <c r="L20" s="175"/>
      <c r="M20" s="176"/>
      <c r="N20" s="175"/>
      <c r="O20" s="175"/>
      <c r="P20" s="175"/>
      <c r="Q20" s="175"/>
      <c r="R20" s="175"/>
      <c r="S20" s="175"/>
      <c r="T20" s="176"/>
      <c r="U20" s="177" t="s">
        <v>62</v>
      </c>
      <c r="V20" s="178"/>
      <c r="W20" s="179"/>
      <c r="X20" s="180"/>
      <c r="Y20" s="180"/>
      <c r="Z20" s="181"/>
      <c r="AA20" s="182"/>
      <c r="AB20" s="183"/>
      <c r="AC20" s="183"/>
      <c r="AD20" s="183"/>
      <c r="AE20" s="183"/>
      <c r="AF20" s="184"/>
      <c r="AG20" s="185">
        <f t="shared" si="1"/>
        <v>0</v>
      </c>
      <c r="AH20" s="186"/>
      <c r="AI20" s="186"/>
      <c r="AJ20" s="186"/>
      <c r="AK20" s="187"/>
      <c r="AL20" s="188">
        <v>0.17</v>
      </c>
      <c r="AM20" s="178"/>
      <c r="AN20" s="189">
        <f t="shared" si="2"/>
        <v>0</v>
      </c>
      <c r="AO20" s="190"/>
      <c r="AP20" s="190"/>
      <c r="AQ20" s="190"/>
      <c r="AR20" s="191"/>
      <c r="AT20" s="192" t="s">
        <v>64</v>
      </c>
      <c r="AU20" s="193"/>
      <c r="AV20" s="193"/>
      <c r="AW20" s="194"/>
    </row>
    <row r="21" spans="1:49" s="39" customFormat="1" ht="11.25" x14ac:dyDescent="0.15">
      <c r="A21" s="173">
        <f t="shared" si="0"/>
        <v>62</v>
      </c>
      <c r="B21" s="173"/>
      <c r="C21" s="174"/>
      <c r="D21" s="175"/>
      <c r="E21" s="175"/>
      <c r="F21" s="175"/>
      <c r="G21" s="175"/>
      <c r="H21" s="175"/>
      <c r="I21" s="175"/>
      <c r="J21" s="175"/>
      <c r="K21" s="175"/>
      <c r="L21" s="175"/>
      <c r="M21" s="176"/>
      <c r="N21" s="175"/>
      <c r="O21" s="175"/>
      <c r="P21" s="175"/>
      <c r="Q21" s="175"/>
      <c r="R21" s="175"/>
      <c r="S21" s="175"/>
      <c r="T21" s="176"/>
      <c r="U21" s="177" t="s">
        <v>62</v>
      </c>
      <c r="V21" s="178"/>
      <c r="W21" s="179"/>
      <c r="X21" s="180"/>
      <c r="Y21" s="180"/>
      <c r="Z21" s="181"/>
      <c r="AA21" s="182"/>
      <c r="AB21" s="183"/>
      <c r="AC21" s="183"/>
      <c r="AD21" s="183"/>
      <c r="AE21" s="183"/>
      <c r="AF21" s="184"/>
      <c r="AG21" s="185">
        <f t="shared" si="1"/>
        <v>0</v>
      </c>
      <c r="AH21" s="186"/>
      <c r="AI21" s="186"/>
      <c r="AJ21" s="186"/>
      <c r="AK21" s="187"/>
      <c r="AL21" s="188">
        <v>0.17</v>
      </c>
      <c r="AM21" s="178"/>
      <c r="AN21" s="189">
        <f t="shared" si="2"/>
        <v>0</v>
      </c>
      <c r="AO21" s="190"/>
      <c r="AP21" s="190"/>
      <c r="AQ21" s="190"/>
      <c r="AR21" s="191"/>
      <c r="AT21" s="192" t="s">
        <v>64</v>
      </c>
      <c r="AU21" s="193"/>
      <c r="AV21" s="193"/>
      <c r="AW21" s="194"/>
    </row>
    <row r="22" spans="1:49" s="39" customFormat="1" ht="11.25" x14ac:dyDescent="0.15">
      <c r="A22" s="173">
        <f t="shared" si="0"/>
        <v>63</v>
      </c>
      <c r="B22" s="173"/>
      <c r="C22" s="174"/>
      <c r="D22" s="175"/>
      <c r="E22" s="175"/>
      <c r="F22" s="175"/>
      <c r="G22" s="175"/>
      <c r="H22" s="175"/>
      <c r="I22" s="175"/>
      <c r="J22" s="175"/>
      <c r="K22" s="175"/>
      <c r="L22" s="175"/>
      <c r="M22" s="176"/>
      <c r="N22" s="175"/>
      <c r="O22" s="175"/>
      <c r="P22" s="175"/>
      <c r="Q22" s="175"/>
      <c r="R22" s="175"/>
      <c r="S22" s="175"/>
      <c r="T22" s="176"/>
      <c r="U22" s="177" t="s">
        <v>62</v>
      </c>
      <c r="V22" s="178"/>
      <c r="W22" s="179"/>
      <c r="X22" s="180"/>
      <c r="Y22" s="180"/>
      <c r="Z22" s="181"/>
      <c r="AA22" s="182"/>
      <c r="AB22" s="183"/>
      <c r="AC22" s="183"/>
      <c r="AD22" s="183"/>
      <c r="AE22" s="183"/>
      <c r="AF22" s="184"/>
      <c r="AG22" s="185">
        <f t="shared" si="1"/>
        <v>0</v>
      </c>
      <c r="AH22" s="186"/>
      <c r="AI22" s="186"/>
      <c r="AJ22" s="186"/>
      <c r="AK22" s="187"/>
      <c r="AL22" s="188">
        <v>0.17</v>
      </c>
      <c r="AM22" s="178"/>
      <c r="AN22" s="189">
        <f t="shared" si="2"/>
        <v>0</v>
      </c>
      <c r="AO22" s="190"/>
      <c r="AP22" s="190"/>
      <c r="AQ22" s="190"/>
      <c r="AR22" s="191"/>
      <c r="AT22" s="192" t="s">
        <v>64</v>
      </c>
      <c r="AU22" s="193"/>
      <c r="AV22" s="193"/>
      <c r="AW22" s="194"/>
    </row>
    <row r="23" spans="1:49" s="39" customFormat="1" ht="11.25" x14ac:dyDescent="0.15">
      <c r="A23" s="173">
        <f t="shared" si="0"/>
        <v>64</v>
      </c>
      <c r="B23" s="173"/>
      <c r="C23" s="174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5"/>
      <c r="O23" s="175"/>
      <c r="P23" s="175"/>
      <c r="Q23" s="175"/>
      <c r="R23" s="175"/>
      <c r="S23" s="175"/>
      <c r="T23" s="176"/>
      <c r="U23" s="177" t="s">
        <v>62</v>
      </c>
      <c r="V23" s="178"/>
      <c r="W23" s="179"/>
      <c r="X23" s="180"/>
      <c r="Y23" s="180"/>
      <c r="Z23" s="181"/>
      <c r="AA23" s="182"/>
      <c r="AB23" s="183"/>
      <c r="AC23" s="183"/>
      <c r="AD23" s="183"/>
      <c r="AE23" s="183"/>
      <c r="AF23" s="184"/>
      <c r="AG23" s="185">
        <f t="shared" si="1"/>
        <v>0</v>
      </c>
      <c r="AH23" s="186"/>
      <c r="AI23" s="186"/>
      <c r="AJ23" s="186"/>
      <c r="AK23" s="187"/>
      <c r="AL23" s="188">
        <v>0.17</v>
      </c>
      <c r="AM23" s="178"/>
      <c r="AN23" s="189">
        <f t="shared" si="2"/>
        <v>0</v>
      </c>
      <c r="AO23" s="190"/>
      <c r="AP23" s="190"/>
      <c r="AQ23" s="190"/>
      <c r="AR23" s="191"/>
      <c r="AT23" s="192" t="s">
        <v>64</v>
      </c>
      <c r="AU23" s="193"/>
      <c r="AV23" s="193"/>
      <c r="AW23" s="194"/>
    </row>
    <row r="24" spans="1:49" s="39" customFormat="1" ht="11.25" x14ac:dyDescent="0.15">
      <c r="A24" s="173">
        <f t="shared" si="0"/>
        <v>65</v>
      </c>
      <c r="B24" s="173"/>
      <c r="C24" s="174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5"/>
      <c r="O24" s="175"/>
      <c r="P24" s="175"/>
      <c r="Q24" s="175"/>
      <c r="R24" s="175"/>
      <c r="S24" s="175"/>
      <c r="T24" s="176"/>
      <c r="U24" s="177" t="s">
        <v>62</v>
      </c>
      <c r="V24" s="178"/>
      <c r="W24" s="179"/>
      <c r="X24" s="180"/>
      <c r="Y24" s="180"/>
      <c r="Z24" s="181"/>
      <c r="AA24" s="182"/>
      <c r="AB24" s="183"/>
      <c r="AC24" s="183"/>
      <c r="AD24" s="183"/>
      <c r="AE24" s="183"/>
      <c r="AF24" s="184"/>
      <c r="AG24" s="185">
        <f t="shared" si="1"/>
        <v>0</v>
      </c>
      <c r="AH24" s="186"/>
      <c r="AI24" s="186"/>
      <c r="AJ24" s="186"/>
      <c r="AK24" s="187"/>
      <c r="AL24" s="188">
        <v>0.17</v>
      </c>
      <c r="AM24" s="178"/>
      <c r="AN24" s="189">
        <f t="shared" si="2"/>
        <v>0</v>
      </c>
      <c r="AO24" s="190"/>
      <c r="AP24" s="190"/>
      <c r="AQ24" s="190"/>
      <c r="AR24" s="191"/>
      <c r="AT24" s="192" t="s">
        <v>64</v>
      </c>
      <c r="AU24" s="193"/>
      <c r="AV24" s="193"/>
      <c r="AW24" s="194"/>
    </row>
    <row r="25" spans="1:49" s="39" customFormat="1" ht="11.25" x14ac:dyDescent="0.15">
      <c r="A25" s="173">
        <f t="shared" si="0"/>
        <v>66</v>
      </c>
      <c r="B25" s="173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6"/>
      <c r="N25" s="175"/>
      <c r="O25" s="175"/>
      <c r="P25" s="175"/>
      <c r="Q25" s="175"/>
      <c r="R25" s="175"/>
      <c r="S25" s="175"/>
      <c r="T25" s="176"/>
      <c r="U25" s="177" t="s">
        <v>62</v>
      </c>
      <c r="V25" s="178"/>
      <c r="W25" s="179"/>
      <c r="X25" s="180"/>
      <c r="Y25" s="180"/>
      <c r="Z25" s="181"/>
      <c r="AA25" s="182"/>
      <c r="AB25" s="183"/>
      <c r="AC25" s="183"/>
      <c r="AD25" s="183"/>
      <c r="AE25" s="183"/>
      <c r="AF25" s="184"/>
      <c r="AG25" s="185">
        <f t="shared" si="1"/>
        <v>0</v>
      </c>
      <c r="AH25" s="186"/>
      <c r="AI25" s="186"/>
      <c r="AJ25" s="186"/>
      <c r="AK25" s="187"/>
      <c r="AL25" s="188">
        <v>0.17</v>
      </c>
      <c r="AM25" s="178"/>
      <c r="AN25" s="189">
        <f t="shared" si="2"/>
        <v>0</v>
      </c>
      <c r="AO25" s="190"/>
      <c r="AP25" s="190"/>
      <c r="AQ25" s="190"/>
      <c r="AR25" s="191"/>
      <c r="AT25" s="192" t="s">
        <v>64</v>
      </c>
      <c r="AU25" s="193"/>
      <c r="AV25" s="193"/>
      <c r="AW25" s="194"/>
    </row>
    <row r="26" spans="1:49" s="39" customFormat="1" ht="11.25" x14ac:dyDescent="0.15">
      <c r="A26" s="173">
        <f t="shared" si="0"/>
        <v>67</v>
      </c>
      <c r="B26" s="173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6"/>
      <c r="N26" s="175"/>
      <c r="O26" s="175"/>
      <c r="P26" s="175"/>
      <c r="Q26" s="175"/>
      <c r="R26" s="175"/>
      <c r="S26" s="175"/>
      <c r="T26" s="176"/>
      <c r="U26" s="177" t="s">
        <v>62</v>
      </c>
      <c r="V26" s="178"/>
      <c r="W26" s="179"/>
      <c r="X26" s="180"/>
      <c r="Y26" s="180"/>
      <c r="Z26" s="181"/>
      <c r="AA26" s="182"/>
      <c r="AB26" s="183"/>
      <c r="AC26" s="183"/>
      <c r="AD26" s="183"/>
      <c r="AE26" s="183"/>
      <c r="AF26" s="184"/>
      <c r="AG26" s="185">
        <f t="shared" si="1"/>
        <v>0</v>
      </c>
      <c r="AH26" s="186"/>
      <c r="AI26" s="186"/>
      <c r="AJ26" s="186"/>
      <c r="AK26" s="187"/>
      <c r="AL26" s="188">
        <v>0.17</v>
      </c>
      <c r="AM26" s="178"/>
      <c r="AN26" s="189">
        <f t="shared" si="2"/>
        <v>0</v>
      </c>
      <c r="AO26" s="190"/>
      <c r="AP26" s="190"/>
      <c r="AQ26" s="190"/>
      <c r="AR26" s="191"/>
      <c r="AT26" s="192" t="s">
        <v>64</v>
      </c>
      <c r="AU26" s="193"/>
      <c r="AV26" s="193"/>
      <c r="AW26" s="194"/>
    </row>
    <row r="27" spans="1:49" s="39" customFormat="1" ht="11.25" x14ac:dyDescent="0.15">
      <c r="A27" s="173">
        <f t="shared" si="0"/>
        <v>68</v>
      </c>
      <c r="B27" s="173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6"/>
      <c r="N27" s="175"/>
      <c r="O27" s="175"/>
      <c r="P27" s="175"/>
      <c r="Q27" s="175"/>
      <c r="R27" s="175"/>
      <c r="S27" s="175"/>
      <c r="T27" s="176"/>
      <c r="U27" s="177" t="s">
        <v>62</v>
      </c>
      <c r="V27" s="178"/>
      <c r="W27" s="179"/>
      <c r="X27" s="180"/>
      <c r="Y27" s="180"/>
      <c r="Z27" s="181"/>
      <c r="AA27" s="182"/>
      <c r="AB27" s="183"/>
      <c r="AC27" s="183"/>
      <c r="AD27" s="183"/>
      <c r="AE27" s="183"/>
      <c r="AF27" s="184"/>
      <c r="AG27" s="185">
        <f t="shared" si="1"/>
        <v>0</v>
      </c>
      <c r="AH27" s="186"/>
      <c r="AI27" s="186"/>
      <c r="AJ27" s="186"/>
      <c r="AK27" s="187"/>
      <c r="AL27" s="188">
        <v>0.17</v>
      </c>
      <c r="AM27" s="178"/>
      <c r="AN27" s="189">
        <f t="shared" si="2"/>
        <v>0</v>
      </c>
      <c r="AO27" s="190"/>
      <c r="AP27" s="190"/>
      <c r="AQ27" s="190"/>
      <c r="AR27" s="191"/>
      <c r="AT27" s="192" t="s">
        <v>64</v>
      </c>
      <c r="AU27" s="193"/>
      <c r="AV27" s="193"/>
      <c r="AW27" s="194"/>
    </row>
    <row r="28" spans="1:49" s="39" customFormat="1" ht="11.25" x14ac:dyDescent="0.15">
      <c r="A28" s="173">
        <f t="shared" si="0"/>
        <v>69</v>
      </c>
      <c r="B28" s="173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6"/>
      <c r="N28" s="175"/>
      <c r="O28" s="175"/>
      <c r="P28" s="175"/>
      <c r="Q28" s="175"/>
      <c r="R28" s="175"/>
      <c r="S28" s="175"/>
      <c r="T28" s="176"/>
      <c r="U28" s="177" t="s">
        <v>62</v>
      </c>
      <c r="V28" s="178"/>
      <c r="W28" s="179"/>
      <c r="X28" s="180"/>
      <c r="Y28" s="180"/>
      <c r="Z28" s="181"/>
      <c r="AA28" s="182"/>
      <c r="AB28" s="183"/>
      <c r="AC28" s="183"/>
      <c r="AD28" s="183"/>
      <c r="AE28" s="183"/>
      <c r="AF28" s="184"/>
      <c r="AG28" s="185">
        <f t="shared" si="1"/>
        <v>0</v>
      </c>
      <c r="AH28" s="186"/>
      <c r="AI28" s="186"/>
      <c r="AJ28" s="186"/>
      <c r="AK28" s="187"/>
      <c r="AL28" s="188">
        <v>0.17</v>
      </c>
      <c r="AM28" s="178"/>
      <c r="AN28" s="189">
        <f t="shared" si="2"/>
        <v>0</v>
      </c>
      <c r="AO28" s="190"/>
      <c r="AP28" s="190"/>
      <c r="AQ28" s="190"/>
      <c r="AR28" s="191"/>
      <c r="AT28" s="192" t="s">
        <v>64</v>
      </c>
      <c r="AU28" s="193"/>
      <c r="AV28" s="193"/>
      <c r="AW28" s="194"/>
    </row>
    <row r="29" spans="1:49" s="39" customFormat="1" ht="11.25" x14ac:dyDescent="0.15">
      <c r="A29" s="173">
        <f t="shared" si="0"/>
        <v>70</v>
      </c>
      <c r="B29" s="173"/>
      <c r="C29" s="174"/>
      <c r="D29" s="175"/>
      <c r="E29" s="175"/>
      <c r="F29" s="175"/>
      <c r="G29" s="175"/>
      <c r="H29" s="175"/>
      <c r="I29" s="175"/>
      <c r="J29" s="175"/>
      <c r="K29" s="175"/>
      <c r="L29" s="175"/>
      <c r="M29" s="176"/>
      <c r="N29" s="175"/>
      <c r="O29" s="175"/>
      <c r="P29" s="175"/>
      <c r="Q29" s="175"/>
      <c r="R29" s="175"/>
      <c r="S29" s="175"/>
      <c r="T29" s="176"/>
      <c r="U29" s="177" t="s">
        <v>62</v>
      </c>
      <c r="V29" s="178"/>
      <c r="W29" s="179"/>
      <c r="X29" s="180"/>
      <c r="Y29" s="180"/>
      <c r="Z29" s="181"/>
      <c r="AA29" s="182"/>
      <c r="AB29" s="183"/>
      <c r="AC29" s="183"/>
      <c r="AD29" s="183"/>
      <c r="AE29" s="183"/>
      <c r="AF29" s="184"/>
      <c r="AG29" s="185">
        <f t="shared" si="1"/>
        <v>0</v>
      </c>
      <c r="AH29" s="186"/>
      <c r="AI29" s="186"/>
      <c r="AJ29" s="186"/>
      <c r="AK29" s="187"/>
      <c r="AL29" s="188">
        <v>0.17</v>
      </c>
      <c r="AM29" s="178"/>
      <c r="AN29" s="189">
        <f t="shared" si="2"/>
        <v>0</v>
      </c>
      <c r="AO29" s="190"/>
      <c r="AP29" s="190"/>
      <c r="AQ29" s="190"/>
      <c r="AR29" s="191"/>
      <c r="AT29" s="192" t="s">
        <v>64</v>
      </c>
      <c r="AU29" s="193"/>
      <c r="AV29" s="193"/>
      <c r="AW29" s="194"/>
    </row>
    <row r="30" spans="1:49" s="39" customFormat="1" ht="11.25" x14ac:dyDescent="0.15">
      <c r="A30" s="173">
        <f t="shared" si="0"/>
        <v>71</v>
      </c>
      <c r="B30" s="173"/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6"/>
      <c r="N30" s="175"/>
      <c r="O30" s="175"/>
      <c r="P30" s="175"/>
      <c r="Q30" s="175"/>
      <c r="R30" s="175"/>
      <c r="S30" s="175"/>
      <c r="T30" s="176"/>
      <c r="U30" s="177" t="s">
        <v>62</v>
      </c>
      <c r="V30" s="178"/>
      <c r="W30" s="179"/>
      <c r="X30" s="180"/>
      <c r="Y30" s="180"/>
      <c r="Z30" s="181"/>
      <c r="AA30" s="182"/>
      <c r="AB30" s="183"/>
      <c r="AC30" s="183"/>
      <c r="AD30" s="183"/>
      <c r="AE30" s="183"/>
      <c r="AF30" s="184"/>
      <c r="AG30" s="185">
        <f t="shared" si="1"/>
        <v>0</v>
      </c>
      <c r="AH30" s="186"/>
      <c r="AI30" s="186"/>
      <c r="AJ30" s="186"/>
      <c r="AK30" s="187"/>
      <c r="AL30" s="188">
        <v>0.17</v>
      </c>
      <c r="AM30" s="178"/>
      <c r="AN30" s="189">
        <f t="shared" si="2"/>
        <v>0</v>
      </c>
      <c r="AO30" s="190"/>
      <c r="AP30" s="190"/>
      <c r="AQ30" s="190"/>
      <c r="AR30" s="191"/>
      <c r="AT30" s="192" t="s">
        <v>64</v>
      </c>
      <c r="AU30" s="193"/>
      <c r="AV30" s="193"/>
      <c r="AW30" s="194"/>
    </row>
    <row r="31" spans="1:49" s="39" customFormat="1" ht="11.25" x14ac:dyDescent="0.15">
      <c r="A31" s="173">
        <f t="shared" si="0"/>
        <v>72</v>
      </c>
      <c r="B31" s="173"/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6"/>
      <c r="N31" s="174"/>
      <c r="O31" s="175"/>
      <c r="P31" s="175"/>
      <c r="Q31" s="175"/>
      <c r="R31" s="175"/>
      <c r="S31" s="175"/>
      <c r="T31" s="176"/>
      <c r="U31" s="177" t="s">
        <v>62</v>
      </c>
      <c r="V31" s="178"/>
      <c r="W31" s="179"/>
      <c r="X31" s="180"/>
      <c r="Y31" s="180"/>
      <c r="Z31" s="181"/>
      <c r="AA31" s="182"/>
      <c r="AB31" s="183"/>
      <c r="AC31" s="183"/>
      <c r="AD31" s="183"/>
      <c r="AE31" s="183"/>
      <c r="AF31" s="184"/>
      <c r="AG31" s="185">
        <f t="shared" si="1"/>
        <v>0</v>
      </c>
      <c r="AH31" s="186"/>
      <c r="AI31" s="186"/>
      <c r="AJ31" s="186"/>
      <c r="AK31" s="187"/>
      <c r="AL31" s="188">
        <v>0.17</v>
      </c>
      <c r="AM31" s="178"/>
      <c r="AN31" s="189">
        <f t="shared" si="2"/>
        <v>0</v>
      </c>
      <c r="AO31" s="190"/>
      <c r="AP31" s="190"/>
      <c r="AQ31" s="190"/>
      <c r="AR31" s="191"/>
      <c r="AT31" s="192" t="s">
        <v>64</v>
      </c>
      <c r="AU31" s="193"/>
      <c r="AV31" s="193"/>
      <c r="AW31" s="194"/>
    </row>
    <row r="32" spans="1:49" s="39" customFormat="1" ht="11.25" x14ac:dyDescent="0.15">
      <c r="A32" s="173">
        <f t="shared" si="0"/>
        <v>73</v>
      </c>
      <c r="B32" s="173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5"/>
      <c r="O32" s="175"/>
      <c r="P32" s="175"/>
      <c r="Q32" s="175"/>
      <c r="R32" s="175"/>
      <c r="S32" s="175"/>
      <c r="T32" s="176"/>
      <c r="U32" s="177" t="s">
        <v>62</v>
      </c>
      <c r="V32" s="178"/>
      <c r="W32" s="179"/>
      <c r="X32" s="180"/>
      <c r="Y32" s="180"/>
      <c r="Z32" s="181"/>
      <c r="AA32" s="182"/>
      <c r="AB32" s="183"/>
      <c r="AC32" s="183"/>
      <c r="AD32" s="183"/>
      <c r="AE32" s="183"/>
      <c r="AF32" s="184"/>
      <c r="AG32" s="185">
        <f t="shared" si="1"/>
        <v>0</v>
      </c>
      <c r="AH32" s="186"/>
      <c r="AI32" s="186"/>
      <c r="AJ32" s="186"/>
      <c r="AK32" s="187"/>
      <c r="AL32" s="188">
        <v>0.17</v>
      </c>
      <c r="AM32" s="178"/>
      <c r="AN32" s="189">
        <f t="shared" si="2"/>
        <v>0</v>
      </c>
      <c r="AO32" s="190"/>
      <c r="AP32" s="190"/>
      <c r="AQ32" s="190"/>
      <c r="AR32" s="191"/>
      <c r="AT32" s="192" t="s">
        <v>64</v>
      </c>
      <c r="AU32" s="193"/>
      <c r="AV32" s="193"/>
      <c r="AW32" s="194"/>
    </row>
    <row r="33" spans="1:49" s="39" customFormat="1" ht="11.25" x14ac:dyDescent="0.15">
      <c r="A33" s="173">
        <f t="shared" si="0"/>
        <v>74</v>
      </c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5"/>
      <c r="O33" s="175"/>
      <c r="P33" s="175"/>
      <c r="Q33" s="175"/>
      <c r="R33" s="175"/>
      <c r="S33" s="175"/>
      <c r="T33" s="176"/>
      <c r="U33" s="177" t="s">
        <v>62</v>
      </c>
      <c r="V33" s="178"/>
      <c r="W33" s="179"/>
      <c r="X33" s="180"/>
      <c r="Y33" s="180"/>
      <c r="Z33" s="181"/>
      <c r="AA33" s="182"/>
      <c r="AB33" s="183"/>
      <c r="AC33" s="183"/>
      <c r="AD33" s="183"/>
      <c r="AE33" s="183"/>
      <c r="AF33" s="184"/>
      <c r="AG33" s="185">
        <f t="shared" si="1"/>
        <v>0</v>
      </c>
      <c r="AH33" s="186"/>
      <c r="AI33" s="186"/>
      <c r="AJ33" s="186"/>
      <c r="AK33" s="187"/>
      <c r="AL33" s="188">
        <v>0.17</v>
      </c>
      <c r="AM33" s="178"/>
      <c r="AN33" s="189">
        <f t="shared" si="2"/>
        <v>0</v>
      </c>
      <c r="AO33" s="190"/>
      <c r="AP33" s="190"/>
      <c r="AQ33" s="190"/>
      <c r="AR33" s="191"/>
      <c r="AT33" s="192" t="s">
        <v>64</v>
      </c>
      <c r="AU33" s="193"/>
      <c r="AV33" s="193"/>
      <c r="AW33" s="194"/>
    </row>
    <row r="34" spans="1:49" s="39" customFormat="1" ht="11.25" x14ac:dyDescent="0.15">
      <c r="A34" s="173">
        <f t="shared" si="0"/>
        <v>75</v>
      </c>
      <c r="B34" s="173"/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6"/>
      <c r="N34" s="175"/>
      <c r="O34" s="175"/>
      <c r="P34" s="175"/>
      <c r="Q34" s="175"/>
      <c r="R34" s="175"/>
      <c r="S34" s="175"/>
      <c r="T34" s="176"/>
      <c r="U34" s="177" t="s">
        <v>62</v>
      </c>
      <c r="V34" s="178"/>
      <c r="W34" s="179"/>
      <c r="X34" s="180"/>
      <c r="Y34" s="180"/>
      <c r="Z34" s="181"/>
      <c r="AA34" s="182"/>
      <c r="AB34" s="183"/>
      <c r="AC34" s="183"/>
      <c r="AD34" s="183"/>
      <c r="AE34" s="183"/>
      <c r="AF34" s="184"/>
      <c r="AG34" s="185">
        <f t="shared" si="1"/>
        <v>0</v>
      </c>
      <c r="AH34" s="186"/>
      <c r="AI34" s="186"/>
      <c r="AJ34" s="186"/>
      <c r="AK34" s="187"/>
      <c r="AL34" s="188">
        <v>0.17</v>
      </c>
      <c r="AM34" s="178"/>
      <c r="AN34" s="189">
        <f t="shared" si="2"/>
        <v>0</v>
      </c>
      <c r="AO34" s="190"/>
      <c r="AP34" s="190"/>
      <c r="AQ34" s="190"/>
      <c r="AR34" s="191"/>
      <c r="AT34" s="192" t="s">
        <v>64</v>
      </c>
      <c r="AU34" s="193"/>
      <c r="AV34" s="193"/>
      <c r="AW34" s="194"/>
    </row>
    <row r="35" spans="1:49" s="39" customFormat="1" ht="11.25" x14ac:dyDescent="0.15">
      <c r="A35" s="173">
        <f t="shared" si="0"/>
        <v>76</v>
      </c>
      <c r="B35" s="173"/>
      <c r="C35" s="174"/>
      <c r="D35" s="175"/>
      <c r="E35" s="175"/>
      <c r="F35" s="175"/>
      <c r="G35" s="175"/>
      <c r="H35" s="175"/>
      <c r="I35" s="175"/>
      <c r="J35" s="175"/>
      <c r="K35" s="175"/>
      <c r="L35" s="175"/>
      <c r="M35" s="176"/>
      <c r="N35" s="175"/>
      <c r="O35" s="175"/>
      <c r="P35" s="175"/>
      <c r="Q35" s="175"/>
      <c r="R35" s="175"/>
      <c r="S35" s="175"/>
      <c r="T35" s="176"/>
      <c r="U35" s="177" t="s">
        <v>62</v>
      </c>
      <c r="V35" s="178"/>
      <c r="W35" s="179"/>
      <c r="X35" s="180"/>
      <c r="Y35" s="180"/>
      <c r="Z35" s="181"/>
      <c r="AA35" s="182"/>
      <c r="AB35" s="183"/>
      <c r="AC35" s="183"/>
      <c r="AD35" s="183"/>
      <c r="AE35" s="183"/>
      <c r="AF35" s="184"/>
      <c r="AG35" s="185">
        <f t="shared" si="1"/>
        <v>0</v>
      </c>
      <c r="AH35" s="186"/>
      <c r="AI35" s="186"/>
      <c r="AJ35" s="186"/>
      <c r="AK35" s="187"/>
      <c r="AL35" s="188">
        <v>0.17</v>
      </c>
      <c r="AM35" s="178"/>
      <c r="AN35" s="189">
        <f t="shared" si="2"/>
        <v>0</v>
      </c>
      <c r="AO35" s="190"/>
      <c r="AP35" s="190"/>
      <c r="AQ35" s="190"/>
      <c r="AR35" s="191"/>
      <c r="AT35" s="192" t="s">
        <v>64</v>
      </c>
      <c r="AU35" s="193"/>
      <c r="AV35" s="193"/>
      <c r="AW35" s="194"/>
    </row>
    <row r="36" spans="1:49" s="39" customFormat="1" ht="11.25" x14ac:dyDescent="0.15">
      <c r="A36" s="173">
        <f t="shared" si="0"/>
        <v>77</v>
      </c>
      <c r="B36" s="173"/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6"/>
      <c r="N36" s="175"/>
      <c r="O36" s="175"/>
      <c r="P36" s="175"/>
      <c r="Q36" s="175"/>
      <c r="R36" s="175"/>
      <c r="S36" s="175"/>
      <c r="T36" s="176"/>
      <c r="U36" s="177" t="s">
        <v>62</v>
      </c>
      <c r="V36" s="178"/>
      <c r="W36" s="179"/>
      <c r="X36" s="180"/>
      <c r="Y36" s="180"/>
      <c r="Z36" s="181"/>
      <c r="AA36" s="182"/>
      <c r="AB36" s="183"/>
      <c r="AC36" s="183"/>
      <c r="AD36" s="183"/>
      <c r="AE36" s="183"/>
      <c r="AF36" s="184"/>
      <c r="AG36" s="185">
        <f t="shared" si="1"/>
        <v>0</v>
      </c>
      <c r="AH36" s="186"/>
      <c r="AI36" s="186"/>
      <c r="AJ36" s="186"/>
      <c r="AK36" s="187"/>
      <c r="AL36" s="188">
        <v>0.17</v>
      </c>
      <c r="AM36" s="178"/>
      <c r="AN36" s="189">
        <f t="shared" si="2"/>
        <v>0</v>
      </c>
      <c r="AO36" s="190"/>
      <c r="AP36" s="190"/>
      <c r="AQ36" s="190"/>
      <c r="AR36" s="191"/>
      <c r="AT36" s="192" t="s">
        <v>64</v>
      </c>
      <c r="AU36" s="193"/>
      <c r="AV36" s="193"/>
      <c r="AW36" s="194"/>
    </row>
    <row r="37" spans="1:49" s="39" customFormat="1" ht="11.25" x14ac:dyDescent="0.15">
      <c r="A37" s="173">
        <f t="shared" si="0"/>
        <v>78</v>
      </c>
      <c r="B37" s="173"/>
      <c r="C37" s="174"/>
      <c r="D37" s="175"/>
      <c r="E37" s="175"/>
      <c r="F37" s="175"/>
      <c r="G37" s="175"/>
      <c r="H37" s="175"/>
      <c r="I37" s="175"/>
      <c r="J37" s="175"/>
      <c r="K37" s="175"/>
      <c r="L37" s="175"/>
      <c r="M37" s="176"/>
      <c r="N37" s="175"/>
      <c r="O37" s="175"/>
      <c r="P37" s="175"/>
      <c r="Q37" s="175"/>
      <c r="R37" s="175"/>
      <c r="S37" s="175"/>
      <c r="T37" s="176"/>
      <c r="U37" s="177" t="s">
        <v>62</v>
      </c>
      <c r="V37" s="178"/>
      <c r="W37" s="210"/>
      <c r="X37" s="211"/>
      <c r="Y37" s="211"/>
      <c r="Z37" s="212"/>
      <c r="AA37" s="213"/>
      <c r="AB37" s="214"/>
      <c r="AC37" s="214"/>
      <c r="AD37" s="214"/>
      <c r="AE37" s="214"/>
      <c r="AF37" s="215"/>
      <c r="AG37" s="185">
        <f t="shared" si="1"/>
        <v>0</v>
      </c>
      <c r="AH37" s="186"/>
      <c r="AI37" s="186"/>
      <c r="AJ37" s="186"/>
      <c r="AK37" s="187"/>
      <c r="AL37" s="188">
        <v>0.17</v>
      </c>
      <c r="AM37" s="178"/>
      <c r="AN37" s="189">
        <f t="shared" si="2"/>
        <v>0</v>
      </c>
      <c r="AO37" s="190"/>
      <c r="AP37" s="190"/>
      <c r="AQ37" s="190"/>
      <c r="AR37" s="191"/>
      <c r="AT37" s="192" t="s">
        <v>64</v>
      </c>
      <c r="AU37" s="193"/>
      <c r="AV37" s="193"/>
      <c r="AW37" s="194"/>
    </row>
    <row r="38" spans="1:49" s="46" customFormat="1" ht="11.25" x14ac:dyDescent="0.15">
      <c r="A38" s="197" t="s">
        <v>56</v>
      </c>
      <c r="B38" s="198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3"/>
      <c r="O38" s="44"/>
      <c r="P38" s="44"/>
      <c r="Q38" s="44"/>
      <c r="R38" s="44"/>
      <c r="S38" s="44"/>
      <c r="T38" s="45"/>
      <c r="U38" s="43"/>
      <c r="V38" s="45"/>
      <c r="W38" s="43"/>
      <c r="X38" s="44"/>
      <c r="Y38" s="44"/>
      <c r="Z38" s="45"/>
      <c r="AA38" s="43"/>
      <c r="AB38" s="44"/>
      <c r="AC38" s="44"/>
      <c r="AD38" s="44"/>
      <c r="AE38" s="44"/>
      <c r="AF38" s="44"/>
      <c r="AG38" s="227">
        <f>SUM(AG12:AK37)</f>
        <v>0</v>
      </c>
      <c r="AH38" s="228"/>
      <c r="AI38" s="228"/>
      <c r="AJ38" s="228"/>
      <c r="AK38" s="229"/>
      <c r="AL38" s="43"/>
      <c r="AM38" s="45"/>
      <c r="AN38" s="202">
        <f>SUM(AN12:AR37)</f>
        <v>0</v>
      </c>
      <c r="AO38" s="203"/>
      <c r="AP38" s="203"/>
      <c r="AQ38" s="203"/>
      <c r="AR38" s="204"/>
    </row>
    <row r="39" spans="1:49" s="46" customFormat="1" ht="11.25" x14ac:dyDescent="0.15">
      <c r="A39" s="205" t="s">
        <v>57</v>
      </c>
      <c r="B39" s="206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47"/>
      <c r="O39" s="48"/>
      <c r="P39" s="48"/>
      <c r="Q39" s="48"/>
      <c r="R39" s="48"/>
      <c r="S39" s="48"/>
      <c r="T39" s="49"/>
      <c r="U39" s="47"/>
      <c r="V39" s="49"/>
      <c r="W39" s="47"/>
      <c r="X39" s="48"/>
      <c r="Y39" s="48"/>
      <c r="Z39" s="49"/>
      <c r="AA39" s="47"/>
      <c r="AB39" s="48"/>
      <c r="AC39" s="48"/>
      <c r="AD39" s="48"/>
      <c r="AE39" s="48"/>
      <c r="AF39" s="48"/>
      <c r="AG39" s="227">
        <f>AG38+'增值税应税货物或劳务销货清单 第二页'!AG39:AK39</f>
        <v>38363.153846335503</v>
      </c>
      <c r="AH39" s="228"/>
      <c r="AI39" s="228"/>
      <c r="AJ39" s="228"/>
      <c r="AK39" s="229"/>
      <c r="AL39" s="47"/>
      <c r="AM39" s="49"/>
      <c r="AN39" s="207">
        <f>AN38+'增值税应税货物或劳务销货清单 第二页'!AN39:AR39</f>
        <v>6521.7361538770365</v>
      </c>
      <c r="AO39" s="208"/>
      <c r="AP39" s="208"/>
      <c r="AQ39" s="208"/>
      <c r="AR39" s="209"/>
    </row>
    <row r="40" spans="1:49" s="46" customFormat="1" ht="15" customHeight="1" x14ac:dyDescent="0.15">
      <c r="A40" s="195" t="s">
        <v>61</v>
      </c>
      <c r="B40" s="196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1"/>
    </row>
    <row r="41" spans="1:49" s="46" customFormat="1" ht="11.25" x14ac:dyDescent="0.15"/>
    <row r="42" spans="1:49" s="46" customFormat="1" ht="11.25" x14ac:dyDescent="0.15">
      <c r="C42" s="46" t="s">
        <v>58</v>
      </c>
      <c r="O42" s="46" t="s">
        <v>59</v>
      </c>
      <c r="AG42" s="46" t="s">
        <v>60</v>
      </c>
    </row>
    <row r="43" spans="1:49" s="46" customFormat="1" ht="11.25" x14ac:dyDescent="0.15"/>
    <row r="44" spans="1:49" s="46" customFormat="1" ht="11.25" x14ac:dyDescent="0.15"/>
    <row r="45" spans="1:49" s="46" customFormat="1" ht="11.25" x14ac:dyDescent="0.15"/>
  </sheetData>
  <sheetProtection password="CF5E" sheet="1" selectLockedCells="1"/>
  <mergeCells count="279">
    <mergeCell ref="AG38:AK38"/>
    <mergeCell ref="AN38:AR38"/>
    <mergeCell ref="A39:B39"/>
    <mergeCell ref="AG39:AK39"/>
    <mergeCell ref="AN39:AR39"/>
    <mergeCell ref="A37:B37"/>
    <mergeCell ref="C37:M37"/>
    <mergeCell ref="N37:T37"/>
    <mergeCell ref="U37:V37"/>
    <mergeCell ref="W37:Z37"/>
    <mergeCell ref="AA37:AF37"/>
    <mergeCell ref="AG37:AK37"/>
    <mergeCell ref="AL37:AM37"/>
    <mergeCell ref="A40:B40"/>
    <mergeCell ref="AT35:AW35"/>
    <mergeCell ref="A36:B36"/>
    <mergeCell ref="C36:M36"/>
    <mergeCell ref="N36:T36"/>
    <mergeCell ref="U36:V36"/>
    <mergeCell ref="W36:Z36"/>
    <mergeCell ref="AA36:AF36"/>
    <mergeCell ref="AG36:AK36"/>
    <mergeCell ref="AL36:AM36"/>
    <mergeCell ref="AN36:AR36"/>
    <mergeCell ref="AT36:AW36"/>
    <mergeCell ref="A35:B35"/>
    <mergeCell ref="C35:M35"/>
    <mergeCell ref="N35:T35"/>
    <mergeCell ref="U35:V35"/>
    <mergeCell ref="W35:Z35"/>
    <mergeCell ref="AA35:AF35"/>
    <mergeCell ref="AG35:AK35"/>
    <mergeCell ref="AL35:AM35"/>
    <mergeCell ref="AN35:AR35"/>
    <mergeCell ref="AN37:AR37"/>
    <mergeCell ref="AT37:AW37"/>
    <mergeCell ref="A38:B38"/>
    <mergeCell ref="AT33:AW33"/>
    <mergeCell ref="A34:B34"/>
    <mergeCell ref="C34:M34"/>
    <mergeCell ref="N34:T34"/>
    <mergeCell ref="U34:V34"/>
    <mergeCell ref="W34:Z34"/>
    <mergeCell ref="AA34:AF34"/>
    <mergeCell ref="AG34:AK34"/>
    <mergeCell ref="AL34:AM34"/>
    <mergeCell ref="AN34:AR34"/>
    <mergeCell ref="AT34:AW34"/>
    <mergeCell ref="A33:B33"/>
    <mergeCell ref="C33:M33"/>
    <mergeCell ref="N33:T33"/>
    <mergeCell ref="U33:V33"/>
    <mergeCell ref="W33:Z33"/>
    <mergeCell ref="AA33:AF33"/>
    <mergeCell ref="AG33:AK33"/>
    <mergeCell ref="AL33:AM33"/>
    <mergeCell ref="AN33:AR33"/>
    <mergeCell ref="AT31:AW31"/>
    <mergeCell ref="A32:B32"/>
    <mergeCell ref="C32:M32"/>
    <mergeCell ref="N32:T32"/>
    <mergeCell ref="U32:V32"/>
    <mergeCell ref="W32:Z32"/>
    <mergeCell ref="AA32:AF32"/>
    <mergeCell ref="AG32:AK32"/>
    <mergeCell ref="AL32:AM32"/>
    <mergeCell ref="AN32:AR32"/>
    <mergeCell ref="AT32:AW32"/>
    <mergeCell ref="A31:B31"/>
    <mergeCell ref="C31:M31"/>
    <mergeCell ref="N31:T31"/>
    <mergeCell ref="U31:V31"/>
    <mergeCell ref="W31:Z31"/>
    <mergeCell ref="AA31:AF31"/>
    <mergeCell ref="AG31:AK31"/>
    <mergeCell ref="AL31:AM31"/>
    <mergeCell ref="AN31:AR31"/>
    <mergeCell ref="AT29:AW29"/>
    <mergeCell ref="A30:B30"/>
    <mergeCell ref="C30:M30"/>
    <mergeCell ref="N30:T30"/>
    <mergeCell ref="U30:V30"/>
    <mergeCell ref="W30:Z30"/>
    <mergeCell ref="AA30:AF30"/>
    <mergeCell ref="AG30:AK30"/>
    <mergeCell ref="AL30:AM30"/>
    <mergeCell ref="AN30:AR30"/>
    <mergeCell ref="AT30:AW30"/>
    <mergeCell ref="A29:B29"/>
    <mergeCell ref="C29:M29"/>
    <mergeCell ref="N29:T29"/>
    <mergeCell ref="U29:V29"/>
    <mergeCell ref="W29:Z29"/>
    <mergeCell ref="AA29:AF29"/>
    <mergeCell ref="AG29:AK29"/>
    <mergeCell ref="AL29:AM29"/>
    <mergeCell ref="AN29:AR29"/>
    <mergeCell ref="AT27:AW27"/>
    <mergeCell ref="A28:B28"/>
    <mergeCell ref="C28:M28"/>
    <mergeCell ref="N28:T28"/>
    <mergeCell ref="U28:V28"/>
    <mergeCell ref="W28:Z28"/>
    <mergeCell ref="AA28:AF28"/>
    <mergeCell ref="AG28:AK28"/>
    <mergeCell ref="AL28:AM28"/>
    <mergeCell ref="AN28:AR28"/>
    <mergeCell ref="AT28:AW28"/>
    <mergeCell ref="A27:B27"/>
    <mergeCell ref="C27:M27"/>
    <mergeCell ref="N27:T27"/>
    <mergeCell ref="U27:V27"/>
    <mergeCell ref="W27:Z27"/>
    <mergeCell ref="AA27:AF27"/>
    <mergeCell ref="AG27:AK27"/>
    <mergeCell ref="AL27:AM27"/>
    <mergeCell ref="AN27:AR27"/>
    <mergeCell ref="AT25:AW25"/>
    <mergeCell ref="A26:B26"/>
    <mergeCell ref="C26:M26"/>
    <mergeCell ref="N26:T26"/>
    <mergeCell ref="U26:V26"/>
    <mergeCell ref="W26:Z26"/>
    <mergeCell ref="AA26:AF26"/>
    <mergeCell ref="AG26:AK26"/>
    <mergeCell ref="AL26:AM26"/>
    <mergeCell ref="AN26:AR26"/>
    <mergeCell ref="AT26:AW26"/>
    <mergeCell ref="A25:B25"/>
    <mergeCell ref="C25:M25"/>
    <mergeCell ref="N25:T25"/>
    <mergeCell ref="U25:V25"/>
    <mergeCell ref="W25:Z25"/>
    <mergeCell ref="AA25:AF25"/>
    <mergeCell ref="AG25:AK25"/>
    <mergeCell ref="AL25:AM25"/>
    <mergeCell ref="AN25:AR25"/>
    <mergeCell ref="AT23:AW23"/>
    <mergeCell ref="A24:B24"/>
    <mergeCell ref="C24:M24"/>
    <mergeCell ref="N24:T24"/>
    <mergeCell ref="U24:V24"/>
    <mergeCell ref="W24:Z24"/>
    <mergeCell ref="AA24:AF24"/>
    <mergeCell ref="AG24:AK24"/>
    <mergeCell ref="AL24:AM24"/>
    <mergeCell ref="AN24:AR24"/>
    <mergeCell ref="AT24:AW24"/>
    <mergeCell ref="A23:B23"/>
    <mergeCell ref="C23:M23"/>
    <mergeCell ref="N23:T23"/>
    <mergeCell ref="U23:V23"/>
    <mergeCell ref="W23:Z23"/>
    <mergeCell ref="AA23:AF23"/>
    <mergeCell ref="AG23:AK23"/>
    <mergeCell ref="AL23:AM23"/>
    <mergeCell ref="AN23:AR23"/>
    <mergeCell ref="AT21:AW21"/>
    <mergeCell ref="A22:B22"/>
    <mergeCell ref="C22:M22"/>
    <mergeCell ref="N22:T22"/>
    <mergeCell ref="U22:V22"/>
    <mergeCell ref="W22:Z22"/>
    <mergeCell ref="AA22:AF22"/>
    <mergeCell ref="AG22:AK22"/>
    <mergeCell ref="AL22:AM22"/>
    <mergeCell ref="AN22:AR22"/>
    <mergeCell ref="AT22:AW22"/>
    <mergeCell ref="A21:B21"/>
    <mergeCell ref="C21:M21"/>
    <mergeCell ref="N21:T21"/>
    <mergeCell ref="U21:V21"/>
    <mergeCell ref="W21:Z21"/>
    <mergeCell ref="AA21:AF21"/>
    <mergeCell ref="AG21:AK21"/>
    <mergeCell ref="AL21:AM21"/>
    <mergeCell ref="AN21:AR21"/>
    <mergeCell ref="AT19:AW19"/>
    <mergeCell ref="A20:B20"/>
    <mergeCell ref="C20:M20"/>
    <mergeCell ref="N20:T20"/>
    <mergeCell ref="U20:V20"/>
    <mergeCell ref="W20:Z20"/>
    <mergeCell ref="AA20:AF20"/>
    <mergeCell ref="AG20:AK20"/>
    <mergeCell ref="AL20:AM20"/>
    <mergeCell ref="AN20:AR20"/>
    <mergeCell ref="AT20:AW20"/>
    <mergeCell ref="A19:B19"/>
    <mergeCell ref="C19:M19"/>
    <mergeCell ref="N19:T19"/>
    <mergeCell ref="U19:V19"/>
    <mergeCell ref="W19:Z19"/>
    <mergeCell ref="AA19:AF19"/>
    <mergeCell ref="AG19:AK19"/>
    <mergeCell ref="AL19:AM19"/>
    <mergeCell ref="AN19:AR19"/>
    <mergeCell ref="AT17:AW17"/>
    <mergeCell ref="A18:B18"/>
    <mergeCell ref="C18:M18"/>
    <mergeCell ref="N18:T18"/>
    <mergeCell ref="U18:V18"/>
    <mergeCell ref="W18:Z18"/>
    <mergeCell ref="AA18:AF18"/>
    <mergeCell ref="AG18:AK18"/>
    <mergeCell ref="AL18:AM18"/>
    <mergeCell ref="AN18:AR18"/>
    <mergeCell ref="AT18:AW18"/>
    <mergeCell ref="A17:B17"/>
    <mergeCell ref="C17:M17"/>
    <mergeCell ref="N17:T17"/>
    <mergeCell ref="U17:V17"/>
    <mergeCell ref="W17:Z17"/>
    <mergeCell ref="AA17:AF17"/>
    <mergeCell ref="AG17:AK17"/>
    <mergeCell ref="AL17:AM17"/>
    <mergeCell ref="AN17:AR17"/>
    <mergeCell ref="AT15:AW15"/>
    <mergeCell ref="A16:B16"/>
    <mergeCell ref="C16:M16"/>
    <mergeCell ref="N16:T16"/>
    <mergeCell ref="U16:V16"/>
    <mergeCell ref="W16:Z16"/>
    <mergeCell ref="AA16:AF16"/>
    <mergeCell ref="AG16:AK16"/>
    <mergeCell ref="AL16:AM16"/>
    <mergeCell ref="AN16:AR16"/>
    <mergeCell ref="AT16:AW16"/>
    <mergeCell ref="A15:B15"/>
    <mergeCell ref="C15:M15"/>
    <mergeCell ref="N15:T15"/>
    <mergeCell ref="U15:V15"/>
    <mergeCell ref="W15:Z15"/>
    <mergeCell ref="AA15:AF15"/>
    <mergeCell ref="AG15:AK15"/>
    <mergeCell ref="AL15:AM15"/>
    <mergeCell ref="AN15:AR15"/>
    <mergeCell ref="AT13:AW13"/>
    <mergeCell ref="A14:B14"/>
    <mergeCell ref="C14:M14"/>
    <mergeCell ref="N14:T14"/>
    <mergeCell ref="U14:V14"/>
    <mergeCell ref="W14:Z14"/>
    <mergeCell ref="AA14:AF14"/>
    <mergeCell ref="AG14:AK14"/>
    <mergeCell ref="AL14:AM14"/>
    <mergeCell ref="AN14:AR14"/>
    <mergeCell ref="AT14:AW14"/>
    <mergeCell ref="A13:B13"/>
    <mergeCell ref="C13:M13"/>
    <mergeCell ref="N13:T13"/>
    <mergeCell ref="U13:V13"/>
    <mergeCell ref="W13:Z13"/>
    <mergeCell ref="AA13:AF13"/>
    <mergeCell ref="AG13:AK13"/>
    <mergeCell ref="AL13:AM13"/>
    <mergeCell ref="AN13:AR13"/>
    <mergeCell ref="AT11:AW11"/>
    <mergeCell ref="A12:B12"/>
    <mergeCell ref="C12:M12"/>
    <mergeCell ref="N12:T12"/>
    <mergeCell ref="U12:V12"/>
    <mergeCell ref="W12:Z12"/>
    <mergeCell ref="AA12:AF12"/>
    <mergeCell ref="AG12:AK12"/>
    <mergeCell ref="AL12:AM12"/>
    <mergeCell ref="AN12:AR12"/>
    <mergeCell ref="AT12:AW12"/>
    <mergeCell ref="J9:S9"/>
    <mergeCell ref="V9:AE9"/>
    <mergeCell ref="AI9:AJ9"/>
    <mergeCell ref="AN9:AO9"/>
    <mergeCell ref="C11:M11"/>
    <mergeCell ref="N11:T11"/>
    <mergeCell ref="W11:Z11"/>
    <mergeCell ref="AA11:AF11"/>
    <mergeCell ref="AG11:AK11"/>
    <mergeCell ref="AL11:AM11"/>
    <mergeCell ref="AN11:AR11"/>
  </mergeCells>
  <phoneticPr fontId="4" type="noConversion"/>
  <dataValidations count="1">
    <dataValidation type="list" allowBlank="1" showInputMessage="1" showErrorMessage="1" sqref="AT12:AW37">
      <formula1>"""当前数据清晰"",""货物（劳务）名称看不清楚"",""规格型号看不清楚"",""全部看不清楚"""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W45"/>
  <sheetViews>
    <sheetView topLeftCell="A6" workbookViewId="0">
      <selection activeCell="C20" sqref="C20:M20"/>
    </sheetView>
  </sheetViews>
  <sheetFormatPr defaultColWidth="2.625" defaultRowHeight="13.5" x14ac:dyDescent="0.15"/>
  <cols>
    <col min="46" max="49" width="4.625" customWidth="1"/>
  </cols>
  <sheetData>
    <row r="1" spans="1:49" ht="31.5" x14ac:dyDescent="0.15">
      <c r="K1" s="34" t="s">
        <v>46</v>
      </c>
      <c r="L1" s="34"/>
    </row>
    <row r="2" spans="1:49" x14ac:dyDescent="0.15">
      <c r="AM2" s="53"/>
      <c r="AN2" t="s">
        <v>66</v>
      </c>
    </row>
    <row r="3" spans="1:49" x14ac:dyDescent="0.15">
      <c r="AL3" s="33"/>
      <c r="AM3" s="52"/>
      <c r="AN3" s="33" t="s">
        <v>65</v>
      </c>
      <c r="AO3" s="33"/>
      <c r="AP3" s="33"/>
      <c r="AQ3" s="33"/>
      <c r="AR3" s="33"/>
      <c r="AS3" s="33"/>
      <c r="AT3" s="35"/>
    </row>
    <row r="4" spans="1:49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3"/>
      <c r="AM4" s="54"/>
      <c r="AN4" s="33" t="s">
        <v>67</v>
      </c>
      <c r="AO4" s="33"/>
      <c r="AP4" s="33"/>
      <c r="AQ4" s="33"/>
      <c r="AR4" s="33"/>
      <c r="AS4" s="33"/>
      <c r="AT4" s="35"/>
      <c r="AU4" s="38"/>
      <c r="AV4" s="38"/>
      <c r="AW4" s="38"/>
    </row>
    <row r="5" spans="1:49" x14ac:dyDescent="0.1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56" t="s">
        <v>69</v>
      </c>
      <c r="AN5" s="33"/>
      <c r="AO5" s="33"/>
      <c r="AP5" s="33"/>
      <c r="AQ5" s="33"/>
      <c r="AR5" s="33"/>
      <c r="AS5" s="33"/>
      <c r="AT5" s="35"/>
      <c r="AU5" s="35"/>
      <c r="AV5" s="35"/>
      <c r="AW5" s="38"/>
    </row>
    <row r="6" spans="1:49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5"/>
      <c r="AU6" s="35"/>
      <c r="AV6" s="35"/>
      <c r="AW6" s="38"/>
    </row>
    <row r="7" spans="1:49" x14ac:dyDescent="0.15">
      <c r="A7" s="33" t="s">
        <v>40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5"/>
      <c r="AU7" s="35"/>
      <c r="AV7" s="35"/>
      <c r="AW7" s="38"/>
    </row>
    <row r="8" spans="1:49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5"/>
      <c r="AU8" s="35"/>
      <c r="AV8" s="35"/>
      <c r="AW8" s="38"/>
    </row>
    <row r="9" spans="1:49" x14ac:dyDescent="0.15">
      <c r="A9" s="33" t="s">
        <v>41</v>
      </c>
      <c r="B9" s="33"/>
      <c r="C9" s="33"/>
      <c r="D9" s="33"/>
      <c r="E9" s="33"/>
      <c r="F9" s="33"/>
      <c r="G9" s="33"/>
      <c r="H9" s="33"/>
      <c r="I9" s="33"/>
      <c r="J9" s="230" t="str">
        <f>增值税专用发票!AK4</f>
        <v>‘01943098</v>
      </c>
      <c r="K9" s="231"/>
      <c r="L9" s="231"/>
      <c r="M9" s="231"/>
      <c r="N9" s="231"/>
      <c r="O9" s="231"/>
      <c r="P9" s="231"/>
      <c r="Q9" s="231"/>
      <c r="R9" s="231"/>
      <c r="S9" s="232"/>
      <c r="T9" s="33"/>
      <c r="U9" s="33"/>
      <c r="V9" s="162" t="s">
        <v>42</v>
      </c>
      <c r="W9" s="162"/>
      <c r="X9" s="162"/>
      <c r="Y9" s="162"/>
      <c r="Z9" s="162"/>
      <c r="AA9" s="162"/>
      <c r="AB9" s="162"/>
      <c r="AC9" s="162"/>
      <c r="AD9" s="162"/>
      <c r="AE9" s="162"/>
      <c r="AF9" s="33"/>
      <c r="AG9" s="33"/>
      <c r="AH9" s="33" t="s">
        <v>43</v>
      </c>
      <c r="AI9" s="219">
        <f>'增值税应税货物或劳务销货清单 第一页'!AI9:AJ9</f>
        <v>3</v>
      </c>
      <c r="AJ9" s="220"/>
      <c r="AK9" s="33" t="s">
        <v>44</v>
      </c>
      <c r="AL9" s="33"/>
      <c r="AM9" s="33" t="s">
        <v>45</v>
      </c>
      <c r="AN9" s="165">
        <v>4</v>
      </c>
      <c r="AO9" s="166"/>
      <c r="AP9" s="33" t="s">
        <v>44</v>
      </c>
      <c r="AQ9" s="33"/>
      <c r="AR9" s="33"/>
      <c r="AS9" s="33"/>
      <c r="AT9" s="35"/>
      <c r="AU9" s="35"/>
      <c r="AV9" s="35"/>
      <c r="AW9" s="38"/>
    </row>
    <row r="10" spans="1:49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8"/>
    </row>
    <row r="11" spans="1:49" x14ac:dyDescent="0.15">
      <c r="A11" s="36" t="s">
        <v>47</v>
      </c>
      <c r="B11" s="37"/>
      <c r="C11" s="167" t="s">
        <v>55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9"/>
      <c r="N11" s="167" t="s">
        <v>48</v>
      </c>
      <c r="O11" s="168"/>
      <c r="P11" s="168"/>
      <c r="Q11" s="168"/>
      <c r="R11" s="168"/>
      <c r="S11" s="168"/>
      <c r="T11" s="169"/>
      <c r="U11" s="36" t="s">
        <v>49</v>
      </c>
      <c r="V11" s="37"/>
      <c r="W11" s="167" t="s">
        <v>50</v>
      </c>
      <c r="X11" s="168"/>
      <c r="Y11" s="168"/>
      <c r="Z11" s="169"/>
      <c r="AA11" s="167" t="s">
        <v>51</v>
      </c>
      <c r="AB11" s="168"/>
      <c r="AC11" s="168"/>
      <c r="AD11" s="168"/>
      <c r="AE11" s="168"/>
      <c r="AF11" s="169"/>
      <c r="AG11" s="167" t="s">
        <v>52</v>
      </c>
      <c r="AH11" s="168"/>
      <c r="AI11" s="168"/>
      <c r="AJ11" s="168"/>
      <c r="AK11" s="169"/>
      <c r="AL11" s="167" t="s">
        <v>53</v>
      </c>
      <c r="AM11" s="169"/>
      <c r="AN11" s="167" t="s">
        <v>54</v>
      </c>
      <c r="AO11" s="168"/>
      <c r="AP11" s="168"/>
      <c r="AQ11" s="168"/>
      <c r="AR11" s="169"/>
      <c r="AS11" s="39"/>
      <c r="AT11" s="170" t="s">
        <v>63</v>
      </c>
      <c r="AU11" s="171"/>
      <c r="AV11" s="171"/>
      <c r="AW11" s="172"/>
    </row>
    <row r="12" spans="1:49" s="39" customFormat="1" ht="11.25" x14ac:dyDescent="0.15">
      <c r="A12" s="173">
        <f>ROW()+67</f>
        <v>79</v>
      </c>
      <c r="B12" s="173"/>
      <c r="C12" s="174"/>
      <c r="D12" s="175"/>
      <c r="E12" s="175"/>
      <c r="F12" s="175"/>
      <c r="G12" s="175"/>
      <c r="H12" s="175"/>
      <c r="I12" s="175"/>
      <c r="J12" s="175"/>
      <c r="K12" s="175"/>
      <c r="L12" s="175"/>
      <c r="M12" s="176"/>
      <c r="N12" s="175"/>
      <c r="O12" s="175"/>
      <c r="P12" s="175"/>
      <c r="Q12" s="175"/>
      <c r="R12" s="175"/>
      <c r="S12" s="175"/>
      <c r="T12" s="176"/>
      <c r="U12" s="177" t="s">
        <v>62</v>
      </c>
      <c r="V12" s="178"/>
      <c r="W12" s="179"/>
      <c r="X12" s="180"/>
      <c r="Y12" s="180"/>
      <c r="Z12" s="181"/>
      <c r="AA12" s="182"/>
      <c r="AB12" s="183"/>
      <c r="AC12" s="183"/>
      <c r="AD12" s="183"/>
      <c r="AE12" s="183"/>
      <c r="AF12" s="184"/>
      <c r="AG12" s="221">
        <f>W12*AA12</f>
        <v>0</v>
      </c>
      <c r="AH12" s="222"/>
      <c r="AI12" s="222"/>
      <c r="AJ12" s="222"/>
      <c r="AK12" s="223"/>
      <c r="AL12" s="188">
        <v>0.17</v>
      </c>
      <c r="AM12" s="178"/>
      <c r="AN12" s="189">
        <f>AG12*0.17</f>
        <v>0</v>
      </c>
      <c r="AO12" s="190"/>
      <c r="AP12" s="190"/>
      <c r="AQ12" s="190"/>
      <c r="AR12" s="191"/>
      <c r="AT12" s="192" t="s">
        <v>64</v>
      </c>
      <c r="AU12" s="193"/>
      <c r="AV12" s="193"/>
      <c r="AW12" s="194"/>
    </row>
    <row r="13" spans="1:49" s="39" customFormat="1" ht="11.25" x14ac:dyDescent="0.15">
      <c r="A13" s="173">
        <f t="shared" ref="A13:A37" si="0">ROW()+67</f>
        <v>80</v>
      </c>
      <c r="B13" s="173"/>
      <c r="C13" s="174"/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175"/>
      <c r="O13" s="175"/>
      <c r="P13" s="175"/>
      <c r="Q13" s="175"/>
      <c r="R13" s="175"/>
      <c r="S13" s="175"/>
      <c r="T13" s="176"/>
      <c r="U13" s="177" t="s">
        <v>62</v>
      </c>
      <c r="V13" s="178"/>
      <c r="W13" s="179"/>
      <c r="X13" s="180"/>
      <c r="Y13" s="180"/>
      <c r="Z13" s="181"/>
      <c r="AA13" s="182"/>
      <c r="AB13" s="183"/>
      <c r="AC13" s="183"/>
      <c r="AD13" s="183"/>
      <c r="AE13" s="183"/>
      <c r="AF13" s="184"/>
      <c r="AG13" s="221">
        <f t="shared" ref="AG13:AG37" si="1">W13*AA13</f>
        <v>0</v>
      </c>
      <c r="AH13" s="222"/>
      <c r="AI13" s="222"/>
      <c r="AJ13" s="222"/>
      <c r="AK13" s="223"/>
      <c r="AL13" s="188">
        <v>0.17</v>
      </c>
      <c r="AM13" s="178"/>
      <c r="AN13" s="189">
        <f t="shared" ref="AN13:AN37" si="2">AG13*0.17</f>
        <v>0</v>
      </c>
      <c r="AO13" s="190"/>
      <c r="AP13" s="190"/>
      <c r="AQ13" s="190"/>
      <c r="AR13" s="191"/>
      <c r="AT13" s="192" t="s">
        <v>64</v>
      </c>
      <c r="AU13" s="193"/>
      <c r="AV13" s="193"/>
      <c r="AW13" s="194"/>
    </row>
    <row r="14" spans="1:49" s="39" customFormat="1" ht="11.25" x14ac:dyDescent="0.15">
      <c r="A14" s="173">
        <f t="shared" si="0"/>
        <v>81</v>
      </c>
      <c r="B14" s="173"/>
      <c r="C14" s="174"/>
      <c r="D14" s="175"/>
      <c r="E14" s="175"/>
      <c r="F14" s="175"/>
      <c r="G14" s="175"/>
      <c r="H14" s="175"/>
      <c r="I14" s="175"/>
      <c r="J14" s="175"/>
      <c r="K14" s="175"/>
      <c r="L14" s="175"/>
      <c r="M14" s="176"/>
      <c r="N14" s="175"/>
      <c r="O14" s="175"/>
      <c r="P14" s="175"/>
      <c r="Q14" s="175"/>
      <c r="R14" s="175"/>
      <c r="S14" s="175"/>
      <c r="T14" s="176"/>
      <c r="U14" s="177" t="s">
        <v>62</v>
      </c>
      <c r="V14" s="178"/>
      <c r="W14" s="179"/>
      <c r="X14" s="180"/>
      <c r="Y14" s="180"/>
      <c r="Z14" s="181"/>
      <c r="AA14" s="182"/>
      <c r="AB14" s="183"/>
      <c r="AC14" s="183"/>
      <c r="AD14" s="183"/>
      <c r="AE14" s="183"/>
      <c r="AF14" s="184"/>
      <c r="AG14" s="221">
        <f t="shared" si="1"/>
        <v>0</v>
      </c>
      <c r="AH14" s="222"/>
      <c r="AI14" s="222"/>
      <c r="AJ14" s="222"/>
      <c r="AK14" s="223"/>
      <c r="AL14" s="188">
        <v>0.17</v>
      </c>
      <c r="AM14" s="178"/>
      <c r="AN14" s="189">
        <f t="shared" si="2"/>
        <v>0</v>
      </c>
      <c r="AO14" s="190"/>
      <c r="AP14" s="190"/>
      <c r="AQ14" s="190"/>
      <c r="AR14" s="191"/>
      <c r="AT14" s="192" t="s">
        <v>64</v>
      </c>
      <c r="AU14" s="193"/>
      <c r="AV14" s="193"/>
      <c r="AW14" s="194"/>
    </row>
    <row r="15" spans="1:49" s="39" customFormat="1" ht="11.25" x14ac:dyDescent="0.15">
      <c r="A15" s="173">
        <f t="shared" si="0"/>
        <v>82</v>
      </c>
      <c r="B15" s="173"/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6"/>
      <c r="N15" s="175"/>
      <c r="O15" s="175"/>
      <c r="P15" s="175"/>
      <c r="Q15" s="175"/>
      <c r="R15" s="175"/>
      <c r="S15" s="175"/>
      <c r="T15" s="176"/>
      <c r="U15" s="177" t="s">
        <v>62</v>
      </c>
      <c r="V15" s="178"/>
      <c r="W15" s="179"/>
      <c r="X15" s="180"/>
      <c r="Y15" s="180"/>
      <c r="Z15" s="181"/>
      <c r="AA15" s="182"/>
      <c r="AB15" s="183"/>
      <c r="AC15" s="183"/>
      <c r="AD15" s="183"/>
      <c r="AE15" s="183"/>
      <c r="AF15" s="184"/>
      <c r="AG15" s="221">
        <f t="shared" si="1"/>
        <v>0</v>
      </c>
      <c r="AH15" s="222"/>
      <c r="AI15" s="222"/>
      <c r="AJ15" s="222"/>
      <c r="AK15" s="223"/>
      <c r="AL15" s="188">
        <v>0.17</v>
      </c>
      <c r="AM15" s="178"/>
      <c r="AN15" s="189">
        <f t="shared" si="2"/>
        <v>0</v>
      </c>
      <c r="AO15" s="190"/>
      <c r="AP15" s="190"/>
      <c r="AQ15" s="190"/>
      <c r="AR15" s="191"/>
      <c r="AT15" s="192" t="s">
        <v>64</v>
      </c>
      <c r="AU15" s="193"/>
      <c r="AV15" s="193"/>
      <c r="AW15" s="194"/>
    </row>
    <row r="16" spans="1:49" s="39" customFormat="1" ht="11.25" x14ac:dyDescent="0.15">
      <c r="A16" s="173">
        <f t="shared" si="0"/>
        <v>83</v>
      </c>
      <c r="B16" s="173"/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6"/>
      <c r="N16" s="175"/>
      <c r="O16" s="175"/>
      <c r="P16" s="175"/>
      <c r="Q16" s="175"/>
      <c r="R16" s="175"/>
      <c r="S16" s="175"/>
      <c r="T16" s="176"/>
      <c r="U16" s="177" t="s">
        <v>62</v>
      </c>
      <c r="V16" s="178"/>
      <c r="W16" s="179"/>
      <c r="X16" s="180"/>
      <c r="Y16" s="180"/>
      <c r="Z16" s="181"/>
      <c r="AA16" s="182"/>
      <c r="AB16" s="183"/>
      <c r="AC16" s="183"/>
      <c r="AD16" s="183"/>
      <c r="AE16" s="183"/>
      <c r="AF16" s="184"/>
      <c r="AG16" s="221">
        <f t="shared" si="1"/>
        <v>0</v>
      </c>
      <c r="AH16" s="222"/>
      <c r="AI16" s="222"/>
      <c r="AJ16" s="222"/>
      <c r="AK16" s="223"/>
      <c r="AL16" s="188">
        <v>0.17</v>
      </c>
      <c r="AM16" s="178"/>
      <c r="AN16" s="189">
        <f t="shared" si="2"/>
        <v>0</v>
      </c>
      <c r="AO16" s="190"/>
      <c r="AP16" s="190"/>
      <c r="AQ16" s="190"/>
      <c r="AR16" s="191"/>
      <c r="AT16" s="192" t="s">
        <v>64</v>
      </c>
      <c r="AU16" s="193"/>
      <c r="AV16" s="193"/>
      <c r="AW16" s="194"/>
    </row>
    <row r="17" spans="1:49" s="39" customFormat="1" ht="11.25" x14ac:dyDescent="0.15">
      <c r="A17" s="173">
        <f t="shared" si="0"/>
        <v>84</v>
      </c>
      <c r="B17" s="173"/>
      <c r="C17" s="174"/>
      <c r="D17" s="175"/>
      <c r="E17" s="175"/>
      <c r="F17" s="175"/>
      <c r="G17" s="175"/>
      <c r="H17" s="175"/>
      <c r="I17" s="175"/>
      <c r="J17" s="175"/>
      <c r="K17" s="175"/>
      <c r="L17" s="175"/>
      <c r="M17" s="176"/>
      <c r="N17" s="175"/>
      <c r="O17" s="175"/>
      <c r="P17" s="175"/>
      <c r="Q17" s="175"/>
      <c r="R17" s="175"/>
      <c r="S17" s="175"/>
      <c r="T17" s="176"/>
      <c r="U17" s="177" t="s">
        <v>62</v>
      </c>
      <c r="V17" s="178"/>
      <c r="W17" s="179"/>
      <c r="X17" s="180"/>
      <c r="Y17" s="180"/>
      <c r="Z17" s="181"/>
      <c r="AA17" s="182"/>
      <c r="AB17" s="183"/>
      <c r="AC17" s="183"/>
      <c r="AD17" s="183"/>
      <c r="AE17" s="183"/>
      <c r="AF17" s="184"/>
      <c r="AG17" s="221">
        <f t="shared" si="1"/>
        <v>0</v>
      </c>
      <c r="AH17" s="222"/>
      <c r="AI17" s="222"/>
      <c r="AJ17" s="222"/>
      <c r="AK17" s="223"/>
      <c r="AL17" s="188">
        <v>0.17</v>
      </c>
      <c r="AM17" s="178"/>
      <c r="AN17" s="189">
        <f t="shared" si="2"/>
        <v>0</v>
      </c>
      <c r="AO17" s="190"/>
      <c r="AP17" s="190"/>
      <c r="AQ17" s="190"/>
      <c r="AR17" s="191"/>
      <c r="AT17" s="192" t="s">
        <v>64</v>
      </c>
      <c r="AU17" s="193"/>
      <c r="AV17" s="193"/>
      <c r="AW17" s="194"/>
    </row>
    <row r="18" spans="1:49" s="39" customFormat="1" ht="11.25" x14ac:dyDescent="0.15">
      <c r="A18" s="173">
        <f t="shared" si="0"/>
        <v>85</v>
      </c>
      <c r="B18" s="173"/>
      <c r="C18" s="174"/>
      <c r="D18" s="175"/>
      <c r="E18" s="175"/>
      <c r="F18" s="175"/>
      <c r="G18" s="175"/>
      <c r="H18" s="175"/>
      <c r="I18" s="175"/>
      <c r="J18" s="175"/>
      <c r="K18" s="175"/>
      <c r="L18" s="175"/>
      <c r="M18" s="176"/>
      <c r="N18" s="175"/>
      <c r="O18" s="175"/>
      <c r="P18" s="175"/>
      <c r="Q18" s="175"/>
      <c r="R18" s="175"/>
      <c r="S18" s="175"/>
      <c r="T18" s="176"/>
      <c r="U18" s="177" t="s">
        <v>62</v>
      </c>
      <c r="V18" s="178"/>
      <c r="W18" s="179"/>
      <c r="X18" s="180"/>
      <c r="Y18" s="180"/>
      <c r="Z18" s="181"/>
      <c r="AA18" s="182"/>
      <c r="AB18" s="183"/>
      <c r="AC18" s="183"/>
      <c r="AD18" s="183"/>
      <c r="AE18" s="183"/>
      <c r="AF18" s="184"/>
      <c r="AG18" s="221">
        <f t="shared" si="1"/>
        <v>0</v>
      </c>
      <c r="AH18" s="222"/>
      <c r="AI18" s="222"/>
      <c r="AJ18" s="222"/>
      <c r="AK18" s="223"/>
      <c r="AL18" s="188">
        <v>0.17</v>
      </c>
      <c r="AM18" s="178"/>
      <c r="AN18" s="189">
        <f t="shared" si="2"/>
        <v>0</v>
      </c>
      <c r="AO18" s="190"/>
      <c r="AP18" s="190"/>
      <c r="AQ18" s="190"/>
      <c r="AR18" s="191"/>
      <c r="AT18" s="192" t="s">
        <v>64</v>
      </c>
      <c r="AU18" s="193"/>
      <c r="AV18" s="193"/>
      <c r="AW18" s="194"/>
    </row>
    <row r="19" spans="1:49" s="39" customFormat="1" ht="11.25" x14ac:dyDescent="0.15">
      <c r="A19" s="173">
        <f t="shared" si="0"/>
        <v>86</v>
      </c>
      <c r="B19" s="173"/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6"/>
      <c r="N19" s="175"/>
      <c r="O19" s="175"/>
      <c r="P19" s="175"/>
      <c r="Q19" s="175"/>
      <c r="R19" s="175"/>
      <c r="S19" s="175"/>
      <c r="T19" s="176"/>
      <c r="U19" s="177" t="s">
        <v>62</v>
      </c>
      <c r="V19" s="178"/>
      <c r="W19" s="179"/>
      <c r="X19" s="180"/>
      <c r="Y19" s="180"/>
      <c r="Z19" s="181"/>
      <c r="AA19" s="182"/>
      <c r="AB19" s="183"/>
      <c r="AC19" s="183"/>
      <c r="AD19" s="183"/>
      <c r="AE19" s="183"/>
      <c r="AF19" s="184"/>
      <c r="AG19" s="221">
        <f t="shared" si="1"/>
        <v>0</v>
      </c>
      <c r="AH19" s="222"/>
      <c r="AI19" s="222"/>
      <c r="AJ19" s="222"/>
      <c r="AK19" s="223"/>
      <c r="AL19" s="188">
        <v>0.17</v>
      </c>
      <c r="AM19" s="178"/>
      <c r="AN19" s="189">
        <f t="shared" si="2"/>
        <v>0</v>
      </c>
      <c r="AO19" s="190"/>
      <c r="AP19" s="190"/>
      <c r="AQ19" s="190"/>
      <c r="AR19" s="191"/>
      <c r="AT19" s="192" t="s">
        <v>64</v>
      </c>
      <c r="AU19" s="193"/>
      <c r="AV19" s="193"/>
      <c r="AW19" s="194"/>
    </row>
    <row r="20" spans="1:49" s="39" customFormat="1" ht="11.25" x14ac:dyDescent="0.15">
      <c r="A20" s="173">
        <f t="shared" si="0"/>
        <v>87</v>
      </c>
      <c r="B20" s="173"/>
      <c r="C20" s="174"/>
      <c r="D20" s="175"/>
      <c r="E20" s="175"/>
      <c r="F20" s="175"/>
      <c r="G20" s="175"/>
      <c r="H20" s="175"/>
      <c r="I20" s="175"/>
      <c r="J20" s="175"/>
      <c r="K20" s="175"/>
      <c r="L20" s="175"/>
      <c r="M20" s="176"/>
      <c r="N20" s="175"/>
      <c r="O20" s="175"/>
      <c r="P20" s="175"/>
      <c r="Q20" s="175"/>
      <c r="R20" s="175"/>
      <c r="S20" s="175"/>
      <c r="T20" s="176"/>
      <c r="U20" s="177" t="s">
        <v>62</v>
      </c>
      <c r="V20" s="178"/>
      <c r="W20" s="179"/>
      <c r="X20" s="180"/>
      <c r="Y20" s="180"/>
      <c r="Z20" s="181"/>
      <c r="AA20" s="182"/>
      <c r="AB20" s="183"/>
      <c r="AC20" s="183"/>
      <c r="AD20" s="183"/>
      <c r="AE20" s="183"/>
      <c r="AF20" s="184"/>
      <c r="AG20" s="221">
        <f t="shared" si="1"/>
        <v>0</v>
      </c>
      <c r="AH20" s="222"/>
      <c r="AI20" s="222"/>
      <c r="AJ20" s="222"/>
      <c r="AK20" s="223"/>
      <c r="AL20" s="188">
        <v>0.17</v>
      </c>
      <c r="AM20" s="178"/>
      <c r="AN20" s="189">
        <f t="shared" si="2"/>
        <v>0</v>
      </c>
      <c r="AO20" s="190"/>
      <c r="AP20" s="190"/>
      <c r="AQ20" s="190"/>
      <c r="AR20" s="191"/>
      <c r="AT20" s="192" t="s">
        <v>64</v>
      </c>
      <c r="AU20" s="193"/>
      <c r="AV20" s="193"/>
      <c r="AW20" s="194"/>
    </row>
    <row r="21" spans="1:49" s="39" customFormat="1" ht="11.25" x14ac:dyDescent="0.15">
      <c r="A21" s="173">
        <f t="shared" si="0"/>
        <v>88</v>
      </c>
      <c r="B21" s="173"/>
      <c r="C21" s="174"/>
      <c r="D21" s="175"/>
      <c r="E21" s="175"/>
      <c r="F21" s="175"/>
      <c r="G21" s="175"/>
      <c r="H21" s="175"/>
      <c r="I21" s="175"/>
      <c r="J21" s="175"/>
      <c r="K21" s="175"/>
      <c r="L21" s="175"/>
      <c r="M21" s="176"/>
      <c r="N21" s="175"/>
      <c r="O21" s="175"/>
      <c r="P21" s="175"/>
      <c r="Q21" s="175"/>
      <c r="R21" s="175"/>
      <c r="S21" s="175"/>
      <c r="T21" s="176"/>
      <c r="U21" s="177" t="s">
        <v>62</v>
      </c>
      <c r="V21" s="178"/>
      <c r="W21" s="179"/>
      <c r="X21" s="180"/>
      <c r="Y21" s="180"/>
      <c r="Z21" s="181"/>
      <c r="AA21" s="182"/>
      <c r="AB21" s="183"/>
      <c r="AC21" s="183"/>
      <c r="AD21" s="183"/>
      <c r="AE21" s="183"/>
      <c r="AF21" s="184"/>
      <c r="AG21" s="221">
        <f t="shared" si="1"/>
        <v>0</v>
      </c>
      <c r="AH21" s="222"/>
      <c r="AI21" s="222"/>
      <c r="AJ21" s="222"/>
      <c r="AK21" s="223"/>
      <c r="AL21" s="188">
        <v>0.17</v>
      </c>
      <c r="AM21" s="178"/>
      <c r="AN21" s="189">
        <f t="shared" si="2"/>
        <v>0</v>
      </c>
      <c r="AO21" s="190"/>
      <c r="AP21" s="190"/>
      <c r="AQ21" s="190"/>
      <c r="AR21" s="191"/>
      <c r="AT21" s="192" t="s">
        <v>64</v>
      </c>
      <c r="AU21" s="193"/>
      <c r="AV21" s="193"/>
      <c r="AW21" s="194"/>
    </row>
    <row r="22" spans="1:49" s="39" customFormat="1" ht="11.25" x14ac:dyDescent="0.15">
      <c r="A22" s="173">
        <f t="shared" si="0"/>
        <v>89</v>
      </c>
      <c r="B22" s="173"/>
      <c r="C22" s="174"/>
      <c r="D22" s="175"/>
      <c r="E22" s="175"/>
      <c r="F22" s="175"/>
      <c r="G22" s="175"/>
      <c r="H22" s="175"/>
      <c r="I22" s="175"/>
      <c r="J22" s="175"/>
      <c r="K22" s="175"/>
      <c r="L22" s="175"/>
      <c r="M22" s="176"/>
      <c r="N22" s="175"/>
      <c r="O22" s="175"/>
      <c r="P22" s="175"/>
      <c r="Q22" s="175"/>
      <c r="R22" s="175"/>
      <c r="S22" s="175"/>
      <c r="T22" s="176"/>
      <c r="U22" s="177" t="s">
        <v>62</v>
      </c>
      <c r="V22" s="178"/>
      <c r="W22" s="179"/>
      <c r="X22" s="180"/>
      <c r="Y22" s="180"/>
      <c r="Z22" s="181"/>
      <c r="AA22" s="182"/>
      <c r="AB22" s="183"/>
      <c r="AC22" s="183"/>
      <c r="AD22" s="183"/>
      <c r="AE22" s="183"/>
      <c r="AF22" s="184"/>
      <c r="AG22" s="221">
        <f t="shared" si="1"/>
        <v>0</v>
      </c>
      <c r="AH22" s="222"/>
      <c r="AI22" s="222"/>
      <c r="AJ22" s="222"/>
      <c r="AK22" s="223"/>
      <c r="AL22" s="188">
        <v>0.17</v>
      </c>
      <c r="AM22" s="178"/>
      <c r="AN22" s="189">
        <f t="shared" si="2"/>
        <v>0</v>
      </c>
      <c r="AO22" s="190"/>
      <c r="AP22" s="190"/>
      <c r="AQ22" s="190"/>
      <c r="AR22" s="191"/>
      <c r="AT22" s="192" t="s">
        <v>64</v>
      </c>
      <c r="AU22" s="193"/>
      <c r="AV22" s="193"/>
      <c r="AW22" s="194"/>
    </row>
    <row r="23" spans="1:49" s="39" customFormat="1" ht="11.25" x14ac:dyDescent="0.15">
      <c r="A23" s="173">
        <f t="shared" si="0"/>
        <v>90</v>
      </c>
      <c r="B23" s="173"/>
      <c r="C23" s="174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5"/>
      <c r="O23" s="175"/>
      <c r="P23" s="175"/>
      <c r="Q23" s="175"/>
      <c r="R23" s="175"/>
      <c r="S23" s="175"/>
      <c r="T23" s="176"/>
      <c r="U23" s="177" t="s">
        <v>62</v>
      </c>
      <c r="V23" s="178"/>
      <c r="W23" s="179"/>
      <c r="X23" s="180"/>
      <c r="Y23" s="180"/>
      <c r="Z23" s="181"/>
      <c r="AA23" s="182"/>
      <c r="AB23" s="183"/>
      <c r="AC23" s="183"/>
      <c r="AD23" s="183"/>
      <c r="AE23" s="183"/>
      <c r="AF23" s="184"/>
      <c r="AG23" s="221">
        <f t="shared" si="1"/>
        <v>0</v>
      </c>
      <c r="AH23" s="222"/>
      <c r="AI23" s="222"/>
      <c r="AJ23" s="222"/>
      <c r="AK23" s="223"/>
      <c r="AL23" s="188">
        <v>0.17</v>
      </c>
      <c r="AM23" s="178"/>
      <c r="AN23" s="189">
        <f t="shared" si="2"/>
        <v>0</v>
      </c>
      <c r="AO23" s="190"/>
      <c r="AP23" s="190"/>
      <c r="AQ23" s="190"/>
      <c r="AR23" s="191"/>
      <c r="AT23" s="192" t="s">
        <v>64</v>
      </c>
      <c r="AU23" s="193"/>
      <c r="AV23" s="193"/>
      <c r="AW23" s="194"/>
    </row>
    <row r="24" spans="1:49" s="39" customFormat="1" ht="11.25" x14ac:dyDescent="0.15">
      <c r="A24" s="173">
        <f t="shared" si="0"/>
        <v>91</v>
      </c>
      <c r="B24" s="173"/>
      <c r="C24" s="174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5"/>
      <c r="O24" s="175"/>
      <c r="P24" s="175"/>
      <c r="Q24" s="175"/>
      <c r="R24" s="175"/>
      <c r="S24" s="175"/>
      <c r="T24" s="176"/>
      <c r="U24" s="177" t="s">
        <v>62</v>
      </c>
      <c r="V24" s="178"/>
      <c r="W24" s="179"/>
      <c r="X24" s="180"/>
      <c r="Y24" s="180"/>
      <c r="Z24" s="181"/>
      <c r="AA24" s="182"/>
      <c r="AB24" s="183"/>
      <c r="AC24" s="183"/>
      <c r="AD24" s="183"/>
      <c r="AE24" s="183"/>
      <c r="AF24" s="184"/>
      <c r="AG24" s="221">
        <f t="shared" si="1"/>
        <v>0</v>
      </c>
      <c r="AH24" s="222"/>
      <c r="AI24" s="222"/>
      <c r="AJ24" s="222"/>
      <c r="AK24" s="223"/>
      <c r="AL24" s="188">
        <v>0.17</v>
      </c>
      <c r="AM24" s="178"/>
      <c r="AN24" s="189">
        <f t="shared" si="2"/>
        <v>0</v>
      </c>
      <c r="AO24" s="190"/>
      <c r="AP24" s="190"/>
      <c r="AQ24" s="190"/>
      <c r="AR24" s="191"/>
      <c r="AT24" s="192" t="s">
        <v>64</v>
      </c>
      <c r="AU24" s="193"/>
      <c r="AV24" s="193"/>
      <c r="AW24" s="194"/>
    </row>
    <row r="25" spans="1:49" s="39" customFormat="1" ht="11.25" x14ac:dyDescent="0.15">
      <c r="A25" s="173">
        <f t="shared" si="0"/>
        <v>92</v>
      </c>
      <c r="B25" s="173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6"/>
      <c r="N25" s="175"/>
      <c r="O25" s="175"/>
      <c r="P25" s="175"/>
      <c r="Q25" s="175"/>
      <c r="R25" s="175"/>
      <c r="S25" s="175"/>
      <c r="T25" s="176"/>
      <c r="U25" s="177" t="s">
        <v>62</v>
      </c>
      <c r="V25" s="178"/>
      <c r="W25" s="179"/>
      <c r="X25" s="180"/>
      <c r="Y25" s="180"/>
      <c r="Z25" s="181"/>
      <c r="AA25" s="182"/>
      <c r="AB25" s="183"/>
      <c r="AC25" s="183"/>
      <c r="AD25" s="183"/>
      <c r="AE25" s="183"/>
      <c r="AF25" s="184"/>
      <c r="AG25" s="221">
        <f t="shared" si="1"/>
        <v>0</v>
      </c>
      <c r="AH25" s="222"/>
      <c r="AI25" s="222"/>
      <c r="AJ25" s="222"/>
      <c r="AK25" s="223"/>
      <c r="AL25" s="188">
        <v>0.17</v>
      </c>
      <c r="AM25" s="178"/>
      <c r="AN25" s="189">
        <f t="shared" si="2"/>
        <v>0</v>
      </c>
      <c r="AO25" s="190"/>
      <c r="AP25" s="190"/>
      <c r="AQ25" s="190"/>
      <c r="AR25" s="191"/>
      <c r="AT25" s="192" t="s">
        <v>64</v>
      </c>
      <c r="AU25" s="193"/>
      <c r="AV25" s="193"/>
      <c r="AW25" s="194"/>
    </row>
    <row r="26" spans="1:49" s="39" customFormat="1" ht="11.25" x14ac:dyDescent="0.15">
      <c r="A26" s="173">
        <f t="shared" si="0"/>
        <v>93</v>
      </c>
      <c r="B26" s="173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6"/>
      <c r="N26" s="175"/>
      <c r="O26" s="175"/>
      <c r="P26" s="175"/>
      <c r="Q26" s="175"/>
      <c r="R26" s="175"/>
      <c r="S26" s="175"/>
      <c r="T26" s="176"/>
      <c r="U26" s="177" t="s">
        <v>62</v>
      </c>
      <c r="V26" s="178"/>
      <c r="W26" s="179"/>
      <c r="X26" s="180"/>
      <c r="Y26" s="180"/>
      <c r="Z26" s="181"/>
      <c r="AA26" s="182"/>
      <c r="AB26" s="183"/>
      <c r="AC26" s="183"/>
      <c r="AD26" s="183"/>
      <c r="AE26" s="183"/>
      <c r="AF26" s="184"/>
      <c r="AG26" s="221">
        <f t="shared" si="1"/>
        <v>0</v>
      </c>
      <c r="AH26" s="222"/>
      <c r="AI26" s="222"/>
      <c r="AJ26" s="222"/>
      <c r="AK26" s="223"/>
      <c r="AL26" s="188">
        <v>0.17</v>
      </c>
      <c r="AM26" s="178"/>
      <c r="AN26" s="189">
        <f t="shared" si="2"/>
        <v>0</v>
      </c>
      <c r="AO26" s="190"/>
      <c r="AP26" s="190"/>
      <c r="AQ26" s="190"/>
      <c r="AR26" s="191"/>
      <c r="AT26" s="192" t="s">
        <v>64</v>
      </c>
      <c r="AU26" s="193"/>
      <c r="AV26" s="193"/>
      <c r="AW26" s="194"/>
    </row>
    <row r="27" spans="1:49" s="39" customFormat="1" ht="11.25" x14ac:dyDescent="0.15">
      <c r="A27" s="173">
        <f t="shared" si="0"/>
        <v>94</v>
      </c>
      <c r="B27" s="173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6"/>
      <c r="N27" s="175"/>
      <c r="O27" s="175"/>
      <c r="P27" s="175"/>
      <c r="Q27" s="175"/>
      <c r="R27" s="175"/>
      <c r="S27" s="175"/>
      <c r="T27" s="176"/>
      <c r="U27" s="177" t="s">
        <v>62</v>
      </c>
      <c r="V27" s="178"/>
      <c r="W27" s="179"/>
      <c r="X27" s="180"/>
      <c r="Y27" s="180"/>
      <c r="Z27" s="181"/>
      <c r="AA27" s="182"/>
      <c r="AB27" s="183"/>
      <c r="AC27" s="183"/>
      <c r="AD27" s="183"/>
      <c r="AE27" s="183"/>
      <c r="AF27" s="184"/>
      <c r="AG27" s="221">
        <f t="shared" si="1"/>
        <v>0</v>
      </c>
      <c r="AH27" s="222"/>
      <c r="AI27" s="222"/>
      <c r="AJ27" s="222"/>
      <c r="AK27" s="223"/>
      <c r="AL27" s="188">
        <v>0.17</v>
      </c>
      <c r="AM27" s="178"/>
      <c r="AN27" s="189">
        <f t="shared" si="2"/>
        <v>0</v>
      </c>
      <c r="AO27" s="190"/>
      <c r="AP27" s="190"/>
      <c r="AQ27" s="190"/>
      <c r="AR27" s="191"/>
      <c r="AT27" s="192" t="s">
        <v>64</v>
      </c>
      <c r="AU27" s="193"/>
      <c r="AV27" s="193"/>
      <c r="AW27" s="194"/>
    </row>
    <row r="28" spans="1:49" s="39" customFormat="1" ht="11.25" x14ac:dyDescent="0.15">
      <c r="A28" s="173">
        <f t="shared" si="0"/>
        <v>95</v>
      </c>
      <c r="B28" s="173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6"/>
      <c r="N28" s="175"/>
      <c r="O28" s="175"/>
      <c r="P28" s="175"/>
      <c r="Q28" s="175"/>
      <c r="R28" s="175"/>
      <c r="S28" s="175"/>
      <c r="T28" s="176"/>
      <c r="U28" s="177" t="s">
        <v>62</v>
      </c>
      <c r="V28" s="178"/>
      <c r="W28" s="179"/>
      <c r="X28" s="180"/>
      <c r="Y28" s="180"/>
      <c r="Z28" s="181"/>
      <c r="AA28" s="182"/>
      <c r="AB28" s="183"/>
      <c r="AC28" s="183"/>
      <c r="AD28" s="183"/>
      <c r="AE28" s="183"/>
      <c r="AF28" s="184"/>
      <c r="AG28" s="221">
        <f t="shared" si="1"/>
        <v>0</v>
      </c>
      <c r="AH28" s="222"/>
      <c r="AI28" s="222"/>
      <c r="AJ28" s="222"/>
      <c r="AK28" s="223"/>
      <c r="AL28" s="188">
        <v>0.17</v>
      </c>
      <c r="AM28" s="178"/>
      <c r="AN28" s="189">
        <f t="shared" si="2"/>
        <v>0</v>
      </c>
      <c r="AO28" s="190"/>
      <c r="AP28" s="190"/>
      <c r="AQ28" s="190"/>
      <c r="AR28" s="191"/>
      <c r="AT28" s="192" t="s">
        <v>64</v>
      </c>
      <c r="AU28" s="193"/>
      <c r="AV28" s="193"/>
      <c r="AW28" s="194"/>
    </row>
    <row r="29" spans="1:49" s="39" customFormat="1" ht="11.25" x14ac:dyDescent="0.15">
      <c r="A29" s="173">
        <f t="shared" si="0"/>
        <v>96</v>
      </c>
      <c r="B29" s="173"/>
      <c r="C29" s="174"/>
      <c r="D29" s="175"/>
      <c r="E29" s="175"/>
      <c r="F29" s="175"/>
      <c r="G29" s="175"/>
      <c r="H29" s="175"/>
      <c r="I29" s="175"/>
      <c r="J29" s="175"/>
      <c r="K29" s="175"/>
      <c r="L29" s="175"/>
      <c r="M29" s="176"/>
      <c r="N29" s="175"/>
      <c r="O29" s="175"/>
      <c r="P29" s="175"/>
      <c r="Q29" s="175"/>
      <c r="R29" s="175"/>
      <c r="S29" s="175"/>
      <c r="T29" s="176"/>
      <c r="U29" s="177" t="s">
        <v>62</v>
      </c>
      <c r="V29" s="178"/>
      <c r="W29" s="179"/>
      <c r="X29" s="180"/>
      <c r="Y29" s="180"/>
      <c r="Z29" s="181"/>
      <c r="AA29" s="182"/>
      <c r="AB29" s="183"/>
      <c r="AC29" s="183"/>
      <c r="AD29" s="183"/>
      <c r="AE29" s="183"/>
      <c r="AF29" s="184"/>
      <c r="AG29" s="221">
        <f t="shared" si="1"/>
        <v>0</v>
      </c>
      <c r="AH29" s="222"/>
      <c r="AI29" s="222"/>
      <c r="AJ29" s="222"/>
      <c r="AK29" s="223"/>
      <c r="AL29" s="188">
        <v>0.17</v>
      </c>
      <c r="AM29" s="178"/>
      <c r="AN29" s="189">
        <f t="shared" si="2"/>
        <v>0</v>
      </c>
      <c r="AO29" s="190"/>
      <c r="AP29" s="190"/>
      <c r="AQ29" s="190"/>
      <c r="AR29" s="191"/>
      <c r="AT29" s="192" t="s">
        <v>64</v>
      </c>
      <c r="AU29" s="193"/>
      <c r="AV29" s="193"/>
      <c r="AW29" s="194"/>
    </row>
    <row r="30" spans="1:49" s="39" customFormat="1" ht="11.25" x14ac:dyDescent="0.15">
      <c r="A30" s="173">
        <f t="shared" si="0"/>
        <v>97</v>
      </c>
      <c r="B30" s="173"/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6"/>
      <c r="N30" s="175"/>
      <c r="O30" s="175"/>
      <c r="P30" s="175"/>
      <c r="Q30" s="175"/>
      <c r="R30" s="175"/>
      <c r="S30" s="175"/>
      <c r="T30" s="176"/>
      <c r="U30" s="177" t="s">
        <v>62</v>
      </c>
      <c r="V30" s="178"/>
      <c r="W30" s="179"/>
      <c r="X30" s="180"/>
      <c r="Y30" s="180"/>
      <c r="Z30" s="181"/>
      <c r="AA30" s="182"/>
      <c r="AB30" s="183"/>
      <c r="AC30" s="183"/>
      <c r="AD30" s="183"/>
      <c r="AE30" s="183"/>
      <c r="AF30" s="184"/>
      <c r="AG30" s="221">
        <f t="shared" si="1"/>
        <v>0</v>
      </c>
      <c r="AH30" s="222"/>
      <c r="AI30" s="222"/>
      <c r="AJ30" s="222"/>
      <c r="AK30" s="223"/>
      <c r="AL30" s="188">
        <v>0.17</v>
      </c>
      <c r="AM30" s="178"/>
      <c r="AN30" s="189">
        <f t="shared" si="2"/>
        <v>0</v>
      </c>
      <c r="AO30" s="190"/>
      <c r="AP30" s="190"/>
      <c r="AQ30" s="190"/>
      <c r="AR30" s="191"/>
      <c r="AT30" s="192" t="s">
        <v>64</v>
      </c>
      <c r="AU30" s="193"/>
      <c r="AV30" s="193"/>
      <c r="AW30" s="194"/>
    </row>
    <row r="31" spans="1:49" s="39" customFormat="1" ht="11.25" x14ac:dyDescent="0.15">
      <c r="A31" s="173">
        <f t="shared" si="0"/>
        <v>98</v>
      </c>
      <c r="B31" s="173"/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6"/>
      <c r="N31" s="174"/>
      <c r="O31" s="175"/>
      <c r="P31" s="175"/>
      <c r="Q31" s="175"/>
      <c r="R31" s="175"/>
      <c r="S31" s="175"/>
      <c r="T31" s="176"/>
      <c r="U31" s="177" t="s">
        <v>62</v>
      </c>
      <c r="V31" s="178"/>
      <c r="W31" s="179"/>
      <c r="X31" s="180"/>
      <c r="Y31" s="180"/>
      <c r="Z31" s="181"/>
      <c r="AA31" s="182"/>
      <c r="AB31" s="183"/>
      <c r="AC31" s="183"/>
      <c r="AD31" s="183"/>
      <c r="AE31" s="183"/>
      <c r="AF31" s="184"/>
      <c r="AG31" s="221">
        <f t="shared" si="1"/>
        <v>0</v>
      </c>
      <c r="AH31" s="222"/>
      <c r="AI31" s="222"/>
      <c r="AJ31" s="222"/>
      <c r="AK31" s="223"/>
      <c r="AL31" s="188">
        <v>0.17</v>
      </c>
      <c r="AM31" s="178"/>
      <c r="AN31" s="189">
        <f t="shared" si="2"/>
        <v>0</v>
      </c>
      <c r="AO31" s="190"/>
      <c r="AP31" s="190"/>
      <c r="AQ31" s="190"/>
      <c r="AR31" s="191"/>
      <c r="AT31" s="192" t="s">
        <v>64</v>
      </c>
      <c r="AU31" s="193"/>
      <c r="AV31" s="193"/>
      <c r="AW31" s="194"/>
    </row>
    <row r="32" spans="1:49" s="39" customFormat="1" ht="11.25" x14ac:dyDescent="0.15">
      <c r="A32" s="173">
        <f t="shared" si="0"/>
        <v>99</v>
      </c>
      <c r="B32" s="173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5"/>
      <c r="O32" s="175"/>
      <c r="P32" s="175"/>
      <c r="Q32" s="175"/>
      <c r="R32" s="175"/>
      <c r="S32" s="175"/>
      <c r="T32" s="176"/>
      <c r="U32" s="177" t="s">
        <v>62</v>
      </c>
      <c r="V32" s="178"/>
      <c r="W32" s="179"/>
      <c r="X32" s="180"/>
      <c r="Y32" s="180"/>
      <c r="Z32" s="181"/>
      <c r="AA32" s="182"/>
      <c r="AB32" s="183"/>
      <c r="AC32" s="183"/>
      <c r="AD32" s="183"/>
      <c r="AE32" s="183"/>
      <c r="AF32" s="184"/>
      <c r="AG32" s="221">
        <f t="shared" si="1"/>
        <v>0</v>
      </c>
      <c r="AH32" s="222"/>
      <c r="AI32" s="222"/>
      <c r="AJ32" s="222"/>
      <c r="AK32" s="223"/>
      <c r="AL32" s="188">
        <v>0.17</v>
      </c>
      <c r="AM32" s="178"/>
      <c r="AN32" s="189">
        <f t="shared" si="2"/>
        <v>0</v>
      </c>
      <c r="AO32" s="190"/>
      <c r="AP32" s="190"/>
      <c r="AQ32" s="190"/>
      <c r="AR32" s="191"/>
      <c r="AT32" s="192" t="s">
        <v>64</v>
      </c>
      <c r="AU32" s="193"/>
      <c r="AV32" s="193"/>
      <c r="AW32" s="194"/>
    </row>
    <row r="33" spans="1:49" s="39" customFormat="1" ht="11.25" x14ac:dyDescent="0.15">
      <c r="A33" s="173">
        <f t="shared" si="0"/>
        <v>100</v>
      </c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5"/>
      <c r="O33" s="175"/>
      <c r="P33" s="175"/>
      <c r="Q33" s="175"/>
      <c r="R33" s="175"/>
      <c r="S33" s="175"/>
      <c r="T33" s="176"/>
      <c r="U33" s="177" t="s">
        <v>62</v>
      </c>
      <c r="V33" s="178"/>
      <c r="W33" s="179"/>
      <c r="X33" s="180"/>
      <c r="Y33" s="180"/>
      <c r="Z33" s="181"/>
      <c r="AA33" s="182"/>
      <c r="AB33" s="183"/>
      <c r="AC33" s="183"/>
      <c r="AD33" s="183"/>
      <c r="AE33" s="183"/>
      <c r="AF33" s="184"/>
      <c r="AG33" s="221">
        <f t="shared" si="1"/>
        <v>0</v>
      </c>
      <c r="AH33" s="222"/>
      <c r="AI33" s="222"/>
      <c r="AJ33" s="222"/>
      <c r="AK33" s="223"/>
      <c r="AL33" s="188">
        <v>0.17</v>
      </c>
      <c r="AM33" s="178"/>
      <c r="AN33" s="189">
        <f t="shared" si="2"/>
        <v>0</v>
      </c>
      <c r="AO33" s="190"/>
      <c r="AP33" s="190"/>
      <c r="AQ33" s="190"/>
      <c r="AR33" s="191"/>
      <c r="AT33" s="192" t="s">
        <v>64</v>
      </c>
      <c r="AU33" s="193"/>
      <c r="AV33" s="193"/>
      <c r="AW33" s="194"/>
    </row>
    <row r="34" spans="1:49" s="39" customFormat="1" ht="11.25" x14ac:dyDescent="0.15">
      <c r="A34" s="173">
        <f t="shared" si="0"/>
        <v>101</v>
      </c>
      <c r="B34" s="173"/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6"/>
      <c r="N34" s="175"/>
      <c r="O34" s="175"/>
      <c r="P34" s="175"/>
      <c r="Q34" s="175"/>
      <c r="R34" s="175"/>
      <c r="S34" s="175"/>
      <c r="T34" s="176"/>
      <c r="U34" s="177" t="s">
        <v>62</v>
      </c>
      <c r="V34" s="178"/>
      <c r="W34" s="179"/>
      <c r="X34" s="180"/>
      <c r="Y34" s="180"/>
      <c r="Z34" s="181"/>
      <c r="AA34" s="182"/>
      <c r="AB34" s="183"/>
      <c r="AC34" s="183"/>
      <c r="AD34" s="183"/>
      <c r="AE34" s="183"/>
      <c r="AF34" s="184"/>
      <c r="AG34" s="221">
        <f t="shared" si="1"/>
        <v>0</v>
      </c>
      <c r="AH34" s="222"/>
      <c r="AI34" s="222"/>
      <c r="AJ34" s="222"/>
      <c r="AK34" s="223"/>
      <c r="AL34" s="188">
        <v>0.17</v>
      </c>
      <c r="AM34" s="178"/>
      <c r="AN34" s="189">
        <f t="shared" si="2"/>
        <v>0</v>
      </c>
      <c r="AO34" s="190"/>
      <c r="AP34" s="190"/>
      <c r="AQ34" s="190"/>
      <c r="AR34" s="191"/>
      <c r="AT34" s="192" t="s">
        <v>64</v>
      </c>
      <c r="AU34" s="193"/>
      <c r="AV34" s="193"/>
      <c r="AW34" s="194"/>
    </row>
    <row r="35" spans="1:49" s="39" customFormat="1" ht="11.25" x14ac:dyDescent="0.15">
      <c r="A35" s="173">
        <f t="shared" si="0"/>
        <v>102</v>
      </c>
      <c r="B35" s="173"/>
      <c r="C35" s="174"/>
      <c r="D35" s="175"/>
      <c r="E35" s="175"/>
      <c r="F35" s="175"/>
      <c r="G35" s="175"/>
      <c r="H35" s="175"/>
      <c r="I35" s="175"/>
      <c r="J35" s="175"/>
      <c r="K35" s="175"/>
      <c r="L35" s="175"/>
      <c r="M35" s="176"/>
      <c r="N35" s="175"/>
      <c r="O35" s="175"/>
      <c r="P35" s="175"/>
      <c r="Q35" s="175"/>
      <c r="R35" s="175"/>
      <c r="S35" s="175"/>
      <c r="T35" s="176"/>
      <c r="U35" s="177" t="s">
        <v>62</v>
      </c>
      <c r="V35" s="178"/>
      <c r="W35" s="179"/>
      <c r="X35" s="180"/>
      <c r="Y35" s="180"/>
      <c r="Z35" s="181"/>
      <c r="AA35" s="182"/>
      <c r="AB35" s="183"/>
      <c r="AC35" s="183"/>
      <c r="AD35" s="183"/>
      <c r="AE35" s="183"/>
      <c r="AF35" s="184"/>
      <c r="AG35" s="221">
        <f t="shared" si="1"/>
        <v>0</v>
      </c>
      <c r="AH35" s="222"/>
      <c r="AI35" s="222"/>
      <c r="AJ35" s="222"/>
      <c r="AK35" s="223"/>
      <c r="AL35" s="188">
        <v>0.17</v>
      </c>
      <c r="AM35" s="178"/>
      <c r="AN35" s="189">
        <f t="shared" si="2"/>
        <v>0</v>
      </c>
      <c r="AO35" s="190"/>
      <c r="AP35" s="190"/>
      <c r="AQ35" s="190"/>
      <c r="AR35" s="191"/>
      <c r="AT35" s="192" t="s">
        <v>64</v>
      </c>
      <c r="AU35" s="193"/>
      <c r="AV35" s="193"/>
      <c r="AW35" s="194"/>
    </row>
    <row r="36" spans="1:49" s="39" customFormat="1" ht="11.25" x14ac:dyDescent="0.15">
      <c r="A36" s="173">
        <f t="shared" si="0"/>
        <v>103</v>
      </c>
      <c r="B36" s="173"/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6"/>
      <c r="N36" s="175"/>
      <c r="O36" s="175"/>
      <c r="P36" s="175"/>
      <c r="Q36" s="175"/>
      <c r="R36" s="175"/>
      <c r="S36" s="175"/>
      <c r="T36" s="176"/>
      <c r="U36" s="177" t="s">
        <v>62</v>
      </c>
      <c r="V36" s="178"/>
      <c r="W36" s="179"/>
      <c r="X36" s="180"/>
      <c r="Y36" s="180"/>
      <c r="Z36" s="181"/>
      <c r="AA36" s="182"/>
      <c r="AB36" s="183"/>
      <c r="AC36" s="183"/>
      <c r="AD36" s="183"/>
      <c r="AE36" s="183"/>
      <c r="AF36" s="184"/>
      <c r="AG36" s="221">
        <f t="shared" si="1"/>
        <v>0</v>
      </c>
      <c r="AH36" s="222"/>
      <c r="AI36" s="222"/>
      <c r="AJ36" s="222"/>
      <c r="AK36" s="223"/>
      <c r="AL36" s="188">
        <v>0.17</v>
      </c>
      <c r="AM36" s="178"/>
      <c r="AN36" s="189">
        <f t="shared" si="2"/>
        <v>0</v>
      </c>
      <c r="AO36" s="190"/>
      <c r="AP36" s="190"/>
      <c r="AQ36" s="190"/>
      <c r="AR36" s="191"/>
      <c r="AT36" s="192" t="s">
        <v>64</v>
      </c>
      <c r="AU36" s="193"/>
      <c r="AV36" s="193"/>
      <c r="AW36" s="194"/>
    </row>
    <row r="37" spans="1:49" s="39" customFormat="1" ht="11.25" x14ac:dyDescent="0.15">
      <c r="A37" s="173">
        <f t="shared" si="0"/>
        <v>104</v>
      </c>
      <c r="B37" s="173"/>
      <c r="C37" s="174"/>
      <c r="D37" s="175"/>
      <c r="E37" s="175"/>
      <c r="F37" s="175"/>
      <c r="G37" s="175"/>
      <c r="H37" s="175"/>
      <c r="I37" s="175"/>
      <c r="J37" s="175"/>
      <c r="K37" s="175"/>
      <c r="L37" s="175"/>
      <c r="M37" s="176"/>
      <c r="N37" s="175"/>
      <c r="O37" s="175"/>
      <c r="P37" s="175"/>
      <c r="Q37" s="175"/>
      <c r="R37" s="175"/>
      <c r="S37" s="175"/>
      <c r="T37" s="176"/>
      <c r="U37" s="177" t="s">
        <v>62</v>
      </c>
      <c r="V37" s="178"/>
      <c r="W37" s="210"/>
      <c r="X37" s="211"/>
      <c r="Y37" s="211"/>
      <c r="Z37" s="212"/>
      <c r="AA37" s="213"/>
      <c r="AB37" s="214"/>
      <c r="AC37" s="214"/>
      <c r="AD37" s="214"/>
      <c r="AE37" s="214"/>
      <c r="AF37" s="215"/>
      <c r="AG37" s="221">
        <f t="shared" si="1"/>
        <v>0</v>
      </c>
      <c r="AH37" s="222"/>
      <c r="AI37" s="222"/>
      <c r="AJ37" s="222"/>
      <c r="AK37" s="223"/>
      <c r="AL37" s="188">
        <v>0.17</v>
      </c>
      <c r="AM37" s="178"/>
      <c r="AN37" s="189">
        <f t="shared" si="2"/>
        <v>0</v>
      </c>
      <c r="AO37" s="190"/>
      <c r="AP37" s="190"/>
      <c r="AQ37" s="190"/>
      <c r="AR37" s="191"/>
      <c r="AT37" s="192" t="s">
        <v>64</v>
      </c>
      <c r="AU37" s="193"/>
      <c r="AV37" s="193"/>
      <c r="AW37" s="194"/>
    </row>
    <row r="38" spans="1:49" s="46" customFormat="1" ht="11.25" x14ac:dyDescent="0.15">
      <c r="A38" s="197" t="s">
        <v>56</v>
      </c>
      <c r="B38" s="198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3"/>
      <c r="O38" s="44"/>
      <c r="P38" s="44"/>
      <c r="Q38" s="44"/>
      <c r="R38" s="44"/>
      <c r="S38" s="44"/>
      <c r="T38" s="45"/>
      <c r="U38" s="43"/>
      <c r="V38" s="45"/>
      <c r="W38" s="43"/>
      <c r="X38" s="44"/>
      <c r="Y38" s="44"/>
      <c r="Z38" s="45"/>
      <c r="AA38" s="43"/>
      <c r="AB38" s="44"/>
      <c r="AC38" s="44"/>
      <c r="AD38" s="44"/>
      <c r="AE38" s="44"/>
      <c r="AF38" s="44"/>
      <c r="AG38" s="224">
        <f>SUM(AG12:AK37)</f>
        <v>0</v>
      </c>
      <c r="AH38" s="225"/>
      <c r="AI38" s="225"/>
      <c r="AJ38" s="225"/>
      <c r="AK38" s="226"/>
      <c r="AL38" s="43"/>
      <c r="AM38" s="45"/>
      <c r="AN38" s="202">
        <f>SUM(AN12:AR37)</f>
        <v>0</v>
      </c>
      <c r="AO38" s="203"/>
      <c r="AP38" s="203"/>
      <c r="AQ38" s="203"/>
      <c r="AR38" s="204"/>
    </row>
    <row r="39" spans="1:49" s="46" customFormat="1" ht="11.25" x14ac:dyDescent="0.15">
      <c r="A39" s="205" t="s">
        <v>57</v>
      </c>
      <c r="B39" s="206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47"/>
      <c r="O39" s="48"/>
      <c r="P39" s="48"/>
      <c r="Q39" s="48"/>
      <c r="R39" s="48"/>
      <c r="S39" s="48"/>
      <c r="T39" s="49"/>
      <c r="U39" s="47"/>
      <c r="V39" s="49"/>
      <c r="W39" s="47"/>
      <c r="X39" s="48"/>
      <c r="Y39" s="48"/>
      <c r="Z39" s="49"/>
      <c r="AA39" s="47"/>
      <c r="AB39" s="48"/>
      <c r="AC39" s="48"/>
      <c r="AD39" s="48"/>
      <c r="AE39" s="48"/>
      <c r="AF39" s="48"/>
      <c r="AG39" s="224">
        <f>AG38+'增值税应税货物或劳务销货清单 第三页'!AG39:AK39</f>
        <v>38363.153846335503</v>
      </c>
      <c r="AH39" s="225"/>
      <c r="AI39" s="225"/>
      <c r="AJ39" s="225"/>
      <c r="AK39" s="226"/>
      <c r="AL39" s="47"/>
      <c r="AM39" s="49"/>
      <c r="AN39" s="207">
        <f>AN38+'增值税应税货物或劳务销货清单 第三页'!AN39:AR39</f>
        <v>6521.7361538770365</v>
      </c>
      <c r="AO39" s="208"/>
      <c r="AP39" s="208"/>
      <c r="AQ39" s="208"/>
      <c r="AR39" s="209"/>
    </row>
    <row r="40" spans="1:49" s="46" customFormat="1" ht="15" customHeight="1" x14ac:dyDescent="0.15">
      <c r="A40" s="195" t="s">
        <v>61</v>
      </c>
      <c r="B40" s="196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1"/>
    </row>
    <row r="41" spans="1:49" s="46" customFormat="1" ht="11.25" x14ac:dyDescent="0.15"/>
    <row r="42" spans="1:49" s="46" customFormat="1" ht="11.25" x14ac:dyDescent="0.15">
      <c r="C42" s="46" t="s">
        <v>58</v>
      </c>
      <c r="O42" s="46" t="s">
        <v>59</v>
      </c>
      <c r="AG42" s="46" t="s">
        <v>60</v>
      </c>
    </row>
    <row r="43" spans="1:49" s="46" customFormat="1" ht="11.25" x14ac:dyDescent="0.15"/>
    <row r="44" spans="1:49" s="46" customFormat="1" ht="11.25" x14ac:dyDescent="0.15"/>
    <row r="45" spans="1:49" s="46" customFormat="1" ht="11.25" x14ac:dyDescent="0.15"/>
  </sheetData>
  <sheetProtection password="CF5E" sheet="1" selectLockedCells="1"/>
  <mergeCells count="279">
    <mergeCell ref="AG38:AK38"/>
    <mergeCell ref="AN38:AR38"/>
    <mergeCell ref="A39:B39"/>
    <mergeCell ref="AG39:AK39"/>
    <mergeCell ref="AN39:AR39"/>
    <mergeCell ref="A37:B37"/>
    <mergeCell ref="C37:M37"/>
    <mergeCell ref="N37:T37"/>
    <mergeCell ref="U37:V37"/>
    <mergeCell ref="W37:Z37"/>
    <mergeCell ref="AA37:AF37"/>
    <mergeCell ref="AG37:AK37"/>
    <mergeCell ref="AL37:AM37"/>
    <mergeCell ref="A40:B40"/>
    <mergeCell ref="AT35:AW35"/>
    <mergeCell ref="A36:B36"/>
    <mergeCell ref="C36:M36"/>
    <mergeCell ref="N36:T36"/>
    <mergeCell ref="U36:V36"/>
    <mergeCell ref="W36:Z36"/>
    <mergeCell ref="AA36:AF36"/>
    <mergeCell ref="AG36:AK36"/>
    <mergeCell ref="AL36:AM36"/>
    <mergeCell ref="AN36:AR36"/>
    <mergeCell ref="AT36:AW36"/>
    <mergeCell ref="A35:B35"/>
    <mergeCell ref="C35:M35"/>
    <mergeCell ref="N35:T35"/>
    <mergeCell ref="U35:V35"/>
    <mergeCell ref="W35:Z35"/>
    <mergeCell ref="AA35:AF35"/>
    <mergeCell ref="AG35:AK35"/>
    <mergeCell ref="AL35:AM35"/>
    <mergeCell ref="AN35:AR35"/>
    <mergeCell ref="AN37:AR37"/>
    <mergeCell ref="AT37:AW37"/>
    <mergeCell ref="A38:B38"/>
    <mergeCell ref="AT33:AW33"/>
    <mergeCell ref="A34:B34"/>
    <mergeCell ref="C34:M34"/>
    <mergeCell ref="N34:T34"/>
    <mergeCell ref="U34:V34"/>
    <mergeCell ref="W34:Z34"/>
    <mergeCell ref="AA34:AF34"/>
    <mergeCell ref="AG34:AK34"/>
    <mergeCell ref="AL34:AM34"/>
    <mergeCell ref="AN34:AR34"/>
    <mergeCell ref="AT34:AW34"/>
    <mergeCell ref="A33:B33"/>
    <mergeCell ref="C33:M33"/>
    <mergeCell ref="N33:T33"/>
    <mergeCell ref="U33:V33"/>
    <mergeCell ref="W33:Z33"/>
    <mergeCell ref="AA33:AF33"/>
    <mergeCell ref="AG33:AK33"/>
    <mergeCell ref="AL33:AM33"/>
    <mergeCell ref="AN33:AR33"/>
    <mergeCell ref="AT31:AW31"/>
    <mergeCell ref="A32:B32"/>
    <mergeCell ref="C32:M32"/>
    <mergeCell ref="N32:T32"/>
    <mergeCell ref="U32:V32"/>
    <mergeCell ref="W32:Z32"/>
    <mergeCell ref="AA32:AF32"/>
    <mergeCell ref="AG32:AK32"/>
    <mergeCell ref="AL32:AM32"/>
    <mergeCell ref="AN32:AR32"/>
    <mergeCell ref="AT32:AW32"/>
    <mergeCell ref="A31:B31"/>
    <mergeCell ref="C31:M31"/>
    <mergeCell ref="N31:T31"/>
    <mergeCell ref="U31:V31"/>
    <mergeCell ref="W31:Z31"/>
    <mergeCell ref="AA31:AF31"/>
    <mergeCell ref="AG31:AK31"/>
    <mergeCell ref="AL31:AM31"/>
    <mergeCell ref="AN31:AR31"/>
    <mergeCell ref="AT29:AW29"/>
    <mergeCell ref="A30:B30"/>
    <mergeCell ref="C30:M30"/>
    <mergeCell ref="N30:T30"/>
    <mergeCell ref="U30:V30"/>
    <mergeCell ref="W30:Z30"/>
    <mergeCell ref="AA30:AF30"/>
    <mergeCell ref="AG30:AK30"/>
    <mergeCell ref="AL30:AM30"/>
    <mergeCell ref="AN30:AR30"/>
    <mergeCell ref="AT30:AW30"/>
    <mergeCell ref="A29:B29"/>
    <mergeCell ref="C29:M29"/>
    <mergeCell ref="N29:T29"/>
    <mergeCell ref="U29:V29"/>
    <mergeCell ref="W29:Z29"/>
    <mergeCell ref="AA29:AF29"/>
    <mergeCell ref="AG29:AK29"/>
    <mergeCell ref="AL29:AM29"/>
    <mergeCell ref="AN29:AR29"/>
    <mergeCell ref="AT27:AW27"/>
    <mergeCell ref="A28:B28"/>
    <mergeCell ref="C28:M28"/>
    <mergeCell ref="N28:T28"/>
    <mergeCell ref="U28:V28"/>
    <mergeCell ref="W28:Z28"/>
    <mergeCell ref="AA28:AF28"/>
    <mergeCell ref="AG28:AK28"/>
    <mergeCell ref="AL28:AM28"/>
    <mergeCell ref="AN28:AR28"/>
    <mergeCell ref="AT28:AW28"/>
    <mergeCell ref="A27:B27"/>
    <mergeCell ref="C27:M27"/>
    <mergeCell ref="N27:T27"/>
    <mergeCell ref="U27:V27"/>
    <mergeCell ref="W27:Z27"/>
    <mergeCell ref="AA27:AF27"/>
    <mergeCell ref="AG27:AK27"/>
    <mergeCell ref="AL27:AM27"/>
    <mergeCell ref="AN27:AR27"/>
    <mergeCell ref="AT25:AW25"/>
    <mergeCell ref="A26:B26"/>
    <mergeCell ref="C26:M26"/>
    <mergeCell ref="N26:T26"/>
    <mergeCell ref="U26:V26"/>
    <mergeCell ref="W26:Z26"/>
    <mergeCell ref="AA26:AF26"/>
    <mergeCell ref="AG26:AK26"/>
    <mergeCell ref="AL26:AM26"/>
    <mergeCell ref="AN26:AR26"/>
    <mergeCell ref="AT26:AW26"/>
    <mergeCell ref="A25:B25"/>
    <mergeCell ref="C25:M25"/>
    <mergeCell ref="N25:T25"/>
    <mergeCell ref="U25:V25"/>
    <mergeCell ref="W25:Z25"/>
    <mergeCell ref="AA25:AF25"/>
    <mergeCell ref="AG25:AK25"/>
    <mergeCell ref="AL25:AM25"/>
    <mergeCell ref="AN25:AR25"/>
    <mergeCell ref="AT23:AW23"/>
    <mergeCell ref="A24:B24"/>
    <mergeCell ref="C24:M24"/>
    <mergeCell ref="N24:T24"/>
    <mergeCell ref="U24:V24"/>
    <mergeCell ref="W24:Z24"/>
    <mergeCell ref="AA24:AF24"/>
    <mergeCell ref="AG24:AK24"/>
    <mergeCell ref="AL24:AM24"/>
    <mergeCell ref="AN24:AR24"/>
    <mergeCell ref="AT24:AW24"/>
    <mergeCell ref="A23:B23"/>
    <mergeCell ref="C23:M23"/>
    <mergeCell ref="N23:T23"/>
    <mergeCell ref="U23:V23"/>
    <mergeCell ref="W23:Z23"/>
    <mergeCell ref="AA23:AF23"/>
    <mergeCell ref="AG23:AK23"/>
    <mergeCell ref="AL23:AM23"/>
    <mergeCell ref="AN23:AR23"/>
    <mergeCell ref="AT21:AW21"/>
    <mergeCell ref="A22:B22"/>
    <mergeCell ref="C22:M22"/>
    <mergeCell ref="N22:T22"/>
    <mergeCell ref="U22:V22"/>
    <mergeCell ref="W22:Z22"/>
    <mergeCell ref="AA22:AF22"/>
    <mergeCell ref="AG22:AK22"/>
    <mergeCell ref="AL22:AM22"/>
    <mergeCell ref="AN22:AR22"/>
    <mergeCell ref="AT22:AW22"/>
    <mergeCell ref="A21:B21"/>
    <mergeCell ref="C21:M21"/>
    <mergeCell ref="N21:T21"/>
    <mergeCell ref="U21:V21"/>
    <mergeCell ref="W21:Z21"/>
    <mergeCell ref="AA21:AF21"/>
    <mergeCell ref="AG21:AK21"/>
    <mergeCell ref="AL21:AM21"/>
    <mergeCell ref="AN21:AR21"/>
    <mergeCell ref="AT19:AW19"/>
    <mergeCell ref="A20:B20"/>
    <mergeCell ref="C20:M20"/>
    <mergeCell ref="N20:T20"/>
    <mergeCell ref="U20:V20"/>
    <mergeCell ref="W20:Z20"/>
    <mergeCell ref="AA20:AF20"/>
    <mergeCell ref="AG20:AK20"/>
    <mergeCell ref="AL20:AM20"/>
    <mergeCell ref="AN20:AR20"/>
    <mergeCell ref="AT20:AW20"/>
    <mergeCell ref="A19:B19"/>
    <mergeCell ref="C19:M19"/>
    <mergeCell ref="N19:T19"/>
    <mergeCell ref="U19:V19"/>
    <mergeCell ref="W19:Z19"/>
    <mergeCell ref="AA19:AF19"/>
    <mergeCell ref="AG19:AK19"/>
    <mergeCell ref="AL19:AM19"/>
    <mergeCell ref="AN19:AR19"/>
    <mergeCell ref="AT17:AW17"/>
    <mergeCell ref="A18:B18"/>
    <mergeCell ref="C18:M18"/>
    <mergeCell ref="N18:T18"/>
    <mergeCell ref="U18:V18"/>
    <mergeCell ref="W18:Z18"/>
    <mergeCell ref="AA18:AF18"/>
    <mergeCell ref="AG18:AK18"/>
    <mergeCell ref="AL18:AM18"/>
    <mergeCell ref="AN18:AR18"/>
    <mergeCell ref="AT18:AW18"/>
    <mergeCell ref="A17:B17"/>
    <mergeCell ref="C17:M17"/>
    <mergeCell ref="N17:T17"/>
    <mergeCell ref="U17:V17"/>
    <mergeCell ref="W17:Z17"/>
    <mergeCell ref="AA17:AF17"/>
    <mergeCell ref="AG17:AK17"/>
    <mergeCell ref="AL17:AM17"/>
    <mergeCell ref="AN17:AR17"/>
    <mergeCell ref="AT15:AW15"/>
    <mergeCell ref="A16:B16"/>
    <mergeCell ref="C16:M16"/>
    <mergeCell ref="N16:T16"/>
    <mergeCell ref="U16:V16"/>
    <mergeCell ref="W16:Z16"/>
    <mergeCell ref="AA16:AF16"/>
    <mergeCell ref="AG16:AK16"/>
    <mergeCell ref="AL16:AM16"/>
    <mergeCell ref="AN16:AR16"/>
    <mergeCell ref="AT16:AW16"/>
    <mergeCell ref="A15:B15"/>
    <mergeCell ref="C15:M15"/>
    <mergeCell ref="N15:T15"/>
    <mergeCell ref="U15:V15"/>
    <mergeCell ref="W15:Z15"/>
    <mergeCell ref="AA15:AF15"/>
    <mergeCell ref="AG15:AK15"/>
    <mergeCell ref="AL15:AM15"/>
    <mergeCell ref="AN15:AR15"/>
    <mergeCell ref="AT13:AW13"/>
    <mergeCell ref="A14:B14"/>
    <mergeCell ref="C14:M14"/>
    <mergeCell ref="N14:T14"/>
    <mergeCell ref="U14:V14"/>
    <mergeCell ref="W14:Z14"/>
    <mergeCell ref="AA14:AF14"/>
    <mergeCell ref="AG14:AK14"/>
    <mergeCell ref="AL14:AM14"/>
    <mergeCell ref="AN14:AR14"/>
    <mergeCell ref="AT14:AW14"/>
    <mergeCell ref="A13:B13"/>
    <mergeCell ref="C13:M13"/>
    <mergeCell ref="N13:T13"/>
    <mergeCell ref="U13:V13"/>
    <mergeCell ref="W13:Z13"/>
    <mergeCell ref="AA13:AF13"/>
    <mergeCell ref="AG13:AK13"/>
    <mergeCell ref="AL13:AM13"/>
    <mergeCell ref="AN13:AR13"/>
    <mergeCell ref="AT11:AW11"/>
    <mergeCell ref="A12:B12"/>
    <mergeCell ref="C12:M12"/>
    <mergeCell ref="N12:T12"/>
    <mergeCell ref="U12:V12"/>
    <mergeCell ref="W12:Z12"/>
    <mergeCell ref="AA12:AF12"/>
    <mergeCell ref="AG12:AK12"/>
    <mergeCell ref="AL12:AM12"/>
    <mergeCell ref="AN12:AR12"/>
    <mergeCell ref="AT12:AW12"/>
    <mergeCell ref="J9:S9"/>
    <mergeCell ref="V9:AE9"/>
    <mergeCell ref="AI9:AJ9"/>
    <mergeCell ref="AN9:AO9"/>
    <mergeCell ref="C11:M11"/>
    <mergeCell ref="N11:T11"/>
    <mergeCell ref="W11:Z11"/>
    <mergeCell ref="AA11:AF11"/>
    <mergeCell ref="AG11:AK11"/>
    <mergeCell ref="AL11:AM11"/>
    <mergeCell ref="AN11:AR11"/>
  </mergeCells>
  <phoneticPr fontId="4" type="noConversion"/>
  <dataValidations count="1">
    <dataValidation type="list" allowBlank="1" showInputMessage="1" showErrorMessage="1" sqref="AT12:AW37">
      <formula1>"""当前数据清晰"",""货物（劳务）名称看不清楚"",""规格型号看不清楚"",""全部看不清楚"""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05"/>
  <sheetViews>
    <sheetView topLeftCell="A25" workbookViewId="0">
      <selection activeCell="E39" sqref="E39"/>
    </sheetView>
  </sheetViews>
  <sheetFormatPr defaultRowHeight="14.25" x14ac:dyDescent="0.15"/>
  <cols>
    <col min="1" max="1" width="10.5" style="62" bestFit="1" customWidth="1"/>
    <col min="2" max="2" width="13.5" style="63" customWidth="1"/>
    <col min="3" max="3" width="12.375" style="62" customWidth="1"/>
    <col min="4" max="4" width="12.25" style="62" customWidth="1"/>
    <col min="5" max="5" width="12.875" style="62" customWidth="1"/>
    <col min="6" max="6" width="12.875" style="63" customWidth="1"/>
    <col min="7" max="7" width="9" style="62"/>
    <col min="8" max="8" width="9" style="64"/>
    <col min="9" max="9" width="23.875" style="62" customWidth="1"/>
    <col min="10" max="10" width="15.125" style="62" customWidth="1"/>
    <col min="11" max="12" width="9" style="62"/>
    <col min="13" max="13" width="13" style="65" customWidth="1"/>
    <col min="14" max="14" width="11.125" style="65" customWidth="1"/>
    <col min="15" max="16384" width="9" style="62"/>
  </cols>
  <sheetData>
    <row r="1" spans="1:14" x14ac:dyDescent="0.15">
      <c r="A1" s="68" t="s">
        <v>71</v>
      </c>
      <c r="B1" s="70" t="s">
        <v>72</v>
      </c>
      <c r="C1" s="68" t="s">
        <v>52</v>
      </c>
      <c r="D1" s="68" t="s">
        <v>54</v>
      </c>
      <c r="E1" s="68" t="s">
        <v>73</v>
      </c>
      <c r="F1" s="70" t="s">
        <v>74</v>
      </c>
      <c r="H1" s="67" t="s">
        <v>47</v>
      </c>
      <c r="I1" s="68" t="s">
        <v>75</v>
      </c>
      <c r="J1" s="68" t="s">
        <v>48</v>
      </c>
      <c r="K1" s="68" t="s">
        <v>76</v>
      </c>
      <c r="L1" s="68" t="s">
        <v>50</v>
      </c>
      <c r="M1" s="69" t="s">
        <v>52</v>
      </c>
      <c r="N1" s="69" t="s">
        <v>54</v>
      </c>
    </row>
    <row r="2" spans="1:14" x14ac:dyDescent="0.15">
      <c r="A2" s="71" t="str">
        <f>增值税专用发票!AK4</f>
        <v>‘01943098</v>
      </c>
      <c r="B2" s="70">
        <f>增值税专用发票!AL7</f>
        <v>41292</v>
      </c>
      <c r="C2" s="68">
        <f>增值税专用发票!AD15</f>
        <v>38363.160000000003</v>
      </c>
      <c r="D2" s="68">
        <f>增值税专用发票!AN15</f>
        <v>6521.73</v>
      </c>
      <c r="E2" s="72">
        <f>增值税专用发票!AL27</f>
        <v>44884.89</v>
      </c>
      <c r="F2" s="70">
        <v>40238</v>
      </c>
      <c r="H2" s="67">
        <f>'增值税应税货物或劳务销货清单 第一页'!A12</f>
        <v>1</v>
      </c>
      <c r="I2" s="68" t="str">
        <f>'增值税应税货物或劳务销货清单 第一页'!C12</f>
        <v>销轴</v>
      </c>
      <c r="J2" s="68" t="str">
        <f>'增值税应税货物或劳务销货清单 第一页'!N12</f>
        <v>Q5101090</v>
      </c>
      <c r="K2" s="68" t="str">
        <f>'增值税应税货物或劳务销货清单 第一页'!U12</f>
        <v>件</v>
      </c>
      <c r="L2" s="68">
        <f>'增值税应税货物或劳务销货清单 第一页'!W12</f>
        <v>14.4</v>
      </c>
      <c r="M2" s="69">
        <f>'增值税应税货物或劳务销货清单 第一页'!AG12</f>
        <v>8763.0769231199993</v>
      </c>
      <c r="N2" s="69">
        <f>'增值税应税货物或劳务销货清单 第一页'!AN12</f>
        <v>1489.7230769303999</v>
      </c>
    </row>
    <row r="3" spans="1:14" x14ac:dyDescent="0.15">
      <c r="A3" s="68" t="s">
        <v>85</v>
      </c>
      <c r="B3" s="233">
        <f>增值税专用发票!AB29</f>
        <v>0</v>
      </c>
      <c r="C3" s="234"/>
      <c r="D3" s="234"/>
      <c r="E3" s="234"/>
      <c r="F3" s="235"/>
      <c r="H3" s="67">
        <f>'增值税应税货物或劳务销货清单 第一页'!A13</f>
        <v>2</v>
      </c>
      <c r="I3" s="68" t="str">
        <f>'增值税应税货物或劳务销货清单 第一页'!C13</f>
        <v>拉铆钉</v>
      </c>
      <c r="J3" s="68" t="str">
        <f>'增值税应税货物或劳务销货清单 第一页'!N13</f>
        <v>Q4400416</v>
      </c>
      <c r="K3" s="68" t="str">
        <f>'增值税应税货物或劳务销货清单 第一页'!U13</f>
        <v>件</v>
      </c>
      <c r="L3" s="68">
        <f>'增值税应税货物或劳务销货清单 第一页'!W13</f>
        <v>15</v>
      </c>
      <c r="M3" s="69">
        <f>'增值税应税货物或劳务销货清单 第一页'!AG13</f>
        <v>1243.5897435900001</v>
      </c>
      <c r="N3" s="69">
        <f>'增值税应税货物或劳务销货清单 第一页'!AN13</f>
        <v>211.41025641030004</v>
      </c>
    </row>
    <row r="4" spans="1:14" x14ac:dyDescent="0.15">
      <c r="H4" s="67">
        <f>'增值税应税货物或劳务销货清单 第一页'!A14</f>
        <v>3</v>
      </c>
      <c r="I4" s="68" t="str">
        <f>'增值税应税货物或劳务销货清单 第一页'!C14</f>
        <v>螺母</v>
      </c>
      <c r="J4" s="68" t="str">
        <f>'增值税应税货物或劳务销货清单 第一页'!N14</f>
        <v>Q350B14</v>
      </c>
      <c r="K4" s="68" t="str">
        <f>'增值税应税货物或劳务销货清单 第一页'!U14</f>
        <v>件</v>
      </c>
      <c r="L4" s="68">
        <f>'增值税应税货物或劳务销货清单 第一页'!W14</f>
        <v>20</v>
      </c>
      <c r="M4" s="69">
        <f>'增值税应税货物或劳务销货清单 第一页'!AG14</f>
        <v>6324.7863247999994</v>
      </c>
      <c r="N4" s="69">
        <f>'增值税应税货物或劳务销货清单 第一页'!AN14</f>
        <v>1075.213675216</v>
      </c>
    </row>
    <row r="5" spans="1:14" x14ac:dyDescent="0.15">
      <c r="H5" s="67">
        <f>'增值税应税货物或劳务销货清单 第一页'!A15</f>
        <v>4</v>
      </c>
      <c r="I5" s="68" t="str">
        <f>'增值税应税货物或劳务销货清单 第一页'!C15</f>
        <v>园螺母</v>
      </c>
      <c r="J5" s="68" t="str">
        <f>'增值税应税货物或劳务销货清单 第一页'!N15</f>
        <v>M6*1.25</v>
      </c>
      <c r="K5" s="68" t="str">
        <f>'增值税应税货物或劳务销货清单 第一页'!U15</f>
        <v>件</v>
      </c>
      <c r="L5" s="68">
        <f>'增值税应税货物或劳务销货清单 第一页'!W15</f>
        <v>10</v>
      </c>
      <c r="M5" s="69">
        <f>'增值税应税货物或劳务销货清单 第一页'!AG15</f>
        <v>1282.0512821</v>
      </c>
      <c r="N5" s="69">
        <f>'增值税应税货物或劳务销货清单 第一页'!AN15</f>
        <v>217.94871795700001</v>
      </c>
    </row>
    <row r="6" spans="1:14" x14ac:dyDescent="0.15">
      <c r="H6" s="67">
        <f>'增值税应税货物或劳务销货清单 第一页'!A16</f>
        <v>5</v>
      </c>
      <c r="I6" s="68" t="str">
        <f>'增值税应税货物或劳务销货清单 第一页'!C16</f>
        <v>六角螺栓</v>
      </c>
      <c r="J6" s="68" t="str">
        <f>'增值税应税货物或劳务销货清单 第一页'!N16</f>
        <v>Q151C1030</v>
      </c>
      <c r="K6" s="68" t="str">
        <f>'增值税应税货物或劳务销货清单 第一页'!U16</f>
        <v>件</v>
      </c>
      <c r="L6" s="68">
        <f>'增值税应税货物或劳务销货清单 第一页'!W16</f>
        <v>2.7</v>
      </c>
      <c r="M6" s="69">
        <f>'增值税应税货物或劳务销货清单 第一页'!AG16</f>
        <v>685.38461539500008</v>
      </c>
      <c r="N6" s="69">
        <f>'增值税应税货物或劳务销货清单 第一页'!AN16</f>
        <v>116.51538461715002</v>
      </c>
    </row>
    <row r="7" spans="1:14" x14ac:dyDescent="0.15">
      <c r="H7" s="67">
        <f>'增值税应税货物或劳务销货清单 第一页'!A17</f>
        <v>6</v>
      </c>
      <c r="I7" s="68" t="str">
        <f>'增值税应税货物或劳务销货清单 第一页'!C17</f>
        <v>自攻钉</v>
      </c>
      <c r="J7" s="68" t="str">
        <f>'增值税应税货物或劳务销货清单 第一页'!N17</f>
        <v>Q2714210</v>
      </c>
      <c r="K7" s="68" t="str">
        <f>'增值税应税货物或劳务销货清单 第一页'!U17</f>
        <v>件</v>
      </c>
      <c r="L7" s="68">
        <f>'增值税应税货物或劳务销货清单 第一页'!W17</f>
        <v>5</v>
      </c>
      <c r="M7" s="69">
        <f>'增值税应税货物或劳务销货清单 第一页'!AG17</f>
        <v>166.66666666499998</v>
      </c>
      <c r="N7" s="69">
        <f>'增值税应税货物或劳务销货清单 第一页'!AN17</f>
        <v>28.33333333305</v>
      </c>
    </row>
    <row r="8" spans="1:14" x14ac:dyDescent="0.15">
      <c r="H8" s="67">
        <f>'增值税应税货物或劳务销货清单 第一页'!A18</f>
        <v>7</v>
      </c>
      <c r="I8" s="68" t="str">
        <f>'增值税应税货物或劳务销货清单 第一页'!C18</f>
        <v>机螺钉</v>
      </c>
      <c r="J8" s="68" t="str">
        <f>'增值税应税货物或劳务销货清单 第一页'!N18</f>
        <v>Q2140540</v>
      </c>
      <c r="K8" s="68" t="str">
        <f>'增值税应税货物或劳务销货清单 第一页'!U18</f>
        <v>件</v>
      </c>
      <c r="L8" s="68">
        <f>'增值税应税货物或劳务销货清单 第一页'!W18</f>
        <v>1.6</v>
      </c>
      <c r="M8" s="69">
        <f>'增值税应税货物或劳务销货清单 第一页'!AG18</f>
        <v>106.6666666672</v>
      </c>
      <c r="N8" s="69">
        <f>'增值税应税货物或劳务销货清单 第一页'!AN18</f>
        <v>18.133333333424002</v>
      </c>
    </row>
    <row r="9" spans="1:14" x14ac:dyDescent="0.15">
      <c r="H9" s="67">
        <f>'增值税应税货物或劳务销货清单 第一页'!A19</f>
        <v>8</v>
      </c>
      <c r="I9" s="68" t="str">
        <f>'增值税应税货物或劳务销货清单 第一页'!C19</f>
        <v>梯形螺母</v>
      </c>
      <c r="J9" s="68" t="str">
        <f>'增值税应税货物或劳务销货清单 第一页'!N19</f>
        <v>39208</v>
      </c>
      <c r="K9" s="68" t="str">
        <f>'增值税应税货物或劳务销货清单 第一页'!U19</f>
        <v>件</v>
      </c>
      <c r="L9" s="68">
        <f>'增值税应税货物或劳务销货清单 第一页'!W19</f>
        <v>2.4</v>
      </c>
      <c r="M9" s="69">
        <f>'增值税应税货物或劳务销货清单 第一页'!AG19</f>
        <v>683.07692308799994</v>
      </c>
      <c r="N9" s="69">
        <f>'增值税应税货物或劳务销货清单 第一页'!AN19</f>
        <v>116.12307692496</v>
      </c>
    </row>
    <row r="10" spans="1:14" x14ac:dyDescent="0.15">
      <c r="H10" s="67">
        <f>'增值税应税货物或劳务销货清单 第一页'!A20</f>
        <v>9</v>
      </c>
      <c r="I10" s="68" t="str">
        <f>'增值税应税货物或劳务销货清单 第一页'!C20</f>
        <v>自攻钉</v>
      </c>
      <c r="J10" s="68" t="str">
        <f>'增值税应税货物或劳务销货清单 第一页'!N20</f>
        <v>Q2714216</v>
      </c>
      <c r="K10" s="68" t="str">
        <f>'增值税应税货物或劳务销货清单 第一页'!U20</f>
        <v>件</v>
      </c>
      <c r="L10" s="68">
        <f>'增值税应税货物或劳务销货清单 第一页'!W20</f>
        <v>3.5</v>
      </c>
      <c r="M10" s="69">
        <f>'增值税应税货物或劳务销货清单 第一页'!AG20</f>
        <v>128.63247863199999</v>
      </c>
      <c r="N10" s="69">
        <f>'增值税应税货物或劳务销货清单 第一页'!AN20</f>
        <v>21.867521367439998</v>
      </c>
    </row>
    <row r="11" spans="1:14" x14ac:dyDescent="0.15">
      <c r="H11" s="67">
        <f>'增值税应税货物或劳务销货清单 第一页'!A21</f>
        <v>10</v>
      </c>
      <c r="I11" s="68" t="str">
        <f>'增值税应税货物或劳务销货清单 第一页'!C21</f>
        <v>内六角螺栓</v>
      </c>
      <c r="J11" s="68" t="str">
        <f>'增值税应税货物或劳务销货清单 第一页'!N21</f>
        <v>Q218B1690</v>
      </c>
      <c r="K11" s="68" t="str">
        <f>'增值税应税货物或劳务销货清单 第一页'!U21</f>
        <v>件</v>
      </c>
      <c r="L11" s="68">
        <f>'增值税应税货物或劳务销货清单 第一页'!W21</f>
        <v>0.5</v>
      </c>
      <c r="M11" s="69">
        <f>'增值税应税货物或劳务销货清单 第一页'!AG21</f>
        <v>1700.4273504499999</v>
      </c>
      <c r="N11" s="69">
        <f>'增值税应税货物或劳务销货清单 第一页'!AN21</f>
        <v>289.0726495765</v>
      </c>
    </row>
    <row r="12" spans="1:14" x14ac:dyDescent="0.15">
      <c r="D12" s="66"/>
      <c r="H12" s="67">
        <f>'增值税应税货物或劳务销货清单 第一页'!A22</f>
        <v>11</v>
      </c>
      <c r="I12" s="68" t="str">
        <f>'增值税应税货物或劳务销货清单 第一页'!C22</f>
        <v>圆螺母</v>
      </c>
      <c r="J12" s="68" t="str">
        <f>'增值税应税货物或劳务销货清单 第一页'!N22</f>
        <v>8*1.25</v>
      </c>
      <c r="K12" s="68" t="str">
        <f>'增值税应税货物或劳务销货清单 第一页'!U22</f>
        <v>件</v>
      </c>
      <c r="L12" s="68">
        <f>'增值税应税货物或劳务销货清单 第一页'!W22</f>
        <v>40</v>
      </c>
      <c r="M12" s="69">
        <f>'增值税应税货物或劳务销货清单 第一页'!AG22</f>
        <v>6324.7863247999994</v>
      </c>
      <c r="N12" s="69">
        <f>'增值税应税货物或劳务销货清单 第一页'!AN22</f>
        <v>1075.213675216</v>
      </c>
    </row>
    <row r="13" spans="1:14" x14ac:dyDescent="0.15">
      <c r="H13" s="67">
        <f>'增值税应税货物或劳务销货清单 第一页'!A23</f>
        <v>12</v>
      </c>
      <c r="I13" s="68" t="str">
        <f>'增值税应税货物或劳务销货清单 第一页'!C23</f>
        <v>六角平弹组合</v>
      </c>
      <c r="J13" s="68" t="str">
        <f>'增值税应税货物或劳务销货清单 第一页'!N23</f>
        <v>Q1461025</v>
      </c>
      <c r="K13" s="68" t="str">
        <f>'增值税应税货物或劳务销货清单 第一页'!U23</f>
        <v>件</v>
      </c>
      <c r="L13" s="68">
        <f>'增值税应税货物或劳务销货清单 第一页'!W23</f>
        <v>4.5</v>
      </c>
      <c r="M13" s="69">
        <f>'增值税应税货物或劳务销货清单 第一页'!AG23</f>
        <v>3076.9230769199999</v>
      </c>
      <c r="N13" s="69">
        <f>'增值税应税货物或劳务销货清单 第一页'!AN23</f>
        <v>523.07692307640002</v>
      </c>
    </row>
    <row r="14" spans="1:14" x14ac:dyDescent="0.15">
      <c r="H14" s="67">
        <f>'增值税应税货物或劳务销货清单 第一页'!A24</f>
        <v>13</v>
      </c>
      <c r="I14" s="68" t="str">
        <f>'增值税应税货物或劳务销货清单 第一页'!C24</f>
        <v>焊钉</v>
      </c>
      <c r="J14" s="68" t="str">
        <f>'增值税应税货物或劳务销货清单 第一页'!N24</f>
        <v>Q1981240</v>
      </c>
      <c r="K14" s="68" t="str">
        <f>'增值税应税货物或劳务销货清单 第一页'!U24</f>
        <v>件</v>
      </c>
      <c r="L14" s="68">
        <f>'增值税应税货物或劳务销货清单 第一页'!W24</f>
        <v>0.75</v>
      </c>
      <c r="M14" s="69">
        <f>'增值税应税货物或劳务销货清单 第一页'!AG24</f>
        <v>519.23076923250005</v>
      </c>
      <c r="N14" s="69">
        <f>'增值税应税货物或劳务销货清单 第一页'!AN24</f>
        <v>88.269230769525009</v>
      </c>
    </row>
    <row r="15" spans="1:14" x14ac:dyDescent="0.15">
      <c r="H15" s="67">
        <f>'增值税应税货物或劳务销货清单 第一页'!A25</f>
        <v>14</v>
      </c>
      <c r="I15" s="68" t="str">
        <f>'增值税应税货物或劳务销货清单 第一页'!C25</f>
        <v>内六角螺栓</v>
      </c>
      <c r="J15" s="68" t="str">
        <f>'增值税应税货物或劳务销货清单 第一页'!N25</f>
        <v>Q218B1435</v>
      </c>
      <c r="K15" s="68" t="str">
        <f>'增值税应税货物或劳务销货清单 第一页'!U25</f>
        <v>件</v>
      </c>
      <c r="L15" s="68">
        <f>'增值税应税货物或劳务销货清单 第一页'!W25</f>
        <v>0.8</v>
      </c>
      <c r="M15" s="69">
        <f>'增值税应税货物或劳务销货清单 第一页'!AG25</f>
        <v>900.51282047999996</v>
      </c>
      <c r="N15" s="69">
        <f>'增值税应税货物或劳务销货清单 第一页'!AN25</f>
        <v>153.0871794816</v>
      </c>
    </row>
    <row r="16" spans="1:14" x14ac:dyDescent="0.15">
      <c r="H16" s="67">
        <f>'增值税应税货物或劳务销货清单 第一页'!A26</f>
        <v>15</v>
      </c>
      <c r="I16" s="68" t="str">
        <f>'增值税应税货物或劳务销货清单 第一页'!C26</f>
        <v>六角螺栓</v>
      </c>
      <c r="J16" s="68" t="str">
        <f>'增值税应税货物或劳务销货清单 第一页'!N26</f>
        <v>Q150B10120</v>
      </c>
      <c r="K16" s="68" t="str">
        <f>'增值税应税货物或劳务销货清单 第一页'!U26</f>
        <v>件</v>
      </c>
      <c r="L16" s="68">
        <f>'增值税应税货物或劳务销货清单 第一页'!W26</f>
        <v>0.34</v>
      </c>
      <c r="M16" s="69">
        <f>'增值税应税货物或劳务销货清单 第一页'!AG26</f>
        <v>592.23931624600004</v>
      </c>
      <c r="N16" s="69">
        <f>'增值税应税货物或劳务销货清单 第一页'!AN26</f>
        <v>100.68068376182002</v>
      </c>
    </row>
    <row r="17" spans="8:14" x14ac:dyDescent="0.15">
      <c r="H17" s="67">
        <f>'增值税应税货物或劳务销货清单 第一页'!A27</f>
        <v>16</v>
      </c>
      <c r="I17" s="68" t="str">
        <f>'增值税应税货物或劳务销货清单 第一页'!C27</f>
        <v>四角焊母</v>
      </c>
      <c r="J17" s="68" t="str">
        <f>'增值税应税货物或劳务销货清单 第一页'!N27</f>
        <v>12*1.25</v>
      </c>
      <c r="K17" s="68" t="str">
        <f>'增值税应税货物或劳务销货清单 第一页'!U27</f>
        <v>件</v>
      </c>
      <c r="L17" s="68">
        <f>'增值税应税货物或劳务销货清单 第一页'!W27</f>
        <v>7</v>
      </c>
      <c r="M17" s="69">
        <f>'增值税应税货物或劳务销货清单 第一页'!AG27</f>
        <v>4373.5042735299994</v>
      </c>
      <c r="N17" s="69">
        <f>'增值税应税货物或劳务销货清单 第一页'!AN27</f>
        <v>743.49572650009998</v>
      </c>
    </row>
    <row r="18" spans="8:14" x14ac:dyDescent="0.15">
      <c r="H18" s="67">
        <f>'增值税应税货物或劳务销货清单 第一页'!A28</f>
        <v>17</v>
      </c>
      <c r="I18" s="68" t="str">
        <f>'增值税应税货物或劳务销货清单 第一页'!C28</f>
        <v>六角螺栓</v>
      </c>
      <c r="J18" s="68" t="str">
        <f>'增值税应税货物或劳务销货清单 第一页'!N28</f>
        <v>150B0840</v>
      </c>
      <c r="K18" s="68" t="str">
        <f>'增值税应税货物或劳务销货清单 第一页'!U28</f>
        <v>件</v>
      </c>
      <c r="L18" s="68">
        <f>'增值税应税货物或劳务销货清单 第一页'!W28</f>
        <v>7.35</v>
      </c>
      <c r="M18" s="69">
        <f>'增值税应税货物或劳务销货清单 第一页'!AG28</f>
        <v>1426.0256410469999</v>
      </c>
      <c r="N18" s="69">
        <f>'增值税应税货物或劳务销货清单 第一页'!AN28</f>
        <v>242.42435897799001</v>
      </c>
    </row>
    <row r="19" spans="8:14" x14ac:dyDescent="0.15">
      <c r="H19" s="67">
        <f>'增值税应税货物或劳务销货清单 第一页'!A29</f>
        <v>18</v>
      </c>
      <c r="I19" s="68" t="str">
        <f>'增值税应税货物或劳务销货清单 第一页'!C29</f>
        <v>六角螺栓</v>
      </c>
      <c r="J19" s="68" t="str">
        <f>'增值税应税货物或劳务销货清单 第一页'!N29</f>
        <v>Q150B1280</v>
      </c>
      <c r="K19" s="68" t="str">
        <f>'增值税应税货物或劳务销货清单 第一页'!U29</f>
        <v>件</v>
      </c>
      <c r="L19" s="68">
        <f>'增值税应税货物或劳务销货清单 第一页'!W29</f>
        <v>0.08</v>
      </c>
      <c r="M19" s="69">
        <f>'增值税应税货物或劳务销货清单 第一页'!AG29</f>
        <v>65.572649572800003</v>
      </c>
      <c r="N19" s="69">
        <f>'增值税应税货物或劳务销货清单 第一页'!AN29</f>
        <v>11.147350427376001</v>
      </c>
    </row>
    <row r="20" spans="8:14" x14ac:dyDescent="0.15">
      <c r="H20" s="67">
        <f>'增值税应税货物或劳务销货清单 第一页'!A30</f>
        <v>19</v>
      </c>
      <c r="I20" s="68">
        <f>'增值税应税货物或劳务销货清单 第一页'!C30</f>
        <v>0</v>
      </c>
      <c r="J20" s="68">
        <f>'增值税应税货物或劳务销货清单 第一页'!N30</f>
        <v>0</v>
      </c>
      <c r="K20" s="68" t="str">
        <f>'增值税应税货物或劳务销货清单 第一页'!U30</f>
        <v>件</v>
      </c>
      <c r="L20" s="68">
        <f>'增值税应税货物或劳务销货清单 第一页'!W30</f>
        <v>0</v>
      </c>
      <c r="M20" s="69">
        <f>'增值税应税货物或劳务销货清单 第一页'!AG30</f>
        <v>0</v>
      </c>
      <c r="N20" s="69">
        <f>'增值税应税货物或劳务销货清单 第一页'!AN30</f>
        <v>0</v>
      </c>
    </row>
    <row r="21" spans="8:14" x14ac:dyDescent="0.15">
      <c r="H21" s="67">
        <f>'增值税应税货物或劳务销货清单 第一页'!A31</f>
        <v>20</v>
      </c>
      <c r="I21" s="68">
        <f>'增值税应税货物或劳务销货清单 第一页'!C31</f>
        <v>0</v>
      </c>
      <c r="J21" s="68">
        <f>'增值税应税货物或劳务销货清单 第一页'!N31</f>
        <v>0</v>
      </c>
      <c r="K21" s="68" t="str">
        <f>'增值税应税货物或劳务销货清单 第一页'!U31</f>
        <v>件</v>
      </c>
      <c r="L21" s="68">
        <f>'增值税应税货物或劳务销货清单 第一页'!W31</f>
        <v>0</v>
      </c>
      <c r="M21" s="69">
        <f>'增值税应税货物或劳务销货清单 第一页'!AG31</f>
        <v>0</v>
      </c>
      <c r="N21" s="69">
        <f>'增值税应税货物或劳务销货清单 第一页'!AN31</f>
        <v>0</v>
      </c>
    </row>
    <row r="22" spans="8:14" x14ac:dyDescent="0.15">
      <c r="H22" s="67">
        <f>'增值税应税货物或劳务销货清单 第一页'!A32</f>
        <v>21</v>
      </c>
      <c r="I22" s="68">
        <f>'增值税应税货物或劳务销货清单 第一页'!C32</f>
        <v>0</v>
      </c>
      <c r="J22" s="68">
        <f>'增值税应税货物或劳务销货清单 第一页'!N32</f>
        <v>0</v>
      </c>
      <c r="K22" s="68" t="str">
        <f>'增值税应税货物或劳务销货清单 第一页'!U32</f>
        <v>件</v>
      </c>
      <c r="L22" s="68">
        <f>'增值税应税货物或劳务销货清单 第一页'!W32</f>
        <v>0</v>
      </c>
      <c r="M22" s="69">
        <f>'增值税应税货物或劳务销货清单 第一页'!AG32</f>
        <v>0</v>
      </c>
      <c r="N22" s="69">
        <f>'增值税应税货物或劳务销货清单 第一页'!AN32</f>
        <v>0</v>
      </c>
    </row>
    <row r="23" spans="8:14" x14ac:dyDescent="0.15">
      <c r="H23" s="67">
        <f>'增值税应税货物或劳务销货清单 第一页'!A33</f>
        <v>22</v>
      </c>
      <c r="I23" s="68">
        <f>'增值税应税货物或劳务销货清单 第一页'!C33</f>
        <v>0</v>
      </c>
      <c r="J23" s="68">
        <f>'增值税应税货物或劳务销货清单 第一页'!N33</f>
        <v>0</v>
      </c>
      <c r="K23" s="68" t="str">
        <f>'增值税应税货物或劳务销货清单 第一页'!U33</f>
        <v>件</v>
      </c>
      <c r="L23" s="68">
        <f>'增值税应税货物或劳务销货清单 第一页'!W33</f>
        <v>0</v>
      </c>
      <c r="M23" s="69">
        <f>'增值税应税货物或劳务销货清单 第一页'!AG33</f>
        <v>0</v>
      </c>
      <c r="N23" s="69">
        <f>'增值税应税货物或劳务销货清单 第一页'!AN33</f>
        <v>0</v>
      </c>
    </row>
    <row r="24" spans="8:14" x14ac:dyDescent="0.15">
      <c r="H24" s="67">
        <f>'增值税应税货物或劳务销货清单 第一页'!A34</f>
        <v>23</v>
      </c>
      <c r="I24" s="68">
        <f>'增值税应税货物或劳务销货清单 第一页'!C34</f>
        <v>0</v>
      </c>
      <c r="J24" s="68">
        <f>'增值税应税货物或劳务销货清单 第一页'!N34</f>
        <v>0</v>
      </c>
      <c r="K24" s="68" t="str">
        <f>'增值税应税货物或劳务销货清单 第一页'!U34</f>
        <v>件</v>
      </c>
      <c r="L24" s="68">
        <f>'增值税应税货物或劳务销货清单 第一页'!W34</f>
        <v>0</v>
      </c>
      <c r="M24" s="69">
        <f>'增值税应税货物或劳务销货清单 第一页'!AG34</f>
        <v>0</v>
      </c>
      <c r="N24" s="69">
        <f>'增值税应税货物或劳务销货清单 第一页'!AN34</f>
        <v>0</v>
      </c>
    </row>
    <row r="25" spans="8:14" x14ac:dyDescent="0.15">
      <c r="H25" s="67">
        <f>'增值税应税货物或劳务销货清单 第一页'!A35</f>
        <v>24</v>
      </c>
      <c r="I25" s="68">
        <f>'增值税应税货物或劳务销货清单 第一页'!C35</f>
        <v>0</v>
      </c>
      <c r="J25" s="68">
        <f>'增值税应税货物或劳务销货清单 第一页'!N35</f>
        <v>0</v>
      </c>
      <c r="K25" s="68" t="str">
        <f>'增值税应税货物或劳务销货清单 第一页'!U35</f>
        <v>件</v>
      </c>
      <c r="L25" s="68">
        <f>'增值税应税货物或劳务销货清单 第一页'!W35</f>
        <v>0</v>
      </c>
      <c r="M25" s="69">
        <f>'增值税应税货物或劳务销货清单 第一页'!AG35</f>
        <v>0</v>
      </c>
      <c r="N25" s="69">
        <f>'增值税应税货物或劳务销货清单 第一页'!AN35</f>
        <v>0</v>
      </c>
    </row>
    <row r="26" spans="8:14" x14ac:dyDescent="0.15">
      <c r="H26" s="67">
        <f>'增值税应税货物或劳务销货清单 第一页'!A36</f>
        <v>25</v>
      </c>
      <c r="I26" s="68">
        <f>'增值税应税货物或劳务销货清单 第一页'!C36</f>
        <v>0</v>
      </c>
      <c r="J26" s="68">
        <f>'增值税应税货物或劳务销货清单 第一页'!N36</f>
        <v>0</v>
      </c>
      <c r="K26" s="68" t="str">
        <f>'增值税应税货物或劳务销货清单 第一页'!U36</f>
        <v>件</v>
      </c>
      <c r="L26" s="68">
        <f>'增值税应税货物或劳务销货清单 第一页'!W36</f>
        <v>0</v>
      </c>
      <c r="M26" s="69">
        <f>'增值税应税货物或劳务销货清单 第一页'!AG36</f>
        <v>0</v>
      </c>
      <c r="N26" s="69">
        <f>'增值税应税货物或劳务销货清单 第一页'!AN36</f>
        <v>0</v>
      </c>
    </row>
    <row r="27" spans="8:14" x14ac:dyDescent="0.15">
      <c r="H27" s="67">
        <f>'增值税应税货物或劳务销货清单 第一页'!A37</f>
        <v>26</v>
      </c>
      <c r="I27" s="68">
        <f>'增值税应税货物或劳务销货清单 第一页'!C37</f>
        <v>0</v>
      </c>
      <c r="J27" s="68">
        <f>'增值税应税货物或劳务销货清单 第一页'!N37</f>
        <v>0</v>
      </c>
      <c r="K27" s="68" t="str">
        <f>'增值税应税货物或劳务销货清单 第一页'!U37</f>
        <v>件</v>
      </c>
      <c r="L27" s="68">
        <f>'增值税应税货物或劳务销货清单 第一页'!W37</f>
        <v>0</v>
      </c>
      <c r="M27" s="69">
        <f>'增值税应税货物或劳务销货清单 第一页'!AG37</f>
        <v>0</v>
      </c>
      <c r="N27" s="69">
        <f>'增值税应税货物或劳务销货清单 第一页'!AN37</f>
        <v>0</v>
      </c>
    </row>
    <row r="28" spans="8:14" x14ac:dyDescent="0.15">
      <c r="H28" s="67">
        <f>'增值税应税货物或劳务销货清单 第二页'!A12</f>
        <v>27</v>
      </c>
      <c r="I28" s="68">
        <f>'增值税应税货物或劳务销货清单 第二页'!C12</f>
        <v>0</v>
      </c>
      <c r="J28" s="68">
        <f>'增值税应税货物或劳务销货清单 第二页'!N12</f>
        <v>0</v>
      </c>
      <c r="K28" s="68" t="str">
        <f>'增值税应税货物或劳务销货清单 第二页'!U12</f>
        <v>件</v>
      </c>
      <c r="L28" s="68">
        <f>'增值税应税货物或劳务销货清单 第二页'!W12</f>
        <v>0</v>
      </c>
      <c r="M28" s="69">
        <f>'增值税应税货物或劳务销货清单 第二页'!AG12</f>
        <v>0</v>
      </c>
      <c r="N28" s="69">
        <f>'增值税应税货物或劳务销货清单 第二页'!AN12</f>
        <v>0</v>
      </c>
    </row>
    <row r="29" spans="8:14" x14ac:dyDescent="0.15">
      <c r="H29" s="67">
        <f>'增值税应税货物或劳务销货清单 第二页'!A13</f>
        <v>28</v>
      </c>
      <c r="I29" s="68">
        <f>'增值税应税货物或劳务销货清单 第二页'!C13</f>
        <v>0</v>
      </c>
      <c r="J29" s="68">
        <f>'增值税应税货物或劳务销货清单 第二页'!N13</f>
        <v>0</v>
      </c>
      <c r="K29" s="68" t="str">
        <f>'增值税应税货物或劳务销货清单 第二页'!U13</f>
        <v>件</v>
      </c>
      <c r="L29" s="68">
        <f>'增值税应税货物或劳务销货清单 第二页'!W13</f>
        <v>0</v>
      </c>
      <c r="M29" s="69">
        <f>'增值税应税货物或劳务销货清单 第二页'!AG13</f>
        <v>0</v>
      </c>
      <c r="N29" s="69">
        <f>'增值税应税货物或劳务销货清单 第二页'!AN13</f>
        <v>0</v>
      </c>
    </row>
    <row r="30" spans="8:14" x14ac:dyDescent="0.15">
      <c r="H30" s="67">
        <f>'增值税应税货物或劳务销货清单 第二页'!A14</f>
        <v>29</v>
      </c>
      <c r="I30" s="68">
        <f>'增值税应税货物或劳务销货清单 第二页'!C14</f>
        <v>0</v>
      </c>
      <c r="J30" s="68">
        <f>'增值税应税货物或劳务销货清单 第二页'!N14</f>
        <v>0</v>
      </c>
      <c r="K30" s="68" t="str">
        <f>'增值税应税货物或劳务销货清单 第二页'!U14</f>
        <v>件</v>
      </c>
      <c r="L30" s="68">
        <f>'增值税应税货物或劳务销货清单 第二页'!W14</f>
        <v>0</v>
      </c>
      <c r="M30" s="69">
        <f>'增值税应税货物或劳务销货清单 第二页'!AG14</f>
        <v>0</v>
      </c>
      <c r="N30" s="69">
        <f>'增值税应税货物或劳务销货清单 第二页'!AN14</f>
        <v>0</v>
      </c>
    </row>
    <row r="31" spans="8:14" x14ac:dyDescent="0.15">
      <c r="H31" s="67">
        <f>'增值税应税货物或劳务销货清单 第二页'!A15</f>
        <v>30</v>
      </c>
      <c r="I31" s="68">
        <f>'增值税应税货物或劳务销货清单 第二页'!C15</f>
        <v>0</v>
      </c>
      <c r="J31" s="68">
        <f>'增值税应税货物或劳务销货清单 第二页'!N15</f>
        <v>0</v>
      </c>
      <c r="K31" s="68" t="str">
        <f>'增值税应税货物或劳务销货清单 第二页'!U15</f>
        <v>件</v>
      </c>
      <c r="L31" s="68">
        <f>'增值税应税货物或劳务销货清单 第二页'!W15</f>
        <v>0</v>
      </c>
      <c r="M31" s="69">
        <f>'增值税应税货物或劳务销货清单 第二页'!AG15</f>
        <v>0</v>
      </c>
      <c r="N31" s="69">
        <f>'增值税应税货物或劳务销货清单 第二页'!AN15</f>
        <v>0</v>
      </c>
    </row>
    <row r="32" spans="8:14" x14ac:dyDescent="0.15">
      <c r="H32" s="67">
        <f>'增值税应税货物或劳务销货清单 第二页'!A16</f>
        <v>31</v>
      </c>
      <c r="I32" s="68">
        <f>'增值税应税货物或劳务销货清单 第二页'!C16</f>
        <v>0</v>
      </c>
      <c r="J32" s="68">
        <f>'增值税应税货物或劳务销货清单 第二页'!N16</f>
        <v>0</v>
      </c>
      <c r="K32" s="68" t="str">
        <f>'增值税应税货物或劳务销货清单 第二页'!U16</f>
        <v>件</v>
      </c>
      <c r="L32" s="68">
        <f>'增值税应税货物或劳务销货清单 第二页'!W16</f>
        <v>0</v>
      </c>
      <c r="M32" s="69">
        <f>'增值税应税货物或劳务销货清单 第二页'!AG16</f>
        <v>0</v>
      </c>
      <c r="N32" s="69">
        <f>'增值税应税货物或劳务销货清单 第二页'!AN16</f>
        <v>0</v>
      </c>
    </row>
    <row r="33" spans="8:14" x14ac:dyDescent="0.15">
      <c r="H33" s="67">
        <f>'增值税应税货物或劳务销货清单 第二页'!A17</f>
        <v>32</v>
      </c>
      <c r="I33" s="68">
        <f>'增值税应税货物或劳务销货清单 第二页'!C17</f>
        <v>0</v>
      </c>
      <c r="J33" s="68">
        <f>'增值税应税货物或劳务销货清单 第二页'!N17</f>
        <v>0</v>
      </c>
      <c r="K33" s="68" t="str">
        <f>'增值税应税货物或劳务销货清单 第二页'!U17</f>
        <v>件</v>
      </c>
      <c r="L33" s="68">
        <f>'增值税应税货物或劳务销货清单 第二页'!W17</f>
        <v>0</v>
      </c>
      <c r="M33" s="69">
        <f>'增值税应税货物或劳务销货清单 第二页'!AG17</f>
        <v>0</v>
      </c>
      <c r="N33" s="69">
        <f>'增值税应税货物或劳务销货清单 第二页'!AN17</f>
        <v>0</v>
      </c>
    </row>
    <row r="34" spans="8:14" x14ac:dyDescent="0.15">
      <c r="H34" s="67">
        <f>'增值税应税货物或劳务销货清单 第二页'!A18</f>
        <v>33</v>
      </c>
      <c r="I34" s="68">
        <f>'增值税应税货物或劳务销货清单 第二页'!C18</f>
        <v>0</v>
      </c>
      <c r="J34" s="68">
        <f>'增值税应税货物或劳务销货清单 第二页'!N18</f>
        <v>0</v>
      </c>
      <c r="K34" s="68" t="str">
        <f>'增值税应税货物或劳务销货清单 第二页'!U18</f>
        <v>件</v>
      </c>
      <c r="L34" s="68">
        <f>'增值税应税货物或劳务销货清单 第二页'!W18</f>
        <v>0</v>
      </c>
      <c r="M34" s="69">
        <f>'增值税应税货物或劳务销货清单 第二页'!AG18</f>
        <v>0</v>
      </c>
      <c r="N34" s="69">
        <f>'增值税应税货物或劳务销货清单 第二页'!AN18</f>
        <v>0</v>
      </c>
    </row>
    <row r="35" spans="8:14" x14ac:dyDescent="0.15">
      <c r="H35" s="67">
        <f>'增值税应税货物或劳务销货清单 第二页'!A19</f>
        <v>34</v>
      </c>
      <c r="I35" s="68">
        <f>'增值税应税货物或劳务销货清单 第二页'!C19</f>
        <v>0</v>
      </c>
      <c r="J35" s="68">
        <f>'增值税应税货物或劳务销货清单 第二页'!N19</f>
        <v>0</v>
      </c>
      <c r="K35" s="68" t="str">
        <f>'增值税应税货物或劳务销货清单 第二页'!U19</f>
        <v>件</v>
      </c>
      <c r="L35" s="68">
        <f>'增值税应税货物或劳务销货清单 第二页'!W19</f>
        <v>0</v>
      </c>
      <c r="M35" s="69">
        <f>'增值税应税货物或劳务销货清单 第二页'!AG19</f>
        <v>0</v>
      </c>
      <c r="N35" s="69">
        <f>'增值税应税货物或劳务销货清单 第二页'!AN19</f>
        <v>0</v>
      </c>
    </row>
    <row r="36" spans="8:14" x14ac:dyDescent="0.15">
      <c r="H36" s="67">
        <f>'增值税应税货物或劳务销货清单 第二页'!A20</f>
        <v>35</v>
      </c>
      <c r="I36" s="68">
        <f>'增值税应税货物或劳务销货清单 第二页'!C20</f>
        <v>0</v>
      </c>
      <c r="J36" s="68">
        <f>'增值税应税货物或劳务销货清单 第二页'!N20</f>
        <v>0</v>
      </c>
      <c r="K36" s="68" t="str">
        <f>'增值税应税货物或劳务销货清单 第二页'!U20</f>
        <v>件</v>
      </c>
      <c r="L36" s="68">
        <f>'增值税应税货物或劳务销货清单 第二页'!W20</f>
        <v>0</v>
      </c>
      <c r="M36" s="69">
        <f>'增值税应税货物或劳务销货清单 第二页'!AG20</f>
        <v>0</v>
      </c>
      <c r="N36" s="69">
        <f>'增值税应税货物或劳务销货清单 第二页'!AN20</f>
        <v>0</v>
      </c>
    </row>
    <row r="37" spans="8:14" x14ac:dyDescent="0.15">
      <c r="H37" s="67">
        <f>'增值税应税货物或劳务销货清单 第二页'!A21</f>
        <v>36</v>
      </c>
      <c r="I37" s="68">
        <f>'增值税应税货物或劳务销货清单 第二页'!C21</f>
        <v>0</v>
      </c>
      <c r="J37" s="68">
        <f>'增值税应税货物或劳务销货清单 第二页'!N21</f>
        <v>0</v>
      </c>
      <c r="K37" s="68" t="str">
        <f>'增值税应税货物或劳务销货清单 第二页'!U21</f>
        <v>件</v>
      </c>
      <c r="L37" s="68">
        <f>'增值税应税货物或劳务销货清单 第二页'!W21</f>
        <v>0</v>
      </c>
      <c r="M37" s="69">
        <f>'增值税应税货物或劳务销货清单 第二页'!AG21</f>
        <v>0</v>
      </c>
      <c r="N37" s="69">
        <f>'增值税应税货物或劳务销货清单 第二页'!AN21</f>
        <v>0</v>
      </c>
    </row>
    <row r="38" spans="8:14" x14ac:dyDescent="0.15">
      <c r="H38" s="67">
        <f>'增值税应税货物或劳务销货清单 第二页'!A22</f>
        <v>37</v>
      </c>
      <c r="I38" s="68">
        <f>'增值税应税货物或劳务销货清单 第二页'!C22</f>
        <v>0</v>
      </c>
      <c r="J38" s="68">
        <f>'增值税应税货物或劳务销货清单 第二页'!N22</f>
        <v>0</v>
      </c>
      <c r="K38" s="68" t="str">
        <f>'增值税应税货物或劳务销货清单 第二页'!U22</f>
        <v>件</v>
      </c>
      <c r="L38" s="68">
        <f>'增值税应税货物或劳务销货清单 第二页'!W22</f>
        <v>0</v>
      </c>
      <c r="M38" s="69">
        <f>'增值税应税货物或劳务销货清单 第二页'!AG22</f>
        <v>0</v>
      </c>
      <c r="N38" s="69">
        <f>'增值税应税货物或劳务销货清单 第二页'!AN22</f>
        <v>0</v>
      </c>
    </row>
    <row r="39" spans="8:14" x14ac:dyDescent="0.15">
      <c r="H39" s="67">
        <f>'增值税应税货物或劳务销货清单 第二页'!A23</f>
        <v>38</v>
      </c>
      <c r="I39" s="68">
        <f>'增值税应税货物或劳务销货清单 第二页'!C23</f>
        <v>0</v>
      </c>
      <c r="J39" s="68">
        <f>'增值税应税货物或劳务销货清单 第二页'!N23</f>
        <v>0</v>
      </c>
      <c r="K39" s="68" t="str">
        <f>'增值税应税货物或劳务销货清单 第二页'!U23</f>
        <v>件</v>
      </c>
      <c r="L39" s="68">
        <f>'增值税应税货物或劳务销货清单 第二页'!W23</f>
        <v>0</v>
      </c>
      <c r="M39" s="69">
        <f>'增值税应税货物或劳务销货清单 第二页'!AG23</f>
        <v>0</v>
      </c>
      <c r="N39" s="69">
        <f>'增值税应税货物或劳务销货清单 第二页'!AN23</f>
        <v>0</v>
      </c>
    </row>
    <row r="40" spans="8:14" x14ac:dyDescent="0.15">
      <c r="H40" s="67">
        <f>'增值税应税货物或劳务销货清单 第二页'!A24</f>
        <v>39</v>
      </c>
      <c r="I40" s="68">
        <f>'增值税应税货物或劳务销货清单 第二页'!C24</f>
        <v>0</v>
      </c>
      <c r="J40" s="68">
        <f>'增值税应税货物或劳务销货清单 第二页'!N24</f>
        <v>0</v>
      </c>
      <c r="K40" s="68" t="str">
        <f>'增值税应税货物或劳务销货清单 第二页'!U24</f>
        <v>件</v>
      </c>
      <c r="L40" s="68">
        <f>'增值税应税货物或劳务销货清单 第二页'!W24</f>
        <v>0</v>
      </c>
      <c r="M40" s="69">
        <f>'增值税应税货物或劳务销货清单 第二页'!AG24</f>
        <v>0</v>
      </c>
      <c r="N40" s="69">
        <f>'增值税应税货物或劳务销货清单 第二页'!AN24</f>
        <v>0</v>
      </c>
    </row>
    <row r="41" spans="8:14" x14ac:dyDescent="0.15">
      <c r="H41" s="67">
        <f>'增值税应税货物或劳务销货清单 第二页'!A25</f>
        <v>40</v>
      </c>
      <c r="I41" s="68">
        <f>'增值税应税货物或劳务销货清单 第二页'!C25</f>
        <v>0</v>
      </c>
      <c r="J41" s="68">
        <f>'增值税应税货物或劳务销货清单 第二页'!N25</f>
        <v>0</v>
      </c>
      <c r="K41" s="68" t="str">
        <f>'增值税应税货物或劳务销货清单 第二页'!U25</f>
        <v>件</v>
      </c>
      <c r="L41" s="68">
        <f>'增值税应税货物或劳务销货清单 第二页'!W25</f>
        <v>0</v>
      </c>
      <c r="M41" s="69">
        <f>'增值税应税货物或劳务销货清单 第二页'!AG25</f>
        <v>0</v>
      </c>
      <c r="N41" s="69">
        <f>'增值税应税货物或劳务销货清单 第二页'!AN25</f>
        <v>0</v>
      </c>
    </row>
    <row r="42" spans="8:14" x14ac:dyDescent="0.15">
      <c r="H42" s="67">
        <f>'增值税应税货物或劳务销货清单 第二页'!A26</f>
        <v>41</v>
      </c>
      <c r="I42" s="68">
        <f>'增值税应税货物或劳务销货清单 第二页'!C26</f>
        <v>0</v>
      </c>
      <c r="J42" s="68">
        <f>'增值税应税货物或劳务销货清单 第二页'!N26</f>
        <v>0</v>
      </c>
      <c r="K42" s="68" t="str">
        <f>'增值税应税货物或劳务销货清单 第二页'!U26</f>
        <v>件</v>
      </c>
      <c r="L42" s="68">
        <f>'增值税应税货物或劳务销货清单 第二页'!W26</f>
        <v>0</v>
      </c>
      <c r="M42" s="69">
        <f>'增值税应税货物或劳务销货清单 第二页'!AG26</f>
        <v>0</v>
      </c>
      <c r="N42" s="69">
        <f>'增值税应税货物或劳务销货清单 第二页'!AN26</f>
        <v>0</v>
      </c>
    </row>
    <row r="43" spans="8:14" x14ac:dyDescent="0.15">
      <c r="H43" s="67">
        <f>'增值税应税货物或劳务销货清单 第二页'!A27</f>
        <v>42</v>
      </c>
      <c r="I43" s="68">
        <f>'增值税应税货物或劳务销货清单 第二页'!C27</f>
        <v>0</v>
      </c>
      <c r="J43" s="68">
        <f>'增值税应税货物或劳务销货清单 第二页'!N27</f>
        <v>0</v>
      </c>
      <c r="K43" s="68" t="str">
        <f>'增值税应税货物或劳务销货清单 第二页'!U27</f>
        <v>件</v>
      </c>
      <c r="L43" s="68">
        <f>'增值税应税货物或劳务销货清单 第二页'!W27</f>
        <v>0</v>
      </c>
      <c r="M43" s="69">
        <f>'增值税应税货物或劳务销货清单 第二页'!AG27</f>
        <v>0</v>
      </c>
      <c r="N43" s="69">
        <f>'增值税应税货物或劳务销货清单 第二页'!AN27</f>
        <v>0</v>
      </c>
    </row>
    <row r="44" spans="8:14" x14ac:dyDescent="0.15">
      <c r="H44" s="67">
        <f>'增值税应税货物或劳务销货清单 第二页'!A28</f>
        <v>43</v>
      </c>
      <c r="I44" s="68">
        <f>'增值税应税货物或劳务销货清单 第二页'!C28</f>
        <v>0</v>
      </c>
      <c r="J44" s="68">
        <f>'增值税应税货物或劳务销货清单 第二页'!N28</f>
        <v>0</v>
      </c>
      <c r="K44" s="68" t="str">
        <f>'增值税应税货物或劳务销货清单 第二页'!U28</f>
        <v>件</v>
      </c>
      <c r="L44" s="68">
        <f>'增值税应税货物或劳务销货清单 第二页'!W28</f>
        <v>0</v>
      </c>
      <c r="M44" s="69">
        <f>'增值税应税货物或劳务销货清单 第二页'!AG28</f>
        <v>0</v>
      </c>
      <c r="N44" s="69">
        <f>'增值税应税货物或劳务销货清单 第二页'!AN28</f>
        <v>0</v>
      </c>
    </row>
    <row r="45" spans="8:14" x14ac:dyDescent="0.15">
      <c r="H45" s="67">
        <f>'增值税应税货物或劳务销货清单 第二页'!A29</f>
        <v>44</v>
      </c>
      <c r="I45" s="68">
        <f>'增值税应税货物或劳务销货清单 第二页'!C29</f>
        <v>0</v>
      </c>
      <c r="J45" s="68">
        <f>'增值税应税货物或劳务销货清单 第二页'!N29</f>
        <v>0</v>
      </c>
      <c r="K45" s="68" t="str">
        <f>'增值税应税货物或劳务销货清单 第二页'!U29</f>
        <v>件</v>
      </c>
      <c r="L45" s="68">
        <f>'增值税应税货物或劳务销货清单 第二页'!W29</f>
        <v>0</v>
      </c>
      <c r="M45" s="69">
        <f>'增值税应税货物或劳务销货清单 第二页'!AG29</f>
        <v>0</v>
      </c>
      <c r="N45" s="69">
        <f>'增值税应税货物或劳务销货清单 第二页'!AN29</f>
        <v>0</v>
      </c>
    </row>
    <row r="46" spans="8:14" x14ac:dyDescent="0.15">
      <c r="H46" s="67">
        <f>'增值税应税货物或劳务销货清单 第二页'!A30</f>
        <v>45</v>
      </c>
      <c r="I46" s="68">
        <f>'增值税应税货物或劳务销货清单 第二页'!C30</f>
        <v>0</v>
      </c>
      <c r="J46" s="68">
        <f>'增值税应税货物或劳务销货清单 第二页'!N30</f>
        <v>0</v>
      </c>
      <c r="K46" s="68" t="str">
        <f>'增值税应税货物或劳务销货清单 第二页'!U30</f>
        <v>件</v>
      </c>
      <c r="L46" s="68">
        <f>'增值税应税货物或劳务销货清单 第二页'!W30</f>
        <v>0</v>
      </c>
      <c r="M46" s="69">
        <f>'增值税应税货物或劳务销货清单 第二页'!AG30</f>
        <v>0</v>
      </c>
      <c r="N46" s="69">
        <f>'增值税应税货物或劳务销货清单 第二页'!AN30</f>
        <v>0</v>
      </c>
    </row>
    <row r="47" spans="8:14" x14ac:dyDescent="0.15">
      <c r="H47" s="67">
        <f>'增值税应税货物或劳务销货清单 第二页'!A31</f>
        <v>46</v>
      </c>
      <c r="I47" s="68">
        <f>'增值税应税货物或劳务销货清单 第二页'!C31</f>
        <v>0</v>
      </c>
      <c r="J47" s="68">
        <f>'增值税应税货物或劳务销货清单 第二页'!N31</f>
        <v>0</v>
      </c>
      <c r="K47" s="68" t="str">
        <f>'增值税应税货物或劳务销货清单 第二页'!U31</f>
        <v>件</v>
      </c>
      <c r="L47" s="68">
        <f>'增值税应税货物或劳务销货清单 第二页'!W31</f>
        <v>0</v>
      </c>
      <c r="M47" s="69">
        <f>'增值税应税货物或劳务销货清单 第二页'!AG31</f>
        <v>0</v>
      </c>
      <c r="N47" s="69">
        <f>'增值税应税货物或劳务销货清单 第二页'!AN31</f>
        <v>0</v>
      </c>
    </row>
    <row r="48" spans="8:14" x14ac:dyDescent="0.15">
      <c r="H48" s="67">
        <f>'增值税应税货物或劳务销货清单 第二页'!A32</f>
        <v>47</v>
      </c>
      <c r="I48" s="68">
        <f>'增值税应税货物或劳务销货清单 第二页'!C32</f>
        <v>0</v>
      </c>
      <c r="J48" s="68">
        <f>'增值税应税货物或劳务销货清单 第二页'!N32</f>
        <v>0</v>
      </c>
      <c r="K48" s="68" t="str">
        <f>'增值税应税货物或劳务销货清单 第二页'!U32</f>
        <v>件</v>
      </c>
      <c r="L48" s="68">
        <f>'增值税应税货物或劳务销货清单 第二页'!W32</f>
        <v>0</v>
      </c>
      <c r="M48" s="69">
        <f>'增值税应税货物或劳务销货清单 第二页'!AG32</f>
        <v>0</v>
      </c>
      <c r="N48" s="69">
        <f>'增值税应税货物或劳务销货清单 第二页'!AN32</f>
        <v>0</v>
      </c>
    </row>
    <row r="49" spans="8:14" x14ac:dyDescent="0.15">
      <c r="H49" s="67">
        <f>'增值税应税货物或劳务销货清单 第二页'!A33</f>
        <v>48</v>
      </c>
      <c r="I49" s="68">
        <f>'增值税应税货物或劳务销货清单 第二页'!C33</f>
        <v>0</v>
      </c>
      <c r="J49" s="68">
        <f>'增值税应税货物或劳务销货清单 第二页'!N33</f>
        <v>0</v>
      </c>
      <c r="K49" s="68" t="str">
        <f>'增值税应税货物或劳务销货清单 第二页'!U33</f>
        <v>件</v>
      </c>
      <c r="L49" s="68">
        <f>'增值税应税货物或劳务销货清单 第二页'!W33</f>
        <v>0</v>
      </c>
      <c r="M49" s="69">
        <f>'增值税应税货物或劳务销货清单 第二页'!AG33</f>
        <v>0</v>
      </c>
      <c r="N49" s="69">
        <f>'增值税应税货物或劳务销货清单 第二页'!AN33</f>
        <v>0</v>
      </c>
    </row>
    <row r="50" spans="8:14" x14ac:dyDescent="0.15">
      <c r="H50" s="67">
        <f>'增值税应税货物或劳务销货清单 第二页'!A34</f>
        <v>49</v>
      </c>
      <c r="I50" s="68">
        <f>'增值税应税货物或劳务销货清单 第二页'!C34</f>
        <v>0</v>
      </c>
      <c r="J50" s="68">
        <f>'增值税应税货物或劳务销货清单 第二页'!N34</f>
        <v>0</v>
      </c>
      <c r="K50" s="68" t="str">
        <f>'增值税应税货物或劳务销货清单 第二页'!U34</f>
        <v>件</v>
      </c>
      <c r="L50" s="68">
        <f>'增值税应税货物或劳务销货清单 第二页'!W34</f>
        <v>0</v>
      </c>
      <c r="M50" s="69">
        <f>'增值税应税货物或劳务销货清单 第二页'!AG34</f>
        <v>0</v>
      </c>
      <c r="N50" s="69">
        <f>'增值税应税货物或劳务销货清单 第二页'!AN34</f>
        <v>0</v>
      </c>
    </row>
    <row r="51" spans="8:14" x14ac:dyDescent="0.15">
      <c r="H51" s="67">
        <f>'增值税应税货物或劳务销货清单 第二页'!A35</f>
        <v>50</v>
      </c>
      <c r="I51" s="68">
        <f>'增值税应税货物或劳务销货清单 第二页'!C35</f>
        <v>0</v>
      </c>
      <c r="J51" s="68">
        <f>'增值税应税货物或劳务销货清单 第二页'!N35</f>
        <v>0</v>
      </c>
      <c r="K51" s="68" t="str">
        <f>'增值税应税货物或劳务销货清单 第二页'!U35</f>
        <v>件</v>
      </c>
      <c r="L51" s="68">
        <f>'增值税应税货物或劳务销货清单 第二页'!W35</f>
        <v>0</v>
      </c>
      <c r="M51" s="69">
        <f>'增值税应税货物或劳务销货清单 第二页'!AG35</f>
        <v>0</v>
      </c>
      <c r="N51" s="69">
        <f>'增值税应税货物或劳务销货清单 第二页'!AN35</f>
        <v>0</v>
      </c>
    </row>
    <row r="52" spans="8:14" x14ac:dyDescent="0.15">
      <c r="H52" s="67">
        <f>'增值税应税货物或劳务销货清单 第二页'!A36</f>
        <v>51</v>
      </c>
      <c r="I52" s="68">
        <f>'增值税应税货物或劳务销货清单 第二页'!C36</f>
        <v>0</v>
      </c>
      <c r="J52" s="68">
        <f>'增值税应税货物或劳务销货清单 第二页'!N36</f>
        <v>0</v>
      </c>
      <c r="K52" s="68" t="str">
        <f>'增值税应税货物或劳务销货清单 第二页'!U36</f>
        <v>件</v>
      </c>
      <c r="L52" s="68">
        <f>'增值税应税货物或劳务销货清单 第二页'!W36</f>
        <v>0</v>
      </c>
      <c r="M52" s="69">
        <f>'增值税应税货物或劳务销货清单 第二页'!AG36</f>
        <v>0</v>
      </c>
      <c r="N52" s="69">
        <f>'增值税应税货物或劳务销货清单 第二页'!AN36</f>
        <v>0</v>
      </c>
    </row>
    <row r="53" spans="8:14" x14ac:dyDescent="0.15">
      <c r="H53" s="67">
        <f>'增值税应税货物或劳务销货清单 第二页'!A37</f>
        <v>52</v>
      </c>
      <c r="I53" s="68">
        <f>'增值税应税货物或劳务销货清单 第二页'!C37</f>
        <v>0</v>
      </c>
      <c r="J53" s="68">
        <f>'增值税应税货物或劳务销货清单 第二页'!N37</f>
        <v>0</v>
      </c>
      <c r="K53" s="68" t="str">
        <f>'增值税应税货物或劳务销货清单 第二页'!U37</f>
        <v>件</v>
      </c>
      <c r="L53" s="68">
        <f>'增值税应税货物或劳务销货清单 第二页'!W37</f>
        <v>0</v>
      </c>
      <c r="M53" s="69">
        <f>'增值税应税货物或劳务销货清单 第二页'!AG37</f>
        <v>0</v>
      </c>
      <c r="N53" s="69">
        <f>'增值税应税货物或劳务销货清单 第二页'!AN37</f>
        <v>0</v>
      </c>
    </row>
    <row r="54" spans="8:14" x14ac:dyDescent="0.15">
      <c r="H54" s="67">
        <f>'增值税应税货物或劳务销货清单 第三页'!A12</f>
        <v>53</v>
      </c>
      <c r="I54" s="68">
        <f>'增值税应税货物或劳务销货清单 第三页'!C12</f>
        <v>0</v>
      </c>
      <c r="J54" s="68">
        <f>'增值税应税货物或劳务销货清单 第三页'!N12</f>
        <v>0</v>
      </c>
      <c r="K54" s="68" t="str">
        <f>'增值税应税货物或劳务销货清单 第三页'!U12</f>
        <v>件</v>
      </c>
      <c r="L54" s="68">
        <f>'增值税应税货物或劳务销货清单 第三页'!W12</f>
        <v>0</v>
      </c>
      <c r="M54" s="69">
        <f>'增值税应税货物或劳务销货清单 第三页'!AG12</f>
        <v>0</v>
      </c>
      <c r="N54" s="69">
        <f>'增值税应税货物或劳务销货清单 第三页'!AN12</f>
        <v>0</v>
      </c>
    </row>
    <row r="55" spans="8:14" x14ac:dyDescent="0.15">
      <c r="H55" s="67">
        <f>'增值税应税货物或劳务销货清单 第三页'!A13</f>
        <v>54</v>
      </c>
      <c r="I55" s="68">
        <f>'增值税应税货物或劳务销货清单 第三页'!C13</f>
        <v>0</v>
      </c>
      <c r="J55" s="68">
        <f>'增值税应税货物或劳务销货清单 第三页'!N13</f>
        <v>0</v>
      </c>
      <c r="K55" s="68" t="str">
        <f>'增值税应税货物或劳务销货清单 第三页'!U13</f>
        <v>件</v>
      </c>
      <c r="L55" s="68">
        <f>'增值税应税货物或劳务销货清单 第三页'!W13</f>
        <v>0</v>
      </c>
      <c r="M55" s="69">
        <f>'增值税应税货物或劳务销货清单 第三页'!AG13</f>
        <v>0</v>
      </c>
      <c r="N55" s="69">
        <f>'增值税应税货物或劳务销货清单 第三页'!AN13</f>
        <v>0</v>
      </c>
    </row>
    <row r="56" spans="8:14" x14ac:dyDescent="0.15">
      <c r="H56" s="67">
        <f>'增值税应税货物或劳务销货清单 第三页'!A14</f>
        <v>55</v>
      </c>
      <c r="I56" s="68">
        <f>'增值税应税货物或劳务销货清单 第三页'!C14</f>
        <v>0</v>
      </c>
      <c r="J56" s="68">
        <f>'增值税应税货物或劳务销货清单 第三页'!N14</f>
        <v>0</v>
      </c>
      <c r="K56" s="68" t="str">
        <f>'增值税应税货物或劳务销货清单 第三页'!U14</f>
        <v>件</v>
      </c>
      <c r="L56" s="68">
        <f>'增值税应税货物或劳务销货清单 第三页'!W14</f>
        <v>0</v>
      </c>
      <c r="M56" s="69">
        <f>'增值税应税货物或劳务销货清单 第三页'!AG14</f>
        <v>0</v>
      </c>
      <c r="N56" s="69">
        <f>'增值税应税货物或劳务销货清单 第三页'!AN14</f>
        <v>0</v>
      </c>
    </row>
    <row r="57" spans="8:14" x14ac:dyDescent="0.15">
      <c r="H57" s="67">
        <f>'增值税应税货物或劳务销货清单 第三页'!A15</f>
        <v>56</v>
      </c>
      <c r="I57" s="68">
        <f>'增值税应税货物或劳务销货清单 第三页'!C15</f>
        <v>0</v>
      </c>
      <c r="J57" s="68">
        <f>'增值税应税货物或劳务销货清单 第三页'!N15</f>
        <v>0</v>
      </c>
      <c r="K57" s="68" t="str">
        <f>'增值税应税货物或劳务销货清单 第三页'!U15</f>
        <v>件</v>
      </c>
      <c r="L57" s="68">
        <f>'增值税应税货物或劳务销货清单 第三页'!W15</f>
        <v>0</v>
      </c>
      <c r="M57" s="69">
        <f>'增值税应税货物或劳务销货清单 第三页'!AG15</f>
        <v>0</v>
      </c>
      <c r="N57" s="69">
        <f>'增值税应税货物或劳务销货清单 第三页'!AN15</f>
        <v>0</v>
      </c>
    </row>
    <row r="58" spans="8:14" x14ac:dyDescent="0.15">
      <c r="H58" s="67">
        <f>'增值税应税货物或劳务销货清单 第三页'!A16</f>
        <v>57</v>
      </c>
      <c r="I58" s="68">
        <f>'增值税应税货物或劳务销货清单 第三页'!C16</f>
        <v>0</v>
      </c>
      <c r="J58" s="68">
        <f>'增值税应税货物或劳务销货清单 第三页'!N16</f>
        <v>0</v>
      </c>
      <c r="K58" s="68" t="str">
        <f>'增值税应税货物或劳务销货清单 第三页'!U16</f>
        <v>件</v>
      </c>
      <c r="L58" s="68">
        <f>'增值税应税货物或劳务销货清单 第三页'!W16</f>
        <v>0</v>
      </c>
      <c r="M58" s="69">
        <f>'增值税应税货物或劳务销货清单 第三页'!AG16</f>
        <v>0</v>
      </c>
      <c r="N58" s="69">
        <f>'增值税应税货物或劳务销货清单 第三页'!AN16</f>
        <v>0</v>
      </c>
    </row>
    <row r="59" spans="8:14" x14ac:dyDescent="0.15">
      <c r="H59" s="67">
        <f>'增值税应税货物或劳务销货清单 第三页'!A17</f>
        <v>58</v>
      </c>
      <c r="I59" s="68">
        <f>'增值税应税货物或劳务销货清单 第三页'!C17</f>
        <v>0</v>
      </c>
      <c r="J59" s="68">
        <f>'增值税应税货物或劳务销货清单 第三页'!N17</f>
        <v>0</v>
      </c>
      <c r="K59" s="68" t="str">
        <f>'增值税应税货物或劳务销货清单 第三页'!U17</f>
        <v>件</v>
      </c>
      <c r="L59" s="68">
        <f>'增值税应税货物或劳务销货清单 第三页'!W17</f>
        <v>0</v>
      </c>
      <c r="M59" s="69">
        <f>'增值税应税货物或劳务销货清单 第三页'!AG17</f>
        <v>0</v>
      </c>
      <c r="N59" s="69">
        <f>'增值税应税货物或劳务销货清单 第三页'!AN17</f>
        <v>0</v>
      </c>
    </row>
    <row r="60" spans="8:14" x14ac:dyDescent="0.15">
      <c r="H60" s="67">
        <f>'增值税应税货物或劳务销货清单 第三页'!A18</f>
        <v>59</v>
      </c>
      <c r="I60" s="68">
        <f>'增值税应税货物或劳务销货清单 第三页'!C18</f>
        <v>0</v>
      </c>
      <c r="J60" s="68">
        <f>'增值税应税货物或劳务销货清单 第三页'!N18</f>
        <v>0</v>
      </c>
      <c r="K60" s="68" t="str">
        <f>'增值税应税货物或劳务销货清单 第三页'!U18</f>
        <v>件</v>
      </c>
      <c r="L60" s="68">
        <f>'增值税应税货物或劳务销货清单 第三页'!W18</f>
        <v>0</v>
      </c>
      <c r="M60" s="69">
        <f>'增值税应税货物或劳务销货清单 第三页'!AG18</f>
        <v>0</v>
      </c>
      <c r="N60" s="69">
        <f>'增值税应税货物或劳务销货清单 第三页'!AN18</f>
        <v>0</v>
      </c>
    </row>
    <row r="61" spans="8:14" x14ac:dyDescent="0.15">
      <c r="H61" s="67">
        <f>'增值税应税货物或劳务销货清单 第三页'!A19</f>
        <v>60</v>
      </c>
      <c r="I61" s="68">
        <f>'增值税应税货物或劳务销货清单 第三页'!C19</f>
        <v>0</v>
      </c>
      <c r="J61" s="68">
        <f>'增值税应税货物或劳务销货清单 第三页'!N19</f>
        <v>0</v>
      </c>
      <c r="K61" s="68" t="str">
        <f>'增值税应税货物或劳务销货清单 第三页'!U19</f>
        <v>件</v>
      </c>
      <c r="L61" s="68">
        <f>'增值税应税货物或劳务销货清单 第三页'!W19</f>
        <v>0</v>
      </c>
      <c r="M61" s="69">
        <f>'增值税应税货物或劳务销货清单 第三页'!AG19</f>
        <v>0</v>
      </c>
      <c r="N61" s="69">
        <f>'增值税应税货物或劳务销货清单 第三页'!AN19</f>
        <v>0</v>
      </c>
    </row>
    <row r="62" spans="8:14" x14ac:dyDescent="0.15">
      <c r="H62" s="67">
        <f>'增值税应税货物或劳务销货清单 第三页'!A20</f>
        <v>61</v>
      </c>
      <c r="I62" s="68">
        <f>'增值税应税货物或劳务销货清单 第三页'!C20</f>
        <v>0</v>
      </c>
      <c r="J62" s="68">
        <f>'增值税应税货物或劳务销货清单 第三页'!N20</f>
        <v>0</v>
      </c>
      <c r="K62" s="68" t="str">
        <f>'增值税应税货物或劳务销货清单 第三页'!U20</f>
        <v>件</v>
      </c>
      <c r="L62" s="68">
        <f>'增值税应税货物或劳务销货清单 第三页'!W20</f>
        <v>0</v>
      </c>
      <c r="M62" s="69">
        <f>'增值税应税货物或劳务销货清单 第三页'!AG20</f>
        <v>0</v>
      </c>
      <c r="N62" s="69">
        <f>'增值税应税货物或劳务销货清单 第三页'!AN20</f>
        <v>0</v>
      </c>
    </row>
    <row r="63" spans="8:14" x14ac:dyDescent="0.15">
      <c r="H63" s="67">
        <f>'增值税应税货物或劳务销货清单 第三页'!A21</f>
        <v>62</v>
      </c>
      <c r="I63" s="68">
        <f>'增值税应税货物或劳务销货清单 第三页'!C21</f>
        <v>0</v>
      </c>
      <c r="J63" s="68">
        <f>'增值税应税货物或劳务销货清单 第三页'!N21</f>
        <v>0</v>
      </c>
      <c r="K63" s="68" t="str">
        <f>'增值税应税货物或劳务销货清单 第三页'!U21</f>
        <v>件</v>
      </c>
      <c r="L63" s="68">
        <f>'增值税应税货物或劳务销货清单 第三页'!W21</f>
        <v>0</v>
      </c>
      <c r="M63" s="69">
        <f>'增值税应税货物或劳务销货清单 第三页'!AG21</f>
        <v>0</v>
      </c>
      <c r="N63" s="69">
        <f>'增值税应税货物或劳务销货清单 第三页'!AN21</f>
        <v>0</v>
      </c>
    </row>
    <row r="64" spans="8:14" x14ac:dyDescent="0.15">
      <c r="H64" s="67">
        <f>'增值税应税货物或劳务销货清单 第三页'!A22</f>
        <v>63</v>
      </c>
      <c r="I64" s="68">
        <f>'增值税应税货物或劳务销货清单 第三页'!C22</f>
        <v>0</v>
      </c>
      <c r="J64" s="68">
        <f>'增值税应税货物或劳务销货清单 第三页'!N22</f>
        <v>0</v>
      </c>
      <c r="K64" s="68" t="str">
        <f>'增值税应税货物或劳务销货清单 第三页'!U22</f>
        <v>件</v>
      </c>
      <c r="L64" s="68">
        <f>'增值税应税货物或劳务销货清单 第三页'!W22</f>
        <v>0</v>
      </c>
      <c r="M64" s="69">
        <f>'增值税应税货物或劳务销货清单 第三页'!AG22</f>
        <v>0</v>
      </c>
      <c r="N64" s="69">
        <f>'增值税应税货物或劳务销货清单 第三页'!AN22</f>
        <v>0</v>
      </c>
    </row>
    <row r="65" spans="8:14" x14ac:dyDescent="0.15">
      <c r="H65" s="67">
        <f>'增值税应税货物或劳务销货清单 第三页'!A23</f>
        <v>64</v>
      </c>
      <c r="I65" s="68">
        <f>'增值税应税货物或劳务销货清单 第三页'!C23</f>
        <v>0</v>
      </c>
      <c r="J65" s="68">
        <f>'增值税应税货物或劳务销货清单 第三页'!N23</f>
        <v>0</v>
      </c>
      <c r="K65" s="68" t="str">
        <f>'增值税应税货物或劳务销货清单 第三页'!U23</f>
        <v>件</v>
      </c>
      <c r="L65" s="68">
        <f>'增值税应税货物或劳务销货清单 第三页'!W23</f>
        <v>0</v>
      </c>
      <c r="M65" s="69">
        <f>'增值税应税货物或劳务销货清单 第三页'!AG23</f>
        <v>0</v>
      </c>
      <c r="N65" s="69">
        <f>'增值税应税货物或劳务销货清单 第三页'!AN23</f>
        <v>0</v>
      </c>
    </row>
    <row r="66" spans="8:14" x14ac:dyDescent="0.15">
      <c r="H66" s="67">
        <f>'增值税应税货物或劳务销货清单 第三页'!A24</f>
        <v>65</v>
      </c>
      <c r="I66" s="68">
        <f>'增值税应税货物或劳务销货清单 第三页'!C24</f>
        <v>0</v>
      </c>
      <c r="J66" s="68">
        <f>'增值税应税货物或劳务销货清单 第三页'!N24</f>
        <v>0</v>
      </c>
      <c r="K66" s="68" t="str">
        <f>'增值税应税货物或劳务销货清单 第三页'!U24</f>
        <v>件</v>
      </c>
      <c r="L66" s="68">
        <f>'增值税应税货物或劳务销货清单 第三页'!W24</f>
        <v>0</v>
      </c>
      <c r="M66" s="69">
        <f>'增值税应税货物或劳务销货清单 第三页'!AG24</f>
        <v>0</v>
      </c>
      <c r="N66" s="69">
        <f>'增值税应税货物或劳务销货清单 第三页'!AN24</f>
        <v>0</v>
      </c>
    </row>
    <row r="67" spans="8:14" x14ac:dyDescent="0.15">
      <c r="H67" s="67">
        <f>'增值税应税货物或劳务销货清单 第三页'!A25</f>
        <v>66</v>
      </c>
      <c r="I67" s="68">
        <f>'增值税应税货物或劳务销货清单 第三页'!C25</f>
        <v>0</v>
      </c>
      <c r="J67" s="68">
        <f>'增值税应税货物或劳务销货清单 第三页'!N25</f>
        <v>0</v>
      </c>
      <c r="K67" s="68" t="str">
        <f>'增值税应税货物或劳务销货清单 第三页'!U25</f>
        <v>件</v>
      </c>
      <c r="L67" s="68">
        <f>'增值税应税货物或劳务销货清单 第三页'!W25</f>
        <v>0</v>
      </c>
      <c r="M67" s="69">
        <f>'增值税应税货物或劳务销货清单 第三页'!AG25</f>
        <v>0</v>
      </c>
      <c r="N67" s="69">
        <f>'增值税应税货物或劳务销货清单 第三页'!AN25</f>
        <v>0</v>
      </c>
    </row>
    <row r="68" spans="8:14" x14ac:dyDescent="0.15">
      <c r="H68" s="67">
        <f>'增值税应税货物或劳务销货清单 第三页'!A26</f>
        <v>67</v>
      </c>
      <c r="I68" s="68">
        <f>'增值税应税货物或劳务销货清单 第三页'!C26</f>
        <v>0</v>
      </c>
      <c r="J68" s="68">
        <f>'增值税应税货物或劳务销货清单 第三页'!N26</f>
        <v>0</v>
      </c>
      <c r="K68" s="68" t="str">
        <f>'增值税应税货物或劳务销货清单 第三页'!U26</f>
        <v>件</v>
      </c>
      <c r="L68" s="68">
        <f>'增值税应税货物或劳务销货清单 第三页'!W26</f>
        <v>0</v>
      </c>
      <c r="M68" s="69">
        <f>'增值税应税货物或劳务销货清单 第三页'!AG26</f>
        <v>0</v>
      </c>
      <c r="N68" s="69">
        <f>'增值税应税货物或劳务销货清单 第三页'!AN26</f>
        <v>0</v>
      </c>
    </row>
    <row r="69" spans="8:14" x14ac:dyDescent="0.15">
      <c r="H69" s="67">
        <f>'增值税应税货物或劳务销货清单 第三页'!A27</f>
        <v>68</v>
      </c>
      <c r="I69" s="68">
        <f>'增值税应税货物或劳务销货清单 第三页'!C27</f>
        <v>0</v>
      </c>
      <c r="J69" s="68">
        <f>'增值税应税货物或劳务销货清单 第三页'!N27</f>
        <v>0</v>
      </c>
      <c r="K69" s="68" t="str">
        <f>'增值税应税货物或劳务销货清单 第三页'!U27</f>
        <v>件</v>
      </c>
      <c r="L69" s="68">
        <f>'增值税应税货物或劳务销货清单 第三页'!W27</f>
        <v>0</v>
      </c>
      <c r="M69" s="69">
        <f>'增值税应税货物或劳务销货清单 第三页'!AG27</f>
        <v>0</v>
      </c>
      <c r="N69" s="69">
        <f>'增值税应税货物或劳务销货清单 第三页'!AN27</f>
        <v>0</v>
      </c>
    </row>
    <row r="70" spans="8:14" x14ac:dyDescent="0.15">
      <c r="H70" s="67">
        <f>'增值税应税货物或劳务销货清单 第三页'!A28</f>
        <v>69</v>
      </c>
      <c r="I70" s="68">
        <f>'增值税应税货物或劳务销货清单 第三页'!C28</f>
        <v>0</v>
      </c>
      <c r="J70" s="68">
        <f>'增值税应税货物或劳务销货清单 第三页'!N28</f>
        <v>0</v>
      </c>
      <c r="K70" s="68" t="str">
        <f>'增值税应税货物或劳务销货清单 第三页'!U28</f>
        <v>件</v>
      </c>
      <c r="L70" s="68">
        <f>'增值税应税货物或劳务销货清单 第三页'!W28</f>
        <v>0</v>
      </c>
      <c r="M70" s="69">
        <f>'增值税应税货物或劳务销货清单 第三页'!AG28</f>
        <v>0</v>
      </c>
      <c r="N70" s="69">
        <f>'增值税应税货物或劳务销货清单 第三页'!AN28</f>
        <v>0</v>
      </c>
    </row>
    <row r="71" spans="8:14" x14ac:dyDescent="0.15">
      <c r="H71" s="67">
        <f>'增值税应税货物或劳务销货清单 第三页'!A29</f>
        <v>70</v>
      </c>
      <c r="I71" s="68">
        <f>'增值税应税货物或劳务销货清单 第三页'!C29</f>
        <v>0</v>
      </c>
      <c r="J71" s="68">
        <f>'增值税应税货物或劳务销货清单 第三页'!N29</f>
        <v>0</v>
      </c>
      <c r="K71" s="68" t="str">
        <f>'增值税应税货物或劳务销货清单 第三页'!U29</f>
        <v>件</v>
      </c>
      <c r="L71" s="68">
        <f>'增值税应税货物或劳务销货清单 第三页'!W29</f>
        <v>0</v>
      </c>
      <c r="M71" s="69">
        <f>'增值税应税货物或劳务销货清单 第三页'!AG29</f>
        <v>0</v>
      </c>
      <c r="N71" s="69">
        <f>'增值税应税货物或劳务销货清单 第三页'!AN29</f>
        <v>0</v>
      </c>
    </row>
    <row r="72" spans="8:14" x14ac:dyDescent="0.15">
      <c r="H72" s="67">
        <f>'增值税应税货物或劳务销货清单 第三页'!A30</f>
        <v>71</v>
      </c>
      <c r="I72" s="68">
        <f>'增值税应税货物或劳务销货清单 第三页'!C30</f>
        <v>0</v>
      </c>
      <c r="J72" s="68">
        <f>'增值税应税货物或劳务销货清单 第三页'!N30</f>
        <v>0</v>
      </c>
      <c r="K72" s="68" t="str">
        <f>'增值税应税货物或劳务销货清单 第三页'!U30</f>
        <v>件</v>
      </c>
      <c r="L72" s="68">
        <f>'增值税应税货物或劳务销货清单 第三页'!W30</f>
        <v>0</v>
      </c>
      <c r="M72" s="69">
        <f>'增值税应税货物或劳务销货清单 第三页'!AG30</f>
        <v>0</v>
      </c>
      <c r="N72" s="69">
        <f>'增值税应税货物或劳务销货清单 第三页'!AN30</f>
        <v>0</v>
      </c>
    </row>
    <row r="73" spans="8:14" x14ac:dyDescent="0.15">
      <c r="H73" s="67">
        <f>'增值税应税货物或劳务销货清单 第三页'!A31</f>
        <v>72</v>
      </c>
      <c r="I73" s="68">
        <f>'增值税应税货物或劳务销货清单 第三页'!C31</f>
        <v>0</v>
      </c>
      <c r="J73" s="68">
        <f>'增值税应税货物或劳务销货清单 第三页'!N31</f>
        <v>0</v>
      </c>
      <c r="K73" s="68" t="str">
        <f>'增值税应税货物或劳务销货清单 第三页'!U31</f>
        <v>件</v>
      </c>
      <c r="L73" s="68">
        <f>'增值税应税货物或劳务销货清单 第三页'!W31</f>
        <v>0</v>
      </c>
      <c r="M73" s="69">
        <f>'增值税应税货物或劳务销货清单 第三页'!AG31</f>
        <v>0</v>
      </c>
      <c r="N73" s="69">
        <f>'增值税应税货物或劳务销货清单 第三页'!AN31</f>
        <v>0</v>
      </c>
    </row>
    <row r="74" spans="8:14" x14ac:dyDescent="0.15">
      <c r="H74" s="67">
        <f>'增值税应税货物或劳务销货清单 第三页'!A32</f>
        <v>73</v>
      </c>
      <c r="I74" s="68">
        <f>'增值税应税货物或劳务销货清单 第三页'!C32</f>
        <v>0</v>
      </c>
      <c r="J74" s="68">
        <f>'增值税应税货物或劳务销货清单 第三页'!N32</f>
        <v>0</v>
      </c>
      <c r="K74" s="68" t="str">
        <f>'增值税应税货物或劳务销货清单 第三页'!U32</f>
        <v>件</v>
      </c>
      <c r="L74" s="68">
        <f>'增值税应税货物或劳务销货清单 第三页'!W32</f>
        <v>0</v>
      </c>
      <c r="M74" s="69">
        <f>'增值税应税货物或劳务销货清单 第三页'!AG32</f>
        <v>0</v>
      </c>
      <c r="N74" s="69">
        <f>'增值税应税货物或劳务销货清单 第三页'!AN32</f>
        <v>0</v>
      </c>
    </row>
    <row r="75" spans="8:14" x14ac:dyDescent="0.15">
      <c r="H75" s="67">
        <f>'增值税应税货物或劳务销货清单 第三页'!A33</f>
        <v>74</v>
      </c>
      <c r="I75" s="68">
        <f>'增值税应税货物或劳务销货清单 第三页'!C33</f>
        <v>0</v>
      </c>
      <c r="J75" s="68">
        <f>'增值税应税货物或劳务销货清单 第三页'!N33</f>
        <v>0</v>
      </c>
      <c r="K75" s="68" t="str">
        <f>'增值税应税货物或劳务销货清单 第三页'!U33</f>
        <v>件</v>
      </c>
      <c r="L75" s="68">
        <f>'增值税应税货物或劳务销货清单 第三页'!W33</f>
        <v>0</v>
      </c>
      <c r="M75" s="69">
        <f>'增值税应税货物或劳务销货清单 第三页'!AG33</f>
        <v>0</v>
      </c>
      <c r="N75" s="69">
        <f>'增值税应税货物或劳务销货清单 第三页'!AN33</f>
        <v>0</v>
      </c>
    </row>
    <row r="76" spans="8:14" x14ac:dyDescent="0.15">
      <c r="H76" s="67">
        <f>'增值税应税货物或劳务销货清单 第三页'!A34</f>
        <v>75</v>
      </c>
      <c r="I76" s="68">
        <f>'增值税应税货物或劳务销货清单 第三页'!C34</f>
        <v>0</v>
      </c>
      <c r="J76" s="68">
        <f>'增值税应税货物或劳务销货清单 第三页'!N34</f>
        <v>0</v>
      </c>
      <c r="K76" s="68" t="str">
        <f>'增值税应税货物或劳务销货清单 第三页'!U34</f>
        <v>件</v>
      </c>
      <c r="L76" s="68">
        <f>'增值税应税货物或劳务销货清单 第三页'!W34</f>
        <v>0</v>
      </c>
      <c r="M76" s="69">
        <f>'增值税应税货物或劳务销货清单 第三页'!AG34</f>
        <v>0</v>
      </c>
      <c r="N76" s="69">
        <f>'增值税应税货物或劳务销货清单 第三页'!AN34</f>
        <v>0</v>
      </c>
    </row>
    <row r="77" spans="8:14" x14ac:dyDescent="0.15">
      <c r="H77" s="67">
        <f>'增值税应税货物或劳务销货清单 第三页'!A35</f>
        <v>76</v>
      </c>
      <c r="I77" s="68">
        <f>'增值税应税货物或劳务销货清单 第三页'!C35</f>
        <v>0</v>
      </c>
      <c r="J77" s="68">
        <f>'增值税应税货物或劳务销货清单 第三页'!N35</f>
        <v>0</v>
      </c>
      <c r="K77" s="68" t="str">
        <f>'增值税应税货物或劳务销货清单 第三页'!U35</f>
        <v>件</v>
      </c>
      <c r="L77" s="68">
        <f>'增值税应税货物或劳务销货清单 第三页'!W35</f>
        <v>0</v>
      </c>
      <c r="M77" s="69">
        <f>'增值税应税货物或劳务销货清单 第三页'!AG35</f>
        <v>0</v>
      </c>
      <c r="N77" s="69">
        <f>'增值税应税货物或劳务销货清单 第三页'!AN35</f>
        <v>0</v>
      </c>
    </row>
    <row r="78" spans="8:14" x14ac:dyDescent="0.15">
      <c r="H78" s="67">
        <f>'增值税应税货物或劳务销货清单 第三页'!A36</f>
        <v>77</v>
      </c>
      <c r="I78" s="68">
        <f>'增值税应税货物或劳务销货清单 第三页'!C36</f>
        <v>0</v>
      </c>
      <c r="J78" s="68">
        <f>'增值税应税货物或劳务销货清单 第三页'!N36</f>
        <v>0</v>
      </c>
      <c r="K78" s="68" t="str">
        <f>'增值税应税货物或劳务销货清单 第三页'!U36</f>
        <v>件</v>
      </c>
      <c r="L78" s="68">
        <f>'增值税应税货物或劳务销货清单 第三页'!W36</f>
        <v>0</v>
      </c>
      <c r="M78" s="69">
        <f>'增值税应税货物或劳务销货清单 第三页'!AG36</f>
        <v>0</v>
      </c>
      <c r="N78" s="69">
        <f>'增值税应税货物或劳务销货清单 第三页'!AN36</f>
        <v>0</v>
      </c>
    </row>
    <row r="79" spans="8:14" x14ac:dyDescent="0.15">
      <c r="H79" s="67">
        <f>'增值税应税货物或劳务销货清单 第三页'!A37</f>
        <v>78</v>
      </c>
      <c r="I79" s="68">
        <f>'增值税应税货物或劳务销货清单 第三页'!C37</f>
        <v>0</v>
      </c>
      <c r="J79" s="68">
        <f>'增值税应税货物或劳务销货清单 第三页'!N37</f>
        <v>0</v>
      </c>
      <c r="K79" s="68" t="str">
        <f>'增值税应税货物或劳务销货清单 第三页'!U37</f>
        <v>件</v>
      </c>
      <c r="L79" s="68">
        <f>'增值税应税货物或劳务销货清单 第三页'!W37</f>
        <v>0</v>
      </c>
      <c r="M79" s="69">
        <f>'增值税应税货物或劳务销货清单 第三页'!AG37</f>
        <v>0</v>
      </c>
      <c r="N79" s="69">
        <f>'增值税应税货物或劳务销货清单 第三页'!AN37</f>
        <v>0</v>
      </c>
    </row>
    <row r="80" spans="8:14" x14ac:dyDescent="0.15">
      <c r="H80" s="67">
        <f>'增值税应税货物或劳务销货清单 第四页'!A12</f>
        <v>79</v>
      </c>
      <c r="I80" s="68">
        <f>'增值税应税货物或劳务销货清单 第四页'!C12</f>
        <v>0</v>
      </c>
      <c r="J80" s="68">
        <f>'增值税应税货物或劳务销货清单 第四页'!N12</f>
        <v>0</v>
      </c>
      <c r="K80" s="68" t="str">
        <f>'增值税应税货物或劳务销货清单 第四页'!U12</f>
        <v>件</v>
      </c>
      <c r="L80" s="68">
        <f>'增值税应税货物或劳务销货清单 第四页'!W12</f>
        <v>0</v>
      </c>
      <c r="M80" s="69">
        <f>'增值税应税货物或劳务销货清单 第四页'!AG12</f>
        <v>0</v>
      </c>
      <c r="N80" s="69">
        <f>'增值税应税货物或劳务销货清单 第四页'!AN12</f>
        <v>0</v>
      </c>
    </row>
    <row r="81" spans="8:14" x14ac:dyDescent="0.15">
      <c r="H81" s="67">
        <f>'增值税应税货物或劳务销货清单 第四页'!A13</f>
        <v>80</v>
      </c>
      <c r="I81" s="68">
        <f>'增值税应税货物或劳务销货清单 第四页'!C13</f>
        <v>0</v>
      </c>
      <c r="J81" s="68">
        <f>'增值税应税货物或劳务销货清单 第四页'!N13</f>
        <v>0</v>
      </c>
      <c r="K81" s="68" t="str">
        <f>'增值税应税货物或劳务销货清单 第四页'!U13</f>
        <v>件</v>
      </c>
      <c r="L81" s="68">
        <f>'增值税应税货物或劳务销货清单 第四页'!W13</f>
        <v>0</v>
      </c>
      <c r="M81" s="69">
        <f>'增值税应税货物或劳务销货清单 第四页'!AG13</f>
        <v>0</v>
      </c>
      <c r="N81" s="69">
        <f>'增值税应税货物或劳务销货清单 第四页'!AN13</f>
        <v>0</v>
      </c>
    </row>
    <row r="82" spans="8:14" x14ac:dyDescent="0.15">
      <c r="H82" s="67">
        <f>'增值税应税货物或劳务销货清单 第四页'!A14</f>
        <v>81</v>
      </c>
      <c r="I82" s="68">
        <f>'增值税应税货物或劳务销货清单 第四页'!C14</f>
        <v>0</v>
      </c>
      <c r="J82" s="68">
        <f>'增值税应税货物或劳务销货清单 第四页'!N14</f>
        <v>0</v>
      </c>
      <c r="K82" s="68" t="str">
        <f>'增值税应税货物或劳务销货清单 第四页'!U14</f>
        <v>件</v>
      </c>
      <c r="L82" s="68">
        <f>'增值税应税货物或劳务销货清单 第四页'!W14</f>
        <v>0</v>
      </c>
      <c r="M82" s="69">
        <f>'增值税应税货物或劳务销货清单 第四页'!AG14</f>
        <v>0</v>
      </c>
      <c r="N82" s="69">
        <f>'增值税应税货物或劳务销货清单 第四页'!AN14</f>
        <v>0</v>
      </c>
    </row>
    <row r="83" spans="8:14" x14ac:dyDescent="0.15">
      <c r="H83" s="67">
        <f>'增值税应税货物或劳务销货清单 第四页'!A15</f>
        <v>82</v>
      </c>
      <c r="I83" s="68">
        <f>'增值税应税货物或劳务销货清单 第四页'!C15</f>
        <v>0</v>
      </c>
      <c r="J83" s="68">
        <f>'增值税应税货物或劳务销货清单 第四页'!N15</f>
        <v>0</v>
      </c>
      <c r="K83" s="68" t="str">
        <f>'增值税应税货物或劳务销货清单 第四页'!U15</f>
        <v>件</v>
      </c>
      <c r="L83" s="68">
        <f>'增值税应税货物或劳务销货清单 第四页'!W15</f>
        <v>0</v>
      </c>
      <c r="M83" s="69">
        <f>'增值税应税货物或劳务销货清单 第四页'!AG15</f>
        <v>0</v>
      </c>
      <c r="N83" s="69">
        <f>'增值税应税货物或劳务销货清单 第四页'!AN15</f>
        <v>0</v>
      </c>
    </row>
    <row r="84" spans="8:14" x14ac:dyDescent="0.15">
      <c r="H84" s="67">
        <f>'增值税应税货物或劳务销货清单 第四页'!A16</f>
        <v>83</v>
      </c>
      <c r="I84" s="68">
        <f>'增值税应税货物或劳务销货清单 第四页'!C16</f>
        <v>0</v>
      </c>
      <c r="J84" s="68">
        <f>'增值税应税货物或劳务销货清单 第四页'!N16</f>
        <v>0</v>
      </c>
      <c r="K84" s="68" t="str">
        <f>'增值税应税货物或劳务销货清单 第四页'!U16</f>
        <v>件</v>
      </c>
      <c r="L84" s="68">
        <f>'增值税应税货物或劳务销货清单 第四页'!W16</f>
        <v>0</v>
      </c>
      <c r="M84" s="69">
        <f>'增值税应税货物或劳务销货清单 第四页'!AG16</f>
        <v>0</v>
      </c>
      <c r="N84" s="69">
        <f>'增值税应税货物或劳务销货清单 第四页'!AN16</f>
        <v>0</v>
      </c>
    </row>
    <row r="85" spans="8:14" x14ac:dyDescent="0.15">
      <c r="H85" s="67">
        <f>'增值税应税货物或劳务销货清单 第四页'!A17</f>
        <v>84</v>
      </c>
      <c r="I85" s="68">
        <f>'增值税应税货物或劳务销货清单 第四页'!C17</f>
        <v>0</v>
      </c>
      <c r="J85" s="68">
        <f>'增值税应税货物或劳务销货清单 第四页'!N17</f>
        <v>0</v>
      </c>
      <c r="K85" s="68" t="str">
        <f>'增值税应税货物或劳务销货清单 第四页'!U17</f>
        <v>件</v>
      </c>
      <c r="L85" s="68">
        <f>'增值税应税货物或劳务销货清单 第四页'!W17</f>
        <v>0</v>
      </c>
      <c r="M85" s="69">
        <f>'增值税应税货物或劳务销货清单 第四页'!AG17</f>
        <v>0</v>
      </c>
      <c r="N85" s="69">
        <f>'增值税应税货物或劳务销货清单 第四页'!AN17</f>
        <v>0</v>
      </c>
    </row>
    <row r="86" spans="8:14" x14ac:dyDescent="0.15">
      <c r="H86" s="67">
        <f>'增值税应税货物或劳务销货清单 第四页'!A18</f>
        <v>85</v>
      </c>
      <c r="I86" s="68">
        <f>'增值税应税货物或劳务销货清单 第四页'!C18</f>
        <v>0</v>
      </c>
      <c r="J86" s="68">
        <f>'增值税应税货物或劳务销货清单 第四页'!N18</f>
        <v>0</v>
      </c>
      <c r="K86" s="68" t="str">
        <f>'增值税应税货物或劳务销货清单 第四页'!U18</f>
        <v>件</v>
      </c>
      <c r="L86" s="68">
        <f>'增值税应税货物或劳务销货清单 第四页'!W18</f>
        <v>0</v>
      </c>
      <c r="M86" s="69">
        <f>'增值税应税货物或劳务销货清单 第四页'!AG18</f>
        <v>0</v>
      </c>
      <c r="N86" s="69">
        <f>'增值税应税货物或劳务销货清单 第四页'!AN18</f>
        <v>0</v>
      </c>
    </row>
    <row r="87" spans="8:14" x14ac:dyDescent="0.15">
      <c r="H87" s="67">
        <f>'增值税应税货物或劳务销货清单 第四页'!A19</f>
        <v>86</v>
      </c>
      <c r="I87" s="68">
        <f>'增值税应税货物或劳务销货清单 第四页'!C19</f>
        <v>0</v>
      </c>
      <c r="J87" s="68">
        <f>'增值税应税货物或劳务销货清单 第四页'!N19</f>
        <v>0</v>
      </c>
      <c r="K87" s="68" t="str">
        <f>'增值税应税货物或劳务销货清单 第四页'!U19</f>
        <v>件</v>
      </c>
      <c r="L87" s="68">
        <f>'增值税应税货物或劳务销货清单 第四页'!W19</f>
        <v>0</v>
      </c>
      <c r="M87" s="69">
        <f>'增值税应税货物或劳务销货清单 第四页'!AG19</f>
        <v>0</v>
      </c>
      <c r="N87" s="69">
        <f>'增值税应税货物或劳务销货清单 第四页'!AN19</f>
        <v>0</v>
      </c>
    </row>
    <row r="88" spans="8:14" x14ac:dyDescent="0.15">
      <c r="H88" s="67">
        <f>'增值税应税货物或劳务销货清单 第四页'!A20</f>
        <v>87</v>
      </c>
      <c r="I88" s="68">
        <f>'增值税应税货物或劳务销货清单 第四页'!C20</f>
        <v>0</v>
      </c>
      <c r="J88" s="68">
        <f>'增值税应税货物或劳务销货清单 第四页'!N20</f>
        <v>0</v>
      </c>
      <c r="K88" s="68" t="str">
        <f>'增值税应税货物或劳务销货清单 第四页'!U20</f>
        <v>件</v>
      </c>
      <c r="L88" s="68">
        <f>'增值税应税货物或劳务销货清单 第四页'!W20</f>
        <v>0</v>
      </c>
      <c r="M88" s="69">
        <f>'增值税应税货物或劳务销货清单 第四页'!AG20</f>
        <v>0</v>
      </c>
      <c r="N88" s="69">
        <f>'增值税应税货物或劳务销货清单 第四页'!AN20</f>
        <v>0</v>
      </c>
    </row>
    <row r="89" spans="8:14" x14ac:dyDescent="0.15">
      <c r="H89" s="67">
        <f>'增值税应税货物或劳务销货清单 第四页'!A21</f>
        <v>88</v>
      </c>
      <c r="I89" s="68">
        <f>'增值税应税货物或劳务销货清单 第四页'!C21</f>
        <v>0</v>
      </c>
      <c r="J89" s="68">
        <f>'增值税应税货物或劳务销货清单 第四页'!N21</f>
        <v>0</v>
      </c>
      <c r="K89" s="68" t="str">
        <f>'增值税应税货物或劳务销货清单 第四页'!U21</f>
        <v>件</v>
      </c>
      <c r="L89" s="68">
        <f>'增值税应税货物或劳务销货清单 第四页'!W21</f>
        <v>0</v>
      </c>
      <c r="M89" s="69">
        <f>'增值税应税货物或劳务销货清单 第四页'!AG21</f>
        <v>0</v>
      </c>
      <c r="N89" s="69">
        <f>'增值税应税货物或劳务销货清单 第四页'!AN21</f>
        <v>0</v>
      </c>
    </row>
    <row r="90" spans="8:14" x14ac:dyDescent="0.15">
      <c r="H90" s="67">
        <f>'增值税应税货物或劳务销货清单 第四页'!A22</f>
        <v>89</v>
      </c>
      <c r="I90" s="68">
        <f>'增值税应税货物或劳务销货清单 第四页'!C22</f>
        <v>0</v>
      </c>
      <c r="J90" s="68">
        <f>'增值税应税货物或劳务销货清单 第四页'!N22</f>
        <v>0</v>
      </c>
      <c r="K90" s="68" t="str">
        <f>'增值税应税货物或劳务销货清单 第四页'!U22</f>
        <v>件</v>
      </c>
      <c r="L90" s="68">
        <f>'增值税应税货物或劳务销货清单 第四页'!W22</f>
        <v>0</v>
      </c>
      <c r="M90" s="69">
        <f>'增值税应税货物或劳务销货清单 第四页'!AG22</f>
        <v>0</v>
      </c>
      <c r="N90" s="69">
        <f>'增值税应税货物或劳务销货清单 第四页'!AN22</f>
        <v>0</v>
      </c>
    </row>
    <row r="91" spans="8:14" x14ac:dyDescent="0.15">
      <c r="H91" s="67">
        <f>'增值税应税货物或劳务销货清单 第四页'!A23</f>
        <v>90</v>
      </c>
      <c r="I91" s="68">
        <f>'增值税应税货物或劳务销货清单 第四页'!C23</f>
        <v>0</v>
      </c>
      <c r="J91" s="68">
        <f>'增值税应税货物或劳务销货清单 第四页'!N23</f>
        <v>0</v>
      </c>
      <c r="K91" s="68" t="str">
        <f>'增值税应税货物或劳务销货清单 第四页'!U23</f>
        <v>件</v>
      </c>
      <c r="L91" s="68">
        <f>'增值税应税货物或劳务销货清单 第四页'!W23</f>
        <v>0</v>
      </c>
      <c r="M91" s="69">
        <f>'增值税应税货物或劳务销货清单 第四页'!AG23</f>
        <v>0</v>
      </c>
      <c r="N91" s="69">
        <f>'增值税应税货物或劳务销货清单 第四页'!AN23</f>
        <v>0</v>
      </c>
    </row>
    <row r="92" spans="8:14" x14ac:dyDescent="0.15">
      <c r="H92" s="67">
        <f>'增值税应税货物或劳务销货清单 第四页'!A24</f>
        <v>91</v>
      </c>
      <c r="I92" s="68">
        <f>'增值税应税货物或劳务销货清单 第四页'!C24</f>
        <v>0</v>
      </c>
      <c r="J92" s="68">
        <f>'增值税应税货物或劳务销货清单 第四页'!N24</f>
        <v>0</v>
      </c>
      <c r="K92" s="68" t="str">
        <f>'增值税应税货物或劳务销货清单 第四页'!U24</f>
        <v>件</v>
      </c>
      <c r="L92" s="68">
        <f>'增值税应税货物或劳务销货清单 第四页'!W24</f>
        <v>0</v>
      </c>
      <c r="M92" s="69">
        <f>'增值税应税货物或劳务销货清单 第四页'!AG24</f>
        <v>0</v>
      </c>
      <c r="N92" s="69">
        <f>'增值税应税货物或劳务销货清单 第四页'!AN24</f>
        <v>0</v>
      </c>
    </row>
    <row r="93" spans="8:14" x14ac:dyDescent="0.15">
      <c r="H93" s="67">
        <f>'增值税应税货物或劳务销货清单 第四页'!A25</f>
        <v>92</v>
      </c>
      <c r="I93" s="68">
        <f>'增值税应税货物或劳务销货清单 第四页'!C25</f>
        <v>0</v>
      </c>
      <c r="J93" s="68">
        <f>'增值税应税货物或劳务销货清单 第四页'!N25</f>
        <v>0</v>
      </c>
      <c r="K93" s="68" t="str">
        <f>'增值税应税货物或劳务销货清单 第四页'!U25</f>
        <v>件</v>
      </c>
      <c r="L93" s="68">
        <f>'增值税应税货物或劳务销货清单 第四页'!W25</f>
        <v>0</v>
      </c>
      <c r="M93" s="69">
        <f>'增值税应税货物或劳务销货清单 第四页'!AG25</f>
        <v>0</v>
      </c>
      <c r="N93" s="69">
        <f>'增值税应税货物或劳务销货清单 第四页'!AN25</f>
        <v>0</v>
      </c>
    </row>
    <row r="94" spans="8:14" x14ac:dyDescent="0.15">
      <c r="H94" s="67">
        <f>'增值税应税货物或劳务销货清单 第四页'!A26</f>
        <v>93</v>
      </c>
      <c r="I94" s="68">
        <f>'增值税应税货物或劳务销货清单 第四页'!C26</f>
        <v>0</v>
      </c>
      <c r="J94" s="68">
        <f>'增值税应税货物或劳务销货清单 第四页'!N26</f>
        <v>0</v>
      </c>
      <c r="K94" s="68" t="str">
        <f>'增值税应税货物或劳务销货清单 第四页'!U26</f>
        <v>件</v>
      </c>
      <c r="L94" s="68">
        <f>'增值税应税货物或劳务销货清单 第四页'!W26</f>
        <v>0</v>
      </c>
      <c r="M94" s="69">
        <f>'增值税应税货物或劳务销货清单 第四页'!AG26</f>
        <v>0</v>
      </c>
      <c r="N94" s="69">
        <f>'增值税应税货物或劳务销货清单 第四页'!AN26</f>
        <v>0</v>
      </c>
    </row>
    <row r="95" spans="8:14" x14ac:dyDescent="0.15">
      <c r="H95" s="67">
        <f>'增值税应税货物或劳务销货清单 第四页'!A27</f>
        <v>94</v>
      </c>
      <c r="I95" s="68">
        <f>'增值税应税货物或劳务销货清单 第四页'!C27</f>
        <v>0</v>
      </c>
      <c r="J95" s="68">
        <f>'增值税应税货物或劳务销货清单 第四页'!N27</f>
        <v>0</v>
      </c>
      <c r="K95" s="68" t="str">
        <f>'增值税应税货物或劳务销货清单 第四页'!U27</f>
        <v>件</v>
      </c>
      <c r="L95" s="68">
        <f>'增值税应税货物或劳务销货清单 第四页'!W27</f>
        <v>0</v>
      </c>
      <c r="M95" s="69">
        <f>'增值税应税货物或劳务销货清单 第四页'!AG27</f>
        <v>0</v>
      </c>
      <c r="N95" s="69">
        <f>'增值税应税货物或劳务销货清单 第四页'!AN27</f>
        <v>0</v>
      </c>
    </row>
    <row r="96" spans="8:14" x14ac:dyDescent="0.15">
      <c r="H96" s="67">
        <f>'增值税应税货物或劳务销货清单 第四页'!A28</f>
        <v>95</v>
      </c>
      <c r="I96" s="68">
        <f>'增值税应税货物或劳务销货清单 第四页'!C28</f>
        <v>0</v>
      </c>
      <c r="J96" s="68">
        <f>'增值税应税货物或劳务销货清单 第四页'!N28</f>
        <v>0</v>
      </c>
      <c r="K96" s="68" t="str">
        <f>'增值税应税货物或劳务销货清单 第四页'!U28</f>
        <v>件</v>
      </c>
      <c r="L96" s="68">
        <f>'增值税应税货物或劳务销货清单 第四页'!W28</f>
        <v>0</v>
      </c>
      <c r="M96" s="69">
        <f>'增值税应税货物或劳务销货清单 第四页'!AG28</f>
        <v>0</v>
      </c>
      <c r="N96" s="69">
        <f>'增值税应税货物或劳务销货清单 第四页'!AN28</f>
        <v>0</v>
      </c>
    </row>
    <row r="97" spans="8:14" x14ac:dyDescent="0.15">
      <c r="H97" s="67">
        <f>'增值税应税货物或劳务销货清单 第四页'!A29</f>
        <v>96</v>
      </c>
      <c r="I97" s="68">
        <f>'增值税应税货物或劳务销货清单 第四页'!C29</f>
        <v>0</v>
      </c>
      <c r="J97" s="68">
        <f>'增值税应税货物或劳务销货清单 第四页'!N29</f>
        <v>0</v>
      </c>
      <c r="K97" s="68" t="str">
        <f>'增值税应税货物或劳务销货清单 第四页'!U29</f>
        <v>件</v>
      </c>
      <c r="L97" s="68">
        <f>'增值税应税货物或劳务销货清单 第四页'!W29</f>
        <v>0</v>
      </c>
      <c r="M97" s="69">
        <f>'增值税应税货物或劳务销货清单 第四页'!AG29</f>
        <v>0</v>
      </c>
      <c r="N97" s="69">
        <f>'增值税应税货物或劳务销货清单 第四页'!AN29</f>
        <v>0</v>
      </c>
    </row>
    <row r="98" spans="8:14" x14ac:dyDescent="0.15">
      <c r="H98" s="67">
        <f>'增值税应税货物或劳务销货清单 第四页'!A30</f>
        <v>97</v>
      </c>
      <c r="I98" s="68">
        <f>'增值税应税货物或劳务销货清单 第四页'!C30</f>
        <v>0</v>
      </c>
      <c r="J98" s="68">
        <f>'增值税应税货物或劳务销货清单 第四页'!N30</f>
        <v>0</v>
      </c>
      <c r="K98" s="68" t="str">
        <f>'增值税应税货物或劳务销货清单 第四页'!U30</f>
        <v>件</v>
      </c>
      <c r="L98" s="68">
        <f>'增值税应税货物或劳务销货清单 第四页'!W30</f>
        <v>0</v>
      </c>
      <c r="M98" s="69">
        <f>'增值税应税货物或劳务销货清单 第四页'!AG30</f>
        <v>0</v>
      </c>
      <c r="N98" s="69">
        <f>'增值税应税货物或劳务销货清单 第四页'!AN30</f>
        <v>0</v>
      </c>
    </row>
    <row r="99" spans="8:14" x14ac:dyDescent="0.15">
      <c r="H99" s="67">
        <f>'增值税应税货物或劳务销货清单 第四页'!A31</f>
        <v>98</v>
      </c>
      <c r="I99" s="68">
        <f>'增值税应税货物或劳务销货清单 第四页'!C31</f>
        <v>0</v>
      </c>
      <c r="J99" s="68">
        <f>'增值税应税货物或劳务销货清单 第四页'!N31</f>
        <v>0</v>
      </c>
      <c r="K99" s="68" t="str">
        <f>'增值税应税货物或劳务销货清单 第四页'!U31</f>
        <v>件</v>
      </c>
      <c r="L99" s="68">
        <f>'增值税应税货物或劳务销货清单 第四页'!W31</f>
        <v>0</v>
      </c>
      <c r="M99" s="69">
        <f>'增值税应税货物或劳务销货清单 第四页'!AG31</f>
        <v>0</v>
      </c>
      <c r="N99" s="69">
        <f>'增值税应税货物或劳务销货清单 第四页'!AN31</f>
        <v>0</v>
      </c>
    </row>
    <row r="100" spans="8:14" x14ac:dyDescent="0.15">
      <c r="H100" s="67">
        <f>'增值税应税货物或劳务销货清单 第四页'!A32</f>
        <v>99</v>
      </c>
      <c r="I100" s="68">
        <f>'增值税应税货物或劳务销货清单 第四页'!C32</f>
        <v>0</v>
      </c>
      <c r="J100" s="68">
        <f>'增值税应税货物或劳务销货清单 第四页'!N32</f>
        <v>0</v>
      </c>
      <c r="K100" s="68" t="str">
        <f>'增值税应税货物或劳务销货清单 第四页'!U32</f>
        <v>件</v>
      </c>
      <c r="L100" s="68">
        <f>'增值税应税货物或劳务销货清单 第四页'!W32</f>
        <v>0</v>
      </c>
      <c r="M100" s="69">
        <f>'增值税应税货物或劳务销货清单 第四页'!AG32</f>
        <v>0</v>
      </c>
      <c r="N100" s="69">
        <f>'增值税应税货物或劳务销货清单 第四页'!AN32</f>
        <v>0</v>
      </c>
    </row>
    <row r="101" spans="8:14" x14ac:dyDescent="0.15">
      <c r="H101" s="67">
        <f>'增值税应税货物或劳务销货清单 第四页'!A33</f>
        <v>100</v>
      </c>
      <c r="I101" s="68">
        <f>'增值税应税货物或劳务销货清单 第四页'!C33</f>
        <v>0</v>
      </c>
      <c r="J101" s="68">
        <f>'增值税应税货物或劳务销货清单 第四页'!N33</f>
        <v>0</v>
      </c>
      <c r="K101" s="68" t="str">
        <f>'增值税应税货物或劳务销货清单 第四页'!U33</f>
        <v>件</v>
      </c>
      <c r="L101" s="68">
        <f>'增值税应税货物或劳务销货清单 第四页'!W33</f>
        <v>0</v>
      </c>
      <c r="M101" s="69">
        <f>'增值税应税货物或劳务销货清单 第四页'!AG33</f>
        <v>0</v>
      </c>
      <c r="N101" s="69">
        <f>'增值税应税货物或劳务销货清单 第四页'!AN33</f>
        <v>0</v>
      </c>
    </row>
    <row r="102" spans="8:14" x14ac:dyDescent="0.15">
      <c r="H102" s="67">
        <f>'增值税应税货物或劳务销货清单 第四页'!A34</f>
        <v>101</v>
      </c>
      <c r="I102" s="68">
        <f>'增值税应税货物或劳务销货清单 第四页'!C34</f>
        <v>0</v>
      </c>
      <c r="J102" s="68">
        <f>'增值税应税货物或劳务销货清单 第四页'!N34</f>
        <v>0</v>
      </c>
      <c r="K102" s="68" t="str">
        <f>'增值税应税货物或劳务销货清单 第四页'!U34</f>
        <v>件</v>
      </c>
      <c r="L102" s="68">
        <f>'增值税应税货物或劳务销货清单 第四页'!W34</f>
        <v>0</v>
      </c>
      <c r="M102" s="69">
        <f>'增值税应税货物或劳务销货清单 第四页'!AG34</f>
        <v>0</v>
      </c>
      <c r="N102" s="69">
        <f>'增值税应税货物或劳务销货清单 第四页'!AN34</f>
        <v>0</v>
      </c>
    </row>
    <row r="103" spans="8:14" x14ac:dyDescent="0.15">
      <c r="H103" s="67">
        <f>'增值税应税货物或劳务销货清单 第四页'!A35</f>
        <v>102</v>
      </c>
      <c r="I103" s="68">
        <f>'增值税应税货物或劳务销货清单 第四页'!C35</f>
        <v>0</v>
      </c>
      <c r="J103" s="68">
        <f>'增值税应税货物或劳务销货清单 第四页'!N35</f>
        <v>0</v>
      </c>
      <c r="K103" s="68" t="str">
        <f>'增值税应税货物或劳务销货清单 第四页'!U35</f>
        <v>件</v>
      </c>
      <c r="L103" s="68">
        <f>'增值税应税货物或劳务销货清单 第四页'!W35</f>
        <v>0</v>
      </c>
      <c r="M103" s="69">
        <f>'增值税应税货物或劳务销货清单 第四页'!AG35</f>
        <v>0</v>
      </c>
      <c r="N103" s="69">
        <f>'增值税应税货物或劳务销货清单 第四页'!AN35</f>
        <v>0</v>
      </c>
    </row>
    <row r="104" spans="8:14" x14ac:dyDescent="0.15">
      <c r="H104" s="67">
        <f>'增值税应税货物或劳务销货清单 第四页'!A36</f>
        <v>103</v>
      </c>
      <c r="I104" s="68">
        <f>'增值税应税货物或劳务销货清单 第四页'!C36</f>
        <v>0</v>
      </c>
      <c r="J104" s="68">
        <f>'增值税应税货物或劳务销货清单 第四页'!N36</f>
        <v>0</v>
      </c>
      <c r="K104" s="68" t="str">
        <f>'增值税应税货物或劳务销货清单 第四页'!U36</f>
        <v>件</v>
      </c>
      <c r="L104" s="68">
        <f>'增值税应税货物或劳务销货清单 第四页'!W36</f>
        <v>0</v>
      </c>
      <c r="M104" s="69">
        <f>'增值税应税货物或劳务销货清单 第四页'!AG36</f>
        <v>0</v>
      </c>
      <c r="N104" s="69">
        <f>'增值税应税货物或劳务销货清单 第四页'!AN36</f>
        <v>0</v>
      </c>
    </row>
    <row r="105" spans="8:14" x14ac:dyDescent="0.15">
      <c r="H105" s="67">
        <f>'增值税应税货物或劳务销货清单 第四页'!A37</f>
        <v>104</v>
      </c>
      <c r="I105" s="68">
        <f>'增值税应税货物或劳务销货清单 第四页'!C37</f>
        <v>0</v>
      </c>
      <c r="J105" s="68">
        <f>'增值税应税货物或劳务销货清单 第四页'!N37</f>
        <v>0</v>
      </c>
      <c r="K105" s="68" t="str">
        <f>'增值税应税货物或劳务销货清单 第四页'!U37</f>
        <v>件</v>
      </c>
      <c r="L105" s="68">
        <f>'增值税应税货物或劳务销货清单 第四页'!W37</f>
        <v>0</v>
      </c>
      <c r="M105" s="69">
        <f>'增值税应税货物或劳务销货清单 第四页'!AG37</f>
        <v>0</v>
      </c>
      <c r="N105" s="69">
        <f>'增值税应税货物或劳务销货清单 第四页'!AN37</f>
        <v>0</v>
      </c>
    </row>
  </sheetData>
  <sheetProtection password="CF5E" sheet="1" objects="1" scenarios="1"/>
  <mergeCells count="1">
    <mergeCell ref="B3:F3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增值税专用发票</vt:lpstr>
      <vt:lpstr>增值税应税货物或劳务销货清单 第一页</vt:lpstr>
      <vt:lpstr>增值税应税货物或劳务销货清单 第二页</vt:lpstr>
      <vt:lpstr>增值税应税货物或劳务销货清单 第三页</vt:lpstr>
      <vt:lpstr>增值税应税货物或劳务销货清单 第四页</vt:lpstr>
      <vt:lpstr>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2013-08-02T08:46:12Z</dcterms:modified>
</cp:coreProperties>
</file>