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" i="1" l="1"/>
  <c r="I14" i="1" s="1"/>
  <c r="I13" i="1" s="1"/>
  <c r="I12" i="1" s="1"/>
  <c r="I11" i="1" s="1"/>
  <c r="I10" i="1" s="1"/>
  <c r="I9" i="1" s="1"/>
  <c r="J15" i="1" l="1"/>
  <c r="H15" i="1"/>
  <c r="G15" i="1" s="1"/>
  <c r="F15" i="1" s="1"/>
  <c r="E15" i="1" s="1"/>
  <c r="D15" i="1" s="1"/>
  <c r="C15" i="1" s="1"/>
  <c r="I16" i="1"/>
  <c r="H14" i="1" l="1"/>
  <c r="G14" i="1" s="1"/>
  <c r="F14" i="1" s="1"/>
  <c r="E14" i="1" s="1"/>
  <c r="H13" i="1" l="1"/>
  <c r="H12" i="1" s="1"/>
  <c r="H11" i="1" s="1"/>
  <c r="H10" i="1" s="1"/>
  <c r="H9" i="1" s="1"/>
  <c r="D14" i="1"/>
  <c r="G13" i="1" l="1"/>
  <c r="G12" i="1" s="1"/>
  <c r="G11" i="1" s="1"/>
  <c r="G10" i="1" s="1"/>
  <c r="G9" i="1" s="1"/>
  <c r="F13" i="1"/>
  <c r="C14" i="1"/>
  <c r="F12" i="1" l="1"/>
  <c r="E13" i="1"/>
  <c r="F11" i="1" l="1"/>
  <c r="F10" i="1" s="1"/>
  <c r="F9" i="1" s="1"/>
  <c r="A23" i="1"/>
  <c r="E12" i="1"/>
  <c r="D13" i="1"/>
  <c r="E11" i="1" l="1"/>
  <c r="E10" i="1" s="1"/>
  <c r="E9" i="1" s="1"/>
  <c r="D12" i="1"/>
  <c r="D11" i="1" s="1"/>
  <c r="D10" i="1" s="1"/>
  <c r="D9" i="1" s="1"/>
  <c r="C13" i="1"/>
  <c r="C12" i="1" s="1"/>
  <c r="C11" i="1" s="1"/>
  <c r="C10" i="1" s="1"/>
  <c r="C9" i="1" s="1"/>
  <c r="A20" i="1" s="1"/>
  <c r="I39" i="1" s="1"/>
  <c r="H39" i="1" s="1"/>
  <c r="I38" i="1" l="1"/>
  <c r="H38" i="1" s="1"/>
  <c r="G38" i="1" l="1"/>
  <c r="H37" i="1"/>
  <c r="H36" i="1" s="1"/>
  <c r="H35" i="1" s="1"/>
  <c r="H34" i="1" s="1"/>
  <c r="H33" i="1" s="1"/>
  <c r="F38" i="1" l="1"/>
  <c r="G37" i="1"/>
  <c r="G36" i="1" s="1"/>
  <c r="G35" i="1" s="1"/>
  <c r="G34" i="1" s="1"/>
  <c r="G33" i="1" s="1"/>
  <c r="E38" i="1" l="1"/>
  <c r="F37" i="1"/>
  <c r="F36" i="1" s="1"/>
  <c r="F35" i="1" s="1"/>
  <c r="F34" i="1" s="1"/>
  <c r="F33" i="1" s="1"/>
  <c r="D38" i="1" l="1"/>
  <c r="E37" i="1"/>
  <c r="E36" i="1" s="1"/>
  <c r="E35" i="1" s="1"/>
  <c r="E34" i="1" s="1"/>
  <c r="E33" i="1" s="1"/>
  <c r="C38" i="1" l="1"/>
  <c r="C37" i="1" s="1"/>
  <c r="C36" i="1" s="1"/>
  <c r="C35" i="1" s="1"/>
  <c r="C34" i="1" s="1"/>
  <c r="C33" i="1" s="1"/>
  <c r="A43" i="1" s="1"/>
  <c r="D37" i="1"/>
  <c r="D36" i="1" s="1"/>
  <c r="D35" i="1" s="1"/>
  <c r="D34" i="1" s="1"/>
  <c r="D33" i="1" s="1"/>
  <c r="D58" i="1" l="1"/>
  <c r="C51" i="1"/>
  <c r="C58" i="1"/>
  <c r="G58" i="1"/>
  <c r="D51" i="1"/>
  <c r="E51" i="1" s="1"/>
  <c r="L58" i="1" l="1"/>
  <c r="H58" i="1"/>
  <c r="J58" i="1"/>
  <c r="K58" i="1"/>
  <c r="I58" i="1"/>
  <c r="A54" i="1"/>
  <c r="E54" i="1" s="1"/>
  <c r="F58" i="1"/>
  <c r="E58" i="1"/>
  <c r="A61" i="1" l="1"/>
  <c r="E61" i="1" s="1"/>
</calcChain>
</file>

<file path=xl/sharedStrings.xml><?xml version="1.0" encoding="utf-8"?>
<sst xmlns="http://schemas.openxmlformats.org/spreadsheetml/2006/main" count="41" uniqueCount="35">
  <si>
    <t>Part 1: probability of winning either a tiebreaker or a game, since both are just a series of individual points.</t>
  </si>
  <si>
    <t>This is set up for a tiebreaker, but the "game" would start from the 3-3 position (4 points left to win)</t>
  </si>
  <si>
    <t>Opponent's points won</t>
  </si>
  <si>
    <t>Points won</t>
  </si>
  <si>
    <t>7/ad</t>
  </si>
  <si>
    <t>6/deuce</t>
  </si>
  <si>
    <t>Probability of winning a tiebreaker</t>
  </si>
  <si>
    <t>Probability of winning a game</t>
  </si>
  <si>
    <t>Probability of winning a point</t>
  </si>
  <si>
    <t>Part 2: Probability of winning a set, given the numbers above.</t>
  </si>
  <si>
    <t>A set goes to a tiebreaker only at 6-6; otherwise, the game value is used</t>
  </si>
  <si>
    <t>Opponent's games won</t>
  </si>
  <si>
    <t>Games won</t>
  </si>
  <si>
    <t>6/tie</t>
  </si>
  <si>
    <t>Probability of winnning a set</t>
  </si>
  <si>
    <t>Part 3: Probability of winning a match or the whole tournament</t>
  </si>
  <si>
    <t>Womens match has 3 sets; mens has 5</t>
  </si>
  <si>
    <t>Womens sequence</t>
  </si>
  <si>
    <t>Probability</t>
  </si>
  <si>
    <t>WW</t>
  </si>
  <si>
    <t>WLW</t>
  </si>
  <si>
    <t>LWW</t>
  </si>
  <si>
    <t>Probability of winning a match</t>
  </si>
  <si>
    <t>Mens sequence</t>
  </si>
  <si>
    <t>WWW</t>
  </si>
  <si>
    <t>WWLW</t>
  </si>
  <si>
    <t>WLWW</t>
  </si>
  <si>
    <t>LWWW</t>
  </si>
  <si>
    <t>WWLLW</t>
  </si>
  <si>
    <t>WLWLW</t>
  </si>
  <si>
    <t>WLLWW</t>
  </si>
  <si>
    <t>LWWLW</t>
  </si>
  <si>
    <t>LWLWW</t>
  </si>
  <si>
    <t>LLWWW</t>
  </si>
  <si>
    <t>Probability of winning a 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</si>
</sst>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9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8" xfId="0" applyFill="1" applyBorder="1"/>
    <xf numFmtId="0" fontId="0" fillId="3" borderId="1" xfId="0" applyFill="1" applyBorder="1"/>
    <xf numFmtId="0" fontId="0" fillId="3" borderId="0" xfId="0" applyFill="1" applyBorder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2" fillId="0" borderId="0" xfId="0" applyFont="1"/>
    <xf numFmtId="0" fontId="2" fillId="0" borderId="9" xfId="0" applyFont="1" applyBorder="1"/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16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A6" sqref="A6"/>
    </sheetView>
  </sheetViews>
  <sheetFormatPr defaultRowHeight="15" x14ac:dyDescent="0.25"/>
  <cols>
    <col min="1" max="1" width="14.28515625" customWidth="1"/>
    <col min="2" max="12" width="10.7109375" customWidth="1"/>
  </cols>
  <sheetData>
    <row r="1" spans="1:12" ht="18.75" x14ac:dyDescent="0.3">
      <c r="A1" s="16" t="s">
        <v>0</v>
      </c>
    </row>
    <row r="2" spans="1:12" ht="19.5" thickBot="1" x14ac:dyDescent="0.35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x14ac:dyDescent="0.25">
      <c r="A4" s="9" t="s">
        <v>8</v>
      </c>
    </row>
    <row r="5" spans="1:12" x14ac:dyDescent="0.25">
      <c r="A5">
        <v>0.55000000000000004</v>
      </c>
    </row>
    <row r="7" spans="1:12" x14ac:dyDescent="0.25">
      <c r="C7" t="s">
        <v>2</v>
      </c>
    </row>
    <row r="8" spans="1:12" x14ac:dyDescent="0.25">
      <c r="C8" s="10">
        <v>0</v>
      </c>
      <c r="D8" s="10">
        <v>1</v>
      </c>
      <c r="E8" s="10">
        <v>2</v>
      </c>
      <c r="F8" s="10">
        <v>3</v>
      </c>
      <c r="G8" s="10">
        <v>4</v>
      </c>
      <c r="H8" s="10">
        <v>5</v>
      </c>
      <c r="I8" s="10" t="s">
        <v>5</v>
      </c>
      <c r="J8" s="10" t="s">
        <v>4</v>
      </c>
    </row>
    <row r="9" spans="1:12" x14ac:dyDescent="0.25">
      <c r="A9" t="s">
        <v>3</v>
      </c>
      <c r="B9" s="10">
        <v>0</v>
      </c>
      <c r="C9" s="12">
        <f t="shared" ref="C9:I9" si="0">$A$5*C10+(1-$A$5)*D9</f>
        <v>0.65415076717936893</v>
      </c>
      <c r="D9" s="1">
        <f t="shared" si="0"/>
        <v>0.5384957422515021</v>
      </c>
      <c r="E9" s="1">
        <f t="shared" si="0"/>
        <v>0.40882192642328774</v>
      </c>
      <c r="F9" s="1">
        <f t="shared" si="0"/>
        <v>0.27642223458667242</v>
      </c>
      <c r="G9" s="1">
        <f t="shared" si="0"/>
        <v>0.15719520635326428</v>
      </c>
      <c r="H9" s="1">
        <f t="shared" si="0"/>
        <v>6.7454432414139884E-2</v>
      </c>
      <c r="I9" s="1">
        <f t="shared" si="0"/>
        <v>1.6580977800123773E-2</v>
      </c>
      <c r="J9" s="2">
        <v>0</v>
      </c>
    </row>
    <row r="10" spans="1:12" x14ac:dyDescent="0.25">
      <c r="B10" s="10">
        <v>1</v>
      </c>
      <c r="C10" s="3">
        <f t="shared" ref="C10:I10" si="1">$A$5*C11+(1-$A$5)*D10</f>
        <v>0.74877760575671448</v>
      </c>
      <c r="D10" s="4">
        <f t="shared" si="1"/>
        <v>0.64459250065640472</v>
      </c>
      <c r="E10" s="4">
        <f t="shared" si="1"/>
        <v>0.51714894701688208</v>
      </c>
      <c r="F10" s="4">
        <f t="shared" si="1"/>
        <v>0.37397162132309725</v>
      </c>
      <c r="G10" s="4">
        <f t="shared" si="1"/>
        <v>0.2306194759398206</v>
      </c>
      <c r="H10" s="4">
        <f t="shared" si="1"/>
        <v>0.1090781680074258</v>
      </c>
      <c r="I10" s="4">
        <f t="shared" si="1"/>
        <v>3.0147232363861402E-2</v>
      </c>
      <c r="J10" s="5">
        <v>0</v>
      </c>
    </row>
    <row r="11" spans="1:12" x14ac:dyDescent="0.25">
      <c r="B11" s="10">
        <v>2</v>
      </c>
      <c r="C11" s="3">
        <f t="shared" ref="C11:I11" si="2">$A$5*C12+(1-$A$5)*D11</f>
        <v>0.83401996447514981</v>
      </c>
      <c r="D11" s="4">
        <f t="shared" si="2"/>
        <v>0.74886449908874142</v>
      </c>
      <c r="E11" s="4">
        <f t="shared" si="2"/>
        <v>0.63429403167543319</v>
      </c>
      <c r="F11" s="4">
        <f t="shared" si="2"/>
        <v>0.4912597402730508</v>
      </c>
      <c r="G11" s="4">
        <f t="shared" si="2"/>
        <v>0.33006236424814361</v>
      </c>
      <c r="H11" s="4">
        <f t="shared" si="2"/>
        <v>0.17365802444306938</v>
      </c>
      <c r="I11" s="4">
        <f t="shared" si="2"/>
        <v>5.4813149752475275E-2</v>
      </c>
      <c r="J11" s="5">
        <v>0</v>
      </c>
    </row>
    <row r="12" spans="1:12" x14ac:dyDescent="0.25">
      <c r="B12" s="10">
        <v>3</v>
      </c>
      <c r="C12" s="3">
        <f t="shared" ref="C12:I12" si="3">$A$5*C13+(1-$A$5)*D12</f>
        <v>0.90369261797312039</v>
      </c>
      <c r="D12" s="4">
        <f t="shared" si="3"/>
        <v>0.84260397242690277</v>
      </c>
      <c r="E12" s="4">
        <f t="shared" si="3"/>
        <v>0.75132208827738234</v>
      </c>
      <c r="F12" s="13">
        <f t="shared" si="3"/>
        <v>0.62314850247524756</v>
      </c>
      <c r="G12" s="4">
        <f t="shared" si="3"/>
        <v>0.45802955136138623</v>
      </c>
      <c r="H12" s="4">
        <f t="shared" si="3"/>
        <v>0.27089474009900999</v>
      </c>
      <c r="I12" s="4">
        <f t="shared" si="3"/>
        <v>9.9660272277227763E-2</v>
      </c>
      <c r="J12" s="5">
        <v>0</v>
      </c>
    </row>
    <row r="13" spans="1:12" x14ac:dyDescent="0.25">
      <c r="B13" s="10">
        <v>4</v>
      </c>
      <c r="C13" s="3">
        <f t="shared" ref="C13:I13" si="4">$A$5*C14+(1-$A$5)*D13</f>
        <v>0.95367423705638921</v>
      </c>
      <c r="D13" s="4">
        <f t="shared" si="4"/>
        <v>0.91728915036741954</v>
      </c>
      <c r="E13" s="4">
        <f t="shared" si="4"/>
        <v>0.85619138575185638</v>
      </c>
      <c r="F13" s="4">
        <f t="shared" si="4"/>
        <v>0.75824582611386138</v>
      </c>
      <c r="G13" s="4">
        <f t="shared" si="4"/>
        <v>0.6111398514851486</v>
      </c>
      <c r="H13" s="4">
        <f t="shared" si="4"/>
        <v>0.41099566831683176</v>
      </c>
      <c r="I13" s="4">
        <f t="shared" si="4"/>
        <v>0.181200495049505</v>
      </c>
      <c r="J13" s="5">
        <v>0</v>
      </c>
    </row>
    <row r="14" spans="1:12" x14ac:dyDescent="0.25">
      <c r="B14" s="10">
        <v>5</v>
      </c>
      <c r="C14" s="3">
        <f t="shared" ref="C14:H14" si="5">$A$5*C15+(1-$A$5)*D14</f>
        <v>0.98344385343827345</v>
      </c>
      <c r="D14" s="4">
        <f t="shared" si="5"/>
        <v>0.96727823050742578</v>
      </c>
      <c r="E14" s="4">
        <f t="shared" si="5"/>
        <v>0.93632866181930696</v>
      </c>
      <c r="F14" s="4">
        <f t="shared" si="5"/>
        <v>0.87860525990099014</v>
      </c>
      <c r="G14" s="4">
        <f t="shared" si="5"/>
        <v>0.77489418316831693</v>
      </c>
      <c r="H14" s="4">
        <f t="shared" si="5"/>
        <v>0.5990099009900991</v>
      </c>
      <c r="I14" s="4">
        <f>$A$5*I15+(1-$A$5)*J14</f>
        <v>0.32945544554455453</v>
      </c>
      <c r="J14" s="5">
        <v>0</v>
      </c>
    </row>
    <row r="15" spans="1:12" x14ac:dyDescent="0.25">
      <c r="B15" s="10" t="s">
        <v>5</v>
      </c>
      <c r="C15" s="3">
        <f t="shared" ref="C15:H15" si="6">$A$5*C16+(1-$A$5)*D15</f>
        <v>0.99667027219987625</v>
      </c>
      <c r="D15" s="4">
        <f t="shared" si="6"/>
        <v>0.9926006048886139</v>
      </c>
      <c r="E15" s="4">
        <f t="shared" si="6"/>
        <v>0.98355689975247529</v>
      </c>
      <c r="F15" s="4">
        <f t="shared" si="6"/>
        <v>0.9634597772277228</v>
      </c>
      <c r="G15" s="4">
        <f t="shared" si="6"/>
        <v>0.91879950495049512</v>
      </c>
      <c r="H15" s="4">
        <f t="shared" si="6"/>
        <v>0.81955445544554462</v>
      </c>
      <c r="I15" s="4">
        <f>A5^2/(1-2*A5+2*A5^2)</f>
        <v>0.5990099009900991</v>
      </c>
      <c r="J15" s="5">
        <f>A5*I15+(1-A5)*0</f>
        <v>0.32945544554455453</v>
      </c>
    </row>
    <row r="16" spans="1:12" x14ac:dyDescent="0.25">
      <c r="B16" s="10" t="s">
        <v>4</v>
      </c>
      <c r="C16" s="6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f>A5*1+(1-A5)*I15</f>
        <v>0.81955445544554462</v>
      </c>
      <c r="J16" s="11"/>
    </row>
    <row r="19" spans="1:12" x14ac:dyDescent="0.25">
      <c r="A19" s="9" t="s">
        <v>6</v>
      </c>
      <c r="B19" s="14"/>
    </row>
    <row r="20" spans="1:12" x14ac:dyDescent="0.25">
      <c r="A20" s="21">
        <f>C9</f>
        <v>0.65415076717936893</v>
      </c>
    </row>
    <row r="22" spans="1:12" x14ac:dyDescent="0.25">
      <c r="A22" s="9" t="s">
        <v>7</v>
      </c>
    </row>
    <row r="23" spans="1:12" x14ac:dyDescent="0.25">
      <c r="A23" s="21">
        <f>F12</f>
        <v>0.62314850247524756</v>
      </c>
    </row>
    <row r="26" spans="1:12" ht="15.75" thickBot="1" x14ac:dyDescent="0.3"/>
    <row r="27" spans="1:12" ht="18.75" x14ac:dyDescent="0.3">
      <c r="A27" s="19" t="s">
        <v>9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ht="19.5" thickBot="1" x14ac:dyDescent="0.35">
      <c r="A28" s="17" t="s">
        <v>10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31" spans="1:12" x14ac:dyDescent="0.25">
      <c r="C31" t="s">
        <v>11</v>
      </c>
    </row>
    <row r="32" spans="1:12" x14ac:dyDescent="0.25">
      <c r="C32" s="10">
        <v>0</v>
      </c>
      <c r="D32" s="10">
        <v>1</v>
      </c>
      <c r="E32" s="10">
        <v>2</v>
      </c>
      <c r="F32" s="10">
        <v>3</v>
      </c>
      <c r="G32" s="10">
        <v>4</v>
      </c>
      <c r="H32" s="10">
        <v>5</v>
      </c>
      <c r="I32" s="10" t="s">
        <v>13</v>
      </c>
      <c r="J32" s="15"/>
    </row>
    <row r="33" spans="1:12" x14ac:dyDescent="0.25">
      <c r="A33" t="s">
        <v>12</v>
      </c>
      <c r="B33" s="10">
        <v>0</v>
      </c>
      <c r="C33" s="12">
        <f t="shared" ref="C33:H33" si="7">$A$23*C34+(1-$A$23)*D33</f>
        <v>0.81504199266468991</v>
      </c>
      <c r="D33" s="1">
        <f t="shared" si="7"/>
        <v>0.70714952426279454</v>
      </c>
      <c r="E33" s="1">
        <f t="shared" si="7"/>
        <v>0.56145106342577433</v>
      </c>
      <c r="F33" s="1">
        <f t="shared" si="7"/>
        <v>0.38586261940807953</v>
      </c>
      <c r="G33" s="1">
        <f t="shared" si="7"/>
        <v>0.2063299348166055</v>
      </c>
      <c r="H33" s="1">
        <f t="shared" si="7"/>
        <v>6.5355943100553163E-2</v>
      </c>
      <c r="I33" s="2">
        <v>0</v>
      </c>
      <c r="J33" s="4"/>
    </row>
    <row r="34" spans="1:12" x14ac:dyDescent="0.25">
      <c r="B34" s="10">
        <v>1</v>
      </c>
      <c r="C34" s="3">
        <f t="shared" ref="C34:H34" si="8">$A$23*C35+(1-$A$23)*D34</f>
        <v>0.88029038550747196</v>
      </c>
      <c r="D34" s="4">
        <f t="shared" si="8"/>
        <v>0.79526123910345325</v>
      </c>
      <c r="E34" s="4">
        <f t="shared" si="8"/>
        <v>0.66763886266346539</v>
      </c>
      <c r="F34" s="4">
        <f t="shared" si="8"/>
        <v>0.4944357135809625</v>
      </c>
      <c r="G34" s="4">
        <f t="shared" si="8"/>
        <v>0.29158450845228012</v>
      </c>
      <c r="H34" s="4">
        <f t="shared" si="8"/>
        <v>0.10488020566678519</v>
      </c>
      <c r="I34" s="5">
        <v>0</v>
      </c>
      <c r="J34" s="4"/>
    </row>
    <row r="35" spans="1:12" x14ac:dyDescent="0.25">
      <c r="B35" s="10">
        <v>2</v>
      </c>
      <c r="C35" s="3">
        <f t="shared" ref="C35:H35" si="9">$A$23*C36+(1-$A$23)*D35</f>
        <v>0.93171209482447159</v>
      </c>
      <c r="D35" s="4">
        <f t="shared" si="9"/>
        <v>0.87244137110736097</v>
      </c>
      <c r="E35" s="4">
        <f t="shared" si="9"/>
        <v>0.7723841454467405</v>
      </c>
      <c r="F35" s="4">
        <f t="shared" si="9"/>
        <v>0.61711077437914064</v>
      </c>
      <c r="G35" s="4">
        <f t="shared" si="9"/>
        <v>0.40449466681669566</v>
      </c>
      <c r="H35" s="4">
        <f t="shared" si="9"/>
        <v>0.16830692082253892</v>
      </c>
      <c r="I35" s="5">
        <v>0</v>
      </c>
      <c r="J35" s="4"/>
    </row>
    <row r="36" spans="1:12" x14ac:dyDescent="0.25">
      <c r="B36" s="10">
        <v>3</v>
      </c>
      <c r="C36" s="3">
        <f t="shared" ref="C36:H36" si="10">$A$23*C37+(1-$A$23)*D36</f>
        <v>0.9675562971349092</v>
      </c>
      <c r="D36" s="4">
        <f t="shared" si="10"/>
        <v>0.93295137021447538</v>
      </c>
      <c r="E36" s="4">
        <f t="shared" si="10"/>
        <v>0.86628632475088785</v>
      </c>
      <c r="F36" s="4">
        <f t="shared" si="10"/>
        <v>0.74569119816981477</v>
      </c>
      <c r="G36" s="4">
        <f t="shared" si="10"/>
        <v>0.54733013127073948</v>
      </c>
      <c r="H36" s="4">
        <f t="shared" si="10"/>
        <v>0.27009119038880197</v>
      </c>
      <c r="I36" s="5">
        <v>0</v>
      </c>
      <c r="J36" s="4"/>
    </row>
    <row r="37" spans="1:12" x14ac:dyDescent="0.25">
      <c r="B37" s="10">
        <v>4</v>
      </c>
      <c r="C37" s="3">
        <f t="shared" ref="C37:H37" si="11">$A$23*C38+(1-$A$23)*D37</f>
        <v>0.98848376222533219</v>
      </c>
      <c r="D37" s="4">
        <f t="shared" si="11"/>
        <v>0.97326731756204454</v>
      </c>
      <c r="E37" s="4">
        <f t="shared" si="11"/>
        <v>0.9392166998793583</v>
      </c>
      <c r="F37" s="4">
        <f t="shared" si="11"/>
        <v>0.86565083028735068</v>
      </c>
      <c r="G37" s="4">
        <f t="shared" si="11"/>
        <v>0.71499146661621671</v>
      </c>
      <c r="H37" s="4">
        <f t="shared" si="11"/>
        <v>0.4334298956283385</v>
      </c>
      <c r="I37" s="5">
        <v>0</v>
      </c>
      <c r="J37" s="4"/>
    </row>
    <row r="38" spans="1:12" x14ac:dyDescent="0.25">
      <c r="B38" s="10">
        <v>5</v>
      </c>
      <c r="C38" s="3">
        <f t="shared" ref="C38:G38" si="12">$A$23*C39+(1-$A$23)*D38</f>
        <v>0.997685966732901</v>
      </c>
      <c r="D38" s="4">
        <f t="shared" si="12"/>
        <v>0.99385956196990577</v>
      </c>
      <c r="E38" s="4">
        <f t="shared" si="12"/>
        <v>0.98370594764668318</v>
      </c>
      <c r="F38" s="4">
        <f t="shared" si="12"/>
        <v>0.95676267054704611</v>
      </c>
      <c r="G38" s="4">
        <f t="shared" si="12"/>
        <v>0.88526692944847873</v>
      </c>
      <c r="H38" s="4">
        <f>$A$23*H39+(1-$A$23)*I38</f>
        <v>0.69554832260156962</v>
      </c>
      <c r="I38" s="5">
        <f>A23*I39+(1-A23)*0</f>
        <v>0.40763307096085805</v>
      </c>
      <c r="J38" s="4"/>
    </row>
    <row r="39" spans="1:12" x14ac:dyDescent="0.25">
      <c r="B39" s="10" t="s">
        <v>13</v>
      </c>
      <c r="C39" s="6">
        <v>1</v>
      </c>
      <c r="D39" s="7">
        <v>1</v>
      </c>
      <c r="E39" s="7">
        <v>1</v>
      </c>
      <c r="F39" s="7">
        <v>1</v>
      </c>
      <c r="G39" s="7">
        <v>1</v>
      </c>
      <c r="H39" s="7">
        <f>A23*1+(1-A23)*I39</f>
        <v>0.86966619869375839</v>
      </c>
      <c r="I39" s="8">
        <f>A20*1+(1-A20)*0</f>
        <v>0.65415076717936893</v>
      </c>
      <c r="J39" s="4"/>
    </row>
    <row r="40" spans="1:12" x14ac:dyDescent="0.25">
      <c r="J40" s="4"/>
    </row>
    <row r="42" spans="1:12" x14ac:dyDescent="0.25">
      <c r="A42" s="9" t="s">
        <v>14</v>
      </c>
    </row>
    <row r="43" spans="1:12" x14ac:dyDescent="0.25">
      <c r="A43" s="21">
        <f>C33</f>
        <v>0.81504199266468991</v>
      </c>
    </row>
    <row r="46" spans="1:12" ht="15.75" thickBot="1" x14ac:dyDescent="0.3"/>
    <row r="47" spans="1:12" ht="18.75" x14ac:dyDescent="0.3">
      <c r="A47" s="19" t="s">
        <v>15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2" ht="19.5" thickBot="1" x14ac:dyDescent="0.35">
      <c r="A48" s="17" t="s">
        <v>16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50" spans="1:12" x14ac:dyDescent="0.25">
      <c r="A50" s="9" t="s">
        <v>17</v>
      </c>
      <c r="C50" s="9" t="s">
        <v>19</v>
      </c>
      <c r="D50" s="9" t="s">
        <v>20</v>
      </c>
      <c r="E50" s="9" t="s">
        <v>21</v>
      </c>
    </row>
    <row r="51" spans="1:12" x14ac:dyDescent="0.25">
      <c r="A51" s="9" t="s">
        <v>18</v>
      </c>
      <c r="C51">
        <f>A43^2</f>
        <v>0.66429344980682847</v>
      </c>
      <c r="D51">
        <f>A43^2*(1-A43)</f>
        <v>0.12286639276216983</v>
      </c>
      <c r="E51">
        <f>D51</f>
        <v>0.12286639276216983</v>
      </c>
    </row>
    <row r="53" spans="1:12" x14ac:dyDescent="0.25">
      <c r="A53" s="9" t="s">
        <v>22</v>
      </c>
      <c r="E53" s="9" t="s">
        <v>34</v>
      </c>
    </row>
    <row r="54" spans="1:12" x14ac:dyDescent="0.25">
      <c r="A54" s="21">
        <f>SUM(C51:E51)</f>
        <v>0.91002623533116811</v>
      </c>
      <c r="E54" s="21">
        <f>A54^7</f>
        <v>0.51686531604280661</v>
      </c>
    </row>
    <row r="57" spans="1:12" x14ac:dyDescent="0.25">
      <c r="A57" s="9" t="s">
        <v>23</v>
      </c>
      <c r="C57" s="9" t="s">
        <v>24</v>
      </c>
      <c r="D57" s="9" t="s">
        <v>25</v>
      </c>
      <c r="E57" s="9" t="s">
        <v>26</v>
      </c>
      <c r="F57" s="9" t="s">
        <v>27</v>
      </c>
      <c r="G57" s="9" t="s">
        <v>28</v>
      </c>
      <c r="H57" s="9" t="s">
        <v>29</v>
      </c>
      <c r="I57" s="9" t="s">
        <v>31</v>
      </c>
      <c r="J57" s="9" t="s">
        <v>30</v>
      </c>
      <c r="K57" s="9" t="s">
        <v>32</v>
      </c>
      <c r="L57" s="9" t="s">
        <v>33</v>
      </c>
    </row>
    <row r="58" spans="1:12" x14ac:dyDescent="0.25">
      <c r="A58" s="9" t="s">
        <v>18</v>
      </c>
      <c r="C58">
        <f>A43^3</f>
        <v>0.54142705704465866</v>
      </c>
      <c r="D58">
        <f>A43^3*(1-A43)</f>
        <v>0.10014126958840133</v>
      </c>
      <c r="E58">
        <f>D58</f>
        <v>0.10014126958840133</v>
      </c>
      <c r="F58">
        <f>D58</f>
        <v>0.10014126958840133</v>
      </c>
      <c r="G58">
        <f>A43^3*(1-A43)^2</f>
        <v>1.8521929675098799E-2</v>
      </c>
      <c r="H58">
        <f>G58</f>
        <v>1.8521929675098799E-2</v>
      </c>
      <c r="I58">
        <f>G58</f>
        <v>1.8521929675098799E-2</v>
      </c>
      <c r="J58">
        <f>G58</f>
        <v>1.8521929675098799E-2</v>
      </c>
      <c r="K58">
        <f>G58</f>
        <v>1.8521929675098799E-2</v>
      </c>
      <c r="L58">
        <f>G58</f>
        <v>1.8521929675098799E-2</v>
      </c>
    </row>
    <row r="60" spans="1:12" x14ac:dyDescent="0.25">
      <c r="A60" s="9" t="s">
        <v>22</v>
      </c>
      <c r="E60" s="9" t="s">
        <v>34</v>
      </c>
    </row>
    <row r="61" spans="1:12" x14ac:dyDescent="0.25">
      <c r="A61" s="21">
        <f>SUM(C58:L58)</f>
        <v>0.95298244386045539</v>
      </c>
      <c r="E61" s="21">
        <f>A61^7</f>
        <v>0.71382918476433888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Whitmore</dc:creator>
  <cp:lastModifiedBy>Kenneth Whitmore</cp:lastModifiedBy>
  <dcterms:created xsi:type="dcterms:W3CDTF">2021-01-27T22:27:49Z</dcterms:created>
  <dcterms:modified xsi:type="dcterms:W3CDTF">2021-01-27T22:58:56Z</dcterms:modified>
</cp:coreProperties>
</file>