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grammingData\coursera_business_analytics_with_excel\solutions\"/>
    </mc:Choice>
  </mc:AlternateContent>
  <xr:revisionPtr revIDLastSave="0" documentId="13_ncr:1_{37EEFBC5-19D9-4DF7-A5A1-4C8727D3B16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01_Campaign Marketing" sheetId="1" r:id="rId1"/>
    <sheet name="02_PC Tech Company" sheetId="2" r:id="rId2"/>
    <sheet name="03_Investment Alloc" sheetId="3" r:id="rId3"/>
    <sheet name="04_Busing problem" sheetId="4" r:id="rId4"/>
  </sheets>
  <definedNames>
    <definedName name="solver_adj" localSheetId="0" hidden="1">'01_Campaign Marketing'!$B$2:$C$2</definedName>
    <definedName name="solver_adj" localSheetId="1" hidden="1">'02_PC Tech Company'!$B$2:$C$2</definedName>
    <definedName name="solver_adj" localSheetId="2" hidden="1">'03_Investment Alloc'!$B$2:$F$2</definedName>
    <definedName name="solver_adj" localSheetId="3" hidden="1">'04_Busing problem'!$B$26:$P$26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'01_Campaign Marketing'!$D$10</definedName>
    <definedName name="solver_lhs1" localSheetId="1" hidden="1">'02_PC Tech Company'!$D$13:$D$16</definedName>
    <definedName name="solver_lhs1" localSheetId="2" hidden="1">'03_Investment Alloc'!$G$13</definedName>
    <definedName name="solver_lhs1" localSheetId="3" hidden="1">'04_Busing problem'!$Q$34:$Q$36</definedName>
    <definedName name="solver_lhs2" localSheetId="0" hidden="1">'01_Campaign Marketing'!$D$11:$D$13</definedName>
    <definedName name="solver_lhs2" localSheetId="2" hidden="1">'03_Investment Alloc'!$G$14:$G$15</definedName>
    <definedName name="solver_lhs2" localSheetId="3" hidden="1">'04_Busing problem'!$Q$37:$Q$41</definedName>
    <definedName name="solver_lhs3" localSheetId="2" hidden="1">'03_Investment Alloc'!$G$16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1</definedName>
    <definedName name="solver_num" localSheetId="2" hidden="1">3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'01_Campaign Marketing'!$B$6</definedName>
    <definedName name="solver_opt" localSheetId="1" hidden="1">'02_PC Tech Company'!$D$10</definedName>
    <definedName name="solver_opt" localSheetId="2" hidden="1">'03_Investment Alloc'!$B$7</definedName>
    <definedName name="solver_opt" localSheetId="3" hidden="1">'04_Busing problem'!$B$30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2" hidden="1">3</definedName>
    <definedName name="solver_rel2" localSheetId="3" hidden="1">2</definedName>
    <definedName name="solver_rel3" localSheetId="2" hidden="1">1</definedName>
    <definedName name="solver_rhs1" localSheetId="0" hidden="1">'01_Campaign Marketing'!$F$10</definedName>
    <definedName name="solver_rhs1" localSheetId="1" hidden="1">'02_PC Tech Company'!$F$13:$F$16</definedName>
    <definedName name="solver_rhs1" localSheetId="2" hidden="1">'03_Investment Alloc'!$I$13</definedName>
    <definedName name="solver_rhs1" localSheetId="3" hidden="1">'04_Busing problem'!$S$34:$S$36</definedName>
    <definedName name="solver_rhs2" localSheetId="0" hidden="1">'01_Campaign Marketing'!$F$11:$F$13</definedName>
    <definedName name="solver_rhs2" localSheetId="2" hidden="1">'03_Investment Alloc'!$I$14:$I$15</definedName>
    <definedName name="solver_rhs2" localSheetId="3" hidden="1">'04_Busing problem'!$S$37:$S$41</definedName>
    <definedName name="solver_rhs3" localSheetId="2" hidden="1">'03_Investment Alloc'!$I$16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4" l="1"/>
  <c r="Q38" i="4"/>
  <c r="Q39" i="4"/>
  <c r="Q40" i="4"/>
  <c r="Q41" i="4"/>
  <c r="Q35" i="4"/>
  <c r="Q36" i="4"/>
  <c r="Q34" i="4"/>
  <c r="B30" i="4"/>
  <c r="G16" i="3"/>
  <c r="I15" i="3"/>
  <c r="I14" i="3"/>
  <c r="G14" i="3"/>
  <c r="G15" i="3"/>
  <c r="G13" i="3"/>
  <c r="B7" i="3"/>
  <c r="D16" i="2"/>
  <c r="D15" i="2"/>
  <c r="D9" i="2"/>
  <c r="D8" i="2"/>
  <c r="D7" i="2"/>
  <c r="D5" i="2"/>
  <c r="D14" i="2"/>
  <c r="D13" i="2"/>
  <c r="D13" i="1"/>
  <c r="D11" i="1"/>
  <c r="D12" i="1"/>
  <c r="B6" i="1"/>
  <c r="D10" i="1"/>
  <c r="D10" i="2" l="1"/>
</calcChain>
</file>

<file path=xl/sharedStrings.xml><?xml version="1.0" encoding="utf-8"?>
<sst xmlns="http://schemas.openxmlformats.org/spreadsheetml/2006/main" count="130" uniqueCount="74">
  <si>
    <t>Variables</t>
  </si>
  <si>
    <t>no of radio ads</t>
  </si>
  <si>
    <t>no of tv ads</t>
  </si>
  <si>
    <t>Objective (max)</t>
  </si>
  <si>
    <t>Constraints:</t>
  </si>
  <si>
    <t>LHS</t>
  </si>
  <si>
    <t>Sign</t>
  </si>
  <si>
    <t>RHS</t>
  </si>
  <si>
    <t>Budget</t>
  </si>
  <si>
    <t>&lt;=</t>
  </si>
  <si>
    <t>dummy variables</t>
  </si>
  <si>
    <t>coeff for object</t>
  </si>
  <si>
    <t>No of people reached</t>
  </si>
  <si>
    <t>&gt;=</t>
  </si>
  <si>
    <t>at least 10 Radio</t>
  </si>
  <si>
    <t>at least 10 TV</t>
  </si>
  <si>
    <t>Radio at least as TV</t>
  </si>
  <si>
    <t>No of XPs</t>
  </si>
  <si>
    <t>No of Basics</t>
  </si>
  <si>
    <t>dummy var</t>
  </si>
  <si>
    <t>Constraints</t>
  </si>
  <si>
    <t>Revenue</t>
  </si>
  <si>
    <t>Costs</t>
  </si>
  <si>
    <t>Parts</t>
  </si>
  <si>
    <t>Total</t>
  </si>
  <si>
    <t>Profit</t>
  </si>
  <si>
    <t>at most 600 Basics</t>
  </si>
  <si>
    <t>at most 1200 XPs</t>
  </si>
  <si>
    <t>Labor-Assem</t>
  </si>
  <si>
    <t>Labor-Testing</t>
  </si>
  <si>
    <t>for assembly</t>
  </si>
  <si>
    <t>labor</t>
  </si>
  <si>
    <t>Assembly hrs</t>
  </si>
  <si>
    <t>Testing hours</t>
  </si>
  <si>
    <t>x1</t>
  </si>
  <si>
    <t>x2</t>
  </si>
  <si>
    <t>x3</t>
  </si>
  <si>
    <t>x4</t>
  </si>
  <si>
    <t>x5</t>
  </si>
  <si>
    <t>dummy</t>
  </si>
  <si>
    <t>Objective: Max</t>
  </si>
  <si>
    <t>Muni 20%</t>
  </si>
  <si>
    <t>Tech 40%</t>
  </si>
  <si>
    <t>no more 50% in high risk</t>
  </si>
  <si>
    <t>Dollar returns</t>
  </si>
  <si>
    <t>Transportation Problem</t>
  </si>
  <si>
    <t>No of students assigned from A to HS in B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</si>
  <si>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</si>
  <si>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</si>
  <si>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</si>
  <si>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</si>
  <si>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</si>
  <si>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</si>
  <si>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</si>
  <si>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</si>
  <si>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</si>
  <si>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</si>
  <si>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</si>
  <si>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</si>
  <si>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</si>
  <si>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</si>
  <si>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</si>
  <si>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miles travelled</t>
  </si>
  <si>
    <t>Objective (min)</t>
  </si>
  <si>
    <t>student bus miles</t>
  </si>
  <si>
    <t>900 in school B</t>
  </si>
  <si>
    <t>900 in school C</t>
  </si>
  <si>
    <t>900 in school E</t>
  </si>
  <si>
    <t>700 in A</t>
  </si>
  <si>
    <t>500 in B</t>
  </si>
  <si>
    <t>100 in C</t>
  </si>
  <si>
    <t>800 in D</t>
  </si>
  <si>
    <t>400 in 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</si>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</sst>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43" fontId="2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2" applyFont="1"/>
    <xf numFmtId="44" fontId="0" fillId="3" borderId="0" xfId="2" applyFont="1" applyFill="1"/>
    <xf numFmtId="0" fontId="2" fillId="0" borderId="1" xfId="0" applyFont="1" applyBorder="1"/>
    <xf numFmtId="0" fontId="0" fillId="0" borderId="1" xfId="0" applyBorder="1"/>
    <xf numFmtId="43" fontId="0" fillId="0" borderId="1" xfId="1" applyFont="1" applyBorder="1"/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applyFill="1"/>
    <xf numFmtId="43" fontId="0" fillId="3" borderId="0" xfId="1" applyFont="1" applyFill="1"/>
    <xf numFmtId="0" fontId="0" fillId="0" borderId="1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0</xdr:row>
      <xdr:rowOff>121920</xdr:rowOff>
    </xdr:from>
    <xdr:to>
      <xdr:col>18</xdr:col>
      <xdr:colOff>263925</xdr:colOff>
      <xdr:row>11</xdr:row>
      <xdr:rowOff>24526</xdr:rowOff>
    </xdr:to>
    <xdr:pic>
      <xdr:nvPicPr>
        <xdr:cNvPr id="2" name="Picture 1" descr="A close-up of a question&#10;&#10;Description automatically generated">
          <a:extLst>
            <a:ext uri="{FF2B5EF4-FFF2-40B4-BE49-F238E27FC236}">
              <a16:creationId xmlns:a16="http://schemas.microsoft.com/office/drawing/2014/main" id="{C09522AA-B5F8-ED1A-8093-7E877815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21920"/>
          <a:ext cx="6961905" cy="1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297180</xdr:colOff>
      <xdr:row>1</xdr:row>
      <xdr:rowOff>175380</xdr:rowOff>
    </xdr:from>
    <xdr:to>
      <xdr:col>16</xdr:col>
      <xdr:colOff>114540</xdr:colOff>
      <xdr:row>2</xdr:row>
      <xdr:rowOff>15540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DDCCD51-4D0C-2811-F83D-216F142C5A81}"/>
                </a:ext>
              </a:extLst>
            </xdr14:cNvPr>
            <xdr14:cNvContentPartPr/>
          </xdr14:nvContentPartPr>
          <xdr14:nvPr macro=""/>
          <xdr14:xfrm>
            <a:off x="9441180" y="358260"/>
            <a:ext cx="426960" cy="230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DDCCD51-4D0C-2811-F83D-216F142C5A8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51180" y="178260"/>
              <a:ext cx="606600" cy="38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1</xdr:row>
      <xdr:rowOff>30480</xdr:rowOff>
    </xdr:from>
    <xdr:to>
      <xdr:col>19</xdr:col>
      <xdr:colOff>317269</xdr:colOff>
      <xdr:row>14</xdr:row>
      <xdr:rowOff>119707</xdr:rowOff>
    </xdr:to>
    <xdr:pic>
      <xdr:nvPicPr>
        <xdr:cNvPr id="2" name="Picture 1" descr="A close-up of a test&#10;&#10;Description automatically generated">
          <a:extLst>
            <a:ext uri="{FF2B5EF4-FFF2-40B4-BE49-F238E27FC236}">
              <a16:creationId xmlns:a16="http://schemas.microsoft.com/office/drawing/2014/main" id="{BDBE429B-D2CA-ADD9-4FB1-5146960C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213360"/>
          <a:ext cx="6923809" cy="2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303924</xdr:colOff>
      <xdr:row>21</xdr:row>
      <xdr:rowOff>104305</xdr:rowOff>
    </xdr:to>
    <xdr:pic>
      <xdr:nvPicPr>
        <xdr:cNvPr id="2" name="Picture 1" descr="A screenshot of a report&#10;&#10;Description automatically generated">
          <a:extLst>
            <a:ext uri="{FF2B5EF4-FFF2-40B4-BE49-F238E27FC236}">
              <a16:creationId xmlns:a16="http://schemas.microsoft.com/office/drawing/2014/main" id="{0840FC91-1D10-7B90-F2AC-5453D136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7009524" cy="37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30481</xdr:rowOff>
    </xdr:from>
    <xdr:to>
      <xdr:col>10</xdr:col>
      <xdr:colOff>33869</xdr:colOff>
      <xdr:row>22</xdr:row>
      <xdr:rowOff>15241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DAF2CF83-4FF8-D9E5-6AB8-1E619FBD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213361"/>
          <a:ext cx="6800428" cy="382524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55.6701" units="1/cm"/>
          <inkml:channelProperty channel="T" name="resolution" value="1" units="1/dev"/>
        </inkml:channelProperties>
      </inkml:inkSource>
      <inkml:timestamp xml:id="ts0" timeString="2025-01-02T15:29:12.776"/>
    </inkml:context>
    <inkml:brush xml:id="br0">
      <inkml:brushProperty name="width" value="0.5" units="cm"/>
      <inkml:brushProperty name="height" value="1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0,'21'0'93,"0"0"-93,-21 21 16,22-21 0,-1 0-1,0 0 48,0 0-63,0 0 0,0 0 31,0 0-31,22 21 16,-1-21-16,1 0 46,20 0-46,-42 21 16,21-21-16,-20 0 94,-1 0-79,0 0 64,0 0-79,64 0 15,-22 0-15,22 0 16,-43 0-1,-20 0 173,20 0-172,0 0-1,0 0 32,1 0-47,-22 0 31,21 0-15,1-21-16,-1 21 62,0 0-62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F21" sqref="F21"/>
    </sheetView>
  </sheetViews>
  <sheetFormatPr defaultRowHeight="14.4" x14ac:dyDescent="0.3"/>
  <cols>
    <col min="1" max="1" width="16.21875" style="1" customWidth="1"/>
    <col min="2" max="2" width="13.6640625" bestFit="1" customWidth="1"/>
    <col min="3" max="5" width="11.109375" customWidth="1"/>
    <col min="6" max="6" width="11.109375" style="3" customWidth="1"/>
  </cols>
  <sheetData>
    <row r="1" spans="1:6" x14ac:dyDescent="0.3">
      <c r="B1" s="1" t="s">
        <v>1</v>
      </c>
      <c r="C1" s="1" t="s">
        <v>2</v>
      </c>
    </row>
    <row r="2" spans="1:6" x14ac:dyDescent="0.3">
      <c r="A2" s="1" t="s">
        <v>0</v>
      </c>
      <c r="B2" s="2">
        <v>175</v>
      </c>
      <c r="C2" s="2">
        <v>10.000000000000007</v>
      </c>
      <c r="D2" t="s">
        <v>10</v>
      </c>
    </row>
    <row r="3" spans="1:6" x14ac:dyDescent="0.3">
      <c r="B3">
        <v>3000</v>
      </c>
      <c r="C3">
        <v>7000</v>
      </c>
      <c r="D3" t="s">
        <v>11</v>
      </c>
    </row>
    <row r="5" spans="1:6" x14ac:dyDescent="0.3">
      <c r="A5" s="1" t="s">
        <v>3</v>
      </c>
    </row>
    <row r="6" spans="1:6" x14ac:dyDescent="0.3">
      <c r="A6" t="s">
        <v>12</v>
      </c>
      <c r="B6" s="5">
        <f>SUMPRODUCT(B3:C3,B2:C2)</f>
        <v>595000</v>
      </c>
    </row>
    <row r="9" spans="1:6" x14ac:dyDescent="0.3">
      <c r="A9" s="1" t="s">
        <v>4</v>
      </c>
      <c r="B9" s="1" t="s">
        <v>1</v>
      </c>
      <c r="C9" s="1" t="s">
        <v>2</v>
      </c>
      <c r="D9" s="1" t="s">
        <v>5</v>
      </c>
      <c r="E9" s="1" t="s">
        <v>6</v>
      </c>
      <c r="F9" s="4" t="s">
        <v>7</v>
      </c>
    </row>
    <row r="10" spans="1:6" x14ac:dyDescent="0.3">
      <c r="A10" t="s">
        <v>8</v>
      </c>
      <c r="B10">
        <v>200</v>
      </c>
      <c r="C10">
        <v>500</v>
      </c>
      <c r="D10">
        <f>SUMPRODUCT(B10:C10,$B$2:$C$2)</f>
        <v>40000</v>
      </c>
      <c r="E10" t="s">
        <v>9</v>
      </c>
      <c r="F10" s="3">
        <v>40000</v>
      </c>
    </row>
    <row r="11" spans="1:6" x14ac:dyDescent="0.3">
      <c r="A11" t="s">
        <v>14</v>
      </c>
      <c r="B11">
        <v>1</v>
      </c>
      <c r="D11">
        <f t="shared" ref="D11:D13" si="0">SUMPRODUCT(B11:C11,$B$2:$C$2)</f>
        <v>175</v>
      </c>
      <c r="E11" t="s">
        <v>13</v>
      </c>
      <c r="F11" s="3">
        <v>10</v>
      </c>
    </row>
    <row r="12" spans="1:6" x14ac:dyDescent="0.3">
      <c r="A12" t="s">
        <v>15</v>
      </c>
      <c r="C12">
        <v>1</v>
      </c>
      <c r="D12">
        <f t="shared" si="0"/>
        <v>10.000000000000007</v>
      </c>
      <c r="E12" t="s">
        <v>13</v>
      </c>
      <c r="F12" s="3">
        <v>10</v>
      </c>
    </row>
    <row r="13" spans="1:6" x14ac:dyDescent="0.3">
      <c r="A13" t="s">
        <v>16</v>
      </c>
      <c r="B13">
        <v>1</v>
      </c>
      <c r="C13">
        <v>-1</v>
      </c>
      <c r="D13">
        <f t="shared" si="0"/>
        <v>165</v>
      </c>
      <c r="E13" t="s">
        <v>13</v>
      </c>
      <c r="F13" s="3">
        <v>0</v>
      </c>
    </row>
    <row r="14" spans="1:6" x14ac:dyDescent="0.3">
      <c r="A14"/>
    </row>
    <row r="15" spans="1:6" x14ac:dyDescent="0.3">
      <c r="A15"/>
    </row>
    <row r="16" spans="1:6" x14ac:dyDescent="0.3">
      <c r="A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0D64-5A33-4DF5-8607-6BC9B083B6A2}">
  <dimension ref="A1:G16"/>
  <sheetViews>
    <sheetView workbookViewId="0">
      <selection activeCell="H19" sqref="H19"/>
    </sheetView>
  </sheetViews>
  <sheetFormatPr defaultRowHeight="14.4" x14ac:dyDescent="0.3"/>
  <cols>
    <col min="1" max="1" width="16.21875" bestFit="1" customWidth="1"/>
    <col min="2" max="3" width="11.109375" customWidth="1"/>
    <col min="4" max="4" width="12.33203125" bestFit="1" customWidth="1"/>
    <col min="5" max="8" width="11.109375" customWidth="1"/>
  </cols>
  <sheetData>
    <row r="1" spans="1:7" x14ac:dyDescent="0.3">
      <c r="B1" s="6" t="s">
        <v>18</v>
      </c>
      <c r="C1" s="6" t="s">
        <v>17</v>
      </c>
    </row>
    <row r="2" spans="1:7" x14ac:dyDescent="0.3">
      <c r="A2" s="1" t="s">
        <v>0</v>
      </c>
      <c r="B2" s="2">
        <v>560</v>
      </c>
      <c r="C2" s="2">
        <v>1200</v>
      </c>
      <c r="D2" t="s">
        <v>19</v>
      </c>
    </row>
    <row r="4" spans="1:7" x14ac:dyDescent="0.3">
      <c r="A4" t="s">
        <v>3</v>
      </c>
      <c r="D4" t="s">
        <v>24</v>
      </c>
    </row>
    <row r="5" spans="1:7" x14ac:dyDescent="0.3">
      <c r="A5" t="s">
        <v>21</v>
      </c>
      <c r="B5" s="8">
        <v>300</v>
      </c>
      <c r="C5" s="8">
        <v>450</v>
      </c>
      <c r="D5" s="8">
        <f>SUMPRODUCT(B5:C5,$B$2:$C$2)</f>
        <v>708000</v>
      </c>
    </row>
    <row r="6" spans="1:7" x14ac:dyDescent="0.3">
      <c r="A6" t="s">
        <v>22</v>
      </c>
      <c r="D6" s="8"/>
    </row>
    <row r="7" spans="1:7" x14ac:dyDescent="0.3">
      <c r="A7" s="7" t="s">
        <v>23</v>
      </c>
      <c r="B7" s="8">
        <v>150</v>
      </c>
      <c r="C7" s="8">
        <v>225</v>
      </c>
      <c r="D7" s="8">
        <f>SUMPRODUCT(B7:C7,$B$2:$C$2)</f>
        <v>354000</v>
      </c>
    </row>
    <row r="8" spans="1:7" x14ac:dyDescent="0.3">
      <c r="A8" s="7" t="s">
        <v>28</v>
      </c>
      <c r="B8">
        <v>5</v>
      </c>
      <c r="C8">
        <v>6</v>
      </c>
      <c r="D8" s="8">
        <f>SUMPRODUCT(B8:C8,$B$2:$C$2)*F8</f>
        <v>110000</v>
      </c>
      <c r="F8">
        <v>11</v>
      </c>
      <c r="G8" t="s">
        <v>30</v>
      </c>
    </row>
    <row r="9" spans="1:7" x14ac:dyDescent="0.3">
      <c r="A9" s="7" t="s">
        <v>29</v>
      </c>
      <c r="B9">
        <v>1</v>
      </c>
      <c r="C9">
        <v>2</v>
      </c>
      <c r="D9" s="8">
        <f>SUMPRODUCT(B9:C9,$B$2:$C$2)*F9</f>
        <v>44400</v>
      </c>
      <c r="F9">
        <v>15</v>
      </c>
      <c r="G9" t="s">
        <v>31</v>
      </c>
    </row>
    <row r="10" spans="1:7" x14ac:dyDescent="0.3">
      <c r="A10" t="s">
        <v>25</v>
      </c>
      <c r="D10" s="9">
        <f>D5-SUM(D7:D9)</f>
        <v>199600</v>
      </c>
    </row>
    <row r="12" spans="1:7" x14ac:dyDescent="0.3">
      <c r="A12" s="10" t="s">
        <v>20</v>
      </c>
      <c r="B12" s="10"/>
      <c r="C12" s="10"/>
      <c r="D12" s="10" t="s">
        <v>5</v>
      </c>
      <c r="E12" s="10" t="s">
        <v>6</v>
      </c>
      <c r="F12" s="10" t="s">
        <v>7</v>
      </c>
    </row>
    <row r="13" spans="1:7" x14ac:dyDescent="0.3">
      <c r="A13" s="11" t="s">
        <v>26</v>
      </c>
      <c r="B13" s="11">
        <v>1</v>
      </c>
      <c r="C13" s="11"/>
      <c r="D13" s="11">
        <f>SUMPRODUCT(B13:C13,$B$2:$C$2)</f>
        <v>560</v>
      </c>
      <c r="E13" s="11" t="s">
        <v>9</v>
      </c>
      <c r="F13" s="12">
        <v>600</v>
      </c>
    </row>
    <row r="14" spans="1:7" x14ac:dyDescent="0.3">
      <c r="A14" s="11" t="s">
        <v>27</v>
      </c>
      <c r="B14" s="11"/>
      <c r="C14" s="11">
        <v>1</v>
      </c>
      <c r="D14" s="11">
        <f>SUMPRODUCT(B14:C14,$B$2:$C$2)</f>
        <v>1200</v>
      </c>
      <c r="E14" s="11" t="s">
        <v>9</v>
      </c>
      <c r="F14" s="12">
        <v>1200</v>
      </c>
    </row>
    <row r="15" spans="1:7" x14ac:dyDescent="0.3">
      <c r="A15" s="11" t="s">
        <v>32</v>
      </c>
      <c r="B15" s="11">
        <v>5</v>
      </c>
      <c r="C15" s="11">
        <v>6</v>
      </c>
      <c r="D15" s="11">
        <f>SUMPRODUCT(B15:C15,$B$2:$C$2)</f>
        <v>10000</v>
      </c>
      <c r="E15" s="11" t="s">
        <v>9</v>
      </c>
      <c r="F15" s="12">
        <v>10000</v>
      </c>
    </row>
    <row r="16" spans="1:7" x14ac:dyDescent="0.3">
      <c r="A16" s="11" t="s">
        <v>33</v>
      </c>
      <c r="B16" s="11">
        <v>1</v>
      </c>
      <c r="C16" s="11">
        <v>2</v>
      </c>
      <c r="D16" s="11">
        <f>SUMPRODUCT(B16:C16,$B$2:$C$2)</f>
        <v>2960</v>
      </c>
      <c r="E16" s="11" t="s">
        <v>9</v>
      </c>
      <c r="F16" s="12"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3508-8DCE-4F2C-A624-149007D462AA}">
  <dimension ref="A1:I18"/>
  <sheetViews>
    <sheetView workbookViewId="0">
      <selection activeCell="J23" sqref="J23"/>
    </sheetView>
  </sheetViews>
  <sheetFormatPr defaultRowHeight="14.4" x14ac:dyDescent="0.3"/>
  <cols>
    <col min="1" max="1" width="20.88671875" style="14" bestFit="1" customWidth="1"/>
    <col min="2" max="2" width="11.33203125" bestFit="1" customWidth="1"/>
    <col min="9" max="9" width="11.33203125" bestFit="1" customWidth="1"/>
  </cols>
  <sheetData>
    <row r="1" spans="1:9" x14ac:dyDescent="0.3"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</row>
    <row r="2" spans="1:9" x14ac:dyDescent="0.3">
      <c r="A2" s="14" t="s">
        <v>0</v>
      </c>
      <c r="B2" s="2">
        <v>50000</v>
      </c>
      <c r="C2" s="2">
        <v>0</v>
      </c>
      <c r="D2" s="2">
        <v>0</v>
      </c>
      <c r="E2" s="2">
        <v>175000</v>
      </c>
      <c r="F2" s="2">
        <v>25000</v>
      </c>
      <c r="G2" t="s">
        <v>39</v>
      </c>
    </row>
    <row r="3" spans="1:9" x14ac:dyDescent="0.3">
      <c r="B3" s="13">
        <v>5.2999999999999999E-2</v>
      </c>
      <c r="C3" s="13">
        <v>6.8000000000000005E-2</v>
      </c>
      <c r="D3" s="13">
        <v>4.9000000000000002E-2</v>
      </c>
      <c r="E3" s="13">
        <v>8.4000000000000005E-2</v>
      </c>
      <c r="F3" s="13">
        <v>0.11799999999999999</v>
      </c>
    </row>
    <row r="6" spans="1:9" x14ac:dyDescent="0.3">
      <c r="A6" s="14" t="s">
        <v>40</v>
      </c>
    </row>
    <row r="7" spans="1:9" x14ac:dyDescent="0.3">
      <c r="A7" s="14" t="s">
        <v>44</v>
      </c>
      <c r="B7" s="17">
        <f>SUMPRODUCT(B3:F3,B2:F2)</f>
        <v>20300</v>
      </c>
    </row>
    <row r="11" spans="1:9" x14ac:dyDescent="0.3">
      <c r="A11" s="1"/>
    </row>
    <row r="12" spans="1:9" x14ac:dyDescent="0.3">
      <c r="A12" s="14" t="s">
        <v>20</v>
      </c>
      <c r="B12" s="15" t="s">
        <v>34</v>
      </c>
      <c r="C12" s="15" t="s">
        <v>35</v>
      </c>
      <c r="D12" s="15" t="s">
        <v>36</v>
      </c>
      <c r="E12" s="15" t="s">
        <v>37</v>
      </c>
      <c r="F12" s="15" t="s">
        <v>38</v>
      </c>
      <c r="G12" s="15" t="s">
        <v>5</v>
      </c>
      <c r="H12" s="15" t="s">
        <v>6</v>
      </c>
      <c r="I12" s="15" t="s">
        <v>7</v>
      </c>
    </row>
    <row r="13" spans="1:9" x14ac:dyDescent="0.3">
      <c r="A13" s="14" t="s">
        <v>8</v>
      </c>
      <c r="B13">
        <v>1</v>
      </c>
      <c r="C13">
        <v>1</v>
      </c>
      <c r="D13">
        <v>1</v>
      </c>
      <c r="E13">
        <v>1</v>
      </c>
      <c r="F13">
        <v>1</v>
      </c>
      <c r="G13">
        <f>SUMPRODUCT(B13:F13,$B$2:$F$2)</f>
        <v>250000</v>
      </c>
      <c r="H13" t="s">
        <v>9</v>
      </c>
      <c r="I13" s="3">
        <v>250000</v>
      </c>
    </row>
    <row r="14" spans="1:9" x14ac:dyDescent="0.3">
      <c r="A14" s="14" t="s">
        <v>41</v>
      </c>
      <c r="B14">
        <v>1</v>
      </c>
      <c r="G14">
        <f t="shared" ref="G14:G16" si="0">SUMPRODUCT(B14:F14,$B$2:$F$2)</f>
        <v>50000</v>
      </c>
      <c r="H14" t="s">
        <v>13</v>
      </c>
      <c r="I14" s="3">
        <f>$I$13*0.2</f>
        <v>50000</v>
      </c>
    </row>
    <row r="15" spans="1:9" x14ac:dyDescent="0.3">
      <c r="A15" s="14" t="s">
        <v>42</v>
      </c>
      <c r="C15">
        <v>1</v>
      </c>
      <c r="D15">
        <v>1</v>
      </c>
      <c r="E15">
        <v>1</v>
      </c>
      <c r="G15">
        <f t="shared" si="0"/>
        <v>175000</v>
      </c>
      <c r="H15" t="s">
        <v>13</v>
      </c>
      <c r="I15" s="3">
        <f>$I$13*0.4</f>
        <v>100000</v>
      </c>
    </row>
    <row r="16" spans="1:9" x14ac:dyDescent="0.3">
      <c r="A16" s="14" t="s">
        <v>43</v>
      </c>
      <c r="B16">
        <v>-0.5</v>
      </c>
      <c r="F16">
        <v>1</v>
      </c>
      <c r="G16">
        <f t="shared" si="0"/>
        <v>0</v>
      </c>
      <c r="H16" t="s">
        <v>9</v>
      </c>
      <c r="I16" s="3">
        <v>0</v>
      </c>
    </row>
    <row r="17" spans="9:9" x14ac:dyDescent="0.3">
      <c r="I17" s="3"/>
    </row>
    <row r="18" spans="9:9" x14ac:dyDescent="0.3">
      <c r="I18" s="3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AA7B-A3B8-4264-BE39-7CA086E90499}">
  <dimension ref="A1:S41"/>
  <sheetViews>
    <sheetView tabSelected="1" topLeftCell="A22" workbookViewId="0">
      <selection activeCell="A37" sqref="A37:S41"/>
    </sheetView>
  </sheetViews>
  <sheetFormatPr defaultRowHeight="14.4" x14ac:dyDescent="0.3"/>
  <cols>
    <col min="1" max="1" width="19.77734375" customWidth="1"/>
  </cols>
  <sheetData>
    <row r="1" spans="1:1" x14ac:dyDescent="0.3">
      <c r="A1" s="1" t="s">
        <v>45</v>
      </c>
    </row>
    <row r="24" spans="1:17" x14ac:dyDescent="0.3">
      <c r="A24" t="s">
        <v>46</v>
      </c>
    </row>
    <row r="25" spans="1:17" x14ac:dyDescent="0.3">
      <c r="A25" t="s">
        <v>0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N25" t="s">
        <v>59</v>
      </c>
      <c r="O25" t="s">
        <v>60</v>
      </c>
      <c r="P25" t="s">
        <v>61</v>
      </c>
    </row>
    <row r="26" spans="1:17" x14ac:dyDescent="0.3">
      <c r="B26" s="2">
        <v>400</v>
      </c>
      <c r="C26" s="2">
        <v>0</v>
      </c>
      <c r="D26" s="2">
        <v>300</v>
      </c>
      <c r="E26" s="2">
        <v>500</v>
      </c>
      <c r="F26" s="2">
        <v>0</v>
      </c>
      <c r="G26" s="2">
        <v>0</v>
      </c>
      <c r="H26" s="2">
        <v>0</v>
      </c>
      <c r="I26" s="2">
        <v>100</v>
      </c>
      <c r="J26" s="2">
        <v>0</v>
      </c>
      <c r="K26" s="2">
        <v>0</v>
      </c>
      <c r="L26" s="2">
        <v>800</v>
      </c>
      <c r="M26" s="2">
        <v>0</v>
      </c>
      <c r="N26" s="2">
        <v>0</v>
      </c>
      <c r="O26" s="2">
        <v>0</v>
      </c>
      <c r="P26" s="2">
        <v>400</v>
      </c>
      <c r="Q26" t="s">
        <v>10</v>
      </c>
    </row>
    <row r="27" spans="1:17" x14ac:dyDescent="0.3">
      <c r="B27">
        <v>5</v>
      </c>
      <c r="C27">
        <v>8</v>
      </c>
      <c r="D27">
        <v>6</v>
      </c>
      <c r="E27">
        <v>0</v>
      </c>
      <c r="F27">
        <v>4</v>
      </c>
      <c r="G27">
        <v>12</v>
      </c>
      <c r="H27">
        <v>4</v>
      </c>
      <c r="I27">
        <v>0</v>
      </c>
      <c r="J27">
        <v>7</v>
      </c>
      <c r="K27">
        <v>7</v>
      </c>
      <c r="L27">
        <v>2</v>
      </c>
      <c r="M27">
        <v>5</v>
      </c>
      <c r="N27">
        <v>12</v>
      </c>
      <c r="O27">
        <v>7</v>
      </c>
      <c r="P27">
        <v>0</v>
      </c>
      <c r="Q27" t="s">
        <v>62</v>
      </c>
    </row>
    <row r="29" spans="1:17" x14ac:dyDescent="0.3">
      <c r="A29" t="s">
        <v>63</v>
      </c>
    </row>
    <row r="30" spans="1:17" x14ac:dyDescent="0.3">
      <c r="A30" t="s">
        <v>64</v>
      </c>
      <c r="B30" s="16">
        <f>SUMPRODUCT(B27:P27,B26:P26)</f>
        <v>5400</v>
      </c>
    </row>
    <row r="33" spans="1:19" x14ac:dyDescent="0.3">
      <c r="A33" s="11" t="s">
        <v>20</v>
      </c>
      <c r="B33" s="11" t="s">
        <v>47</v>
      </c>
      <c r="C33" s="11" t="s">
        <v>48</v>
      </c>
      <c r="D33" s="11" t="s">
        <v>49</v>
      </c>
      <c r="E33" s="11" t="s">
        <v>50</v>
      </c>
      <c r="F33" s="11" t="s">
        <v>51</v>
      </c>
      <c r="G33" s="11" t="s">
        <v>52</v>
      </c>
      <c r="H33" s="11" t="s">
        <v>53</v>
      </c>
      <c r="I33" s="11" t="s">
        <v>54</v>
      </c>
      <c r="J33" s="11" t="s">
        <v>55</v>
      </c>
      <c r="K33" s="11" t="s">
        <v>56</v>
      </c>
      <c r="L33" s="11" t="s">
        <v>57</v>
      </c>
      <c r="M33" s="11" t="s">
        <v>58</v>
      </c>
      <c r="N33" s="11" t="s">
        <v>59</v>
      </c>
      <c r="O33" s="11" t="s">
        <v>60</v>
      </c>
      <c r="P33" s="11" t="s">
        <v>61</v>
      </c>
      <c r="Q33" s="11" t="s">
        <v>5</v>
      </c>
      <c r="R33" s="11" t="s">
        <v>6</v>
      </c>
      <c r="S33" s="11" t="s">
        <v>7</v>
      </c>
    </row>
    <row r="34" spans="1:19" x14ac:dyDescent="0.3">
      <c r="A34" s="11" t="s">
        <v>65</v>
      </c>
      <c r="B34" s="11">
        <v>1</v>
      </c>
      <c r="C34" s="11"/>
      <c r="D34" s="11"/>
      <c r="E34" s="11">
        <v>1</v>
      </c>
      <c r="F34" s="11"/>
      <c r="G34" s="11"/>
      <c r="H34" s="11">
        <v>1</v>
      </c>
      <c r="I34" s="11"/>
      <c r="J34" s="11"/>
      <c r="K34" s="11">
        <v>1</v>
      </c>
      <c r="L34" s="11"/>
      <c r="M34" s="11"/>
      <c r="N34" s="11">
        <v>1</v>
      </c>
      <c r="O34" s="11"/>
      <c r="P34" s="11"/>
      <c r="Q34" s="11">
        <f>SUMPRODUCT(B34:P34,$B$26:$P$26)</f>
        <v>900</v>
      </c>
      <c r="R34" s="11" t="s">
        <v>9</v>
      </c>
      <c r="S34" s="11">
        <v>900</v>
      </c>
    </row>
    <row r="35" spans="1:19" x14ac:dyDescent="0.3">
      <c r="A35" s="11" t="s">
        <v>66</v>
      </c>
      <c r="B35" s="11"/>
      <c r="C35" s="11">
        <v>1</v>
      </c>
      <c r="D35" s="11"/>
      <c r="E35" s="11"/>
      <c r="F35" s="11">
        <v>1</v>
      </c>
      <c r="G35" s="11"/>
      <c r="H35" s="11"/>
      <c r="I35" s="11">
        <v>1</v>
      </c>
      <c r="J35" s="11"/>
      <c r="K35" s="11"/>
      <c r="L35" s="11">
        <v>1</v>
      </c>
      <c r="M35" s="11"/>
      <c r="N35" s="11"/>
      <c r="O35" s="11">
        <v>1</v>
      </c>
      <c r="P35" s="11"/>
      <c r="Q35" s="11">
        <f t="shared" ref="Q35:Q41" si="0">SUMPRODUCT(B35:P35,$B$26:$P$26)</f>
        <v>900</v>
      </c>
      <c r="R35" s="11" t="s">
        <v>9</v>
      </c>
      <c r="S35" s="11">
        <v>900</v>
      </c>
    </row>
    <row r="36" spans="1:19" x14ac:dyDescent="0.3">
      <c r="A36" s="11" t="s">
        <v>67</v>
      </c>
      <c r="B36" s="11"/>
      <c r="C36" s="11"/>
      <c r="D36" s="11">
        <v>1</v>
      </c>
      <c r="E36" s="11"/>
      <c r="F36" s="11"/>
      <c r="G36" s="11">
        <v>1</v>
      </c>
      <c r="H36" s="11"/>
      <c r="I36" s="11"/>
      <c r="J36" s="11">
        <v>1</v>
      </c>
      <c r="K36" s="11"/>
      <c r="L36" s="11"/>
      <c r="M36" s="11">
        <v>1</v>
      </c>
      <c r="N36" s="11"/>
      <c r="O36" s="11"/>
      <c r="P36" s="11">
        <v>1</v>
      </c>
      <c r="Q36" s="11">
        <f t="shared" si="0"/>
        <v>700</v>
      </c>
      <c r="R36" s="11" t="s">
        <v>9</v>
      </c>
      <c r="S36" s="11">
        <v>900</v>
      </c>
    </row>
    <row r="37" spans="1:19" x14ac:dyDescent="0.3">
      <c r="A37" s="11" t="s">
        <v>68</v>
      </c>
      <c r="B37" s="11">
        <v>1</v>
      </c>
      <c r="C37" s="11">
        <v>1</v>
      </c>
      <c r="D37" s="11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>
        <f t="shared" si="0"/>
        <v>700</v>
      </c>
      <c r="R37" s="11" t="s">
        <v>73</v>
      </c>
      <c r="S37" s="18">
        <v>700</v>
      </c>
    </row>
    <row r="38" spans="1:19" x14ac:dyDescent="0.3">
      <c r="A38" s="11" t="s">
        <v>69</v>
      </c>
      <c r="B38" s="11"/>
      <c r="C38" s="11"/>
      <c r="D38" s="11"/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1"/>
      <c r="M38" s="11"/>
      <c r="N38" s="11"/>
      <c r="O38" s="11"/>
      <c r="P38" s="11"/>
      <c r="Q38" s="11">
        <f t="shared" si="0"/>
        <v>500</v>
      </c>
      <c r="R38" s="11" t="s">
        <v>73</v>
      </c>
      <c r="S38" s="18">
        <v>500</v>
      </c>
    </row>
    <row r="39" spans="1:19" x14ac:dyDescent="0.3">
      <c r="A39" s="11" t="s">
        <v>70</v>
      </c>
      <c r="B39" s="11"/>
      <c r="C39" s="11"/>
      <c r="D39" s="11"/>
      <c r="E39" s="11"/>
      <c r="F39" s="11"/>
      <c r="G39" s="11"/>
      <c r="H39" s="11">
        <v>1</v>
      </c>
      <c r="I39" s="11">
        <v>1</v>
      </c>
      <c r="J39" s="11">
        <v>1</v>
      </c>
      <c r="K39" s="11"/>
      <c r="L39" s="11"/>
      <c r="M39" s="11"/>
      <c r="N39" s="11"/>
      <c r="O39" s="11"/>
      <c r="P39" s="11"/>
      <c r="Q39" s="11">
        <f t="shared" si="0"/>
        <v>100</v>
      </c>
      <c r="R39" s="11" t="s">
        <v>73</v>
      </c>
      <c r="S39" s="18">
        <v>100</v>
      </c>
    </row>
    <row r="40" spans="1:19" x14ac:dyDescent="0.3">
      <c r="A40" s="11" t="s">
        <v>71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1</v>
      </c>
      <c r="L40" s="11">
        <v>1</v>
      </c>
      <c r="M40" s="11">
        <v>1</v>
      </c>
      <c r="N40" s="11"/>
      <c r="O40" s="11"/>
      <c r="P40" s="11"/>
      <c r="Q40" s="11">
        <f t="shared" si="0"/>
        <v>800</v>
      </c>
      <c r="R40" s="11" t="s">
        <v>73</v>
      </c>
      <c r="S40" s="18">
        <v>800</v>
      </c>
    </row>
    <row r="41" spans="1:19" x14ac:dyDescent="0.3">
      <c r="A41" s="11" t="s">
        <v>72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1</v>
      </c>
      <c r="O41" s="11">
        <v>1</v>
      </c>
      <c r="P41" s="11">
        <v>1</v>
      </c>
      <c r="Q41" s="11">
        <f t="shared" si="0"/>
        <v>400</v>
      </c>
      <c r="R41" s="11" t="s">
        <v>73</v>
      </c>
      <c r="S41" s="18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01_Campaign Marketing</vt:lpstr>
      <vt:lpstr>02_PC Tech Company</vt:lpstr>
      <vt:lpstr>03_Investment Alloc</vt:lpstr>
      <vt:lpstr>04_Busing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2025-01-03T04:39:28Z</dcterms:modified>
</cp:coreProperties>
</file>