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ssritac\Documents\ISS\MTech\Unit3\Unit3B\Mod6\"/>
    </mc:Choice>
  </mc:AlternateContent>
  <bookViews>
    <workbookView xWindow="0" yWindow="0" windowWidth="20490" windowHeight="7155" activeTab="1"/>
  </bookViews>
  <sheets>
    <sheet name="Sheet2" sheetId="2" r:id="rId1"/>
    <sheet name="Sheet1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1" i="1" l="1"/>
  <c r="Q19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2" i="1"/>
  <c r="P21" i="1"/>
  <c r="P19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2" i="1"/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2" i="1"/>
  <c r="H20" i="1"/>
  <c r="H21" i="1"/>
  <c r="I9" i="1" s="1"/>
  <c r="J9" i="1" s="1"/>
  <c r="N9" i="1" l="1"/>
  <c r="I16" i="1"/>
  <c r="J16" i="1" s="1"/>
  <c r="I12" i="1"/>
  <c r="J12" i="1" s="1"/>
  <c r="I8" i="1"/>
  <c r="J8" i="1" s="1"/>
  <c r="I15" i="1"/>
  <c r="J15" i="1" s="1"/>
  <c r="I11" i="1"/>
  <c r="J11" i="1" s="1"/>
  <c r="I7" i="1"/>
  <c r="J7" i="1" s="1"/>
  <c r="I14" i="1"/>
  <c r="J14" i="1" s="1"/>
  <c r="I10" i="1"/>
  <c r="J10" i="1" s="1"/>
  <c r="I6" i="1"/>
  <c r="J6" i="1" s="1"/>
  <c r="I17" i="1"/>
  <c r="J17" i="1" s="1"/>
  <c r="I13" i="1"/>
  <c r="J13" i="1" s="1"/>
  <c r="E5" i="1"/>
  <c r="E6" i="1"/>
  <c r="E7" i="1"/>
  <c r="E8" i="1"/>
  <c r="E9" i="1"/>
  <c r="E10" i="1"/>
  <c r="E11" i="1"/>
  <c r="E12" i="1"/>
  <c r="E13" i="1"/>
  <c r="E14" i="1"/>
  <c r="E15" i="1"/>
  <c r="F14" i="1" s="1"/>
  <c r="G14" i="1" s="1"/>
  <c r="E16" i="1"/>
  <c r="E4" i="1"/>
  <c r="F4" i="1" s="1"/>
  <c r="G4" i="1" s="1"/>
  <c r="N15" i="1" l="1"/>
  <c r="N7" i="1"/>
  <c r="N10" i="1"/>
  <c r="N16" i="1"/>
  <c r="N6" i="1"/>
  <c r="N8" i="1"/>
  <c r="N13" i="1"/>
  <c r="N14" i="1"/>
  <c r="F15" i="1"/>
  <c r="G15" i="1" s="1"/>
  <c r="F11" i="1"/>
  <c r="G11" i="1" s="1"/>
  <c r="F6" i="1"/>
  <c r="G6" i="1" s="1"/>
  <c r="N11" i="1"/>
  <c r="N12" i="1"/>
  <c r="N17" i="1"/>
  <c r="F10" i="1"/>
  <c r="G10" i="1" s="1"/>
  <c r="H2" i="1" s="1"/>
  <c r="I2" i="1" s="1"/>
  <c r="F13" i="1"/>
  <c r="G13" i="1" s="1"/>
  <c r="F9" i="1"/>
  <c r="G9" i="1" s="1"/>
  <c r="F5" i="1"/>
  <c r="G5" i="1" s="1"/>
  <c r="F12" i="1"/>
  <c r="G12" i="1" s="1"/>
  <c r="F8" i="1"/>
  <c r="G8" i="1" s="1"/>
  <c r="F7" i="1"/>
  <c r="G7" i="1" s="1"/>
  <c r="H3" i="1" l="1"/>
  <c r="I3" i="1" s="1"/>
  <c r="H4" i="1"/>
  <c r="I4" i="1" s="1"/>
  <c r="J4" i="1" s="1"/>
  <c r="J3" i="1"/>
  <c r="N3" i="1"/>
  <c r="H5" i="1"/>
  <c r="I5" i="1" s="1"/>
  <c r="J2" i="1"/>
  <c r="N2" i="1"/>
  <c r="N4" i="1" l="1"/>
  <c r="J5" i="1"/>
  <c r="N5" i="1"/>
</calcChain>
</file>

<file path=xl/sharedStrings.xml><?xml version="1.0" encoding="utf-8"?>
<sst xmlns="http://schemas.openxmlformats.org/spreadsheetml/2006/main" count="44" uniqueCount="43">
  <si>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</si>
  <si>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</si>
  <si>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</si>
  <si>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</si>
  <si>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</si>
  <si>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</si>
  <si>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</si>
  <si>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</si>
  <si>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</si>
  <si>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</si>
  <si>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</si>
  <si>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</si>
  <si>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</si>
  <si>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</si>
  <si>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</si>
  <si>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</si>
  <si>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</si>
  <si>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</si>
  <si>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</si>
  <si>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</si>
  <si>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</si>
  <si>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</si>
  <si>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</si>
  <si>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</si>
  <si>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</si>
  <si>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RESIDUAL OUTPUT</t>
  </si>
  <si>
    <t>Observation</t>
  </si>
  <si>
    <t>Predicted Y</t>
  </si>
  <si>
    <t>Residuals</t>
  </si>
  <si>
    <t>d=deseasonalize Y</t>
  </si>
  <si>
    <t>estimate Y = TRXSN</t>
  </si>
  <si>
    <t>tr=113.685+1.856t</t>
  </si>
  <si>
    <t>Period(t)</t>
  </si>
  <si>
    <t>Year</t>
  </si>
  <si>
    <t>Quarter</t>
  </si>
  <si>
    <t>Sales</t>
  </si>
  <si>
    <t>MA(4)</t>
  </si>
  <si>
    <t>TR</t>
  </si>
  <si>
    <t>SNXIR(t)</t>
  </si>
  <si>
    <t>Exp(SN(t))</t>
  </si>
  <si>
    <t>Avg(SN(t))</t>
  </si>
  <si>
    <t>abs error</t>
  </si>
  <si>
    <t>squared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</si>
</sst>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6" formatCode="0.00000"/>
  </numFmts>
  <fonts count="3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164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SG"/>
              <a:t>X Variable 1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Sheet1!$A$2:$A$17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Sheet1!$J$2:$J$17</c:f>
              <c:numCache>
                <c:formatCode>0.00</c:formatCode>
                <c:ptCount val="16"/>
                <c:pt idx="0">
                  <c:v>118.69306930693072</c:v>
                </c:pt>
                <c:pt idx="1">
                  <c:v>119.70588235294119</c:v>
                </c:pt>
                <c:pt idx="2">
                  <c:v>117.94450050454088</c:v>
                </c:pt>
                <c:pt idx="3">
                  <c:v>116.02160702228224</c:v>
                </c:pt>
                <c:pt idx="4">
                  <c:v>125.28712871287131</c:v>
                </c:pt>
                <c:pt idx="5">
                  <c:v>121.88235294117648</c:v>
                </c:pt>
                <c:pt idx="6">
                  <c:v>131.04944500504544</c:v>
                </c:pt>
                <c:pt idx="7">
                  <c:v>130.86158001350438</c:v>
                </c:pt>
                <c:pt idx="8">
                  <c:v>128.58415841584161</c:v>
                </c:pt>
                <c:pt idx="9">
                  <c:v>129.5</c:v>
                </c:pt>
                <c:pt idx="10">
                  <c:v>129.03329969727551</c:v>
                </c:pt>
                <c:pt idx="11">
                  <c:v>135.58338960162052</c:v>
                </c:pt>
                <c:pt idx="12">
                  <c:v>133.52970297029705</c:v>
                </c:pt>
                <c:pt idx="13">
                  <c:v>145.82352941176472</c:v>
                </c:pt>
                <c:pt idx="14">
                  <c:v>142.13824419778004</c:v>
                </c:pt>
                <c:pt idx="15">
                  <c:v>145.70155300472655</c:v>
                </c:pt>
              </c:numCache>
            </c:numRef>
          </c:yVal>
          <c:smooth val="0"/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Sheet1!$A$2:$A$17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Sheet2!$B$25:$B$40</c:f>
              <c:numCache>
                <c:formatCode>General</c:formatCode>
                <c:ptCount val="16"/>
                <c:pt idx="0">
                  <c:v>115.540778311195</c:v>
                </c:pt>
                <c:pt idx="1">
                  <c:v>117.39650322935732</c:v>
                </c:pt>
                <c:pt idx="2">
                  <c:v>119.25222814751965</c:v>
                </c:pt>
                <c:pt idx="3">
                  <c:v>121.10795306568195</c:v>
                </c:pt>
                <c:pt idx="4">
                  <c:v>122.96367798384428</c:v>
                </c:pt>
                <c:pt idx="5">
                  <c:v>124.8194029020066</c:v>
                </c:pt>
                <c:pt idx="6">
                  <c:v>126.67512782016892</c:v>
                </c:pt>
                <c:pt idx="7">
                  <c:v>128.53085273833125</c:v>
                </c:pt>
                <c:pt idx="8">
                  <c:v>130.38657765649356</c:v>
                </c:pt>
                <c:pt idx="9">
                  <c:v>132.24230257465589</c:v>
                </c:pt>
                <c:pt idx="10">
                  <c:v>134.0980274928182</c:v>
                </c:pt>
                <c:pt idx="11">
                  <c:v>135.95375241098054</c:v>
                </c:pt>
                <c:pt idx="12">
                  <c:v>137.80947732914285</c:v>
                </c:pt>
                <c:pt idx="13">
                  <c:v>139.66520224730516</c:v>
                </c:pt>
                <c:pt idx="14">
                  <c:v>141.5209271654675</c:v>
                </c:pt>
                <c:pt idx="15">
                  <c:v>143.37665208362981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8564912"/>
        <c:axId val="808564352"/>
      </c:scatterChart>
      <c:valAx>
        <c:axId val="808564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SG"/>
                  <a:t>X Variable 1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08564352"/>
        <c:crosses val="autoZero"/>
        <c:crossBetween val="midCat"/>
      </c:valAx>
      <c:valAx>
        <c:axId val="8085643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SG"/>
                  <a:t>Y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8085649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17</xdr:col>
      <xdr:colOff>9525</xdr:colOff>
      <xdr:row>14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"/>
  <sheetViews>
    <sheetView workbookViewId="0">
      <selection activeCell="P20" sqref="P20"/>
    </sheetView>
  </sheetViews>
  <sheetFormatPr defaultRowHeight="15" x14ac:dyDescent="0.25"/>
  <sheetData>
    <row r="1" spans="1:9" x14ac:dyDescent="0.25">
      <c r="A1" t="s">
        <v>0</v>
      </c>
    </row>
    <row r="2" spans="1:9" ht="15.75" thickBot="1" x14ac:dyDescent="0.3"/>
    <row r="3" spans="1:9" x14ac:dyDescent="0.25">
      <c r="A3" s="5" t="s">
        <v>1</v>
      </c>
      <c r="B3" s="5"/>
    </row>
    <row r="4" spans="1:9" x14ac:dyDescent="0.25">
      <c r="A4" s="2" t="s">
        <v>2</v>
      </c>
      <c r="B4" s="2">
        <v>0.93098539030447247</v>
      </c>
    </row>
    <row r="5" spans="1:9" x14ac:dyDescent="0.25">
      <c r="A5" s="2" t="s">
        <v>3</v>
      </c>
      <c r="B5" s="2">
        <v>0.86673379696037089</v>
      </c>
    </row>
    <row r="6" spans="1:9" x14ac:dyDescent="0.25">
      <c r="A6" s="2" t="s">
        <v>4</v>
      </c>
      <c r="B6" s="2">
        <v>0.85721478245754024</v>
      </c>
    </row>
    <row r="7" spans="1:9" x14ac:dyDescent="0.25">
      <c r="A7" s="2" t="s">
        <v>5</v>
      </c>
      <c r="B7" s="2">
        <v>3.5859661556189257</v>
      </c>
    </row>
    <row r="8" spans="1:9" ht="15.75" thickBot="1" x14ac:dyDescent="0.3">
      <c r="A8" s="3" t="s">
        <v>6</v>
      </c>
      <c r="B8" s="3">
        <v>16</v>
      </c>
    </row>
    <row r="10" spans="1:9" ht="15.75" thickBot="1" x14ac:dyDescent="0.3">
      <c r="A10" t="s">
        <v>7</v>
      </c>
    </row>
    <row r="11" spans="1:9" x14ac:dyDescent="0.25">
      <c r="A11" s="4"/>
      <c r="B11" s="4" t="s">
        <v>12</v>
      </c>
      <c r="C11" s="4" t="s">
        <v>13</v>
      </c>
      <c r="D11" s="4" t="s">
        <v>14</v>
      </c>
      <c r="E11" s="4" t="s">
        <v>15</v>
      </c>
      <c r="F11" s="4" t="s">
        <v>16</v>
      </c>
    </row>
    <row r="12" spans="1:9" x14ac:dyDescent="0.25">
      <c r="A12" s="2" t="s">
        <v>8</v>
      </c>
      <c r="B12" s="2">
        <v>1</v>
      </c>
      <c r="C12" s="2">
        <v>1170.8630904421086</v>
      </c>
      <c r="D12" s="2">
        <v>1170.8630904421086</v>
      </c>
      <c r="E12" s="2">
        <v>91.052891736075409</v>
      </c>
      <c r="F12" s="2">
        <v>1.6639297803200051E-7</v>
      </c>
    </row>
    <row r="13" spans="1:9" x14ac:dyDescent="0.25">
      <c r="A13" s="2" t="s">
        <v>9</v>
      </c>
      <c r="B13" s="2">
        <v>14</v>
      </c>
      <c r="C13" s="2">
        <v>180.02814576942131</v>
      </c>
      <c r="D13" s="2">
        <v>12.859153269244379</v>
      </c>
      <c r="E13" s="2"/>
      <c r="F13" s="2"/>
    </row>
    <row r="14" spans="1:9" ht="15.75" thickBot="1" x14ac:dyDescent="0.3">
      <c r="A14" s="3" t="s">
        <v>10</v>
      </c>
      <c r="B14" s="3">
        <v>15</v>
      </c>
      <c r="C14" s="3">
        <v>1350.89123621153</v>
      </c>
      <c r="D14" s="3"/>
      <c r="E14" s="3"/>
      <c r="F14" s="3"/>
    </row>
    <row r="15" spans="1:9" ht="15.75" thickBot="1" x14ac:dyDescent="0.3"/>
    <row r="16" spans="1:9" x14ac:dyDescent="0.25">
      <c r="A16" s="4"/>
      <c r="B16" s="4" t="s">
        <v>17</v>
      </c>
      <c r="C16" s="4" t="s">
        <v>5</v>
      </c>
      <c r="D16" s="4" t="s">
        <v>18</v>
      </c>
      <c r="E16" s="4" t="s">
        <v>19</v>
      </c>
      <c r="F16" s="4" t="s">
        <v>20</v>
      </c>
      <c r="G16" s="4" t="s">
        <v>21</v>
      </c>
      <c r="H16" s="4" t="s">
        <v>22</v>
      </c>
      <c r="I16" s="4" t="s">
        <v>23</v>
      </c>
    </row>
    <row r="17" spans="1:9" x14ac:dyDescent="0.25">
      <c r="A17" s="2" t="s">
        <v>11</v>
      </c>
      <c r="B17" s="2">
        <v>113.68505339303267</v>
      </c>
      <c r="C17" s="2">
        <v>1.8804965166259162</v>
      </c>
      <c r="D17" s="2">
        <v>60.454806689571676</v>
      </c>
      <c r="E17" s="2">
        <v>2.4722658345628069E-18</v>
      </c>
      <c r="F17" s="2">
        <v>109.6517894974976</v>
      </c>
      <c r="G17" s="2">
        <v>117.71831728856775</v>
      </c>
      <c r="H17" s="2">
        <v>109.6517894974976</v>
      </c>
      <c r="I17" s="2">
        <v>117.71831728856775</v>
      </c>
    </row>
    <row r="18" spans="1:9" ht="15.75" thickBot="1" x14ac:dyDescent="0.3">
      <c r="A18" s="3" t="s">
        <v>24</v>
      </c>
      <c r="B18" s="3">
        <v>1.8557249181623214</v>
      </c>
      <c r="C18" s="3">
        <v>0.19447631996515502</v>
      </c>
      <c r="D18" s="3">
        <v>9.5421638917006337</v>
      </c>
      <c r="E18" s="3">
        <v>1.6639297803200051E-7</v>
      </c>
      <c r="F18" s="3">
        <v>1.4386146959858135</v>
      </c>
      <c r="G18" s="3">
        <v>2.2728351403388296</v>
      </c>
      <c r="H18" s="3">
        <v>1.4386146959858135</v>
      </c>
      <c r="I18" s="3">
        <v>2.2728351403388296</v>
      </c>
    </row>
    <row r="22" spans="1:9" x14ac:dyDescent="0.25">
      <c r="A22" t="s">
        <v>25</v>
      </c>
    </row>
    <row r="23" spans="1:9" ht="15.75" thickBot="1" x14ac:dyDescent="0.3"/>
    <row r="24" spans="1:9" x14ac:dyDescent="0.25">
      <c r="A24" s="4" t="s">
        <v>26</v>
      </c>
      <c r="B24" s="4" t="s">
        <v>27</v>
      </c>
      <c r="C24" s="4" t="s">
        <v>28</v>
      </c>
    </row>
    <row r="25" spans="1:9" x14ac:dyDescent="0.25">
      <c r="A25" s="2">
        <v>1</v>
      </c>
      <c r="B25" s="2">
        <v>115.540778311195</v>
      </c>
      <c r="C25" s="2">
        <v>3.1522909957357257</v>
      </c>
    </row>
    <row r="26" spans="1:9" x14ac:dyDescent="0.25">
      <c r="A26" s="2">
        <v>2</v>
      </c>
      <c r="B26" s="2">
        <v>117.39650322935732</v>
      </c>
      <c r="C26" s="2">
        <v>2.3093791235838665</v>
      </c>
    </row>
    <row r="27" spans="1:9" x14ac:dyDescent="0.25">
      <c r="A27" s="2">
        <v>3</v>
      </c>
      <c r="B27" s="2">
        <v>119.25222814751965</v>
      </c>
      <c r="C27" s="2">
        <v>-1.3077276429787617</v>
      </c>
    </row>
    <row r="28" spans="1:9" x14ac:dyDescent="0.25">
      <c r="A28" s="2">
        <v>4</v>
      </c>
      <c r="B28" s="2">
        <v>121.10795306568195</v>
      </c>
      <c r="C28" s="2">
        <v>-5.0863460433997147</v>
      </c>
    </row>
    <row r="29" spans="1:9" x14ac:dyDescent="0.25">
      <c r="A29" s="2">
        <v>5</v>
      </c>
      <c r="B29" s="2">
        <v>122.96367798384428</v>
      </c>
      <c r="C29" s="2">
        <v>2.3234507290270301</v>
      </c>
    </row>
    <row r="30" spans="1:9" x14ac:dyDescent="0.25">
      <c r="A30" s="2">
        <v>6</v>
      </c>
      <c r="B30" s="2">
        <v>124.8194029020066</v>
      </c>
      <c r="C30" s="2">
        <v>-2.937049960830123</v>
      </c>
    </row>
    <row r="31" spans="1:9" x14ac:dyDescent="0.25">
      <c r="A31" s="2">
        <v>7</v>
      </c>
      <c r="B31" s="2">
        <v>126.67512782016892</v>
      </c>
      <c r="C31" s="2">
        <v>4.3743171848765172</v>
      </c>
    </row>
    <row r="32" spans="1:9" x14ac:dyDescent="0.25">
      <c r="A32" s="2">
        <v>8</v>
      </c>
      <c r="B32" s="2">
        <v>128.53085273833125</v>
      </c>
      <c r="C32" s="2">
        <v>2.3307272751731318</v>
      </c>
    </row>
    <row r="33" spans="1:3" x14ac:dyDescent="0.25">
      <c r="A33" s="2">
        <v>9</v>
      </c>
      <c r="B33" s="2">
        <v>130.38657765649356</v>
      </c>
      <c r="C33" s="2">
        <v>-1.8024192406519433</v>
      </c>
    </row>
    <row r="34" spans="1:3" x14ac:dyDescent="0.25">
      <c r="A34" s="2">
        <v>10</v>
      </c>
      <c r="B34" s="2">
        <v>132.24230257465589</v>
      </c>
      <c r="C34" s="2">
        <v>-2.7423025746558949</v>
      </c>
    </row>
    <row r="35" spans="1:3" x14ac:dyDescent="0.25">
      <c r="A35" s="2">
        <v>11</v>
      </c>
      <c r="B35" s="2">
        <v>134.0980274928182</v>
      </c>
      <c r="C35" s="2">
        <v>-5.0647277955426944</v>
      </c>
    </row>
    <row r="36" spans="1:3" x14ac:dyDescent="0.25">
      <c r="A36" s="2">
        <v>12</v>
      </c>
      <c r="B36" s="2">
        <v>135.95375241098054</v>
      </c>
      <c r="C36" s="2">
        <v>-0.37036280936001731</v>
      </c>
    </row>
    <row r="37" spans="1:3" x14ac:dyDescent="0.25">
      <c r="A37" s="2">
        <v>13</v>
      </c>
      <c r="B37" s="2">
        <v>137.80947732914285</v>
      </c>
      <c r="C37" s="2">
        <v>-4.279774358845799</v>
      </c>
    </row>
    <row r="38" spans="1:3" x14ac:dyDescent="0.25">
      <c r="A38" s="2">
        <v>14</v>
      </c>
      <c r="B38" s="2">
        <v>139.66520224730516</v>
      </c>
      <c r="C38" s="2">
        <v>6.1583271644595641</v>
      </c>
    </row>
    <row r="39" spans="1:3" x14ac:dyDescent="0.25">
      <c r="A39" s="2">
        <v>15</v>
      </c>
      <c r="B39" s="2">
        <v>141.5209271654675</v>
      </c>
      <c r="C39" s="2">
        <v>0.61731703231254187</v>
      </c>
    </row>
    <row r="40" spans="1:3" ht="15.75" thickBot="1" x14ac:dyDescent="0.3">
      <c r="A40" s="3">
        <v>16</v>
      </c>
      <c r="B40" s="3">
        <v>143.37665208362981</v>
      </c>
      <c r="C40" s="3">
        <v>2.3249009210967415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1"/>
  <sheetViews>
    <sheetView tabSelected="1" workbookViewId="0">
      <selection activeCell="G20" sqref="G20"/>
    </sheetView>
  </sheetViews>
  <sheetFormatPr defaultRowHeight="15" x14ac:dyDescent="0.25"/>
  <cols>
    <col min="6" max="6" width="11.42578125" customWidth="1"/>
    <col min="8" max="8" width="14" customWidth="1"/>
    <col min="9" max="9" width="9.85546875" customWidth="1"/>
    <col min="17" max="17" width="12.85546875" customWidth="1"/>
  </cols>
  <sheetData>
    <row r="1" spans="1:18" x14ac:dyDescent="0.25">
      <c r="A1" t="s">
        <v>32</v>
      </c>
      <c r="B1" t="s">
        <v>33</v>
      </c>
      <c r="C1" s="8" t="s">
        <v>34</v>
      </c>
      <c r="D1" s="8" t="s">
        <v>35</v>
      </c>
      <c r="E1" s="8" t="s">
        <v>36</v>
      </c>
      <c r="F1" s="7" t="s">
        <v>37</v>
      </c>
      <c r="G1" s="7" t="s">
        <v>38</v>
      </c>
      <c r="H1" s="8" t="s">
        <v>40</v>
      </c>
      <c r="I1" s="7" t="s">
        <v>39</v>
      </c>
      <c r="J1" s="6" t="s">
        <v>29</v>
      </c>
      <c r="L1" s="6" t="s">
        <v>31</v>
      </c>
      <c r="N1" s="6" t="s">
        <v>30</v>
      </c>
      <c r="P1" s="6" t="s">
        <v>41</v>
      </c>
      <c r="Q1" s="6" t="s">
        <v>42</v>
      </c>
      <c r="R1" s="6"/>
    </row>
    <row r="2" spans="1:18" x14ac:dyDescent="0.25">
      <c r="A2">
        <v>1</v>
      </c>
      <c r="B2">
        <v>1</v>
      </c>
      <c r="C2" s="8">
        <v>1</v>
      </c>
      <c r="D2" s="8">
        <v>72</v>
      </c>
      <c r="E2" s="8"/>
      <c r="F2" s="8"/>
      <c r="G2" s="8"/>
      <c r="H2" s="8">
        <f>ROUND(AVERAGE(G6,G10,G14),3)</f>
        <v>0.60599999999999998</v>
      </c>
      <c r="I2" s="9">
        <f t="shared" ref="I2:I17" si="0">H2*$H$21</f>
        <v>0.60660660660660648</v>
      </c>
      <c r="J2" s="11">
        <f>D2/I2</f>
        <v>118.69306930693072</v>
      </c>
      <c r="K2" s="11"/>
      <c r="L2" s="11">
        <f>113.685+1.856*A2</f>
        <v>115.541</v>
      </c>
      <c r="M2" s="11"/>
      <c r="N2" s="11">
        <f>L2*I2</f>
        <v>70.087933933933911</v>
      </c>
      <c r="P2">
        <f>ABS(D2-N2)</f>
        <v>1.9120660660660889</v>
      </c>
      <c r="Q2" s="1">
        <f>P2*P2</f>
        <v>3.6559966410014488</v>
      </c>
    </row>
    <row r="3" spans="1:18" x14ac:dyDescent="0.25">
      <c r="A3">
        <v>2</v>
      </c>
      <c r="C3" s="8">
        <v>2</v>
      </c>
      <c r="D3" s="8">
        <v>110</v>
      </c>
      <c r="E3" s="8"/>
      <c r="F3" s="8"/>
      <c r="G3" s="8"/>
      <c r="H3" s="10">
        <f>ROUND(AVERAGE(G7,G11,G15),3)</f>
        <v>0.91800000000000004</v>
      </c>
      <c r="I3" s="9">
        <f t="shared" si="0"/>
        <v>0.91891891891891886</v>
      </c>
      <c r="J3" s="11">
        <f t="shared" ref="J3:J17" si="1">D3/I3</f>
        <v>119.70588235294119</v>
      </c>
      <c r="K3" s="11"/>
      <c r="L3" s="11">
        <f>113.685+1.856*A3</f>
        <v>117.39700000000001</v>
      </c>
      <c r="M3" s="11"/>
      <c r="N3" s="11">
        <f t="shared" ref="N3:N17" si="2">L3*I3</f>
        <v>107.87832432432432</v>
      </c>
      <c r="P3">
        <f t="shared" ref="P3:P17" si="3">ABS(D3-N3)</f>
        <v>2.1216756756756752</v>
      </c>
      <c r="Q3" s="1">
        <f t="shared" ref="Q3:Q17" si="4">P3*P3</f>
        <v>4.5015076727538323</v>
      </c>
    </row>
    <row r="4" spans="1:18" x14ac:dyDescent="0.25">
      <c r="A4">
        <v>3</v>
      </c>
      <c r="C4" s="8">
        <v>3</v>
      </c>
      <c r="D4" s="8">
        <v>117</v>
      </c>
      <c r="E4" s="8">
        <f>AVERAGE(D2:D5)</f>
        <v>117.75</v>
      </c>
      <c r="F4" s="8">
        <f>AVERAGE(E4:E5)</f>
        <v>118.25</v>
      </c>
      <c r="G4" s="8">
        <f>ROUND(D4/F4,3)</f>
        <v>0.98899999999999999</v>
      </c>
      <c r="H4" s="10">
        <f>ROUND(AVERAGE(G4,G8,G12),3)</f>
        <v>0.99099999999999999</v>
      </c>
      <c r="I4" s="9">
        <f t="shared" si="0"/>
        <v>0.99199199199199184</v>
      </c>
      <c r="J4" s="11">
        <f t="shared" si="1"/>
        <v>117.94450050454088</v>
      </c>
      <c r="K4" s="11"/>
      <c r="L4" s="11">
        <f>113.685+1.856*A4</f>
        <v>119.253</v>
      </c>
      <c r="M4" s="11"/>
      <c r="N4" s="11">
        <f t="shared" si="2"/>
        <v>118.298021021021</v>
      </c>
      <c r="P4">
        <f t="shared" si="3"/>
        <v>1.2980210210210004</v>
      </c>
      <c r="Q4" s="1">
        <f t="shared" si="4"/>
        <v>1.6848585710124002</v>
      </c>
    </row>
    <row r="5" spans="1:18" x14ac:dyDescent="0.25">
      <c r="A5">
        <v>4</v>
      </c>
      <c r="C5" s="8">
        <v>4</v>
      </c>
      <c r="D5" s="8">
        <v>172</v>
      </c>
      <c r="E5" s="8">
        <f t="shared" ref="E5:E16" si="5">AVERAGE(D3:D6)</f>
        <v>118.75</v>
      </c>
      <c r="F5" s="8">
        <f>AVERAGE(E5:E6)</f>
        <v>119</v>
      </c>
      <c r="G5" s="8">
        <f t="shared" ref="G5:G15" si="6">ROUND(D5/F5,3)</f>
        <v>1.4450000000000001</v>
      </c>
      <c r="H5" s="10">
        <f>ROUND(AVERAGE(G5,G9,G13),3)</f>
        <v>1.4810000000000001</v>
      </c>
      <c r="I5" s="9">
        <f t="shared" si="0"/>
        <v>1.4824824824824825</v>
      </c>
      <c r="J5" s="11">
        <f t="shared" si="1"/>
        <v>116.02160702228224</v>
      </c>
      <c r="K5" s="11"/>
      <c r="L5" s="11">
        <f>113.685+1.856*A5</f>
        <v>121.10900000000001</v>
      </c>
      <c r="M5" s="11"/>
      <c r="N5" s="11">
        <f t="shared" si="2"/>
        <v>179.54197097097099</v>
      </c>
      <c r="P5">
        <f t="shared" si="3"/>
        <v>7.5419709709709934</v>
      </c>
      <c r="Q5" s="1">
        <f t="shared" si="4"/>
        <v>56.881326126969149</v>
      </c>
    </row>
    <row r="6" spans="1:18" x14ac:dyDescent="0.25">
      <c r="A6">
        <v>5</v>
      </c>
      <c r="B6">
        <v>2</v>
      </c>
      <c r="C6" s="8">
        <v>1</v>
      </c>
      <c r="D6" s="8">
        <v>76</v>
      </c>
      <c r="E6" s="8">
        <f t="shared" si="5"/>
        <v>119.25</v>
      </c>
      <c r="F6" s="8">
        <f t="shared" ref="F6:F15" si="7">AVERAGE(E6:E7)</f>
        <v>120.875</v>
      </c>
      <c r="G6" s="8">
        <f t="shared" si="6"/>
        <v>0.629</v>
      </c>
      <c r="H6" s="8">
        <v>0.60599999999999998</v>
      </c>
      <c r="I6" s="9">
        <f t="shared" si="0"/>
        <v>0.60660660660660648</v>
      </c>
      <c r="J6" s="11">
        <f t="shared" si="1"/>
        <v>125.28712871287131</v>
      </c>
      <c r="K6" s="11"/>
      <c r="L6" s="11">
        <f>113.685+1.856*A6</f>
        <v>122.965</v>
      </c>
      <c r="M6" s="11"/>
      <c r="N6" s="11">
        <f t="shared" si="2"/>
        <v>74.591381381381368</v>
      </c>
      <c r="P6">
        <f t="shared" si="3"/>
        <v>1.4086186186186325</v>
      </c>
      <c r="Q6" s="1">
        <f t="shared" si="4"/>
        <v>1.9842064127190644</v>
      </c>
    </row>
    <row r="7" spans="1:18" x14ac:dyDescent="0.25">
      <c r="A7">
        <v>6</v>
      </c>
      <c r="C7" s="8">
        <v>2</v>
      </c>
      <c r="D7" s="8">
        <v>112</v>
      </c>
      <c r="E7" s="8">
        <f t="shared" si="5"/>
        <v>122.5</v>
      </c>
      <c r="F7" s="8">
        <f t="shared" si="7"/>
        <v>125.25</v>
      </c>
      <c r="G7" s="8">
        <f t="shared" si="6"/>
        <v>0.89400000000000002</v>
      </c>
      <c r="H7" s="10">
        <v>0.91800000000000004</v>
      </c>
      <c r="I7" s="9">
        <f t="shared" si="0"/>
        <v>0.91891891891891886</v>
      </c>
      <c r="J7" s="11">
        <f t="shared" si="1"/>
        <v>121.88235294117648</v>
      </c>
      <c r="K7" s="11"/>
      <c r="L7" s="11">
        <f>113.685+1.856*A7</f>
        <v>124.821</v>
      </c>
      <c r="M7" s="11"/>
      <c r="N7" s="11">
        <f t="shared" si="2"/>
        <v>114.70037837837837</v>
      </c>
      <c r="P7">
        <f t="shared" si="3"/>
        <v>2.7003783783783746</v>
      </c>
      <c r="Q7" s="1">
        <f t="shared" si="4"/>
        <v>7.29204338641342</v>
      </c>
    </row>
    <row r="8" spans="1:18" x14ac:dyDescent="0.25">
      <c r="A8">
        <v>7</v>
      </c>
      <c r="C8" s="8">
        <v>3</v>
      </c>
      <c r="D8" s="8">
        <v>130</v>
      </c>
      <c r="E8" s="8">
        <f t="shared" si="5"/>
        <v>128</v>
      </c>
      <c r="F8" s="8">
        <f t="shared" si="7"/>
        <v>128.25</v>
      </c>
      <c r="G8" s="8">
        <f t="shared" si="6"/>
        <v>1.014</v>
      </c>
      <c r="H8" s="10">
        <v>0.99099999999999999</v>
      </c>
      <c r="I8" s="9">
        <f t="shared" si="0"/>
        <v>0.99199199199199184</v>
      </c>
      <c r="J8" s="11">
        <f t="shared" si="1"/>
        <v>131.04944500504544</v>
      </c>
      <c r="K8" s="11"/>
      <c r="L8" s="11">
        <f>113.685+1.856*A8</f>
        <v>126.67700000000001</v>
      </c>
      <c r="M8" s="11"/>
      <c r="N8" s="11">
        <f t="shared" si="2"/>
        <v>125.66256956956956</v>
      </c>
      <c r="P8">
        <f t="shared" si="3"/>
        <v>4.3374304304304445</v>
      </c>
      <c r="Q8" s="1">
        <f t="shared" si="4"/>
        <v>18.813302738824031</v>
      </c>
    </row>
    <row r="9" spans="1:18" x14ac:dyDescent="0.25">
      <c r="A9">
        <v>8</v>
      </c>
      <c r="C9" s="8">
        <v>4</v>
      </c>
      <c r="D9" s="8">
        <v>194</v>
      </c>
      <c r="E9" s="8">
        <f t="shared" si="5"/>
        <v>128.5</v>
      </c>
      <c r="F9" s="8">
        <f t="shared" si="7"/>
        <v>129.375</v>
      </c>
      <c r="G9" s="8">
        <f t="shared" si="6"/>
        <v>1.5</v>
      </c>
      <c r="H9" s="10">
        <v>1.4810000000000001</v>
      </c>
      <c r="I9" s="9">
        <f t="shared" si="0"/>
        <v>1.4824824824824825</v>
      </c>
      <c r="J9" s="11">
        <f t="shared" si="1"/>
        <v>130.86158001350438</v>
      </c>
      <c r="K9" s="11"/>
      <c r="L9" s="11">
        <f>113.685+1.856*A9</f>
        <v>128.53300000000002</v>
      </c>
      <c r="M9" s="11"/>
      <c r="N9" s="11">
        <f t="shared" si="2"/>
        <v>190.54792092092094</v>
      </c>
      <c r="P9">
        <f t="shared" si="3"/>
        <v>3.4520790790790556</v>
      </c>
      <c r="Q9" s="1">
        <f t="shared" si="4"/>
        <v>11.916849968215301</v>
      </c>
    </row>
    <row r="10" spans="1:18" x14ac:dyDescent="0.25">
      <c r="A10">
        <v>9</v>
      </c>
      <c r="B10">
        <v>3</v>
      </c>
      <c r="C10" s="8">
        <v>1</v>
      </c>
      <c r="D10" s="8">
        <v>78</v>
      </c>
      <c r="E10" s="8">
        <f t="shared" si="5"/>
        <v>130.25</v>
      </c>
      <c r="F10" s="8">
        <f t="shared" si="7"/>
        <v>130</v>
      </c>
      <c r="G10" s="8">
        <f t="shared" si="6"/>
        <v>0.6</v>
      </c>
      <c r="H10" s="8">
        <v>0.60599999999999998</v>
      </c>
      <c r="I10" s="9">
        <f t="shared" si="0"/>
        <v>0.60660660660660648</v>
      </c>
      <c r="J10" s="11">
        <f t="shared" si="1"/>
        <v>128.58415841584161</v>
      </c>
      <c r="K10" s="11"/>
      <c r="L10" s="11">
        <f>113.685+1.856*A10</f>
        <v>130.38900000000001</v>
      </c>
      <c r="M10" s="11"/>
      <c r="N10" s="11">
        <f t="shared" si="2"/>
        <v>79.094828828828824</v>
      </c>
      <c r="P10">
        <f t="shared" si="3"/>
        <v>1.0948288288288239</v>
      </c>
      <c r="Q10" s="1">
        <f t="shared" si="4"/>
        <v>1.1986501644346943</v>
      </c>
    </row>
    <row r="11" spans="1:18" x14ac:dyDescent="0.25">
      <c r="A11">
        <v>10</v>
      </c>
      <c r="C11" s="8">
        <v>2</v>
      </c>
      <c r="D11" s="8">
        <v>119</v>
      </c>
      <c r="E11" s="8">
        <f t="shared" si="5"/>
        <v>129.75</v>
      </c>
      <c r="F11" s="8">
        <f t="shared" si="7"/>
        <v>130.625</v>
      </c>
      <c r="G11" s="8">
        <f t="shared" si="6"/>
        <v>0.91100000000000003</v>
      </c>
      <c r="H11" s="10">
        <v>0.91800000000000004</v>
      </c>
      <c r="I11" s="9">
        <f t="shared" si="0"/>
        <v>0.91891891891891886</v>
      </c>
      <c r="J11" s="11">
        <f t="shared" si="1"/>
        <v>129.5</v>
      </c>
      <c r="K11" s="11"/>
      <c r="L11" s="11">
        <f>113.685+1.856*A11</f>
        <v>132.245</v>
      </c>
      <c r="M11" s="11"/>
      <c r="N11" s="11">
        <f t="shared" si="2"/>
        <v>121.52243243243242</v>
      </c>
      <c r="P11">
        <f t="shared" si="3"/>
        <v>2.5224324324324243</v>
      </c>
      <c r="Q11" s="1">
        <f t="shared" si="4"/>
        <v>6.3626653761869569</v>
      </c>
    </row>
    <row r="12" spans="1:18" x14ac:dyDescent="0.25">
      <c r="A12">
        <v>11</v>
      </c>
      <c r="C12" s="8">
        <v>3</v>
      </c>
      <c r="D12" s="8">
        <v>128</v>
      </c>
      <c r="E12" s="8">
        <f t="shared" si="5"/>
        <v>131.5</v>
      </c>
      <c r="F12" s="8">
        <f t="shared" si="7"/>
        <v>131.875</v>
      </c>
      <c r="G12" s="8">
        <f t="shared" si="6"/>
        <v>0.97099999999999997</v>
      </c>
      <c r="H12" s="10">
        <v>0.99099999999999999</v>
      </c>
      <c r="I12" s="9">
        <f t="shared" si="0"/>
        <v>0.99199199199199184</v>
      </c>
      <c r="J12" s="11">
        <f t="shared" si="1"/>
        <v>129.03329969727551</v>
      </c>
      <c r="K12" s="11"/>
      <c r="L12" s="11">
        <f>113.685+1.856*A12</f>
        <v>134.101</v>
      </c>
      <c r="M12" s="11"/>
      <c r="N12" s="11">
        <f t="shared" si="2"/>
        <v>133.0271181181181</v>
      </c>
      <c r="P12">
        <f t="shared" si="3"/>
        <v>5.0271181181180964</v>
      </c>
      <c r="Q12" s="1">
        <f t="shared" si="4"/>
        <v>25.271916573511231</v>
      </c>
    </row>
    <row r="13" spans="1:18" x14ac:dyDescent="0.25">
      <c r="A13">
        <v>12</v>
      </c>
      <c r="C13" s="8">
        <v>4</v>
      </c>
      <c r="D13" s="8">
        <v>201</v>
      </c>
      <c r="E13" s="8">
        <f t="shared" si="5"/>
        <v>132.25</v>
      </c>
      <c r="F13" s="8">
        <f t="shared" si="7"/>
        <v>134.125</v>
      </c>
      <c r="G13" s="8">
        <f t="shared" si="6"/>
        <v>1.4990000000000001</v>
      </c>
      <c r="H13" s="10">
        <v>1.4810000000000001</v>
      </c>
      <c r="I13" s="9">
        <f t="shared" si="0"/>
        <v>1.4824824824824825</v>
      </c>
      <c r="J13" s="11">
        <f t="shared" si="1"/>
        <v>135.58338960162052</v>
      </c>
      <c r="K13" s="11"/>
      <c r="L13" s="11">
        <f>113.685+1.856*A13</f>
        <v>135.95699999999999</v>
      </c>
      <c r="M13" s="11"/>
      <c r="N13" s="11">
        <f t="shared" si="2"/>
        <v>201.55387087087087</v>
      </c>
      <c r="P13">
        <f t="shared" si="3"/>
        <v>0.55387087087086684</v>
      </c>
      <c r="Q13" s="1">
        <f t="shared" si="4"/>
        <v>0.30677294159925245</v>
      </c>
    </row>
    <row r="14" spans="1:18" x14ac:dyDescent="0.25">
      <c r="A14">
        <v>13</v>
      </c>
      <c r="B14">
        <v>4</v>
      </c>
      <c r="C14" s="8">
        <v>1</v>
      </c>
      <c r="D14" s="8">
        <v>81</v>
      </c>
      <c r="E14" s="8">
        <f t="shared" si="5"/>
        <v>136</v>
      </c>
      <c r="F14" s="8">
        <f t="shared" si="7"/>
        <v>137.625</v>
      </c>
      <c r="G14" s="8">
        <f t="shared" si="6"/>
        <v>0.58899999999999997</v>
      </c>
      <c r="H14" s="8">
        <v>0.60599999999999998</v>
      </c>
      <c r="I14" s="9">
        <f t="shared" si="0"/>
        <v>0.60660660660660648</v>
      </c>
      <c r="J14" s="11">
        <f t="shared" si="1"/>
        <v>133.52970297029705</v>
      </c>
      <c r="K14" s="11"/>
      <c r="L14" s="11">
        <f>113.685+1.856*A14</f>
        <v>137.81299999999999</v>
      </c>
      <c r="M14" s="11"/>
      <c r="N14" s="11">
        <f t="shared" si="2"/>
        <v>83.598276276276252</v>
      </c>
      <c r="P14">
        <f t="shared" si="3"/>
        <v>2.5982762762762519</v>
      </c>
      <c r="Q14" s="1">
        <f t="shared" si="4"/>
        <v>6.7510396078599859</v>
      </c>
    </row>
    <row r="15" spans="1:18" x14ac:dyDescent="0.25">
      <c r="A15">
        <v>14</v>
      </c>
      <c r="C15" s="8">
        <v>2</v>
      </c>
      <c r="D15" s="8">
        <v>134</v>
      </c>
      <c r="E15" s="8">
        <f t="shared" si="5"/>
        <v>139.25</v>
      </c>
      <c r="F15" s="8">
        <f t="shared" si="7"/>
        <v>141.125</v>
      </c>
      <c r="G15" s="8">
        <f t="shared" si="6"/>
        <v>0.95</v>
      </c>
      <c r="H15" s="10">
        <v>0.91800000000000004</v>
      </c>
      <c r="I15" s="9">
        <f t="shared" si="0"/>
        <v>0.91891891891891886</v>
      </c>
      <c r="J15" s="11">
        <f t="shared" si="1"/>
        <v>145.82352941176472</v>
      </c>
      <c r="K15" s="11"/>
      <c r="L15" s="11">
        <f>113.685+1.856*A15</f>
        <v>139.66900000000001</v>
      </c>
      <c r="M15" s="11"/>
      <c r="N15" s="11">
        <f t="shared" si="2"/>
        <v>128.34448648648649</v>
      </c>
      <c r="P15">
        <f t="shared" si="3"/>
        <v>5.6555135135135117</v>
      </c>
      <c r="Q15" s="1">
        <f t="shared" si="4"/>
        <v>31.984833101533948</v>
      </c>
    </row>
    <row r="16" spans="1:18" x14ac:dyDescent="0.25">
      <c r="A16">
        <v>15</v>
      </c>
      <c r="C16" s="8">
        <v>3</v>
      </c>
      <c r="D16" s="8">
        <v>141</v>
      </c>
      <c r="E16" s="8">
        <f t="shared" si="5"/>
        <v>143</v>
      </c>
      <c r="F16" s="8"/>
      <c r="G16" s="8"/>
      <c r="H16" s="10">
        <v>0.99099999999999999</v>
      </c>
      <c r="I16" s="9">
        <f t="shared" si="0"/>
        <v>0.99199199199199184</v>
      </c>
      <c r="J16" s="11">
        <f t="shared" si="1"/>
        <v>142.13824419778004</v>
      </c>
      <c r="K16" s="11"/>
      <c r="L16" s="11">
        <f>113.685+1.856*A16</f>
        <v>141.52500000000001</v>
      </c>
      <c r="M16" s="11"/>
      <c r="N16" s="11">
        <f t="shared" si="2"/>
        <v>140.39166666666665</v>
      </c>
      <c r="P16">
        <f t="shared" si="3"/>
        <v>0.60833333333334849</v>
      </c>
      <c r="Q16" s="1">
        <f t="shared" si="4"/>
        <v>0.37006944444446288</v>
      </c>
    </row>
    <row r="17" spans="1:17" x14ac:dyDescent="0.25">
      <c r="A17">
        <v>16</v>
      </c>
      <c r="C17" s="8">
        <v>4</v>
      </c>
      <c r="D17" s="8">
        <v>216</v>
      </c>
      <c r="E17" s="8"/>
      <c r="F17" s="8"/>
      <c r="G17" s="8"/>
      <c r="H17" s="10">
        <v>1.4810000000000001</v>
      </c>
      <c r="I17" s="9">
        <f t="shared" si="0"/>
        <v>1.4824824824824825</v>
      </c>
      <c r="J17" s="11">
        <f t="shared" si="1"/>
        <v>145.70155300472655</v>
      </c>
      <c r="K17" s="11"/>
      <c r="L17" s="11">
        <f>113.685+1.856*A17</f>
        <v>143.381</v>
      </c>
      <c r="M17" s="11"/>
      <c r="N17" s="11">
        <f t="shared" si="2"/>
        <v>212.55982082082082</v>
      </c>
      <c r="P17">
        <f t="shared" si="3"/>
        <v>3.4401791791791823</v>
      </c>
      <c r="Q17" s="1">
        <f t="shared" si="4"/>
        <v>11.834832784857952</v>
      </c>
    </row>
    <row r="18" spans="1:17" x14ac:dyDescent="0.25">
      <c r="C18" s="8"/>
      <c r="D18" s="8"/>
      <c r="E18" s="8"/>
      <c r="F18" s="8"/>
      <c r="G18" s="8"/>
      <c r="H18" s="8"/>
      <c r="I18" s="8"/>
    </row>
    <row r="19" spans="1:17" x14ac:dyDescent="0.25">
      <c r="C19" s="8"/>
      <c r="D19" s="8"/>
      <c r="E19" s="8"/>
      <c r="F19" s="8"/>
      <c r="G19" s="8"/>
      <c r="H19" s="8"/>
      <c r="I19" s="8"/>
      <c r="P19">
        <f>AVERAGE(P2:P17)</f>
        <v>2.8920495495495482</v>
      </c>
      <c r="Q19">
        <f>AVERAGE(Q2:Q17)</f>
        <v>11.925679469521071</v>
      </c>
    </row>
    <row r="20" spans="1:17" x14ac:dyDescent="0.25">
      <c r="C20" s="8"/>
      <c r="D20" s="8"/>
      <c r="E20" s="8"/>
      <c r="F20" s="8"/>
      <c r="G20" s="8"/>
      <c r="H20" s="8">
        <f>SUM(H6:H9)</f>
        <v>3.9960000000000004</v>
      </c>
      <c r="I20" s="8"/>
    </row>
    <row r="21" spans="1:17" x14ac:dyDescent="0.25">
      <c r="C21" s="8"/>
      <c r="D21" s="8"/>
      <c r="E21" s="8"/>
      <c r="F21" s="8"/>
      <c r="G21" s="8"/>
      <c r="H21" s="8">
        <f>4/H20</f>
        <v>1.0010010010010009</v>
      </c>
      <c r="I21" s="8"/>
      <c r="P21">
        <f>SQRT(P19)</f>
        <v>1.7006027018529484</v>
      </c>
      <c r="Q21">
        <f>SQRT(Q19)</f>
        <v>3.4533577094649597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Rita Chakravarti</dc:creator>
  <cp:lastModifiedBy>Rita Chakravarti</cp:lastModifiedBy>
  <dcterms:created xsi:type="dcterms:W3CDTF">2017-07-29T04:13:31Z</dcterms:created>
  <dcterms:modified xsi:type="dcterms:W3CDTF">2017-08-14T11:48:14Z</dcterms:modified>
</cp:coreProperties>
</file>